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II Section\Co-benefits\Jobs\2021 Spring Updates\"/>
    </mc:Choice>
  </mc:AlternateContent>
  <bookViews>
    <workbookView xWindow="0" yWindow="0" windowWidth="9620" windowHeight="5100" tabRatio="840"/>
  </bookViews>
  <sheets>
    <sheet name="Read Me" sheetId="17" r:id="rId1"/>
    <sheet name="Project Info" sheetId="24" r:id="rId2"/>
    <sheet name="Inputs" sheetId="27" r:id="rId3"/>
    <sheet name="Results" sheetId="22" r:id="rId4"/>
    <sheet name="Definitions" sheetId="29" r:id="rId5"/>
    <sheet name="Calculations" sheetId="34" state="hidden" r:id="rId6"/>
    <sheet name="RIMS II Codes" sheetId="35" state="hidden" r:id="rId7"/>
    <sheet name="RIMS II FTE Multipliers" sheetId="36" state="hidden" r:id="rId8"/>
    <sheet name="Equation 3 FTE Conversion" sheetId="48" state="hidden" r:id="rId9"/>
    <sheet name="Equation 4 Type I FTE" sheetId="45" state="hidden" r:id="rId10"/>
    <sheet name="Equation 4 Type II FTE" sheetId="43" state="hidden" r:id="rId11"/>
    <sheet name="Equation 5 Direct FTE" sheetId="39" state="hidden" r:id="rId12"/>
    <sheet name="Equation 6 Indirect FTE" sheetId="40" state="hidden" r:id="rId13"/>
    <sheet name="Equation 7 Induced FTE " sheetId="41" state="hidden" r:id="rId14"/>
    <sheet name="Equation 8 Retail Adjustments" sheetId="47" state="hidden" r:id="rId15"/>
    <sheet name="RIMS II Type I Employment" sheetId="44" state="hidden" r:id="rId16"/>
    <sheet name="RIMS II Type II Employment" sheetId="42" state="hidden" r:id="rId17"/>
  </sheets>
  <externalReferences>
    <externalReference r:id="rId18"/>
  </externalReferences>
  <definedNames>
    <definedName name="Agencies" localSheetId="8">[1]Programs!$B$9:$T$9</definedName>
    <definedName name="Agencies">Inputs!$F$10:$AA$10</definedName>
    <definedName name="AHSC">Inputs!$AR$21:$AR$37</definedName>
    <definedName name="AirGrants">Inputs!$F$21:$F$24</definedName>
    <definedName name="AMMPDDRDP">Inputs!$P$21:$P$30</definedName>
    <definedName name="Apprenticeships">Inputs!$AM$21:$AM$23</definedName>
    <definedName name="ATP">Inputs!$Y$21:$Y$22</definedName>
    <definedName name="BaseIndex">Calculations!$C$38</definedName>
    <definedName name="Bay">Inputs!$AQ$21</definedName>
    <definedName name="BCDC">Inputs!$Z$12</definedName>
    <definedName name="Budget">Inputs!$C$20</definedName>
    <definedName name="CalEPA">Inputs!$Q$12</definedName>
    <definedName name="CALFIRE">Inputs!$L$12:$L$16</definedName>
    <definedName name="CalOES">Inputs!$X$12:$X$13</definedName>
    <definedName name="CalRecycle">Inputs!$M$12</definedName>
    <definedName name="CalSTA">Inputs!$T$12</definedName>
    <definedName name="Caltrans">Inputs!$N$12:$N$13</definedName>
    <definedName name="CAP">Inputs!$G$21:$G$44</definedName>
    <definedName name="CARB">Inputs!$F$12:$F$17</definedName>
    <definedName name="CCC">Inputs!$H$12</definedName>
    <definedName name="CDFA">Inputs!$K$12:$K$14</definedName>
    <definedName name="CEC">Inputs!$P$12:$P$14</definedName>
    <definedName name="ClimateAdaptation">Inputs!$AL$21:$AL$29</definedName>
    <definedName name="ClimateReady">Inputs!$AI$21:$AI$35</definedName>
    <definedName name="CNeutral">Inputs!$AF$21</definedName>
    <definedName name="CNRA">Inputs!$R$12:$R$13</definedName>
    <definedName name="CoastalComm">Inputs!$G$12</definedName>
    <definedName name="CoastalResilience">Inputs!$L$21:$L$24</definedName>
    <definedName name="CommunityFire">Inputs!$S$21:$S$29</definedName>
    <definedName name="CSD">Inputs!$I$12</definedName>
    <definedName name="CWDB">Inputs!$W$12</definedName>
    <definedName name="DeflatedBudget">Calculations!$F$10</definedName>
    <definedName name="Deflator">Calculations!$E$10</definedName>
    <definedName name="DFW">Inputs!$J$12</definedName>
    <definedName name="DWR">Inputs!$O$12:$O$13</definedName>
    <definedName name="FARMER">Inputs!$H$21:$H$25</definedName>
    <definedName name="FireEngine">Inputs!$AN$21:$AN$22</definedName>
    <definedName name="FirePrevention">Inputs!$T$21:$T$29</definedName>
    <definedName name="ForestHealth">Inputs!$U$21:$U$31</definedName>
    <definedName name="FPIP">Inputs!$AC$21:$AC$27</definedName>
    <definedName name="GGRFDirectJobs">IF(Calculations!$G$14="","",SUM(Calculations!$G$14:$G$17))</definedName>
    <definedName name="GGRFfunds">Inputs!$C$21</definedName>
    <definedName name="GGRFIndirectJobs">IF(Calculations!$G$19="","",SUM(Calculations!$G$19:$G$22))</definedName>
    <definedName name="GGRFInducedJobs">IF(Calculations!$G$24="","",SUM(Calculations!$G$24:$G$27))</definedName>
    <definedName name="GGRFTotalJobs">GGRFDirectJobs+GGRFIndirectJobs+GGRFInducedJobs</definedName>
    <definedName name="HealthySoils">Inputs!$Q$21:$Q$24</definedName>
    <definedName name="HSR">Inputs!$AP$21:$AP$25</definedName>
    <definedName name="HSRA">Inputs!$Y$12</definedName>
    <definedName name="IndexYear1">IF(Year1&lt;2020,VLOOKUP(Year1,Calculations!$B$32:$C$39,2,FALSE),Calculations!$C$39)</definedName>
    <definedName name="LCFP">Inputs!$AD$21:$AD$25</definedName>
    <definedName name="LCT">Inputs!$I$21:$I$48</definedName>
    <definedName name="LCTOP">Inputs!$Z$21:$Z$40</definedName>
    <definedName name="LIWP">Inputs!$N$21:$N$30</definedName>
    <definedName name="Name">'Project Info'!$E$15</definedName>
    <definedName name="OtherPercent">Inputs!$C$28</definedName>
    <definedName name="PrimaryActivity">Inputs!$C$22</definedName>
    <definedName name="PrimaryPercent">Inputs!$C$23</definedName>
    <definedName name="_xlnm.Print_Area" localSheetId="5">Calculations!$A$1:$H$41</definedName>
    <definedName name="_xlnm.Print_Area" localSheetId="4">Definitions!$A$1:$D$29</definedName>
    <definedName name="_xlnm.Print_Area" localSheetId="8">'Equation 3 FTE Conversion'!$A$1:$F$35</definedName>
    <definedName name="_xlnm.Print_Area" localSheetId="9">'Equation 4 Type I FTE'!$A$1:$NJ$33</definedName>
    <definedName name="_xlnm.Print_Area" localSheetId="10">'Equation 4 Type II FTE'!$A$1:$NJ$33</definedName>
    <definedName name="_xlnm.Print_Area" localSheetId="11">'Equation 5 Direct FTE'!$A$1:$I$381</definedName>
    <definedName name="_xlnm.Print_Area" localSheetId="12">'Equation 6 Indirect FTE'!$1:$12</definedName>
    <definedName name="_xlnm.Print_Area" localSheetId="13">'Equation 7 Induced FTE '!$1:$33</definedName>
    <definedName name="_xlnm.Print_Area" localSheetId="14">'Equation 8 Retail Adjustments'!$A$1:$E$15</definedName>
    <definedName name="_xlnm.Print_Area" localSheetId="2">Inputs!$A$1:$D$33</definedName>
    <definedName name="_xlnm.Print_Area" localSheetId="1">'Project Info'!$A$1:$F$26</definedName>
    <definedName name="_xlnm.Print_Area" localSheetId="0">'Read Me'!$A$1:$C$21</definedName>
    <definedName name="_xlnm.Print_Area" localSheetId="3">Results!$A$1:$G$19</definedName>
    <definedName name="_xlnm.Print_Area" localSheetId="6">'RIMS II Codes'!$A$1:$D$177</definedName>
    <definedName name="_xlnm.Print_Area" localSheetId="15">'RIMS II Type I Employment'!$A$1:$NJ$34</definedName>
    <definedName name="_xlnm.Print_Area" localSheetId="16">'RIMS II Type II Employment'!$A$1:$NJ$33</definedName>
    <definedName name="_xlnm.Print_Titles" localSheetId="11">'Equation 5 Direct FTE'!$9:$9</definedName>
    <definedName name="_xlnm.Print_Titles" localSheetId="14">'Equation 8 Retail Adjustments'!$9:$9</definedName>
    <definedName name="_xlnm.Print_Titles" localSheetId="6">'RIMS II Codes'!$9:$9</definedName>
    <definedName name="_xlnm.Print_Titles" localSheetId="7">'RIMS II FTE Multipliers'!$9:$9</definedName>
    <definedName name="REAP">Inputs!$AE$21:$AE$26</definedName>
    <definedName name="Research">Inputs!$AS$21</definedName>
    <definedName name="RFFC">Inputs!$AG$21:$AG$36</definedName>
    <definedName name="RxFire">Inputs!$V$21:$V$29</definedName>
    <definedName name="SAFER">Inputs!$AK$21:$AK$39</definedName>
    <definedName name="SALC">Inputs!$AT$21:$AT$27</definedName>
    <definedName name="SCC">Inputs!$S$12</definedName>
    <definedName name="SecondaryActivity">Inputs!$C$24</definedName>
    <definedName name="SecondaryPercent">Inputs!$C$25</definedName>
    <definedName name="SGC">Inputs!$AA$12:$AA$16</definedName>
    <definedName name="SmokeMonitoring">Inputs!$J$21:$J$22</definedName>
    <definedName name="SWEEP">Inputs!$R$21:$R$28</definedName>
    <definedName name="SWRCB">Inputs!$U$12</definedName>
    <definedName name="TA">Inputs!$AU$21:$AU$22</definedName>
    <definedName name="TCC">Inputs!$AV$21:$AV$73</definedName>
    <definedName name="TertiaryActivity">Inputs!$C$26</definedName>
    <definedName name="TertiaryPercent">Inputs!$C$27</definedName>
    <definedName name="TIRCP">Inputs!$AJ$21:$AJ$34</definedName>
    <definedName name="TotalJobs">IF(Calculations!$F$24="","",SUM(Calculations!$F$14:$F$17,Calculations!$F$19:$F$22,Calculations!$F$24:$F$27))</definedName>
    <definedName name="Turbines">Inputs!$AA$21:$AA$22</definedName>
    <definedName name="TWDP">Inputs!$M$21:$M$28</definedName>
    <definedName name="UCF">Inputs!$W$21:$W$31</definedName>
    <definedName name="UG">Inputs!$AH$21:$AH$27</definedName>
    <definedName name="Urban_Greening_Program">Inputs!$R$13</definedName>
    <definedName name="Waste">Inputs!$X$21:$X$39</definedName>
    <definedName name="WaterEnergy">Inputs!$AB$21:$AB$31</definedName>
    <definedName name="WCB">Inputs!$V$12</definedName>
    <definedName name="Wetlands">Inputs!$O$21:$O$25</definedName>
    <definedName name="WildfireResponse">Inputs!$AO$21:$AO$22</definedName>
    <definedName name="Woodsmoke">Inputs!$K$21:$K$23</definedName>
    <definedName name="Year1">Inputs!$C$15</definedName>
  </definedNames>
  <calcPr calcId="162913"/>
  <customWorkbookViews>
    <customWorkbookView name="Jimmy Steele - Personal View" guid="{DEDCE137-B42D-4581-9621-E878B14CB7C9}"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2" i="36" l="1"/>
  <c r="E379" i="36" l="1"/>
  <c r="E380" i="36"/>
  <c r="D381" i="36"/>
  <c r="C13" i="27" l="1"/>
  <c r="C28" i="27"/>
  <c r="E9" i="22"/>
  <c r="G25" i="39" l="1"/>
  <c r="G376" i="39"/>
  <c r="G377" i="39"/>
  <c r="G378" i="39"/>
  <c r="C16" i="34" l="1"/>
  <c r="C15" i="34"/>
  <c r="B16" i="34"/>
  <c r="B15" i="34"/>
  <c r="B14" i="34"/>
  <c r="C14" i="34"/>
  <c r="D10" i="34"/>
  <c r="B10" i="34"/>
  <c r="C10" i="34"/>
  <c r="C21" i="34" l="1"/>
  <c r="C25" i="34"/>
  <c r="D15" i="34"/>
  <c r="C19" i="34"/>
  <c r="C26" i="34"/>
  <c r="C20" i="34"/>
  <c r="C24" i="34"/>
  <c r="E10" i="34"/>
  <c r="F10" i="34" s="1"/>
  <c r="E14" i="34" l="1"/>
  <c r="E15" i="34"/>
  <c r="E16" i="34"/>
  <c r="E17" i="34"/>
  <c r="B21" i="34"/>
  <c r="B25" i="34"/>
  <c r="B19" i="34"/>
  <c r="B24" i="34" l="1"/>
  <c r="B26" i="34"/>
  <c r="B20" i="34"/>
  <c r="E10" i="48" l="1"/>
  <c r="E11" i="48"/>
  <c r="E12" i="48"/>
  <c r="E13" i="48"/>
  <c r="E14" i="48"/>
  <c r="E15" i="48"/>
  <c r="E16" i="48"/>
  <c r="E17" i="48"/>
  <c r="E18" i="48"/>
  <c r="E19" i="48"/>
  <c r="AW20" i="45" s="1"/>
  <c r="E20" i="48"/>
  <c r="E21" i="48"/>
  <c r="E22" i="48"/>
  <c r="E23" i="48"/>
  <c r="E24" i="48"/>
  <c r="E25" i="48"/>
  <c r="E26" i="48"/>
  <c r="E27" i="48"/>
  <c r="E28" i="48"/>
  <c r="E29" i="48"/>
  <c r="E30" i="48"/>
  <c r="E31" i="48"/>
  <c r="NJ32" i="43" l="1"/>
  <c r="NJ32" i="41" s="1"/>
  <c r="NI32" i="43"/>
  <c r="NI32" i="41" s="1"/>
  <c r="NH32" i="43"/>
  <c r="NH32" i="41" s="1"/>
  <c r="NH31" i="45"/>
  <c r="NI31" i="45"/>
  <c r="NH31" i="43"/>
  <c r="NI31" i="43"/>
  <c r="NI30" i="45"/>
  <c r="NH30" i="45"/>
  <c r="NH30" i="43"/>
  <c r="NI30" i="43"/>
  <c r="NH29" i="45"/>
  <c r="NH29" i="43"/>
  <c r="NI29" i="45"/>
  <c r="NI29" i="43"/>
  <c r="NH28" i="45"/>
  <c r="NH28" i="43"/>
  <c r="NI28" i="45"/>
  <c r="NI28" i="43"/>
  <c r="NI27" i="45"/>
  <c r="NH27" i="45"/>
  <c r="NH27" i="43"/>
  <c r="NI27" i="43"/>
  <c r="NH26" i="45"/>
  <c r="NI26" i="45"/>
  <c r="NH26" i="43"/>
  <c r="NI26" i="43"/>
  <c r="NH25" i="45"/>
  <c r="NI25" i="43"/>
  <c r="NI25" i="45"/>
  <c r="NH25" i="43"/>
  <c r="NH24" i="45"/>
  <c r="NH24" i="43"/>
  <c r="NI24" i="45"/>
  <c r="NI24" i="43"/>
  <c r="NI23" i="45"/>
  <c r="NH23" i="43"/>
  <c r="NI23" i="43"/>
  <c r="NH23" i="45"/>
  <c r="NH22" i="45"/>
  <c r="NI22" i="45"/>
  <c r="NH22" i="43"/>
  <c r="NI22" i="43"/>
  <c r="NH21" i="43"/>
  <c r="NI21" i="43"/>
  <c r="NH21" i="45"/>
  <c r="NI21" i="45"/>
  <c r="NE20" i="45"/>
  <c r="NI20" i="45"/>
  <c r="NI20" i="43"/>
  <c r="NH20" i="45"/>
  <c r="NH20" i="43"/>
  <c r="JP19" i="45"/>
  <c r="NH19" i="45"/>
  <c r="NI19" i="45"/>
  <c r="NH19" i="43"/>
  <c r="NI19" i="43"/>
  <c r="NI18" i="45"/>
  <c r="NH18" i="43"/>
  <c r="NI18" i="43"/>
  <c r="NH18" i="45"/>
  <c r="NI17" i="45"/>
  <c r="NI17" i="43"/>
  <c r="NH17" i="45"/>
  <c r="NH17" i="43"/>
  <c r="FI16" i="45"/>
  <c r="NH16" i="45"/>
  <c r="NH16" i="43"/>
  <c r="NI16" i="45"/>
  <c r="NI16" i="43"/>
  <c r="NH15" i="45"/>
  <c r="NI15" i="45"/>
  <c r="NH15" i="43"/>
  <c r="NI15" i="43"/>
  <c r="MV14" i="45"/>
  <c r="NH14" i="45"/>
  <c r="NH14" i="43"/>
  <c r="NI14" i="45"/>
  <c r="NI14" i="43"/>
  <c r="AD14" i="45"/>
  <c r="FL14" i="45"/>
  <c r="NI13" i="43"/>
  <c r="NH13" i="45"/>
  <c r="NH13" i="43"/>
  <c r="NI13" i="45"/>
  <c r="BO12" i="45"/>
  <c r="NH12" i="45"/>
  <c r="NH12" i="43"/>
  <c r="NI12" i="45"/>
  <c r="NI12" i="43"/>
  <c r="C12" i="45"/>
  <c r="V12" i="45"/>
  <c r="CP12" i="45"/>
  <c r="NH11" i="43"/>
  <c r="NI11" i="43"/>
  <c r="NH11" i="45"/>
  <c r="NI11" i="45"/>
  <c r="AE11" i="45"/>
  <c r="LP11" i="43"/>
  <c r="NF11" i="45"/>
  <c r="NG11" i="45"/>
  <c r="NJ11" i="43"/>
  <c r="NJ11" i="45"/>
  <c r="IA27" i="45"/>
  <c r="NF27" i="45"/>
  <c r="NG27" i="45"/>
  <c r="NJ27" i="43"/>
  <c r="NJ27" i="45"/>
  <c r="KR18" i="45"/>
  <c r="NF18" i="45"/>
  <c r="NG18" i="45"/>
  <c r="NJ18" i="45"/>
  <c r="NJ18" i="43"/>
  <c r="EI25" i="45"/>
  <c r="NJ25" i="45"/>
  <c r="NJ25" i="43"/>
  <c r="NF25" i="45"/>
  <c r="NG25" i="45"/>
  <c r="BE17" i="45"/>
  <c r="NJ17" i="43"/>
  <c r="NF17" i="45"/>
  <c r="NG17" i="45"/>
  <c r="NJ17" i="45"/>
  <c r="DI20" i="45"/>
  <c r="BU16" i="45"/>
  <c r="FU20" i="45"/>
  <c r="NG31" i="45"/>
  <c r="NJ31" i="45"/>
  <c r="NJ31" i="43"/>
  <c r="NF31" i="45"/>
  <c r="H378" i="39"/>
  <c r="D378" i="36" s="1"/>
  <c r="H377" i="39"/>
  <c r="D377" i="36" s="1"/>
  <c r="D16" i="34" s="1"/>
  <c r="H376" i="39"/>
  <c r="D376" i="36" s="1"/>
  <c r="NG23" i="45"/>
  <c r="NJ23" i="43"/>
  <c r="NJ23" i="45"/>
  <c r="NF23" i="45"/>
  <c r="JV15" i="45"/>
  <c r="NG15" i="45"/>
  <c r="NJ15" i="43"/>
  <c r="NJ15" i="45"/>
  <c r="NF15" i="45"/>
  <c r="AR12" i="45"/>
  <c r="IG20" i="45"/>
  <c r="JO24" i="45"/>
  <c r="NJ24" i="43"/>
  <c r="NF24" i="45"/>
  <c r="NG24" i="45"/>
  <c r="NJ24" i="45"/>
  <c r="NA16" i="45"/>
  <c r="NJ16" i="43"/>
  <c r="NF16" i="45"/>
  <c r="NG16" i="45"/>
  <c r="NJ16" i="45"/>
  <c r="NJ30" i="43"/>
  <c r="NF30" i="45"/>
  <c r="NJ30" i="45"/>
  <c r="NG30" i="45"/>
  <c r="HB22" i="45"/>
  <c r="NJ22" i="43"/>
  <c r="NF22" i="45"/>
  <c r="NG22" i="45"/>
  <c r="NJ22" i="45"/>
  <c r="EC14" i="45"/>
  <c r="NJ14" i="43"/>
  <c r="NF14" i="45"/>
  <c r="NG14" i="45"/>
  <c r="NJ14" i="45"/>
  <c r="M18" i="45"/>
  <c r="KS20" i="45"/>
  <c r="JW26" i="45"/>
  <c r="NF26" i="45"/>
  <c r="NG26" i="45"/>
  <c r="NJ26" i="45"/>
  <c r="NJ26" i="43"/>
  <c r="MZ13" i="45"/>
  <c r="NF13" i="45"/>
  <c r="NG13" i="45"/>
  <c r="NJ13" i="45"/>
  <c r="NJ13" i="43"/>
  <c r="FI18" i="45"/>
  <c r="LS19" i="45"/>
  <c r="NF19" i="45"/>
  <c r="NG19" i="45"/>
  <c r="NJ19" i="43"/>
  <c r="NJ19" i="45"/>
  <c r="NF29" i="45"/>
  <c r="NG29" i="45"/>
  <c r="NJ29" i="45"/>
  <c r="NJ29" i="43"/>
  <c r="LR21" i="45"/>
  <c r="NF21" i="45"/>
  <c r="NG21" i="45"/>
  <c r="NJ21" i="45"/>
  <c r="NJ21" i="43"/>
  <c r="NJ28" i="45"/>
  <c r="NF28" i="45"/>
  <c r="NJ28" i="43"/>
  <c r="NG28" i="45"/>
  <c r="MY20" i="45"/>
  <c r="NJ20" i="45"/>
  <c r="NJ20" i="43"/>
  <c r="NF20" i="45"/>
  <c r="NG20" i="45"/>
  <c r="KN12" i="45"/>
  <c r="NJ12" i="45"/>
  <c r="NJ12" i="43"/>
  <c r="NF12" i="45"/>
  <c r="NG12" i="45"/>
  <c r="IB12" i="45"/>
  <c r="AC19" i="45"/>
  <c r="JN22" i="45"/>
  <c r="AF13" i="45"/>
  <c r="LR13" i="45"/>
  <c r="DY21" i="45"/>
  <c r="AA12" i="45"/>
  <c r="BP12" i="45"/>
  <c r="IR12" i="45"/>
  <c r="AG13" i="45"/>
  <c r="BV13" i="45"/>
  <c r="DP13" i="45"/>
  <c r="FT13" i="45"/>
  <c r="HQ13" i="45"/>
  <c r="KB13" i="45"/>
  <c r="MK13" i="45"/>
  <c r="HF14" i="45"/>
  <c r="CR16" i="45"/>
  <c r="AH18" i="45"/>
  <c r="AS19" i="45"/>
  <c r="LH19" i="45"/>
  <c r="BE20" i="45"/>
  <c r="DQ20" i="45"/>
  <c r="GC20" i="45"/>
  <c r="IO20" i="45"/>
  <c r="LA20" i="45"/>
  <c r="I21" i="45"/>
  <c r="BU21" i="45"/>
  <c r="EG21" i="45"/>
  <c r="JV21" i="45"/>
  <c r="LZ22" i="45"/>
  <c r="FE13" i="45"/>
  <c r="BM21" i="45"/>
  <c r="AB12" i="45"/>
  <c r="BR12" i="45"/>
  <c r="KF12" i="45"/>
  <c r="AH13" i="45"/>
  <c r="CB13" i="45"/>
  <c r="DQ13" i="45"/>
  <c r="FV13" i="45"/>
  <c r="IF13" i="45"/>
  <c r="KC13" i="45"/>
  <c r="MV13" i="45"/>
  <c r="JA14" i="45"/>
  <c r="DN16" i="45"/>
  <c r="BD18" i="45"/>
  <c r="BI19" i="45"/>
  <c r="MY19" i="45"/>
  <c r="BM20" i="45"/>
  <c r="DY20" i="45"/>
  <c r="GK20" i="45"/>
  <c r="IW20" i="45"/>
  <c r="LI20" i="45"/>
  <c r="Q21" i="45"/>
  <c r="CC21" i="45"/>
  <c r="EO21" i="45"/>
  <c r="KQ21" i="45"/>
  <c r="AX24" i="45"/>
  <c r="HP13" i="45"/>
  <c r="IZ21" i="45"/>
  <c r="AL12" i="45"/>
  <c r="CI12" i="45"/>
  <c r="MZ12" i="45"/>
  <c r="AV13" i="45"/>
  <c r="CK13" i="45"/>
  <c r="DZ13" i="45"/>
  <c r="GB13" i="45"/>
  <c r="IH13" i="45"/>
  <c r="KR13" i="45"/>
  <c r="MX13" i="45"/>
  <c r="KN14" i="45"/>
  <c r="EG16" i="45"/>
  <c r="CL18" i="45"/>
  <c r="BZ19" i="45"/>
  <c r="I20" i="45"/>
  <c r="BU20" i="45"/>
  <c r="EG20" i="45"/>
  <c r="GS20" i="45"/>
  <c r="JE20" i="45"/>
  <c r="LQ20" i="45"/>
  <c r="Y21" i="45"/>
  <c r="CK21" i="45"/>
  <c r="EZ21" i="45"/>
  <c r="LO21" i="45"/>
  <c r="DJ24" i="45"/>
  <c r="DJ13" i="45"/>
  <c r="AX13" i="45"/>
  <c r="IN13" i="45"/>
  <c r="DD19" i="45"/>
  <c r="Q20" i="45"/>
  <c r="CC20" i="45"/>
  <c r="EO20" i="45"/>
  <c r="HA20" i="45"/>
  <c r="JM20" i="45"/>
  <c r="LY20" i="45"/>
  <c r="AG21" i="45"/>
  <c r="CS21" i="45"/>
  <c r="FS21" i="45"/>
  <c r="R22" i="45"/>
  <c r="LS25" i="45"/>
  <c r="BU13" i="45"/>
  <c r="I13" i="45"/>
  <c r="GL13" i="45"/>
  <c r="D12" i="45"/>
  <c r="AT12" i="45"/>
  <c r="DD12" i="45"/>
  <c r="J13" i="45"/>
  <c r="BD13" i="45"/>
  <c r="CS13" i="45"/>
  <c r="EH13" i="45"/>
  <c r="GS13" i="45"/>
  <c r="IX13" i="45"/>
  <c r="KZ13" i="45"/>
  <c r="BH14" i="45"/>
  <c r="I16" i="45"/>
  <c r="IC16" i="45"/>
  <c r="IS18" i="45"/>
  <c r="ER19" i="45"/>
  <c r="Y20" i="45"/>
  <c r="CK20" i="45"/>
  <c r="EW20" i="45"/>
  <c r="HI20" i="45"/>
  <c r="JU20" i="45"/>
  <c r="MG20" i="45"/>
  <c r="AO21" i="45"/>
  <c r="DA21" i="45"/>
  <c r="GN21" i="45"/>
  <c r="CD22" i="45"/>
  <c r="DC27" i="45"/>
  <c r="JU13" i="45"/>
  <c r="CR13" i="45"/>
  <c r="KT13" i="45"/>
  <c r="F12" i="45"/>
  <c r="AY12" i="45"/>
  <c r="DF12" i="45"/>
  <c r="P13" i="45"/>
  <c r="BE13" i="45"/>
  <c r="CT13" i="45"/>
  <c r="EW13" i="45"/>
  <c r="GT13" i="45"/>
  <c r="JE13" i="45"/>
  <c r="LJ13" i="45"/>
  <c r="CR14" i="45"/>
  <c r="AF16" i="45"/>
  <c r="Q17" i="45"/>
  <c r="LX18" i="45"/>
  <c r="GJ19" i="45"/>
  <c r="AG20" i="45"/>
  <c r="CS20" i="45"/>
  <c r="FE20" i="45"/>
  <c r="HQ20" i="45"/>
  <c r="KC20" i="45"/>
  <c r="MO20" i="45"/>
  <c r="AW21" i="45"/>
  <c r="DI21" i="45"/>
  <c r="HJ21" i="45"/>
  <c r="EP22" i="45"/>
  <c r="EG13" i="45"/>
  <c r="S12" i="45"/>
  <c r="BH12" i="45"/>
  <c r="GF12" i="45"/>
  <c r="Y13" i="45"/>
  <c r="BN13" i="45"/>
  <c r="DH13" i="45"/>
  <c r="FD13" i="45"/>
  <c r="HI13" i="45"/>
  <c r="JF13" i="45"/>
  <c r="LQ13" i="45"/>
  <c r="BB16" i="45"/>
  <c r="CM17" i="45"/>
  <c r="M19" i="45"/>
  <c r="IA19" i="45"/>
  <c r="AO20" i="45"/>
  <c r="DA20" i="45"/>
  <c r="FM20" i="45"/>
  <c r="HY20" i="45"/>
  <c r="KK20" i="45"/>
  <c r="MW20" i="45"/>
  <c r="BE21" i="45"/>
  <c r="DQ21" i="45"/>
  <c r="IE21" i="45"/>
  <c r="NE23" i="43"/>
  <c r="MW23" i="43"/>
  <c r="MO23" i="43"/>
  <c r="MG23" i="43"/>
  <c r="LY23" i="43"/>
  <c r="LQ23" i="43"/>
  <c r="LI23" i="43"/>
  <c r="LA23" i="43"/>
  <c r="KS23" i="43"/>
  <c r="KK23" i="43"/>
  <c r="KC23" i="43"/>
  <c r="JU23" i="43"/>
  <c r="JM23" i="43"/>
  <c r="JE23" i="43"/>
  <c r="IW23" i="43"/>
  <c r="IO23" i="43"/>
  <c r="IG23" i="43"/>
  <c r="HY23" i="43"/>
  <c r="HQ23" i="43"/>
  <c r="HI23" i="43"/>
  <c r="HA23" i="43"/>
  <c r="GS23" i="43"/>
  <c r="GK23" i="43"/>
  <c r="GC23" i="43"/>
  <c r="FU23" i="43"/>
  <c r="FM23" i="43"/>
  <c r="FE23" i="43"/>
  <c r="EW23" i="43"/>
  <c r="EO23" i="43"/>
  <c r="EG23" i="43"/>
  <c r="DY23" i="43"/>
  <c r="DQ23" i="43"/>
  <c r="DI23" i="43"/>
  <c r="DA23" i="43"/>
  <c r="CS23" i="43"/>
  <c r="CK23" i="43"/>
  <c r="CC23" i="43"/>
  <c r="ND23" i="43"/>
  <c r="MV23" i="43"/>
  <c r="MN23" i="43"/>
  <c r="MF23" i="43"/>
  <c r="LX23" i="43"/>
  <c r="LP23" i="43"/>
  <c r="LH23" i="43"/>
  <c r="KZ23" i="43"/>
  <c r="KR23" i="43"/>
  <c r="KJ23" i="43"/>
  <c r="KB23" i="43"/>
  <c r="JT23" i="43"/>
  <c r="JL23" i="43"/>
  <c r="JD23" i="43"/>
  <c r="IV23" i="43"/>
  <c r="IN23" i="43"/>
  <c r="IF23" i="43"/>
  <c r="HX23" i="43"/>
  <c r="HP23" i="43"/>
  <c r="HH23" i="43"/>
  <c r="GZ23" i="43"/>
  <c r="GR23" i="43"/>
  <c r="GJ23" i="43"/>
  <c r="GB23" i="43"/>
  <c r="FT23" i="43"/>
  <c r="FL23" i="43"/>
  <c r="FD23" i="43"/>
  <c r="EV23" i="43"/>
  <c r="EN23" i="43"/>
  <c r="EF23" i="43"/>
  <c r="DX23" i="43"/>
  <c r="DP23" i="43"/>
  <c r="DH23" i="43"/>
  <c r="CZ23" i="43"/>
  <c r="CR23" i="43"/>
  <c r="CJ23" i="43"/>
  <c r="CB23" i="43"/>
  <c r="BT23" i="43"/>
  <c r="NC23" i="43"/>
  <c r="MU23" i="43"/>
  <c r="MM23" i="43"/>
  <c r="ME23" i="43"/>
  <c r="LW23" i="43"/>
  <c r="LO23" i="43"/>
  <c r="LG23" i="43"/>
  <c r="KY23" i="43"/>
  <c r="KQ23" i="43"/>
  <c r="KI23" i="43"/>
  <c r="KA23" i="43"/>
  <c r="JS23" i="43"/>
  <c r="JK23" i="43"/>
  <c r="JC23" i="43"/>
  <c r="IU23" i="43"/>
  <c r="IM23" i="43"/>
  <c r="IE23" i="43"/>
  <c r="HW23" i="43"/>
  <c r="HO23" i="43"/>
  <c r="HG23" i="43"/>
  <c r="GY23" i="43"/>
  <c r="GQ23" i="43"/>
  <c r="GI23" i="43"/>
  <c r="GA23" i="43"/>
  <c r="FS23" i="43"/>
  <c r="FK23" i="43"/>
  <c r="FC23" i="43"/>
  <c r="EU23" i="43"/>
  <c r="EM23" i="43"/>
  <c r="EE23" i="43"/>
  <c r="DW23" i="43"/>
  <c r="DO23" i="43"/>
  <c r="DG23" i="43"/>
  <c r="CY23" i="43"/>
  <c r="NB23" i="43"/>
  <c r="MT23" i="43"/>
  <c r="ML23" i="43"/>
  <c r="MD23" i="43"/>
  <c r="LV23" i="43"/>
  <c r="LN23" i="43"/>
  <c r="LF23" i="43"/>
  <c r="KX23" i="43"/>
  <c r="KP23" i="43"/>
  <c r="KH23" i="43"/>
  <c r="JZ23" i="43"/>
  <c r="JR23" i="43"/>
  <c r="JJ23" i="43"/>
  <c r="JB23" i="43"/>
  <c r="IT23" i="43"/>
  <c r="IL23" i="43"/>
  <c r="ID23" i="43"/>
  <c r="HV23" i="43"/>
  <c r="HN23" i="43"/>
  <c r="HF23" i="43"/>
  <c r="GX23" i="43"/>
  <c r="GP23" i="43"/>
  <c r="GH23" i="43"/>
  <c r="FZ23" i="43"/>
  <c r="FR23" i="43"/>
  <c r="FJ23" i="43"/>
  <c r="FB23" i="43"/>
  <c r="ET23" i="43"/>
  <c r="EL23" i="43"/>
  <c r="ED23" i="43"/>
  <c r="DV23" i="43"/>
  <c r="DN23" i="43"/>
  <c r="DF23" i="43"/>
  <c r="CX23" i="43"/>
  <c r="CP23" i="43"/>
  <c r="CH23" i="43"/>
  <c r="BZ23" i="43"/>
  <c r="BR23" i="43"/>
  <c r="NA23" i="43"/>
  <c r="MS23" i="43"/>
  <c r="MK23" i="43"/>
  <c r="MC23" i="43"/>
  <c r="LU23" i="43"/>
  <c r="LM23" i="43"/>
  <c r="LE23" i="43"/>
  <c r="KW23" i="43"/>
  <c r="KO23" i="43"/>
  <c r="KG23" i="43"/>
  <c r="JY23" i="43"/>
  <c r="JQ23" i="43"/>
  <c r="JI23" i="43"/>
  <c r="JA23" i="43"/>
  <c r="IS23" i="43"/>
  <c r="IK23" i="43"/>
  <c r="IC23" i="43"/>
  <c r="HU23" i="43"/>
  <c r="HM23" i="43"/>
  <c r="HE23" i="43"/>
  <c r="GW23" i="43"/>
  <c r="GO23" i="43"/>
  <c r="GG23" i="43"/>
  <c r="FY23" i="43"/>
  <c r="FQ23" i="43"/>
  <c r="FI23" i="43"/>
  <c r="FA23" i="43"/>
  <c r="ES23" i="43"/>
  <c r="EK23" i="43"/>
  <c r="EC23" i="43"/>
  <c r="DU23" i="43"/>
  <c r="DM23" i="43"/>
  <c r="DE23" i="43"/>
  <c r="CW23" i="43"/>
  <c r="CO23" i="43"/>
  <c r="CG23" i="43"/>
  <c r="BY23" i="43"/>
  <c r="BQ23" i="43"/>
  <c r="NG23" i="43"/>
  <c r="MY23" i="43"/>
  <c r="MQ23" i="43"/>
  <c r="MI23" i="43"/>
  <c r="MA23" i="43"/>
  <c r="LS23" i="43"/>
  <c r="LK23" i="43"/>
  <c r="LC23" i="43"/>
  <c r="KU23" i="43"/>
  <c r="KM23" i="43"/>
  <c r="KE23" i="43"/>
  <c r="JW23" i="43"/>
  <c r="JO23" i="43"/>
  <c r="JG23" i="43"/>
  <c r="IY23" i="43"/>
  <c r="IQ23" i="43"/>
  <c r="II23" i="43"/>
  <c r="IA23" i="43"/>
  <c r="HS23" i="43"/>
  <c r="HK23" i="43"/>
  <c r="HC23" i="43"/>
  <c r="GU23" i="43"/>
  <c r="GM23" i="43"/>
  <c r="GE23" i="43"/>
  <c r="FW23" i="43"/>
  <c r="FO23" i="43"/>
  <c r="FG23" i="43"/>
  <c r="EY23" i="43"/>
  <c r="EQ23" i="43"/>
  <c r="EI23" i="43"/>
  <c r="EA23" i="43"/>
  <c r="DS23" i="43"/>
  <c r="DK23" i="43"/>
  <c r="DC23" i="43"/>
  <c r="CU23" i="43"/>
  <c r="CM23" i="43"/>
  <c r="CE23" i="43"/>
  <c r="BW23" i="43"/>
  <c r="BO23" i="43"/>
  <c r="MZ23" i="43"/>
  <c r="LT23" i="43"/>
  <c r="KN23" i="43"/>
  <c r="JH23" i="43"/>
  <c r="IB23" i="43"/>
  <c r="GV23" i="43"/>
  <c r="FP23" i="43"/>
  <c r="EJ23" i="43"/>
  <c r="DD23" i="43"/>
  <c r="CF23" i="43"/>
  <c r="BN23" i="43"/>
  <c r="BF23" i="43"/>
  <c r="AX23" i="43"/>
  <c r="AP23" i="43"/>
  <c r="AH23" i="43"/>
  <c r="Z23" i="43"/>
  <c r="R23" i="43"/>
  <c r="J23" i="43"/>
  <c r="MX23" i="43"/>
  <c r="LR23" i="43"/>
  <c r="KL23" i="43"/>
  <c r="JF23" i="43"/>
  <c r="HZ23" i="43"/>
  <c r="GT23" i="43"/>
  <c r="FN23" i="43"/>
  <c r="EH23" i="43"/>
  <c r="DB23" i="43"/>
  <c r="CD23" i="43"/>
  <c r="BM23" i="43"/>
  <c r="BE23" i="43"/>
  <c r="AW23" i="43"/>
  <c r="AO23" i="43"/>
  <c r="AG23" i="43"/>
  <c r="Y23" i="43"/>
  <c r="Q23" i="43"/>
  <c r="I23" i="43"/>
  <c r="MR23" i="43"/>
  <c r="LL23" i="43"/>
  <c r="KF23" i="43"/>
  <c r="IZ23" i="43"/>
  <c r="HT23" i="43"/>
  <c r="GN23" i="43"/>
  <c r="FH23" i="43"/>
  <c r="EB23" i="43"/>
  <c r="CV23" i="43"/>
  <c r="CA23" i="43"/>
  <c r="BL23" i="43"/>
  <c r="BD23" i="43"/>
  <c r="AV23" i="43"/>
  <c r="AN23" i="43"/>
  <c r="AF23" i="43"/>
  <c r="X23" i="43"/>
  <c r="P23" i="43"/>
  <c r="H23" i="43"/>
  <c r="MP23" i="43"/>
  <c r="LJ23" i="43"/>
  <c r="KD23" i="43"/>
  <c r="IX23" i="43"/>
  <c r="HR23" i="43"/>
  <c r="GL23" i="43"/>
  <c r="FF23" i="43"/>
  <c r="DZ23" i="43"/>
  <c r="CT23" i="43"/>
  <c r="BX23" i="43"/>
  <c r="BK23" i="43"/>
  <c r="BC23" i="43"/>
  <c r="AU23" i="43"/>
  <c r="AM23" i="43"/>
  <c r="AE23" i="43"/>
  <c r="W23" i="43"/>
  <c r="O23" i="43"/>
  <c r="G23" i="43"/>
  <c r="MJ23" i="43"/>
  <c r="LD23" i="43"/>
  <c r="JX23" i="43"/>
  <c r="IR23" i="43"/>
  <c r="HL23" i="43"/>
  <c r="GF23" i="43"/>
  <c r="EZ23" i="43"/>
  <c r="DT23" i="43"/>
  <c r="CQ23" i="43"/>
  <c r="BV23" i="43"/>
  <c r="BJ23" i="43"/>
  <c r="BB23" i="43"/>
  <c r="AT23" i="43"/>
  <c r="AL23" i="43"/>
  <c r="AD23" i="43"/>
  <c r="V23" i="43"/>
  <c r="N23" i="43"/>
  <c r="F23" i="43"/>
  <c r="MB23" i="43"/>
  <c r="KV23" i="43"/>
  <c r="JP23" i="43"/>
  <c r="IJ23" i="43"/>
  <c r="HD23" i="43"/>
  <c r="FX23" i="43"/>
  <c r="ER23" i="43"/>
  <c r="DL23" i="43"/>
  <c r="CL23" i="43"/>
  <c r="BS23" i="43"/>
  <c r="BH23" i="43"/>
  <c r="AZ23" i="43"/>
  <c r="AR23" i="43"/>
  <c r="AJ23" i="43"/>
  <c r="AB23" i="43"/>
  <c r="T23" i="43"/>
  <c r="L23" i="43"/>
  <c r="D23" i="43"/>
  <c r="JV23" i="43"/>
  <c r="EX23" i="43"/>
  <c r="BI23" i="43"/>
  <c r="AC23" i="43"/>
  <c r="JN23" i="43"/>
  <c r="EP23" i="43"/>
  <c r="BG23" i="43"/>
  <c r="AA23" i="43"/>
  <c r="IP23" i="43"/>
  <c r="DR23" i="43"/>
  <c r="BA23" i="43"/>
  <c r="U23" i="43"/>
  <c r="NF23" i="43"/>
  <c r="IH23" i="43"/>
  <c r="DJ23" i="43"/>
  <c r="AY23" i="43"/>
  <c r="S23" i="43"/>
  <c r="MH23" i="43"/>
  <c r="HJ23" i="43"/>
  <c r="CN23" i="43"/>
  <c r="AS23" i="43"/>
  <c r="M23" i="43"/>
  <c r="LB23" i="43"/>
  <c r="GD23" i="43"/>
  <c r="BU23" i="43"/>
  <c r="AK23" i="43"/>
  <c r="E23" i="43"/>
  <c r="KT23" i="43"/>
  <c r="FV23" i="43"/>
  <c r="BP23" i="43"/>
  <c r="AI23" i="43"/>
  <c r="C23" i="43"/>
  <c r="AQ23" i="43"/>
  <c r="K23" i="43"/>
  <c r="HB23" i="43"/>
  <c r="CI23" i="43"/>
  <c r="LZ23" i="43"/>
  <c r="NC23" i="45"/>
  <c r="MU23" i="45"/>
  <c r="MM23" i="45"/>
  <c r="ME23" i="45"/>
  <c r="LW23" i="45"/>
  <c r="LO23" i="45"/>
  <c r="LG23" i="45"/>
  <c r="KY23" i="45"/>
  <c r="KQ23" i="45"/>
  <c r="KI23" i="45"/>
  <c r="KA23" i="45"/>
  <c r="JS23" i="45"/>
  <c r="JK23" i="45"/>
  <c r="JC23" i="45"/>
  <c r="IU23" i="45"/>
  <c r="IM23" i="45"/>
  <c r="IE23" i="45"/>
  <c r="HW23" i="45"/>
  <c r="HO23" i="45"/>
  <c r="HG23" i="45"/>
  <c r="GY23" i="45"/>
  <c r="GQ23" i="45"/>
  <c r="GI23" i="45"/>
  <c r="GA23" i="45"/>
  <c r="FS23" i="45"/>
  <c r="FK23" i="45"/>
  <c r="FC23" i="45"/>
  <c r="EU23" i="45"/>
  <c r="EM23" i="45"/>
  <c r="EE23" i="45"/>
  <c r="DW23" i="45"/>
  <c r="DO23" i="45"/>
  <c r="DG23" i="45"/>
  <c r="CY23" i="45"/>
  <c r="CQ23" i="45"/>
  <c r="CI23" i="45"/>
  <c r="CA23" i="45"/>
  <c r="BS23" i="45"/>
  <c r="BK23" i="45"/>
  <c r="BC23" i="45"/>
  <c r="AU23" i="45"/>
  <c r="AM23" i="45"/>
  <c r="AE23" i="45"/>
  <c r="W23" i="45"/>
  <c r="O23" i="45"/>
  <c r="G23" i="45"/>
  <c r="NB23" i="45"/>
  <c r="MT23" i="45"/>
  <c r="ML23" i="45"/>
  <c r="MD23" i="45"/>
  <c r="LV23" i="45"/>
  <c r="LN23" i="45"/>
  <c r="LF23" i="45"/>
  <c r="KX23" i="45"/>
  <c r="KP23" i="45"/>
  <c r="KH23" i="45"/>
  <c r="JZ23" i="45"/>
  <c r="JR23" i="45"/>
  <c r="JJ23" i="45"/>
  <c r="JB23" i="45"/>
  <c r="IT23" i="45"/>
  <c r="IL23" i="45"/>
  <c r="ID23" i="45"/>
  <c r="HV23" i="45"/>
  <c r="HN23" i="45"/>
  <c r="HF23" i="45"/>
  <c r="GX23" i="45"/>
  <c r="GP23" i="45"/>
  <c r="GH23" i="45"/>
  <c r="FZ23" i="45"/>
  <c r="FR23" i="45"/>
  <c r="FJ23" i="45"/>
  <c r="FB23" i="45"/>
  <c r="ET23" i="45"/>
  <c r="EL23" i="45"/>
  <c r="ED23" i="45"/>
  <c r="DV23" i="45"/>
  <c r="DN23" i="45"/>
  <c r="DF23" i="45"/>
  <c r="CX23" i="45"/>
  <c r="CP23" i="45"/>
  <c r="CH23" i="45"/>
  <c r="BZ23" i="45"/>
  <c r="BR23" i="45"/>
  <c r="BJ23" i="45"/>
  <c r="BB23" i="45"/>
  <c r="AT23" i="45"/>
  <c r="AL23" i="45"/>
  <c r="AD23" i="45"/>
  <c r="V23" i="45"/>
  <c r="N23" i="45"/>
  <c r="F23" i="45"/>
  <c r="NA23" i="45"/>
  <c r="MS23" i="45"/>
  <c r="MK23" i="45"/>
  <c r="MC23" i="45"/>
  <c r="LU23" i="45"/>
  <c r="LM23" i="45"/>
  <c r="LE23" i="45"/>
  <c r="KW23" i="45"/>
  <c r="KO23" i="45"/>
  <c r="KG23" i="45"/>
  <c r="JY23" i="45"/>
  <c r="JQ23" i="45"/>
  <c r="JI23" i="45"/>
  <c r="JA23" i="45"/>
  <c r="IS23" i="45"/>
  <c r="IK23" i="45"/>
  <c r="IC23" i="45"/>
  <c r="HU23" i="45"/>
  <c r="HM23" i="45"/>
  <c r="HE23" i="45"/>
  <c r="GW23" i="45"/>
  <c r="GO23" i="45"/>
  <c r="GG23" i="45"/>
  <c r="FY23" i="45"/>
  <c r="FQ23" i="45"/>
  <c r="FI23" i="45"/>
  <c r="FA23" i="45"/>
  <c r="ES23" i="45"/>
  <c r="EK23" i="45"/>
  <c r="EC23" i="45"/>
  <c r="DU23" i="45"/>
  <c r="DM23" i="45"/>
  <c r="DE23" i="45"/>
  <c r="CW23" i="45"/>
  <c r="CO23" i="45"/>
  <c r="CG23" i="45"/>
  <c r="BY23" i="45"/>
  <c r="BQ23" i="45"/>
  <c r="BI23" i="45"/>
  <c r="BA23" i="45"/>
  <c r="AS23" i="45"/>
  <c r="AK23" i="45"/>
  <c r="AC23" i="45"/>
  <c r="U23" i="45"/>
  <c r="M23" i="45"/>
  <c r="E23" i="45"/>
  <c r="MZ23" i="45"/>
  <c r="MR23" i="45"/>
  <c r="MJ23" i="45"/>
  <c r="MB23" i="45"/>
  <c r="LT23" i="45"/>
  <c r="LL23" i="45"/>
  <c r="LD23" i="45"/>
  <c r="KV23" i="45"/>
  <c r="KN23" i="45"/>
  <c r="KF23" i="45"/>
  <c r="JX23" i="45"/>
  <c r="JP23" i="45"/>
  <c r="JH23" i="45"/>
  <c r="IZ23" i="45"/>
  <c r="IR23" i="45"/>
  <c r="IJ23" i="45"/>
  <c r="IB23" i="45"/>
  <c r="HT23" i="45"/>
  <c r="HL23" i="45"/>
  <c r="HD23" i="45"/>
  <c r="GV23" i="45"/>
  <c r="GN23" i="45"/>
  <c r="GF23" i="45"/>
  <c r="FX23" i="45"/>
  <c r="FP23" i="45"/>
  <c r="FH23" i="45"/>
  <c r="EZ23" i="45"/>
  <c r="ER23" i="45"/>
  <c r="EJ23" i="45"/>
  <c r="EB23" i="45"/>
  <c r="DT23" i="45"/>
  <c r="DL23" i="45"/>
  <c r="DD23" i="45"/>
  <c r="CV23" i="45"/>
  <c r="CN23" i="45"/>
  <c r="CF23" i="45"/>
  <c r="BX23" i="45"/>
  <c r="BP23" i="45"/>
  <c r="BH23" i="45"/>
  <c r="AZ23" i="45"/>
  <c r="AR23" i="45"/>
  <c r="AJ23" i="45"/>
  <c r="AB23" i="45"/>
  <c r="T23" i="45"/>
  <c r="L23" i="45"/>
  <c r="D23" i="45"/>
  <c r="MY23" i="45"/>
  <c r="MQ23" i="45"/>
  <c r="MI23" i="45"/>
  <c r="MA23" i="45"/>
  <c r="LS23" i="45"/>
  <c r="LK23" i="45"/>
  <c r="LC23" i="45"/>
  <c r="KU23" i="45"/>
  <c r="KM23" i="45"/>
  <c r="KE23" i="45"/>
  <c r="JW23" i="45"/>
  <c r="JO23" i="45"/>
  <c r="JG23" i="45"/>
  <c r="IY23" i="45"/>
  <c r="IQ23" i="45"/>
  <c r="II23" i="45"/>
  <c r="IA23" i="45"/>
  <c r="HS23" i="45"/>
  <c r="HK23" i="45"/>
  <c r="HC23" i="45"/>
  <c r="GU23" i="45"/>
  <c r="GM23" i="45"/>
  <c r="GE23" i="45"/>
  <c r="FW23" i="45"/>
  <c r="FO23" i="45"/>
  <c r="FG23" i="45"/>
  <c r="EY23" i="45"/>
  <c r="EQ23" i="45"/>
  <c r="EI23" i="45"/>
  <c r="EA23" i="45"/>
  <c r="DS23" i="45"/>
  <c r="DK23" i="45"/>
  <c r="DC23" i="45"/>
  <c r="CU23" i="45"/>
  <c r="CM23" i="45"/>
  <c r="CE23" i="45"/>
  <c r="BW23" i="45"/>
  <c r="BO23" i="45"/>
  <c r="BG23" i="45"/>
  <c r="AY23" i="45"/>
  <c r="AQ23" i="45"/>
  <c r="AI23" i="45"/>
  <c r="AA23" i="45"/>
  <c r="S23" i="45"/>
  <c r="K23" i="45"/>
  <c r="C23" i="45"/>
  <c r="NE23" i="45"/>
  <c r="MW23" i="45"/>
  <c r="MO23" i="45"/>
  <c r="MG23" i="45"/>
  <c r="LY23" i="45"/>
  <c r="LQ23" i="45"/>
  <c r="LI23" i="45"/>
  <c r="LA23" i="45"/>
  <c r="KS23" i="45"/>
  <c r="KK23" i="45"/>
  <c r="KC23" i="45"/>
  <c r="JU23" i="45"/>
  <c r="JM23" i="45"/>
  <c r="JE23" i="45"/>
  <c r="IW23" i="45"/>
  <c r="IO23" i="45"/>
  <c r="IG23" i="45"/>
  <c r="HY23" i="45"/>
  <c r="HQ23" i="45"/>
  <c r="HI23" i="45"/>
  <c r="HA23" i="45"/>
  <c r="GS23" i="45"/>
  <c r="GK23" i="45"/>
  <c r="GC23" i="45"/>
  <c r="FU23" i="45"/>
  <c r="FM23" i="45"/>
  <c r="FE23" i="45"/>
  <c r="EW23" i="45"/>
  <c r="EO23" i="45"/>
  <c r="EG23" i="45"/>
  <c r="DY23" i="45"/>
  <c r="DQ23" i="45"/>
  <c r="DI23" i="45"/>
  <c r="DA23" i="45"/>
  <c r="CS23" i="45"/>
  <c r="CK23" i="45"/>
  <c r="CC23" i="45"/>
  <c r="BU23" i="45"/>
  <c r="BM23" i="45"/>
  <c r="BE23" i="45"/>
  <c r="AW23" i="45"/>
  <c r="AO23" i="45"/>
  <c r="AG23" i="45"/>
  <c r="Y23" i="45"/>
  <c r="Q23" i="45"/>
  <c r="I23" i="45"/>
  <c r="ND23" i="45"/>
  <c r="MV23" i="45"/>
  <c r="MN23" i="45"/>
  <c r="MF23" i="45"/>
  <c r="LX23" i="45"/>
  <c r="LP23" i="45"/>
  <c r="LH23" i="45"/>
  <c r="KZ23" i="45"/>
  <c r="KR23" i="45"/>
  <c r="KJ23" i="45"/>
  <c r="KB23" i="45"/>
  <c r="JT23" i="45"/>
  <c r="JL23" i="45"/>
  <c r="JD23" i="45"/>
  <c r="IV23" i="45"/>
  <c r="IN23" i="45"/>
  <c r="IF23" i="45"/>
  <c r="HX23" i="45"/>
  <c r="HP23" i="45"/>
  <c r="HH23" i="45"/>
  <c r="GZ23" i="45"/>
  <c r="GR23" i="45"/>
  <c r="GJ23" i="45"/>
  <c r="GB23" i="45"/>
  <c r="FT23" i="45"/>
  <c r="FL23" i="45"/>
  <c r="FD23" i="45"/>
  <c r="EV23" i="45"/>
  <c r="EN23" i="45"/>
  <c r="EF23" i="45"/>
  <c r="DX23" i="45"/>
  <c r="DP23" i="45"/>
  <c r="DH23" i="45"/>
  <c r="CZ23" i="45"/>
  <c r="CR23" i="45"/>
  <c r="CJ23" i="45"/>
  <c r="CB23" i="45"/>
  <c r="BT23" i="45"/>
  <c r="BL23" i="45"/>
  <c r="BD23" i="45"/>
  <c r="AV23" i="45"/>
  <c r="AN23" i="45"/>
  <c r="AF23" i="45"/>
  <c r="X23" i="45"/>
  <c r="P23" i="45"/>
  <c r="H23" i="45"/>
  <c r="DV15" i="45"/>
  <c r="FF23" i="45"/>
  <c r="MP23" i="45"/>
  <c r="NG22" i="43"/>
  <c r="MY22" i="43"/>
  <c r="MQ22" i="43"/>
  <c r="MI22" i="43"/>
  <c r="MA22" i="43"/>
  <c r="LS22" i="43"/>
  <c r="LK22" i="43"/>
  <c r="LC22" i="43"/>
  <c r="KU22" i="43"/>
  <c r="KM22" i="43"/>
  <c r="KE22" i="43"/>
  <c r="JW22" i="43"/>
  <c r="JO22" i="43"/>
  <c r="JG22" i="43"/>
  <c r="IY22" i="43"/>
  <c r="IQ22" i="43"/>
  <c r="II22" i="43"/>
  <c r="IA22" i="43"/>
  <c r="HS22" i="43"/>
  <c r="HK22" i="43"/>
  <c r="HC22" i="43"/>
  <c r="GU22" i="43"/>
  <c r="GM22" i="43"/>
  <c r="GE22" i="43"/>
  <c r="FW22" i="43"/>
  <c r="FO22" i="43"/>
  <c r="FG22" i="43"/>
  <c r="EY22" i="43"/>
  <c r="EQ22" i="43"/>
  <c r="EI22" i="43"/>
  <c r="EA22" i="43"/>
  <c r="DS22" i="43"/>
  <c r="DK22" i="43"/>
  <c r="DC22" i="43"/>
  <c r="CU22" i="43"/>
  <c r="CM22" i="43"/>
  <c r="CE22" i="43"/>
  <c r="BW22" i="43"/>
  <c r="BO22" i="43"/>
  <c r="BG22" i="43"/>
  <c r="AY22" i="43"/>
  <c r="AQ22" i="43"/>
  <c r="AI22" i="43"/>
  <c r="AA22" i="43"/>
  <c r="S22" i="43"/>
  <c r="K22" i="43"/>
  <c r="C22" i="43"/>
  <c r="NF22" i="43"/>
  <c r="MX22" i="43"/>
  <c r="MP22" i="43"/>
  <c r="MH22" i="43"/>
  <c r="LZ22" i="43"/>
  <c r="LZ22" i="41" s="1"/>
  <c r="LR22" i="43"/>
  <c r="LJ22" i="43"/>
  <c r="LB22" i="43"/>
  <c r="KT22" i="43"/>
  <c r="KL22" i="43"/>
  <c r="KD22" i="43"/>
  <c r="JV22" i="43"/>
  <c r="JN22" i="43"/>
  <c r="JF22" i="43"/>
  <c r="IX22" i="43"/>
  <c r="IP22" i="43"/>
  <c r="IH22" i="43"/>
  <c r="HZ22" i="43"/>
  <c r="HR22" i="43"/>
  <c r="HJ22" i="43"/>
  <c r="HB22" i="43"/>
  <c r="GT22" i="43"/>
  <c r="GL22" i="43"/>
  <c r="GD22" i="43"/>
  <c r="FV22" i="43"/>
  <c r="FN22" i="43"/>
  <c r="FF22" i="43"/>
  <c r="EX22" i="43"/>
  <c r="EP22" i="43"/>
  <c r="EH22" i="43"/>
  <c r="DZ22" i="43"/>
  <c r="DR22" i="43"/>
  <c r="DJ22" i="43"/>
  <c r="DB22" i="43"/>
  <c r="CT22" i="43"/>
  <c r="CL22" i="43"/>
  <c r="CD22" i="43"/>
  <c r="BV22" i="43"/>
  <c r="BN22" i="43"/>
  <c r="BF22" i="43"/>
  <c r="AX22" i="43"/>
  <c r="AP22" i="43"/>
  <c r="AH22" i="43"/>
  <c r="Z22" i="43"/>
  <c r="R22" i="43"/>
  <c r="J22" i="43"/>
  <c r="NE22" i="43"/>
  <c r="MW22" i="43"/>
  <c r="MO22" i="43"/>
  <c r="MG22" i="43"/>
  <c r="LY22" i="43"/>
  <c r="LQ22" i="43"/>
  <c r="LI22" i="43"/>
  <c r="LA22" i="43"/>
  <c r="KS22" i="43"/>
  <c r="KK22" i="43"/>
  <c r="KC22" i="43"/>
  <c r="JU22" i="43"/>
  <c r="JM22" i="43"/>
  <c r="JE22" i="43"/>
  <c r="IW22" i="43"/>
  <c r="IO22" i="43"/>
  <c r="IG22" i="43"/>
  <c r="HY22" i="43"/>
  <c r="HQ22" i="43"/>
  <c r="HI22" i="43"/>
  <c r="HA22" i="43"/>
  <c r="GS22" i="43"/>
  <c r="GK22" i="43"/>
  <c r="GC22" i="43"/>
  <c r="FU22" i="43"/>
  <c r="FM22" i="43"/>
  <c r="FE22" i="43"/>
  <c r="EW22" i="43"/>
  <c r="EO22" i="43"/>
  <c r="EG22" i="43"/>
  <c r="DY22" i="43"/>
  <c r="DQ22" i="43"/>
  <c r="DI22" i="43"/>
  <c r="DA22" i="43"/>
  <c r="CS22" i="43"/>
  <c r="CK22" i="43"/>
  <c r="CC22" i="43"/>
  <c r="BU22" i="43"/>
  <c r="BM22" i="43"/>
  <c r="BE22" i="43"/>
  <c r="AW22" i="43"/>
  <c r="AO22" i="43"/>
  <c r="AG22" i="43"/>
  <c r="Y22" i="43"/>
  <c r="Q22" i="43"/>
  <c r="I22" i="43"/>
  <c r="ND22" i="43"/>
  <c r="MV22" i="43"/>
  <c r="MN22" i="43"/>
  <c r="MF22" i="43"/>
  <c r="LX22" i="43"/>
  <c r="LP22" i="43"/>
  <c r="LH22" i="43"/>
  <c r="KZ22" i="43"/>
  <c r="KR22" i="43"/>
  <c r="KJ22" i="43"/>
  <c r="KB22" i="43"/>
  <c r="JT22" i="43"/>
  <c r="JL22" i="43"/>
  <c r="JD22" i="43"/>
  <c r="IV22" i="43"/>
  <c r="IN22" i="43"/>
  <c r="IF22" i="43"/>
  <c r="HX22" i="43"/>
  <c r="HP22" i="43"/>
  <c r="HH22" i="43"/>
  <c r="GZ22" i="43"/>
  <c r="GR22" i="43"/>
  <c r="GJ22" i="43"/>
  <c r="GB22" i="43"/>
  <c r="FT22" i="43"/>
  <c r="FL22" i="43"/>
  <c r="FD22" i="43"/>
  <c r="EV22" i="43"/>
  <c r="EN22" i="43"/>
  <c r="EF22" i="43"/>
  <c r="DX22" i="43"/>
  <c r="DP22" i="43"/>
  <c r="DH22" i="43"/>
  <c r="CZ22" i="43"/>
  <c r="CR22" i="43"/>
  <c r="CJ22" i="43"/>
  <c r="CB22" i="43"/>
  <c r="BT22" i="43"/>
  <c r="BL22" i="43"/>
  <c r="BD22" i="43"/>
  <c r="AV22" i="43"/>
  <c r="AN22" i="43"/>
  <c r="AF22" i="43"/>
  <c r="X22" i="43"/>
  <c r="P22" i="43"/>
  <c r="H22" i="43"/>
  <c r="NC22" i="43"/>
  <c r="MU22" i="43"/>
  <c r="MM22" i="43"/>
  <c r="ME22" i="43"/>
  <c r="LW22" i="43"/>
  <c r="LO22" i="43"/>
  <c r="LG22" i="43"/>
  <c r="KY22" i="43"/>
  <c r="KQ22" i="43"/>
  <c r="KI22" i="43"/>
  <c r="KA22" i="43"/>
  <c r="JS22" i="43"/>
  <c r="JK22" i="43"/>
  <c r="JC22" i="43"/>
  <c r="IU22" i="43"/>
  <c r="IM22" i="43"/>
  <c r="IE22" i="43"/>
  <c r="HW22" i="43"/>
  <c r="HO22" i="43"/>
  <c r="HG22" i="43"/>
  <c r="GY22" i="43"/>
  <c r="GQ22" i="43"/>
  <c r="GI22" i="43"/>
  <c r="GA22" i="43"/>
  <c r="FS22" i="43"/>
  <c r="FK22" i="43"/>
  <c r="FC22" i="43"/>
  <c r="EU22" i="43"/>
  <c r="EM22" i="43"/>
  <c r="EE22" i="43"/>
  <c r="DW22" i="43"/>
  <c r="DO22" i="43"/>
  <c r="DG22" i="43"/>
  <c r="CY22" i="43"/>
  <c r="CQ22" i="43"/>
  <c r="CI22" i="43"/>
  <c r="CA22" i="43"/>
  <c r="BS22" i="43"/>
  <c r="BK22" i="43"/>
  <c r="BC22" i="43"/>
  <c r="AU22" i="43"/>
  <c r="AM22" i="43"/>
  <c r="AE22" i="43"/>
  <c r="W22" i="43"/>
  <c r="O22" i="43"/>
  <c r="G22" i="43"/>
  <c r="NA22" i="43"/>
  <c r="MS22" i="43"/>
  <c r="MK22" i="43"/>
  <c r="MC22" i="43"/>
  <c r="LU22" i="43"/>
  <c r="LM22" i="43"/>
  <c r="LE22" i="43"/>
  <c r="KW22" i="43"/>
  <c r="KO22" i="43"/>
  <c r="KG22" i="43"/>
  <c r="JY22" i="43"/>
  <c r="JQ22" i="43"/>
  <c r="JI22" i="43"/>
  <c r="JA22" i="43"/>
  <c r="IS22" i="43"/>
  <c r="IK22" i="43"/>
  <c r="IC22" i="43"/>
  <c r="HU22" i="43"/>
  <c r="HM22" i="43"/>
  <c r="HE22" i="43"/>
  <c r="GW22" i="43"/>
  <c r="GO22" i="43"/>
  <c r="GG22" i="43"/>
  <c r="FY22" i="43"/>
  <c r="FQ22" i="43"/>
  <c r="FI22" i="43"/>
  <c r="FA22" i="43"/>
  <c r="ES22" i="43"/>
  <c r="EK22" i="43"/>
  <c r="EC22" i="43"/>
  <c r="DU22" i="43"/>
  <c r="DM22" i="43"/>
  <c r="DE22" i="43"/>
  <c r="CW22" i="43"/>
  <c r="CO22" i="43"/>
  <c r="CG22" i="43"/>
  <c r="BY22" i="43"/>
  <c r="BQ22" i="43"/>
  <c r="BI22" i="43"/>
  <c r="BA22" i="43"/>
  <c r="AS22" i="43"/>
  <c r="AK22" i="43"/>
  <c r="AC22" i="43"/>
  <c r="U22" i="43"/>
  <c r="M22" i="43"/>
  <c r="E22" i="43"/>
  <c r="NB22" i="43"/>
  <c r="LV22" i="43"/>
  <c r="KP22" i="43"/>
  <c r="JJ22" i="43"/>
  <c r="ID22" i="43"/>
  <c r="GX22" i="43"/>
  <c r="FR22" i="43"/>
  <c r="EL22" i="43"/>
  <c r="DF22" i="43"/>
  <c r="BZ22" i="43"/>
  <c r="AT22" i="43"/>
  <c r="N22" i="43"/>
  <c r="MZ22" i="43"/>
  <c r="LT22" i="43"/>
  <c r="KN22" i="43"/>
  <c r="JH22" i="43"/>
  <c r="IB22" i="43"/>
  <c r="GV22" i="43"/>
  <c r="FP22" i="43"/>
  <c r="EJ22" i="43"/>
  <c r="DD22" i="43"/>
  <c r="BX22" i="43"/>
  <c r="AR22" i="43"/>
  <c r="L22" i="43"/>
  <c r="MT22" i="43"/>
  <c r="LN22" i="43"/>
  <c r="KH22" i="43"/>
  <c r="JB22" i="43"/>
  <c r="HV22" i="43"/>
  <c r="GP22" i="43"/>
  <c r="FJ22" i="43"/>
  <c r="ED22" i="43"/>
  <c r="CX22" i="43"/>
  <c r="BR22" i="43"/>
  <c r="AL22" i="43"/>
  <c r="F22" i="43"/>
  <c r="MR22" i="43"/>
  <c r="LL22" i="43"/>
  <c r="KF22" i="43"/>
  <c r="IZ22" i="43"/>
  <c r="HT22" i="43"/>
  <c r="GN22" i="43"/>
  <c r="FH22" i="43"/>
  <c r="EB22" i="43"/>
  <c r="CV22" i="43"/>
  <c r="BP22" i="43"/>
  <c r="AJ22" i="43"/>
  <c r="D22" i="43"/>
  <c r="ML22" i="43"/>
  <c r="LF22" i="43"/>
  <c r="JZ22" i="43"/>
  <c r="IT22" i="43"/>
  <c r="HN22" i="43"/>
  <c r="GH22" i="43"/>
  <c r="FB22" i="43"/>
  <c r="DV22" i="43"/>
  <c r="CP22" i="43"/>
  <c r="BJ22" i="43"/>
  <c r="AD22" i="43"/>
  <c r="MD22" i="43"/>
  <c r="KX22" i="43"/>
  <c r="JR22" i="43"/>
  <c r="IL22" i="43"/>
  <c r="HF22" i="43"/>
  <c r="FZ22" i="43"/>
  <c r="ET22" i="43"/>
  <c r="DN22" i="43"/>
  <c r="CH22" i="43"/>
  <c r="BB22" i="43"/>
  <c r="V22" i="43"/>
  <c r="MB22" i="43"/>
  <c r="KV22" i="43"/>
  <c r="JP22" i="43"/>
  <c r="IJ22" i="43"/>
  <c r="HD22" i="43"/>
  <c r="FX22" i="43"/>
  <c r="ER22" i="43"/>
  <c r="DL22" i="43"/>
  <c r="CF22" i="43"/>
  <c r="AZ22" i="43"/>
  <c r="T22" i="43"/>
  <c r="EZ22" i="43"/>
  <c r="DT22" i="43"/>
  <c r="MJ22" i="43"/>
  <c r="CN22" i="43"/>
  <c r="LD22" i="43"/>
  <c r="BH22" i="43"/>
  <c r="JX22" i="43"/>
  <c r="AB22" i="43"/>
  <c r="HL22" i="43"/>
  <c r="GF22" i="43"/>
  <c r="IR22" i="43"/>
  <c r="NC22" i="45"/>
  <c r="MU22" i="45"/>
  <c r="MM22" i="45"/>
  <c r="ME22" i="45"/>
  <c r="LW22" i="45"/>
  <c r="LO22" i="45"/>
  <c r="LG22" i="45"/>
  <c r="KY22" i="45"/>
  <c r="KQ22" i="45"/>
  <c r="KI22" i="45"/>
  <c r="KA22" i="45"/>
  <c r="JS22" i="45"/>
  <c r="JK22" i="45"/>
  <c r="JC22" i="45"/>
  <c r="IU22" i="45"/>
  <c r="IM22" i="45"/>
  <c r="IE22" i="45"/>
  <c r="HW22" i="45"/>
  <c r="HO22" i="45"/>
  <c r="HG22" i="45"/>
  <c r="GY22" i="45"/>
  <c r="GQ22" i="45"/>
  <c r="GI22" i="45"/>
  <c r="GA22" i="45"/>
  <c r="FS22" i="45"/>
  <c r="FK22" i="45"/>
  <c r="FC22" i="45"/>
  <c r="EU22" i="45"/>
  <c r="EM22" i="45"/>
  <c r="EE22" i="45"/>
  <c r="DW22" i="45"/>
  <c r="DO22" i="45"/>
  <c r="DG22" i="45"/>
  <c r="CY22" i="45"/>
  <c r="CQ22" i="45"/>
  <c r="CI22" i="45"/>
  <c r="CA22" i="45"/>
  <c r="BS22" i="45"/>
  <c r="BK22" i="45"/>
  <c r="BC22" i="45"/>
  <c r="AU22" i="45"/>
  <c r="AM22" i="45"/>
  <c r="AE22" i="45"/>
  <c r="W22" i="45"/>
  <c r="O22" i="45"/>
  <c r="G22" i="45"/>
  <c r="NB22" i="45"/>
  <c r="MT22" i="45"/>
  <c r="ML22" i="45"/>
  <c r="MD22" i="45"/>
  <c r="LV22" i="45"/>
  <c r="LN22" i="45"/>
  <c r="LF22" i="45"/>
  <c r="KX22" i="45"/>
  <c r="KP22" i="45"/>
  <c r="KH22" i="45"/>
  <c r="JZ22" i="45"/>
  <c r="JR22" i="45"/>
  <c r="JJ22" i="45"/>
  <c r="JB22" i="45"/>
  <c r="IT22" i="45"/>
  <c r="IL22" i="45"/>
  <c r="ID22" i="45"/>
  <c r="HV22" i="45"/>
  <c r="HN22" i="45"/>
  <c r="HF22" i="45"/>
  <c r="GX22" i="45"/>
  <c r="GP22" i="45"/>
  <c r="GH22" i="45"/>
  <c r="FZ22" i="45"/>
  <c r="FR22" i="45"/>
  <c r="FJ22" i="45"/>
  <c r="FB22" i="45"/>
  <c r="ET22" i="45"/>
  <c r="EL22" i="45"/>
  <c r="ED22" i="45"/>
  <c r="DV22" i="45"/>
  <c r="DN22" i="45"/>
  <c r="DF22" i="45"/>
  <c r="CX22" i="45"/>
  <c r="CP22" i="45"/>
  <c r="CH22" i="45"/>
  <c r="BZ22" i="45"/>
  <c r="BR22" i="45"/>
  <c r="BJ22" i="45"/>
  <c r="BB22" i="45"/>
  <c r="AT22" i="45"/>
  <c r="AL22" i="45"/>
  <c r="AD22" i="45"/>
  <c r="V22" i="45"/>
  <c r="N22" i="45"/>
  <c r="F22" i="45"/>
  <c r="NA22" i="45"/>
  <c r="MS22" i="45"/>
  <c r="MK22" i="45"/>
  <c r="MC22" i="45"/>
  <c r="LU22" i="45"/>
  <c r="LM22" i="45"/>
  <c r="LE22" i="45"/>
  <c r="KW22" i="45"/>
  <c r="KO22" i="45"/>
  <c r="KG22" i="45"/>
  <c r="JY22" i="45"/>
  <c r="JQ22" i="45"/>
  <c r="JI22" i="45"/>
  <c r="JA22" i="45"/>
  <c r="IS22" i="45"/>
  <c r="IK22" i="45"/>
  <c r="IC22" i="45"/>
  <c r="HU22" i="45"/>
  <c r="HM22" i="45"/>
  <c r="HE22" i="45"/>
  <c r="GW22" i="45"/>
  <c r="GO22" i="45"/>
  <c r="GG22" i="45"/>
  <c r="FY22" i="45"/>
  <c r="FQ22" i="45"/>
  <c r="FI22" i="45"/>
  <c r="FA22" i="45"/>
  <c r="ES22" i="45"/>
  <c r="EK22" i="45"/>
  <c r="EC22" i="45"/>
  <c r="DU22" i="45"/>
  <c r="DM22" i="45"/>
  <c r="DE22" i="45"/>
  <c r="CW22" i="45"/>
  <c r="CO22" i="45"/>
  <c r="CG22" i="45"/>
  <c r="BY22" i="45"/>
  <c r="BQ22" i="45"/>
  <c r="BI22" i="45"/>
  <c r="BA22" i="45"/>
  <c r="AS22" i="45"/>
  <c r="AK22" i="45"/>
  <c r="AC22" i="45"/>
  <c r="U22" i="45"/>
  <c r="M22" i="45"/>
  <c r="E22" i="45"/>
  <c r="MZ22" i="45"/>
  <c r="MR22" i="45"/>
  <c r="MJ22" i="45"/>
  <c r="MB22" i="45"/>
  <c r="LT22" i="45"/>
  <c r="LL22" i="45"/>
  <c r="LD22" i="45"/>
  <c r="KV22" i="45"/>
  <c r="KN22" i="45"/>
  <c r="KF22" i="45"/>
  <c r="JX22" i="45"/>
  <c r="JP22" i="45"/>
  <c r="JH22" i="45"/>
  <c r="IZ22" i="45"/>
  <c r="IR22" i="45"/>
  <c r="IJ22" i="45"/>
  <c r="IB22" i="45"/>
  <c r="HT22" i="45"/>
  <c r="HL22" i="45"/>
  <c r="HD22" i="45"/>
  <c r="GV22" i="45"/>
  <c r="GN22" i="45"/>
  <c r="GF22" i="45"/>
  <c r="FX22" i="45"/>
  <c r="FP22" i="45"/>
  <c r="FH22" i="45"/>
  <c r="EZ22" i="45"/>
  <c r="ER22" i="45"/>
  <c r="EJ22" i="45"/>
  <c r="EB22" i="45"/>
  <c r="DT22" i="45"/>
  <c r="DL22" i="45"/>
  <c r="DD22" i="45"/>
  <c r="CV22" i="45"/>
  <c r="CN22" i="45"/>
  <c r="CF22" i="45"/>
  <c r="BX22" i="45"/>
  <c r="BP22" i="45"/>
  <c r="BH22" i="45"/>
  <c r="AZ22" i="45"/>
  <c r="AR22" i="45"/>
  <c r="AJ22" i="45"/>
  <c r="AB22" i="45"/>
  <c r="T22" i="45"/>
  <c r="L22" i="45"/>
  <c r="D22" i="45"/>
  <c r="MY22" i="45"/>
  <c r="MQ22" i="45"/>
  <c r="MI22" i="45"/>
  <c r="MA22" i="45"/>
  <c r="LS22" i="45"/>
  <c r="LK22" i="45"/>
  <c r="LC22" i="45"/>
  <c r="KU22" i="45"/>
  <c r="KM22" i="45"/>
  <c r="KE22" i="45"/>
  <c r="JW22" i="45"/>
  <c r="JO22" i="45"/>
  <c r="JG22" i="45"/>
  <c r="IY22" i="45"/>
  <c r="IQ22" i="45"/>
  <c r="II22" i="45"/>
  <c r="IA22" i="45"/>
  <c r="HS22" i="45"/>
  <c r="HK22" i="45"/>
  <c r="HC22" i="45"/>
  <c r="GU22" i="45"/>
  <c r="GM22" i="45"/>
  <c r="GE22" i="45"/>
  <c r="FW22" i="45"/>
  <c r="FO22" i="45"/>
  <c r="FG22" i="45"/>
  <c r="EY22" i="45"/>
  <c r="EQ22" i="45"/>
  <c r="EI22" i="45"/>
  <c r="EA22" i="45"/>
  <c r="DS22" i="45"/>
  <c r="DK22" i="45"/>
  <c r="DC22" i="45"/>
  <c r="CU22" i="45"/>
  <c r="CM22" i="45"/>
  <c r="CE22" i="45"/>
  <c r="BW22" i="45"/>
  <c r="BO22" i="45"/>
  <c r="BG22" i="45"/>
  <c r="AY22" i="45"/>
  <c r="AQ22" i="45"/>
  <c r="AI22" i="45"/>
  <c r="AA22" i="45"/>
  <c r="S22" i="45"/>
  <c r="K22" i="45"/>
  <c r="C22" i="45"/>
  <c r="NE22" i="45"/>
  <c r="MW22" i="45"/>
  <c r="MO22" i="45"/>
  <c r="MG22" i="45"/>
  <c r="LY22" i="45"/>
  <c r="LQ22" i="45"/>
  <c r="LI22" i="45"/>
  <c r="LA22" i="45"/>
  <c r="KS22" i="45"/>
  <c r="KK22" i="45"/>
  <c r="KC22" i="45"/>
  <c r="JU22" i="45"/>
  <c r="JM22" i="45"/>
  <c r="JE22" i="45"/>
  <c r="IW22" i="45"/>
  <c r="IO22" i="45"/>
  <c r="IG22" i="45"/>
  <c r="HY22" i="45"/>
  <c r="HQ22" i="45"/>
  <c r="HI22" i="45"/>
  <c r="HA22" i="45"/>
  <c r="GS22" i="45"/>
  <c r="GK22" i="45"/>
  <c r="GC22" i="45"/>
  <c r="FU22" i="45"/>
  <c r="FM22" i="45"/>
  <c r="FE22" i="45"/>
  <c r="EW22" i="45"/>
  <c r="EO22" i="45"/>
  <c r="EG22" i="45"/>
  <c r="DY22" i="45"/>
  <c r="DQ22" i="45"/>
  <c r="DI22" i="45"/>
  <c r="DA22" i="45"/>
  <c r="CS22" i="45"/>
  <c r="CK22" i="45"/>
  <c r="CC22" i="45"/>
  <c r="BU22" i="45"/>
  <c r="BM22" i="45"/>
  <c r="BE22" i="45"/>
  <c r="AW22" i="45"/>
  <c r="AO22" i="45"/>
  <c r="AG22" i="45"/>
  <c r="Y22" i="45"/>
  <c r="Q22" i="45"/>
  <c r="I22" i="45"/>
  <c r="ND22" i="45"/>
  <c r="MV22" i="45"/>
  <c r="MN22" i="45"/>
  <c r="MF22" i="45"/>
  <c r="LX22" i="45"/>
  <c r="LP22" i="45"/>
  <c r="LH22" i="45"/>
  <c r="KZ22" i="45"/>
  <c r="KR22" i="45"/>
  <c r="KJ22" i="45"/>
  <c r="KB22" i="45"/>
  <c r="JT22" i="45"/>
  <c r="JL22" i="45"/>
  <c r="JD22" i="45"/>
  <c r="IV22" i="45"/>
  <c r="IN22" i="45"/>
  <c r="IF22" i="45"/>
  <c r="HX22" i="45"/>
  <c r="HP22" i="45"/>
  <c r="HH22" i="45"/>
  <c r="GZ22" i="45"/>
  <c r="GR22" i="45"/>
  <c r="GJ22" i="45"/>
  <c r="GB22" i="45"/>
  <c r="FT22" i="45"/>
  <c r="FL22" i="45"/>
  <c r="FD22" i="45"/>
  <c r="EV22" i="45"/>
  <c r="EN22" i="45"/>
  <c r="EF22" i="45"/>
  <c r="DX22" i="45"/>
  <c r="DP22" i="45"/>
  <c r="DH22" i="45"/>
  <c r="CZ22" i="45"/>
  <c r="CR22" i="45"/>
  <c r="CJ22" i="45"/>
  <c r="CB22" i="45"/>
  <c r="BT22" i="45"/>
  <c r="BL22" i="45"/>
  <c r="BD22" i="45"/>
  <c r="AV22" i="45"/>
  <c r="AN22" i="45"/>
  <c r="AF22" i="45"/>
  <c r="X22" i="45"/>
  <c r="P22" i="45"/>
  <c r="H22" i="45"/>
  <c r="HD14" i="43"/>
  <c r="DL14" i="43"/>
  <c r="CF14" i="43"/>
  <c r="MB14" i="43"/>
  <c r="EN13" i="45"/>
  <c r="FF13" i="45"/>
  <c r="GC13" i="45"/>
  <c r="GZ13" i="45"/>
  <c r="HR13" i="45"/>
  <c r="IO13" i="45"/>
  <c r="JL13" i="45"/>
  <c r="KD13" i="45"/>
  <c r="LA13" i="45"/>
  <c r="LY13" i="45"/>
  <c r="AF14" i="45"/>
  <c r="BQ14" i="45"/>
  <c r="CT14" i="45"/>
  <c r="ED14" i="45"/>
  <c r="FY14" i="45"/>
  <c r="HH14" i="45"/>
  <c r="JB14" i="45"/>
  <c r="LD14" i="45"/>
  <c r="MZ14" i="45"/>
  <c r="AF15" i="45"/>
  <c r="BL15" i="45"/>
  <c r="CR15" i="45"/>
  <c r="DX15" i="45"/>
  <c r="FD15" i="45"/>
  <c r="GJ15" i="45"/>
  <c r="HR15" i="45"/>
  <c r="JK15" i="45"/>
  <c r="N16" i="45"/>
  <c r="AG16" i="45"/>
  <c r="BD16" i="45"/>
  <c r="BZ16" i="45"/>
  <c r="CS16" i="45"/>
  <c r="DP16" i="45"/>
  <c r="EL16" i="45"/>
  <c r="FJ16" i="45"/>
  <c r="IS16" i="45"/>
  <c r="Y17" i="45"/>
  <c r="EG17" i="45"/>
  <c r="P18" i="45"/>
  <c r="AK18" i="45"/>
  <c r="BF18" i="45"/>
  <c r="CR18" i="45"/>
  <c r="FT18" i="45"/>
  <c r="JA18" i="45"/>
  <c r="MK18" i="45"/>
  <c r="O19" i="45"/>
  <c r="AE19" i="45"/>
  <c r="AU19" i="45"/>
  <c r="BK19" i="45"/>
  <c r="CD19" i="45"/>
  <c r="DJ19" i="45"/>
  <c r="EY19" i="45"/>
  <c r="GN19" i="45"/>
  <c r="IF19" i="45"/>
  <c r="JW19" i="45"/>
  <c r="LL19" i="45"/>
  <c r="ND19" i="45"/>
  <c r="J20" i="45"/>
  <c r="R20" i="45"/>
  <c r="Z20" i="45"/>
  <c r="AH20" i="45"/>
  <c r="AP20" i="45"/>
  <c r="AX20" i="45"/>
  <c r="BF20" i="45"/>
  <c r="BN20" i="45"/>
  <c r="BV20" i="45"/>
  <c r="CD20" i="45"/>
  <c r="CL20" i="45"/>
  <c r="CT20" i="45"/>
  <c r="DB20" i="45"/>
  <c r="DJ20" i="45"/>
  <c r="DR20" i="45"/>
  <c r="DZ20" i="45"/>
  <c r="EH20" i="45"/>
  <c r="EP20" i="45"/>
  <c r="EX20" i="45"/>
  <c r="FF20" i="45"/>
  <c r="FN20" i="45"/>
  <c r="FV20" i="45"/>
  <c r="GD20" i="45"/>
  <c r="GL20" i="45"/>
  <c r="GT20" i="45"/>
  <c r="HB20" i="45"/>
  <c r="HJ20" i="45"/>
  <c r="HR20" i="45"/>
  <c r="HZ20" i="45"/>
  <c r="IH20" i="45"/>
  <c r="IP20" i="45"/>
  <c r="IX20" i="45"/>
  <c r="JF20" i="45"/>
  <c r="JN20" i="45"/>
  <c r="JV20" i="45"/>
  <c r="KD20" i="45"/>
  <c r="KL20" i="45"/>
  <c r="KT20" i="45"/>
  <c r="LB20" i="45"/>
  <c r="LJ20" i="45"/>
  <c r="LR20" i="45"/>
  <c r="LZ20" i="45"/>
  <c r="MH20" i="45"/>
  <c r="MP20" i="45"/>
  <c r="MX20" i="45"/>
  <c r="J21" i="45"/>
  <c r="R21" i="45"/>
  <c r="Z21" i="45"/>
  <c r="AH21" i="45"/>
  <c r="AP21" i="45"/>
  <c r="AX21" i="45"/>
  <c r="BF21" i="45"/>
  <c r="BN21" i="45"/>
  <c r="BV21" i="45"/>
  <c r="CD21" i="45"/>
  <c r="CL21" i="45"/>
  <c r="CT21" i="45"/>
  <c r="DB21" i="45"/>
  <c r="DJ21" i="45"/>
  <c r="DR21" i="45"/>
  <c r="DZ21" i="45"/>
  <c r="EH21" i="45"/>
  <c r="EP21" i="45"/>
  <c r="FA21" i="45"/>
  <c r="FV21" i="45"/>
  <c r="GQ21" i="45"/>
  <c r="HL21" i="45"/>
  <c r="IH21" i="45"/>
  <c r="JC21" i="45"/>
  <c r="JX21" i="45"/>
  <c r="KT21" i="45"/>
  <c r="Z22" i="45"/>
  <c r="CL22" i="45"/>
  <c r="EX22" i="45"/>
  <c r="HJ22" i="45"/>
  <c r="JV22" i="45"/>
  <c r="MH22" i="45"/>
  <c r="AP23" i="45"/>
  <c r="DB23" i="45"/>
  <c r="FN23" i="45"/>
  <c r="HZ23" i="45"/>
  <c r="KL23" i="45"/>
  <c r="MX23" i="45"/>
  <c r="BF24" i="45"/>
  <c r="DR24" i="45"/>
  <c r="GD24" i="45"/>
  <c r="MA24" i="45"/>
  <c r="AA26" i="45"/>
  <c r="FO27" i="45"/>
  <c r="BJ15" i="45"/>
  <c r="AH23" i="45"/>
  <c r="HR23" i="45"/>
  <c r="LE24" i="45"/>
  <c r="NG30" i="43"/>
  <c r="MY30" i="43"/>
  <c r="MQ30" i="43"/>
  <c r="MI30" i="43"/>
  <c r="MA30" i="43"/>
  <c r="LS30" i="43"/>
  <c r="LK30" i="43"/>
  <c r="LC30" i="43"/>
  <c r="KU30" i="43"/>
  <c r="KM30" i="43"/>
  <c r="KE30" i="43"/>
  <c r="JW30" i="43"/>
  <c r="JO30" i="43"/>
  <c r="JG30" i="43"/>
  <c r="IY30" i="43"/>
  <c r="IQ30" i="43"/>
  <c r="II30" i="43"/>
  <c r="IA30" i="43"/>
  <c r="HS30" i="43"/>
  <c r="HK30" i="43"/>
  <c r="HC30" i="43"/>
  <c r="GU30" i="43"/>
  <c r="GM30" i="43"/>
  <c r="GE30" i="43"/>
  <c r="FW30" i="43"/>
  <c r="FO30" i="43"/>
  <c r="FG30" i="43"/>
  <c r="EY30" i="43"/>
  <c r="EQ30" i="43"/>
  <c r="EI30" i="43"/>
  <c r="EA30" i="43"/>
  <c r="DS30" i="43"/>
  <c r="DK30" i="43"/>
  <c r="DC30" i="43"/>
  <c r="CU30" i="43"/>
  <c r="CM30" i="43"/>
  <c r="CE30" i="43"/>
  <c r="BW30" i="43"/>
  <c r="BO30" i="43"/>
  <c r="BG30" i="43"/>
  <c r="AY30" i="43"/>
  <c r="AQ30" i="43"/>
  <c r="AI30" i="43"/>
  <c r="AA30" i="43"/>
  <c r="NF30" i="43"/>
  <c r="MX30" i="43"/>
  <c r="MP30" i="43"/>
  <c r="MH30" i="43"/>
  <c r="LZ30" i="43"/>
  <c r="LR30" i="43"/>
  <c r="LJ30" i="43"/>
  <c r="LB30" i="43"/>
  <c r="KT30" i="43"/>
  <c r="KL30" i="43"/>
  <c r="KD30" i="43"/>
  <c r="JV30" i="43"/>
  <c r="JN30" i="43"/>
  <c r="JF30" i="43"/>
  <c r="IX30" i="43"/>
  <c r="IP30" i="43"/>
  <c r="IH30" i="43"/>
  <c r="HZ30" i="43"/>
  <c r="HR30" i="43"/>
  <c r="HJ30" i="43"/>
  <c r="HB30" i="43"/>
  <c r="GT30" i="43"/>
  <c r="GL30" i="43"/>
  <c r="GD30" i="43"/>
  <c r="FV30" i="43"/>
  <c r="FN30" i="43"/>
  <c r="FF30" i="43"/>
  <c r="EX30" i="43"/>
  <c r="EP30" i="43"/>
  <c r="EH30" i="43"/>
  <c r="DZ30" i="43"/>
  <c r="DR30" i="43"/>
  <c r="DJ30" i="43"/>
  <c r="DB30" i="43"/>
  <c r="CT30" i="43"/>
  <c r="CL30" i="43"/>
  <c r="CD30" i="43"/>
  <c r="BV30" i="43"/>
  <c r="BN30" i="43"/>
  <c r="BF30" i="43"/>
  <c r="AX30" i="43"/>
  <c r="AP30" i="43"/>
  <c r="AH30" i="43"/>
  <c r="Z30" i="43"/>
  <c r="R30" i="43"/>
  <c r="NE30" i="43"/>
  <c r="MW30" i="43"/>
  <c r="MO30" i="43"/>
  <c r="MG30" i="43"/>
  <c r="LY30" i="43"/>
  <c r="LQ30" i="43"/>
  <c r="LI30" i="43"/>
  <c r="LA30" i="43"/>
  <c r="KS30" i="43"/>
  <c r="KK30" i="43"/>
  <c r="KC30" i="43"/>
  <c r="JU30" i="43"/>
  <c r="JM30" i="43"/>
  <c r="JE30" i="43"/>
  <c r="IW30" i="43"/>
  <c r="IO30" i="43"/>
  <c r="IG30" i="43"/>
  <c r="HY30" i="43"/>
  <c r="HQ30" i="43"/>
  <c r="HI30" i="43"/>
  <c r="HA30" i="43"/>
  <c r="GS30" i="43"/>
  <c r="GK30" i="43"/>
  <c r="GC30" i="43"/>
  <c r="FU30" i="43"/>
  <c r="FM30" i="43"/>
  <c r="FE30" i="43"/>
  <c r="EW30" i="43"/>
  <c r="EO30" i="43"/>
  <c r="EG30" i="43"/>
  <c r="DY30" i="43"/>
  <c r="DQ30" i="43"/>
  <c r="DI30" i="43"/>
  <c r="DA30" i="43"/>
  <c r="CS30" i="43"/>
  <c r="CK30" i="43"/>
  <c r="CC30" i="43"/>
  <c r="BU30" i="43"/>
  <c r="BM30" i="43"/>
  <c r="BE30" i="43"/>
  <c r="AW30" i="43"/>
  <c r="AO30" i="43"/>
  <c r="ND30" i="43"/>
  <c r="MV30" i="43"/>
  <c r="MN30" i="43"/>
  <c r="MF30" i="43"/>
  <c r="LX30" i="43"/>
  <c r="LP30" i="43"/>
  <c r="LH30" i="43"/>
  <c r="KZ30" i="43"/>
  <c r="KR30" i="43"/>
  <c r="KJ30" i="43"/>
  <c r="KB30" i="43"/>
  <c r="JT30" i="43"/>
  <c r="JL30" i="43"/>
  <c r="JD30" i="43"/>
  <c r="IV30" i="43"/>
  <c r="IN30" i="43"/>
  <c r="IF30" i="43"/>
  <c r="HX30" i="43"/>
  <c r="HP30" i="43"/>
  <c r="HH30" i="43"/>
  <c r="GZ30" i="43"/>
  <c r="GR30" i="43"/>
  <c r="GJ30" i="43"/>
  <c r="GB30" i="43"/>
  <c r="FT30" i="43"/>
  <c r="FL30" i="43"/>
  <c r="FD30" i="43"/>
  <c r="EV30" i="43"/>
  <c r="EN30" i="43"/>
  <c r="EF30" i="43"/>
  <c r="DX30" i="43"/>
  <c r="DP30" i="43"/>
  <c r="DH30" i="43"/>
  <c r="CZ30" i="43"/>
  <c r="CR30" i="43"/>
  <c r="CJ30" i="43"/>
  <c r="CB30" i="43"/>
  <c r="BT30" i="43"/>
  <c r="BL30" i="43"/>
  <c r="BD30" i="43"/>
  <c r="AV30" i="43"/>
  <c r="AN30" i="43"/>
  <c r="AF30" i="43"/>
  <c r="X30" i="43"/>
  <c r="NC30" i="43"/>
  <c r="MU30" i="43"/>
  <c r="MM30" i="43"/>
  <c r="ME30" i="43"/>
  <c r="LW30" i="43"/>
  <c r="LO30" i="43"/>
  <c r="LG30" i="43"/>
  <c r="KY30" i="43"/>
  <c r="KQ30" i="43"/>
  <c r="KI30" i="43"/>
  <c r="KA30" i="43"/>
  <c r="JS30" i="43"/>
  <c r="JK30" i="43"/>
  <c r="JC30" i="43"/>
  <c r="IU30" i="43"/>
  <c r="IM30" i="43"/>
  <c r="IE30" i="43"/>
  <c r="HW30" i="43"/>
  <c r="HO30" i="43"/>
  <c r="HG30" i="43"/>
  <c r="GY30" i="43"/>
  <c r="GQ30" i="43"/>
  <c r="GI30" i="43"/>
  <c r="GA30" i="43"/>
  <c r="FS30" i="43"/>
  <c r="FK30" i="43"/>
  <c r="FC30" i="43"/>
  <c r="EU30" i="43"/>
  <c r="EM30" i="43"/>
  <c r="EE30" i="43"/>
  <c r="DW30" i="43"/>
  <c r="DO30" i="43"/>
  <c r="DG30" i="43"/>
  <c r="CY30" i="43"/>
  <c r="CQ30" i="43"/>
  <c r="CI30" i="43"/>
  <c r="CA30" i="43"/>
  <c r="BS30" i="43"/>
  <c r="BK30" i="43"/>
  <c r="BC30" i="43"/>
  <c r="AU30" i="43"/>
  <c r="AM30" i="43"/>
  <c r="AE30" i="43"/>
  <c r="W30" i="43"/>
  <c r="NB30" i="43"/>
  <c r="MT30" i="43"/>
  <c r="ML30" i="43"/>
  <c r="MD30" i="43"/>
  <c r="LV30" i="43"/>
  <c r="LN30" i="43"/>
  <c r="LF30" i="43"/>
  <c r="KX30" i="43"/>
  <c r="KP30" i="43"/>
  <c r="KH30" i="43"/>
  <c r="JZ30" i="43"/>
  <c r="JR30" i="43"/>
  <c r="JJ30" i="43"/>
  <c r="JB30" i="43"/>
  <c r="IT30" i="43"/>
  <c r="IL30" i="43"/>
  <c r="ID30" i="43"/>
  <c r="HV30" i="43"/>
  <c r="HN30" i="43"/>
  <c r="HF30" i="43"/>
  <c r="GX30" i="43"/>
  <c r="GP30" i="43"/>
  <c r="GH30" i="43"/>
  <c r="FZ30" i="43"/>
  <c r="FR30" i="43"/>
  <c r="FJ30" i="43"/>
  <c r="FB30" i="43"/>
  <c r="ET30" i="43"/>
  <c r="EL30" i="43"/>
  <c r="ED30" i="43"/>
  <c r="DV30" i="43"/>
  <c r="DN30" i="43"/>
  <c r="DF30" i="43"/>
  <c r="CX30" i="43"/>
  <c r="CP30" i="43"/>
  <c r="CH30" i="43"/>
  <c r="BZ30" i="43"/>
  <c r="BR30" i="43"/>
  <c r="BJ30" i="43"/>
  <c r="BB30" i="43"/>
  <c r="AT30" i="43"/>
  <c r="MK30" i="43"/>
  <c r="LE30" i="43"/>
  <c r="JY30" i="43"/>
  <c r="IS30" i="43"/>
  <c r="HM30" i="43"/>
  <c r="GG30" i="43"/>
  <c r="FA30" i="43"/>
  <c r="DU30" i="43"/>
  <c r="CO30" i="43"/>
  <c r="BI30" i="43"/>
  <c r="AJ30" i="43"/>
  <c r="T30" i="43"/>
  <c r="K30" i="43"/>
  <c r="C30" i="43"/>
  <c r="MJ30" i="43"/>
  <c r="LD30" i="43"/>
  <c r="JX30" i="43"/>
  <c r="IR30" i="43"/>
  <c r="HL30" i="43"/>
  <c r="GF30" i="43"/>
  <c r="EZ30" i="43"/>
  <c r="DT30" i="43"/>
  <c r="CN30" i="43"/>
  <c r="BH30" i="43"/>
  <c r="AG30" i="43"/>
  <c r="S30" i="43"/>
  <c r="J30" i="43"/>
  <c r="MC30" i="43"/>
  <c r="KW30" i="43"/>
  <c r="JQ30" i="43"/>
  <c r="IK30" i="43"/>
  <c r="HE30" i="43"/>
  <c r="FY30" i="43"/>
  <c r="ES30" i="43"/>
  <c r="DM30" i="43"/>
  <c r="CG30" i="43"/>
  <c r="BA30" i="43"/>
  <c r="AD30" i="43"/>
  <c r="Q30" i="43"/>
  <c r="I30" i="43"/>
  <c r="MB30" i="43"/>
  <c r="KV30" i="43"/>
  <c r="JP30" i="43"/>
  <c r="IJ30" i="43"/>
  <c r="HD30" i="43"/>
  <c r="FX30" i="43"/>
  <c r="ER30" i="43"/>
  <c r="DL30" i="43"/>
  <c r="CF30" i="43"/>
  <c r="AZ30" i="43"/>
  <c r="AC30" i="43"/>
  <c r="P30" i="43"/>
  <c r="H30" i="43"/>
  <c r="NA30" i="43"/>
  <c r="LU30" i="43"/>
  <c r="KO30" i="43"/>
  <c r="JI30" i="43"/>
  <c r="IC30" i="43"/>
  <c r="GW30" i="43"/>
  <c r="FQ30" i="43"/>
  <c r="EK30" i="43"/>
  <c r="DE30" i="43"/>
  <c r="BY30" i="43"/>
  <c r="AS30" i="43"/>
  <c r="AB30" i="43"/>
  <c r="O30" i="43"/>
  <c r="G30" i="43"/>
  <c r="MS30" i="43"/>
  <c r="LM30" i="43"/>
  <c r="KG30" i="43"/>
  <c r="JA30" i="43"/>
  <c r="HU30" i="43"/>
  <c r="GO30" i="43"/>
  <c r="FI30" i="43"/>
  <c r="EC30" i="43"/>
  <c r="CW30" i="43"/>
  <c r="BQ30" i="43"/>
  <c r="AL30" i="43"/>
  <c r="V30" i="43"/>
  <c r="M30" i="43"/>
  <c r="E30" i="43"/>
  <c r="LT30" i="43"/>
  <c r="GV30" i="43"/>
  <c r="BX30" i="43"/>
  <c r="F30" i="43"/>
  <c r="LL30" i="43"/>
  <c r="GN30" i="43"/>
  <c r="BP30" i="43"/>
  <c r="D30" i="43"/>
  <c r="KN30" i="43"/>
  <c r="FP30" i="43"/>
  <c r="AR30" i="43"/>
  <c r="KF30" i="43"/>
  <c r="FH30" i="43"/>
  <c r="AK30" i="43"/>
  <c r="JH30" i="43"/>
  <c r="EJ30" i="43"/>
  <c r="Y30" i="43"/>
  <c r="MZ30" i="43"/>
  <c r="IB30" i="43"/>
  <c r="DD30" i="43"/>
  <c r="N30" i="43"/>
  <c r="IZ30" i="43"/>
  <c r="HT30" i="43"/>
  <c r="EB30" i="43"/>
  <c r="CV30" i="43"/>
  <c r="U30" i="43"/>
  <c r="MR30" i="43"/>
  <c r="L30" i="43"/>
  <c r="NB30" i="45"/>
  <c r="MT30" i="45"/>
  <c r="ML30" i="45"/>
  <c r="MD30" i="45"/>
  <c r="LV30" i="45"/>
  <c r="LN30" i="45"/>
  <c r="LF30" i="45"/>
  <c r="KX30" i="45"/>
  <c r="KP30" i="45"/>
  <c r="KH30" i="45"/>
  <c r="JZ30" i="45"/>
  <c r="JR30" i="45"/>
  <c r="JJ30" i="45"/>
  <c r="JB30" i="45"/>
  <c r="IT30" i="45"/>
  <c r="IL30" i="45"/>
  <c r="ID30" i="45"/>
  <c r="HV30" i="45"/>
  <c r="HN30" i="45"/>
  <c r="HF30" i="45"/>
  <c r="GX30" i="45"/>
  <c r="GP30" i="45"/>
  <c r="GH30" i="45"/>
  <c r="FZ30" i="45"/>
  <c r="FR30" i="45"/>
  <c r="FJ30" i="45"/>
  <c r="FB30" i="45"/>
  <c r="ET30" i="45"/>
  <c r="EL30" i="45"/>
  <c r="ED30" i="45"/>
  <c r="DV30" i="45"/>
  <c r="DN30" i="45"/>
  <c r="DF30" i="45"/>
  <c r="CX30" i="45"/>
  <c r="CP30" i="45"/>
  <c r="CH30" i="45"/>
  <c r="BZ30" i="45"/>
  <c r="BR30" i="45"/>
  <c r="BJ30" i="45"/>
  <c r="BB30" i="45"/>
  <c r="AT30" i="45"/>
  <c r="AL30" i="45"/>
  <c r="AD30" i="45"/>
  <c r="V30" i="45"/>
  <c r="N30" i="45"/>
  <c r="F30" i="45"/>
  <c r="NA30" i="45"/>
  <c r="MS30" i="45"/>
  <c r="MK30" i="45"/>
  <c r="MC30" i="45"/>
  <c r="LU30" i="45"/>
  <c r="LM30" i="45"/>
  <c r="LE30" i="45"/>
  <c r="KW30" i="45"/>
  <c r="KO30" i="45"/>
  <c r="KG30" i="45"/>
  <c r="JY30" i="45"/>
  <c r="JQ30" i="45"/>
  <c r="JI30" i="45"/>
  <c r="JA30" i="45"/>
  <c r="IS30" i="45"/>
  <c r="IK30" i="45"/>
  <c r="IC30" i="45"/>
  <c r="HU30" i="45"/>
  <c r="HM30" i="45"/>
  <c r="HE30" i="45"/>
  <c r="GW30" i="45"/>
  <c r="GO30" i="45"/>
  <c r="GG30" i="45"/>
  <c r="FY30" i="45"/>
  <c r="FQ30" i="45"/>
  <c r="FI30" i="45"/>
  <c r="FA30" i="45"/>
  <c r="ES30" i="45"/>
  <c r="EK30" i="45"/>
  <c r="EC30" i="45"/>
  <c r="DU30" i="45"/>
  <c r="DM30" i="45"/>
  <c r="DE30" i="45"/>
  <c r="CW30" i="45"/>
  <c r="CO30" i="45"/>
  <c r="CG30" i="45"/>
  <c r="BY30" i="45"/>
  <c r="BQ30" i="45"/>
  <c r="BI30" i="45"/>
  <c r="BA30" i="45"/>
  <c r="AS30" i="45"/>
  <c r="AK30" i="45"/>
  <c r="AC30" i="45"/>
  <c r="U30" i="45"/>
  <c r="M30" i="45"/>
  <c r="E30" i="45"/>
  <c r="MZ30" i="45"/>
  <c r="MR30" i="45"/>
  <c r="MJ30" i="45"/>
  <c r="MB30" i="45"/>
  <c r="LT30" i="45"/>
  <c r="LL30" i="45"/>
  <c r="LD30" i="45"/>
  <c r="KV30" i="45"/>
  <c r="KN30" i="45"/>
  <c r="KF30" i="45"/>
  <c r="JX30" i="45"/>
  <c r="JP30" i="45"/>
  <c r="JH30" i="45"/>
  <c r="IZ30" i="45"/>
  <c r="IR30" i="45"/>
  <c r="IJ30" i="45"/>
  <c r="IB30" i="45"/>
  <c r="HT30" i="45"/>
  <c r="HL30" i="45"/>
  <c r="HD30" i="45"/>
  <c r="GV30" i="45"/>
  <c r="GN30" i="45"/>
  <c r="GF30" i="45"/>
  <c r="FX30" i="45"/>
  <c r="FP30" i="45"/>
  <c r="FH30" i="45"/>
  <c r="EZ30" i="45"/>
  <c r="ER30" i="45"/>
  <c r="EJ30" i="45"/>
  <c r="EB30" i="45"/>
  <c r="DT30" i="45"/>
  <c r="DL30" i="45"/>
  <c r="DD30" i="45"/>
  <c r="CV30" i="45"/>
  <c r="CN30" i="45"/>
  <c r="CF30" i="45"/>
  <c r="BX30" i="45"/>
  <c r="BP30" i="45"/>
  <c r="BH30" i="45"/>
  <c r="AZ30" i="45"/>
  <c r="AR30" i="45"/>
  <c r="AJ30" i="45"/>
  <c r="AB30" i="45"/>
  <c r="T30" i="45"/>
  <c r="L30" i="45"/>
  <c r="D30" i="45"/>
  <c r="MY30" i="45"/>
  <c r="MQ30" i="45"/>
  <c r="MI30" i="45"/>
  <c r="MA30" i="45"/>
  <c r="LS30" i="45"/>
  <c r="LK30" i="45"/>
  <c r="LC30" i="45"/>
  <c r="KU30" i="45"/>
  <c r="KM30" i="45"/>
  <c r="KE30" i="45"/>
  <c r="JW30" i="45"/>
  <c r="JO30" i="45"/>
  <c r="JG30" i="45"/>
  <c r="IY30" i="45"/>
  <c r="IQ30" i="45"/>
  <c r="II30" i="45"/>
  <c r="IA30" i="45"/>
  <c r="HS30" i="45"/>
  <c r="HK30" i="45"/>
  <c r="HC30" i="45"/>
  <c r="GU30" i="45"/>
  <c r="GM30" i="45"/>
  <c r="GE30" i="45"/>
  <c r="FW30" i="45"/>
  <c r="FO30" i="45"/>
  <c r="FG30" i="45"/>
  <c r="EY30" i="45"/>
  <c r="EQ30" i="45"/>
  <c r="EI30" i="45"/>
  <c r="EA30" i="45"/>
  <c r="DS30" i="45"/>
  <c r="DK30" i="45"/>
  <c r="DC30" i="45"/>
  <c r="CU30" i="45"/>
  <c r="CM30" i="45"/>
  <c r="CE30" i="45"/>
  <c r="BW30" i="45"/>
  <c r="BO30" i="45"/>
  <c r="BG30" i="45"/>
  <c r="AY30" i="45"/>
  <c r="AQ30" i="45"/>
  <c r="AI30" i="45"/>
  <c r="AA30" i="45"/>
  <c r="S30" i="45"/>
  <c r="K30" i="45"/>
  <c r="C30" i="45"/>
  <c r="MX30" i="45"/>
  <c r="MP30" i="45"/>
  <c r="MH30" i="45"/>
  <c r="LZ30" i="45"/>
  <c r="LR30" i="45"/>
  <c r="LJ30" i="45"/>
  <c r="LB30" i="45"/>
  <c r="KT30" i="45"/>
  <c r="KL30" i="45"/>
  <c r="KD30" i="45"/>
  <c r="JV30" i="45"/>
  <c r="JN30" i="45"/>
  <c r="JF30" i="45"/>
  <c r="IX30" i="45"/>
  <c r="IP30" i="45"/>
  <c r="IH30" i="45"/>
  <c r="HZ30" i="45"/>
  <c r="HR30" i="45"/>
  <c r="HJ30" i="45"/>
  <c r="HB30" i="45"/>
  <c r="GT30" i="45"/>
  <c r="GL30" i="45"/>
  <c r="GD30" i="45"/>
  <c r="FV30" i="45"/>
  <c r="FN30" i="45"/>
  <c r="FF30" i="45"/>
  <c r="EX30" i="45"/>
  <c r="EP30" i="45"/>
  <c r="EH30" i="45"/>
  <c r="DZ30" i="45"/>
  <c r="DR30" i="45"/>
  <c r="DJ30" i="45"/>
  <c r="DB30" i="45"/>
  <c r="CT30" i="45"/>
  <c r="CL30" i="45"/>
  <c r="CD30" i="45"/>
  <c r="BV30" i="45"/>
  <c r="BN30" i="45"/>
  <c r="BF30" i="45"/>
  <c r="AX30" i="45"/>
  <c r="AP30" i="45"/>
  <c r="AH30" i="45"/>
  <c r="Z30" i="45"/>
  <c r="R30" i="45"/>
  <c r="J30" i="45"/>
  <c r="ND30" i="45"/>
  <c r="MV30" i="45"/>
  <c r="MN30" i="45"/>
  <c r="MF30" i="45"/>
  <c r="LX30" i="45"/>
  <c r="LP30" i="45"/>
  <c r="LH30" i="45"/>
  <c r="KZ30" i="45"/>
  <c r="KR30" i="45"/>
  <c r="KJ30" i="45"/>
  <c r="KB30" i="45"/>
  <c r="JT30" i="45"/>
  <c r="JL30" i="45"/>
  <c r="JD30" i="45"/>
  <c r="IV30" i="45"/>
  <c r="IN30" i="45"/>
  <c r="IF30" i="45"/>
  <c r="HX30" i="45"/>
  <c r="HP30" i="45"/>
  <c r="HH30" i="45"/>
  <c r="GZ30" i="45"/>
  <c r="GR30" i="45"/>
  <c r="GJ30" i="45"/>
  <c r="GB30" i="45"/>
  <c r="FT30" i="45"/>
  <c r="FL30" i="45"/>
  <c r="FD30" i="45"/>
  <c r="EV30" i="45"/>
  <c r="EN30" i="45"/>
  <c r="EF30" i="45"/>
  <c r="DX30" i="45"/>
  <c r="DP30" i="45"/>
  <c r="DH30" i="45"/>
  <c r="CZ30" i="45"/>
  <c r="CR30" i="45"/>
  <c r="CJ30" i="45"/>
  <c r="CB30" i="45"/>
  <c r="BT30" i="45"/>
  <c r="BL30" i="45"/>
  <c r="BD30" i="45"/>
  <c r="AV30" i="45"/>
  <c r="AN30" i="45"/>
  <c r="AF30" i="45"/>
  <c r="X30" i="45"/>
  <c r="P30" i="45"/>
  <c r="H30" i="45"/>
  <c r="NC30" i="45"/>
  <c r="MU30" i="45"/>
  <c r="MM30" i="45"/>
  <c r="ME30" i="45"/>
  <c r="LW30" i="45"/>
  <c r="LO30" i="45"/>
  <c r="LG30" i="45"/>
  <c r="KY30" i="45"/>
  <c r="KQ30" i="45"/>
  <c r="KI30" i="45"/>
  <c r="KA30" i="45"/>
  <c r="JS30" i="45"/>
  <c r="JK30" i="45"/>
  <c r="JC30" i="45"/>
  <c r="IU30" i="45"/>
  <c r="IM30" i="45"/>
  <c r="IE30" i="45"/>
  <c r="HW30" i="45"/>
  <c r="HO30" i="45"/>
  <c r="HG30" i="45"/>
  <c r="GY30" i="45"/>
  <c r="GQ30" i="45"/>
  <c r="GI30" i="45"/>
  <c r="GA30" i="45"/>
  <c r="FS30" i="45"/>
  <c r="FK30" i="45"/>
  <c r="FC30" i="45"/>
  <c r="EU30" i="45"/>
  <c r="EM30" i="45"/>
  <c r="EE30" i="45"/>
  <c r="DW30" i="45"/>
  <c r="DO30" i="45"/>
  <c r="DG30" i="45"/>
  <c r="CY30" i="45"/>
  <c r="CQ30" i="45"/>
  <c r="CI30" i="45"/>
  <c r="CA30" i="45"/>
  <c r="BS30" i="45"/>
  <c r="BK30" i="45"/>
  <c r="BC30" i="45"/>
  <c r="AU30" i="45"/>
  <c r="AM30" i="45"/>
  <c r="AE30" i="45"/>
  <c r="W30" i="45"/>
  <c r="O30" i="45"/>
  <c r="G30" i="45"/>
  <c r="LQ30" i="45"/>
  <c r="JE30" i="45"/>
  <c r="GS30" i="45"/>
  <c r="EG30" i="45"/>
  <c r="BU30" i="45"/>
  <c r="I30" i="45"/>
  <c r="LI30" i="45"/>
  <c r="IW30" i="45"/>
  <c r="GK30" i="45"/>
  <c r="DY30" i="45"/>
  <c r="BM30" i="45"/>
  <c r="LA30" i="45"/>
  <c r="IO30" i="45"/>
  <c r="GC30" i="45"/>
  <c r="DQ30" i="45"/>
  <c r="BE30" i="45"/>
  <c r="NE30" i="45"/>
  <c r="KS30" i="45"/>
  <c r="IG30" i="45"/>
  <c r="FU30" i="45"/>
  <c r="DI30" i="45"/>
  <c r="AW30" i="45"/>
  <c r="MW30" i="45"/>
  <c r="KK30" i="45"/>
  <c r="HY30" i="45"/>
  <c r="FM30" i="45"/>
  <c r="DA30" i="45"/>
  <c r="AO30" i="45"/>
  <c r="MG30" i="45"/>
  <c r="JU30" i="45"/>
  <c r="HI30" i="45"/>
  <c r="EW30" i="45"/>
  <c r="CK30" i="45"/>
  <c r="Y30" i="45"/>
  <c r="LY30" i="45"/>
  <c r="JM30" i="45"/>
  <c r="HA30" i="45"/>
  <c r="EO30" i="45"/>
  <c r="CC30" i="45"/>
  <c r="Q30" i="45"/>
  <c r="CS30" i="45"/>
  <c r="AG30" i="45"/>
  <c r="MO30" i="45"/>
  <c r="HQ30" i="45"/>
  <c r="FE30" i="45"/>
  <c r="MZ29" i="43"/>
  <c r="MR29" i="43"/>
  <c r="MJ29" i="43"/>
  <c r="MB29" i="43"/>
  <c r="LT29" i="43"/>
  <c r="LL29" i="43"/>
  <c r="LD29" i="43"/>
  <c r="KV29" i="43"/>
  <c r="KN29" i="43"/>
  <c r="KF29" i="43"/>
  <c r="JX29" i="43"/>
  <c r="JP29" i="43"/>
  <c r="JH29" i="43"/>
  <c r="IZ29" i="43"/>
  <c r="IR29" i="43"/>
  <c r="IJ29" i="43"/>
  <c r="IB29" i="43"/>
  <c r="HT29" i="43"/>
  <c r="HL29" i="43"/>
  <c r="HD29" i="43"/>
  <c r="GV29" i="43"/>
  <c r="GN29" i="43"/>
  <c r="GF29" i="43"/>
  <c r="FX29" i="43"/>
  <c r="FP29" i="43"/>
  <c r="FH29" i="43"/>
  <c r="EZ29" i="43"/>
  <c r="ER29" i="43"/>
  <c r="EJ29" i="43"/>
  <c r="EB29" i="43"/>
  <c r="DT29" i="43"/>
  <c r="DL29" i="43"/>
  <c r="DD29" i="43"/>
  <c r="CV29" i="43"/>
  <c r="CN29" i="43"/>
  <c r="CF29" i="43"/>
  <c r="BX29" i="43"/>
  <c r="BP29" i="43"/>
  <c r="BH29" i="43"/>
  <c r="AZ29" i="43"/>
  <c r="AR29" i="43"/>
  <c r="AJ29" i="43"/>
  <c r="AB29" i="43"/>
  <c r="T29" i="43"/>
  <c r="L29" i="43"/>
  <c r="D29" i="43"/>
  <c r="NG29" i="43"/>
  <c r="MY29" i="43"/>
  <c r="MQ29" i="43"/>
  <c r="MI29" i="43"/>
  <c r="MA29" i="43"/>
  <c r="LS29" i="43"/>
  <c r="LK29" i="43"/>
  <c r="LC29" i="43"/>
  <c r="KU29" i="43"/>
  <c r="KM29" i="43"/>
  <c r="KE29" i="43"/>
  <c r="JW29" i="43"/>
  <c r="JO29" i="43"/>
  <c r="JG29" i="43"/>
  <c r="IY29" i="43"/>
  <c r="IQ29" i="43"/>
  <c r="II29" i="43"/>
  <c r="IA29" i="43"/>
  <c r="HS29" i="43"/>
  <c r="HK29" i="43"/>
  <c r="HC29" i="43"/>
  <c r="GU29" i="43"/>
  <c r="GM29" i="43"/>
  <c r="GE29" i="43"/>
  <c r="FW29" i="43"/>
  <c r="FO29" i="43"/>
  <c r="FG29" i="43"/>
  <c r="EY29" i="43"/>
  <c r="EQ29" i="43"/>
  <c r="EI29" i="43"/>
  <c r="EA29" i="43"/>
  <c r="DS29" i="43"/>
  <c r="DK29" i="43"/>
  <c r="DC29" i="43"/>
  <c r="CU29" i="43"/>
  <c r="CM29" i="43"/>
  <c r="CE29" i="43"/>
  <c r="BW29" i="43"/>
  <c r="BO29" i="43"/>
  <c r="BG29" i="43"/>
  <c r="AY29" i="43"/>
  <c r="AQ29" i="43"/>
  <c r="AI29" i="43"/>
  <c r="AA29" i="43"/>
  <c r="S29" i="43"/>
  <c r="K29" i="43"/>
  <c r="C29" i="43"/>
  <c r="NF29" i="43"/>
  <c r="MX29" i="43"/>
  <c r="MP29" i="43"/>
  <c r="MH29" i="43"/>
  <c r="LZ29" i="43"/>
  <c r="LR29" i="43"/>
  <c r="LJ29" i="43"/>
  <c r="LB29" i="43"/>
  <c r="KT29" i="43"/>
  <c r="KL29" i="43"/>
  <c r="KD29" i="43"/>
  <c r="JV29" i="43"/>
  <c r="JN29" i="43"/>
  <c r="JF29" i="43"/>
  <c r="IX29" i="43"/>
  <c r="IP29" i="43"/>
  <c r="IH29" i="43"/>
  <c r="HZ29" i="43"/>
  <c r="HR29" i="43"/>
  <c r="HJ29" i="43"/>
  <c r="HB29" i="43"/>
  <c r="GT29" i="43"/>
  <c r="GL29" i="43"/>
  <c r="GD29" i="43"/>
  <c r="FV29" i="43"/>
  <c r="FN29" i="43"/>
  <c r="FF29" i="43"/>
  <c r="EX29" i="43"/>
  <c r="EP29" i="43"/>
  <c r="EH29" i="43"/>
  <c r="DZ29" i="43"/>
  <c r="DR29" i="43"/>
  <c r="DJ29" i="43"/>
  <c r="DB29" i="43"/>
  <c r="CT29" i="43"/>
  <c r="CL29" i="43"/>
  <c r="CD29" i="43"/>
  <c r="BV29" i="43"/>
  <c r="BN29" i="43"/>
  <c r="BF29" i="43"/>
  <c r="AX29" i="43"/>
  <c r="AP29" i="43"/>
  <c r="AH29" i="43"/>
  <c r="Z29" i="43"/>
  <c r="R29" i="43"/>
  <c r="J29" i="43"/>
  <c r="NE29" i="43"/>
  <c r="MW29" i="43"/>
  <c r="MO29" i="43"/>
  <c r="MG29" i="43"/>
  <c r="LY29" i="43"/>
  <c r="LQ29" i="43"/>
  <c r="LI29" i="43"/>
  <c r="LA29" i="43"/>
  <c r="KS29" i="43"/>
  <c r="KK29" i="43"/>
  <c r="KC29" i="43"/>
  <c r="JU29" i="43"/>
  <c r="JM29" i="43"/>
  <c r="JE29" i="43"/>
  <c r="IW29" i="43"/>
  <c r="IO29" i="43"/>
  <c r="IG29" i="43"/>
  <c r="HY29" i="43"/>
  <c r="HQ29" i="43"/>
  <c r="HI29" i="43"/>
  <c r="HA29" i="43"/>
  <c r="GS29" i="43"/>
  <c r="GK29" i="43"/>
  <c r="GC29" i="43"/>
  <c r="FU29" i="43"/>
  <c r="FM29" i="43"/>
  <c r="FE29" i="43"/>
  <c r="EW29" i="43"/>
  <c r="EO29" i="43"/>
  <c r="EG29" i="43"/>
  <c r="DY29" i="43"/>
  <c r="DQ29" i="43"/>
  <c r="DI29" i="43"/>
  <c r="DA29" i="43"/>
  <c r="CS29" i="43"/>
  <c r="CK29" i="43"/>
  <c r="CC29" i="43"/>
  <c r="BU29" i="43"/>
  <c r="BM29" i="43"/>
  <c r="BE29" i="43"/>
  <c r="AW29" i="43"/>
  <c r="AO29" i="43"/>
  <c r="AG29" i="43"/>
  <c r="Y29" i="43"/>
  <c r="Q29" i="43"/>
  <c r="I29" i="43"/>
  <c r="ND29" i="43"/>
  <c r="MV29" i="43"/>
  <c r="MN29" i="43"/>
  <c r="MF29" i="43"/>
  <c r="LX29" i="43"/>
  <c r="LP29" i="43"/>
  <c r="LH29" i="43"/>
  <c r="KZ29" i="43"/>
  <c r="KR29" i="43"/>
  <c r="KJ29" i="43"/>
  <c r="KB29" i="43"/>
  <c r="JT29" i="43"/>
  <c r="JL29" i="43"/>
  <c r="JD29" i="43"/>
  <c r="IV29" i="43"/>
  <c r="IN29" i="43"/>
  <c r="IF29" i="43"/>
  <c r="HX29" i="43"/>
  <c r="HP29" i="43"/>
  <c r="HH29" i="43"/>
  <c r="GZ29" i="43"/>
  <c r="GR29" i="43"/>
  <c r="GJ29" i="43"/>
  <c r="GB29" i="43"/>
  <c r="FT29" i="43"/>
  <c r="FL29" i="43"/>
  <c r="FD29" i="43"/>
  <c r="EV29" i="43"/>
  <c r="EN29" i="43"/>
  <c r="EF29" i="43"/>
  <c r="DX29" i="43"/>
  <c r="DP29" i="43"/>
  <c r="DH29" i="43"/>
  <c r="CZ29" i="43"/>
  <c r="CR29" i="43"/>
  <c r="CJ29" i="43"/>
  <c r="CB29" i="43"/>
  <c r="BT29" i="43"/>
  <c r="BL29" i="43"/>
  <c r="BD29" i="43"/>
  <c r="AV29" i="43"/>
  <c r="AN29" i="43"/>
  <c r="AF29" i="43"/>
  <c r="X29" i="43"/>
  <c r="P29" i="43"/>
  <c r="H29" i="43"/>
  <c r="NB29" i="43"/>
  <c r="MT29" i="43"/>
  <c r="ML29" i="43"/>
  <c r="MD29" i="43"/>
  <c r="LV29" i="43"/>
  <c r="LN29" i="43"/>
  <c r="LF29" i="43"/>
  <c r="KX29" i="43"/>
  <c r="KP29" i="43"/>
  <c r="KH29" i="43"/>
  <c r="JZ29" i="43"/>
  <c r="JR29" i="43"/>
  <c r="JJ29" i="43"/>
  <c r="JB29" i="43"/>
  <c r="IT29" i="43"/>
  <c r="IL29" i="43"/>
  <c r="ID29" i="43"/>
  <c r="HV29" i="43"/>
  <c r="HN29" i="43"/>
  <c r="HF29" i="43"/>
  <c r="GX29" i="43"/>
  <c r="GP29" i="43"/>
  <c r="GH29" i="43"/>
  <c r="FZ29" i="43"/>
  <c r="FR29" i="43"/>
  <c r="FJ29" i="43"/>
  <c r="FB29" i="43"/>
  <c r="ET29" i="43"/>
  <c r="EL29" i="43"/>
  <c r="ED29" i="43"/>
  <c r="DV29" i="43"/>
  <c r="DN29" i="43"/>
  <c r="DF29" i="43"/>
  <c r="CX29" i="43"/>
  <c r="CP29" i="43"/>
  <c r="CH29" i="43"/>
  <c r="BZ29" i="43"/>
  <c r="BR29" i="43"/>
  <c r="BJ29" i="43"/>
  <c r="BB29" i="43"/>
  <c r="AT29" i="43"/>
  <c r="AL29" i="43"/>
  <c r="AD29" i="43"/>
  <c r="V29" i="43"/>
  <c r="N29" i="43"/>
  <c r="F29" i="43"/>
  <c r="ME29" i="43"/>
  <c r="KY29" i="43"/>
  <c r="JS29" i="43"/>
  <c r="IM29" i="43"/>
  <c r="HG29" i="43"/>
  <c r="GA29" i="43"/>
  <c r="EU29" i="43"/>
  <c r="DO29" i="43"/>
  <c r="CI29" i="43"/>
  <c r="BC29" i="43"/>
  <c r="W29" i="43"/>
  <c r="MC29" i="43"/>
  <c r="KW29" i="43"/>
  <c r="JQ29" i="43"/>
  <c r="IK29" i="43"/>
  <c r="HE29" i="43"/>
  <c r="FY29" i="43"/>
  <c r="ES29" i="43"/>
  <c r="DM29" i="43"/>
  <c r="CG29" i="43"/>
  <c r="BA29" i="43"/>
  <c r="U29" i="43"/>
  <c r="NC29" i="43"/>
  <c r="LW29" i="43"/>
  <c r="KQ29" i="43"/>
  <c r="JK29" i="43"/>
  <c r="IE29" i="43"/>
  <c r="GY29" i="43"/>
  <c r="FS29" i="43"/>
  <c r="EM29" i="43"/>
  <c r="DG29" i="43"/>
  <c r="CA29" i="43"/>
  <c r="AU29" i="43"/>
  <c r="O29" i="43"/>
  <c r="NA29" i="43"/>
  <c r="LU29" i="43"/>
  <c r="KO29" i="43"/>
  <c r="JI29" i="43"/>
  <c r="IC29" i="43"/>
  <c r="GW29" i="43"/>
  <c r="FQ29" i="43"/>
  <c r="EK29" i="43"/>
  <c r="DE29" i="43"/>
  <c r="BY29" i="43"/>
  <c r="AS29" i="43"/>
  <c r="M29" i="43"/>
  <c r="MU29" i="43"/>
  <c r="LO29" i="43"/>
  <c r="KI29" i="43"/>
  <c r="JC29" i="43"/>
  <c r="HW29" i="43"/>
  <c r="GQ29" i="43"/>
  <c r="FK29" i="43"/>
  <c r="EE29" i="43"/>
  <c r="CY29" i="43"/>
  <c r="BS29" i="43"/>
  <c r="AM29" i="43"/>
  <c r="G29" i="43"/>
  <c r="MM29" i="43"/>
  <c r="LG29" i="43"/>
  <c r="KA29" i="43"/>
  <c r="IU29" i="43"/>
  <c r="HO29" i="43"/>
  <c r="GI29" i="43"/>
  <c r="FC29" i="43"/>
  <c r="DW29" i="43"/>
  <c r="CQ29" i="43"/>
  <c r="BK29" i="43"/>
  <c r="AE29" i="43"/>
  <c r="LM29" i="43"/>
  <c r="GO29" i="43"/>
  <c r="BQ29" i="43"/>
  <c r="LE29" i="43"/>
  <c r="GG29" i="43"/>
  <c r="BI29" i="43"/>
  <c r="KG29" i="43"/>
  <c r="FI29" i="43"/>
  <c r="AK29" i="43"/>
  <c r="JY29" i="43"/>
  <c r="FA29" i="43"/>
  <c r="AC29" i="43"/>
  <c r="JA29" i="43"/>
  <c r="EC29" i="43"/>
  <c r="E29" i="43"/>
  <c r="MS29" i="43"/>
  <c r="HU29" i="43"/>
  <c r="CW29" i="43"/>
  <c r="DU29" i="43"/>
  <c r="CO29" i="43"/>
  <c r="IS29" i="43"/>
  <c r="MK29" i="43"/>
  <c r="HM29" i="43"/>
  <c r="NB29" i="45"/>
  <c r="MT29" i="45"/>
  <c r="ML29" i="45"/>
  <c r="MD29" i="45"/>
  <c r="LV29" i="45"/>
  <c r="LN29" i="45"/>
  <c r="LF29" i="45"/>
  <c r="KX29" i="45"/>
  <c r="KP29" i="45"/>
  <c r="KH29" i="45"/>
  <c r="JZ29" i="45"/>
  <c r="JR29" i="45"/>
  <c r="JJ29" i="45"/>
  <c r="JB29" i="45"/>
  <c r="IT29" i="45"/>
  <c r="IL29" i="45"/>
  <c r="ID29" i="45"/>
  <c r="HV29" i="45"/>
  <c r="HN29" i="45"/>
  <c r="HF29" i="45"/>
  <c r="GX29" i="45"/>
  <c r="GP29" i="45"/>
  <c r="GH29" i="45"/>
  <c r="FZ29" i="45"/>
  <c r="FR29" i="45"/>
  <c r="FJ29" i="45"/>
  <c r="FB29" i="45"/>
  <c r="ET29" i="45"/>
  <c r="EL29" i="45"/>
  <c r="ED29" i="45"/>
  <c r="DV29" i="45"/>
  <c r="DN29" i="45"/>
  <c r="DF29" i="45"/>
  <c r="CX29" i="45"/>
  <c r="CP29" i="45"/>
  <c r="CH29" i="45"/>
  <c r="BZ29" i="45"/>
  <c r="BR29" i="45"/>
  <c r="BJ29" i="45"/>
  <c r="BB29" i="45"/>
  <c r="AT29" i="45"/>
  <c r="AL29" i="45"/>
  <c r="AD29" i="45"/>
  <c r="V29" i="45"/>
  <c r="N29" i="45"/>
  <c r="F29" i="45"/>
  <c r="NA29" i="45"/>
  <c r="MS29" i="45"/>
  <c r="MK29" i="45"/>
  <c r="MC29" i="45"/>
  <c r="LU29" i="45"/>
  <c r="LM29" i="45"/>
  <c r="LE29" i="45"/>
  <c r="KW29" i="45"/>
  <c r="KO29" i="45"/>
  <c r="KG29" i="45"/>
  <c r="JY29" i="45"/>
  <c r="JQ29" i="45"/>
  <c r="JI29" i="45"/>
  <c r="JA29" i="45"/>
  <c r="IS29" i="45"/>
  <c r="IK29" i="45"/>
  <c r="IC29" i="45"/>
  <c r="HU29" i="45"/>
  <c r="HM29" i="45"/>
  <c r="HE29" i="45"/>
  <c r="GW29" i="45"/>
  <c r="GO29" i="45"/>
  <c r="GG29" i="45"/>
  <c r="FY29" i="45"/>
  <c r="FQ29" i="45"/>
  <c r="FI29" i="45"/>
  <c r="FA29" i="45"/>
  <c r="ES29" i="45"/>
  <c r="EK29" i="45"/>
  <c r="EC29" i="45"/>
  <c r="DU29" i="45"/>
  <c r="DM29" i="45"/>
  <c r="DE29" i="45"/>
  <c r="CW29" i="45"/>
  <c r="CO29" i="45"/>
  <c r="CG29" i="45"/>
  <c r="BY29" i="45"/>
  <c r="BQ29" i="45"/>
  <c r="BI29" i="45"/>
  <c r="BA29" i="45"/>
  <c r="AS29" i="45"/>
  <c r="AK29" i="45"/>
  <c r="AC29" i="45"/>
  <c r="U29" i="45"/>
  <c r="M29" i="45"/>
  <c r="E29" i="45"/>
  <c r="MZ29" i="45"/>
  <c r="MR29" i="45"/>
  <c r="MJ29" i="45"/>
  <c r="MB29" i="45"/>
  <c r="LT29" i="45"/>
  <c r="LL29" i="45"/>
  <c r="LD29" i="45"/>
  <c r="KV29" i="45"/>
  <c r="KN29" i="45"/>
  <c r="KF29" i="45"/>
  <c r="JX29" i="45"/>
  <c r="JP29" i="45"/>
  <c r="JH29" i="45"/>
  <c r="IZ29" i="45"/>
  <c r="IR29" i="45"/>
  <c r="IJ29" i="45"/>
  <c r="IB29" i="45"/>
  <c r="HT29" i="45"/>
  <c r="HL29" i="45"/>
  <c r="HD29" i="45"/>
  <c r="GV29" i="45"/>
  <c r="GN29" i="45"/>
  <c r="GF29" i="45"/>
  <c r="FX29" i="45"/>
  <c r="FP29" i="45"/>
  <c r="FH29" i="45"/>
  <c r="EZ29" i="45"/>
  <c r="ER29" i="45"/>
  <c r="EJ29" i="45"/>
  <c r="EB29" i="45"/>
  <c r="DT29" i="45"/>
  <c r="DL29" i="45"/>
  <c r="DD29" i="45"/>
  <c r="CV29" i="45"/>
  <c r="CN29" i="45"/>
  <c r="CF29" i="45"/>
  <c r="BX29" i="45"/>
  <c r="BP29" i="45"/>
  <c r="BH29" i="45"/>
  <c r="AZ29" i="45"/>
  <c r="AR29" i="45"/>
  <c r="AJ29" i="45"/>
  <c r="AB29" i="45"/>
  <c r="T29" i="45"/>
  <c r="L29" i="45"/>
  <c r="D29" i="45"/>
  <c r="MY29" i="45"/>
  <c r="MQ29" i="45"/>
  <c r="MI29" i="45"/>
  <c r="MA29" i="45"/>
  <c r="LS29" i="45"/>
  <c r="LK29" i="45"/>
  <c r="LC29" i="45"/>
  <c r="KU29" i="45"/>
  <c r="KM29" i="45"/>
  <c r="KE29" i="45"/>
  <c r="JW29" i="45"/>
  <c r="JO29" i="45"/>
  <c r="JG29" i="45"/>
  <c r="IY29" i="45"/>
  <c r="IQ29" i="45"/>
  <c r="II29" i="45"/>
  <c r="IA29" i="45"/>
  <c r="HS29" i="45"/>
  <c r="HK29" i="45"/>
  <c r="HC29" i="45"/>
  <c r="GU29" i="45"/>
  <c r="GM29" i="45"/>
  <c r="GE29" i="45"/>
  <c r="FW29" i="45"/>
  <c r="FO29" i="45"/>
  <c r="FG29" i="45"/>
  <c r="EY29" i="45"/>
  <c r="EQ29" i="45"/>
  <c r="EI29" i="45"/>
  <c r="EA29" i="45"/>
  <c r="DS29" i="45"/>
  <c r="DK29" i="45"/>
  <c r="DC29" i="45"/>
  <c r="CU29" i="45"/>
  <c r="CM29" i="45"/>
  <c r="CE29" i="45"/>
  <c r="BW29" i="45"/>
  <c r="BO29" i="45"/>
  <c r="BG29" i="45"/>
  <c r="AY29" i="45"/>
  <c r="AQ29" i="45"/>
  <c r="AI29" i="45"/>
  <c r="AA29" i="45"/>
  <c r="S29" i="45"/>
  <c r="K29" i="45"/>
  <c r="C29" i="45"/>
  <c r="MX29" i="45"/>
  <c r="MP29" i="45"/>
  <c r="MH29" i="45"/>
  <c r="LZ29" i="45"/>
  <c r="LR29" i="45"/>
  <c r="LJ29" i="45"/>
  <c r="LB29" i="45"/>
  <c r="KT29" i="45"/>
  <c r="KL29" i="45"/>
  <c r="KD29" i="45"/>
  <c r="JV29" i="45"/>
  <c r="JN29" i="45"/>
  <c r="JF29" i="45"/>
  <c r="IX29" i="45"/>
  <c r="IP29" i="45"/>
  <c r="IH29" i="45"/>
  <c r="HZ29" i="45"/>
  <c r="HR29" i="45"/>
  <c r="HJ29" i="45"/>
  <c r="HB29" i="45"/>
  <c r="GT29" i="45"/>
  <c r="GL29" i="45"/>
  <c r="GD29" i="45"/>
  <c r="FV29" i="45"/>
  <c r="FN29" i="45"/>
  <c r="FF29" i="45"/>
  <c r="EX29" i="45"/>
  <c r="EP29" i="45"/>
  <c r="EH29" i="45"/>
  <c r="DZ29" i="45"/>
  <c r="DR29" i="45"/>
  <c r="DJ29" i="45"/>
  <c r="DB29" i="45"/>
  <c r="CT29" i="45"/>
  <c r="CL29" i="45"/>
  <c r="CD29" i="45"/>
  <c r="BV29" i="45"/>
  <c r="BN29" i="45"/>
  <c r="BF29" i="45"/>
  <c r="AX29" i="45"/>
  <c r="AP29" i="45"/>
  <c r="AH29" i="45"/>
  <c r="Z29" i="45"/>
  <c r="R29" i="45"/>
  <c r="J29" i="45"/>
  <c r="ND29" i="45"/>
  <c r="MV29" i="45"/>
  <c r="MN29" i="45"/>
  <c r="MF29" i="45"/>
  <c r="LX29" i="45"/>
  <c r="LP29" i="45"/>
  <c r="LH29" i="45"/>
  <c r="KZ29" i="45"/>
  <c r="KR29" i="45"/>
  <c r="KJ29" i="45"/>
  <c r="KB29" i="45"/>
  <c r="JT29" i="45"/>
  <c r="JL29" i="45"/>
  <c r="JD29" i="45"/>
  <c r="IV29" i="45"/>
  <c r="IN29" i="45"/>
  <c r="IF29" i="45"/>
  <c r="HX29" i="45"/>
  <c r="HP29" i="45"/>
  <c r="HH29" i="45"/>
  <c r="GZ29" i="45"/>
  <c r="GR29" i="45"/>
  <c r="GJ29" i="45"/>
  <c r="GB29" i="45"/>
  <c r="FT29" i="45"/>
  <c r="FL29" i="45"/>
  <c r="FD29" i="45"/>
  <c r="EV29" i="45"/>
  <c r="EN29" i="45"/>
  <c r="EF29" i="45"/>
  <c r="DX29" i="45"/>
  <c r="DP29" i="45"/>
  <c r="DH29" i="45"/>
  <c r="CZ29" i="45"/>
  <c r="CR29" i="45"/>
  <c r="CJ29" i="45"/>
  <c r="CB29" i="45"/>
  <c r="BT29" i="45"/>
  <c r="BL29" i="45"/>
  <c r="BD29" i="45"/>
  <c r="AV29" i="45"/>
  <c r="AN29" i="45"/>
  <c r="AF29" i="45"/>
  <c r="X29" i="45"/>
  <c r="P29" i="45"/>
  <c r="H29" i="45"/>
  <c r="NC29" i="45"/>
  <c r="MU29" i="45"/>
  <c r="MM29" i="45"/>
  <c r="ME29" i="45"/>
  <c r="LW29" i="45"/>
  <c r="LO29" i="45"/>
  <c r="LG29" i="45"/>
  <c r="KY29" i="45"/>
  <c r="KQ29" i="45"/>
  <c r="KI29" i="45"/>
  <c r="KA29" i="45"/>
  <c r="JS29" i="45"/>
  <c r="JK29" i="45"/>
  <c r="JC29" i="45"/>
  <c r="IU29" i="45"/>
  <c r="IM29" i="45"/>
  <c r="IE29" i="45"/>
  <c r="HW29" i="45"/>
  <c r="HO29" i="45"/>
  <c r="HG29" i="45"/>
  <c r="GY29" i="45"/>
  <c r="GQ29" i="45"/>
  <c r="GI29" i="45"/>
  <c r="GA29" i="45"/>
  <c r="FS29" i="45"/>
  <c r="FK29" i="45"/>
  <c r="FC29" i="45"/>
  <c r="EU29" i="45"/>
  <c r="EM29" i="45"/>
  <c r="EE29" i="45"/>
  <c r="DW29" i="45"/>
  <c r="DO29" i="45"/>
  <c r="DG29" i="45"/>
  <c r="CY29" i="45"/>
  <c r="CQ29" i="45"/>
  <c r="CI29" i="45"/>
  <c r="CA29" i="45"/>
  <c r="BS29" i="45"/>
  <c r="BK29" i="45"/>
  <c r="BC29" i="45"/>
  <c r="AU29" i="45"/>
  <c r="AM29" i="45"/>
  <c r="AE29" i="45"/>
  <c r="W29" i="45"/>
  <c r="O29" i="45"/>
  <c r="G29" i="45"/>
  <c r="LA29" i="45"/>
  <c r="IO29" i="45"/>
  <c r="GC29" i="45"/>
  <c r="DQ29" i="45"/>
  <c r="BE29" i="45"/>
  <c r="NE29" i="45"/>
  <c r="KS29" i="45"/>
  <c r="IG29" i="45"/>
  <c r="FU29" i="45"/>
  <c r="DI29" i="45"/>
  <c r="AW29" i="45"/>
  <c r="MW29" i="45"/>
  <c r="KK29" i="45"/>
  <c r="HY29" i="45"/>
  <c r="FM29" i="45"/>
  <c r="DA29" i="45"/>
  <c r="AO29" i="45"/>
  <c r="MO29" i="45"/>
  <c r="KC29" i="45"/>
  <c r="HQ29" i="45"/>
  <c r="FE29" i="45"/>
  <c r="CS29" i="45"/>
  <c r="AG29" i="45"/>
  <c r="MG29" i="45"/>
  <c r="JU29" i="45"/>
  <c r="HI29" i="45"/>
  <c r="EW29" i="45"/>
  <c r="CK29" i="45"/>
  <c r="Y29" i="45"/>
  <c r="LQ29" i="45"/>
  <c r="JE29" i="45"/>
  <c r="GS29" i="45"/>
  <c r="EG29" i="45"/>
  <c r="BU29" i="45"/>
  <c r="I29" i="45"/>
  <c r="LI29" i="45"/>
  <c r="IW29" i="45"/>
  <c r="GK29" i="45"/>
  <c r="DY29" i="45"/>
  <c r="BM29" i="45"/>
  <c r="LY29" i="45"/>
  <c r="JM29" i="45"/>
  <c r="HA29" i="45"/>
  <c r="CC29" i="45"/>
  <c r="Q29" i="45"/>
  <c r="MZ21" i="43"/>
  <c r="MR21" i="43"/>
  <c r="MJ21" i="43"/>
  <c r="MB21" i="43"/>
  <c r="LT21" i="43"/>
  <c r="LL21" i="43"/>
  <c r="LD21" i="43"/>
  <c r="KV21" i="43"/>
  <c r="KN21" i="43"/>
  <c r="KF21" i="43"/>
  <c r="JX21" i="43"/>
  <c r="JX21" i="41" s="1"/>
  <c r="JP21" i="43"/>
  <c r="JH21" i="43"/>
  <c r="IZ21" i="43"/>
  <c r="IZ21" i="41" s="1"/>
  <c r="IR21" i="43"/>
  <c r="IJ21" i="43"/>
  <c r="IB21" i="43"/>
  <c r="HT21" i="43"/>
  <c r="HL21" i="43"/>
  <c r="HD21" i="43"/>
  <c r="GV21" i="43"/>
  <c r="GN21" i="43"/>
  <c r="GF21" i="43"/>
  <c r="FX21" i="43"/>
  <c r="FP21" i="43"/>
  <c r="FH21" i="43"/>
  <c r="EZ21" i="43"/>
  <c r="ER21" i="43"/>
  <c r="EJ21" i="43"/>
  <c r="EB21" i="43"/>
  <c r="DT21" i="43"/>
  <c r="DL21" i="43"/>
  <c r="DD21" i="43"/>
  <c r="CV21" i="43"/>
  <c r="CN21" i="43"/>
  <c r="CF21" i="43"/>
  <c r="BX21" i="43"/>
  <c r="BP21" i="43"/>
  <c r="BH21" i="43"/>
  <c r="AZ21" i="43"/>
  <c r="AR21" i="43"/>
  <c r="AJ21" i="43"/>
  <c r="AB21" i="43"/>
  <c r="T21" i="43"/>
  <c r="L21" i="43"/>
  <c r="D21" i="43"/>
  <c r="NG21" i="43"/>
  <c r="MY21" i="43"/>
  <c r="MQ21" i="43"/>
  <c r="MI21" i="43"/>
  <c r="MA21" i="43"/>
  <c r="LS21" i="43"/>
  <c r="LK21" i="43"/>
  <c r="LC21" i="43"/>
  <c r="KU21" i="43"/>
  <c r="KM21" i="43"/>
  <c r="KE21" i="43"/>
  <c r="JW21" i="43"/>
  <c r="JO21" i="43"/>
  <c r="JG21" i="43"/>
  <c r="IY21" i="43"/>
  <c r="IQ21" i="43"/>
  <c r="II21" i="43"/>
  <c r="IA21" i="43"/>
  <c r="HS21" i="43"/>
  <c r="HK21" i="43"/>
  <c r="HC21" i="43"/>
  <c r="GU21" i="43"/>
  <c r="GM21" i="43"/>
  <c r="GE21" i="43"/>
  <c r="FW21" i="43"/>
  <c r="FO21" i="43"/>
  <c r="FG21" i="43"/>
  <c r="EY21" i="43"/>
  <c r="EQ21" i="43"/>
  <c r="EI21" i="43"/>
  <c r="EA21" i="43"/>
  <c r="DS21" i="43"/>
  <c r="DK21" i="43"/>
  <c r="DC21" i="43"/>
  <c r="CU21" i="43"/>
  <c r="CM21" i="43"/>
  <c r="CE21" i="43"/>
  <c r="BW21" i="43"/>
  <c r="BO21" i="43"/>
  <c r="BG21" i="43"/>
  <c r="AY21" i="43"/>
  <c r="AQ21" i="43"/>
  <c r="AI21" i="43"/>
  <c r="AA21" i="43"/>
  <c r="S21" i="43"/>
  <c r="K21" i="43"/>
  <c r="C21" i="43"/>
  <c r="NF21" i="43"/>
  <c r="MX21" i="43"/>
  <c r="MP21" i="43"/>
  <c r="MH21" i="43"/>
  <c r="LZ21" i="43"/>
  <c r="LR21" i="43"/>
  <c r="LJ21" i="43"/>
  <c r="LB21" i="43"/>
  <c r="KT21" i="43"/>
  <c r="KL21" i="43"/>
  <c r="KD21" i="43"/>
  <c r="JV21" i="43"/>
  <c r="JN21" i="43"/>
  <c r="JF21" i="43"/>
  <c r="IX21" i="43"/>
  <c r="IP21" i="43"/>
  <c r="IH21" i="43"/>
  <c r="HZ21" i="43"/>
  <c r="HR21" i="43"/>
  <c r="HJ21" i="43"/>
  <c r="HB21" i="43"/>
  <c r="GT21" i="43"/>
  <c r="GL21" i="43"/>
  <c r="GD21" i="43"/>
  <c r="FV21" i="43"/>
  <c r="FV21" i="41" s="1"/>
  <c r="FN21" i="43"/>
  <c r="FF21" i="43"/>
  <c r="EX21" i="43"/>
  <c r="EP21" i="43"/>
  <c r="EH21" i="43"/>
  <c r="EH21" i="41" s="1"/>
  <c r="DZ21" i="43"/>
  <c r="DR21" i="43"/>
  <c r="DJ21" i="43"/>
  <c r="DB21" i="43"/>
  <c r="DB21" i="41" s="1"/>
  <c r="CT21" i="43"/>
  <c r="CL21" i="43"/>
  <c r="CD21" i="43"/>
  <c r="BV21" i="43"/>
  <c r="BV21" i="41" s="1"/>
  <c r="BN21" i="43"/>
  <c r="BF21" i="43"/>
  <c r="AX21" i="43"/>
  <c r="AP21" i="43"/>
  <c r="AP21" i="41" s="1"/>
  <c r="AH21" i="43"/>
  <c r="Z21" i="43"/>
  <c r="R21" i="43"/>
  <c r="J21" i="43"/>
  <c r="J21" i="41" s="1"/>
  <c r="NE21" i="43"/>
  <c r="MW21" i="43"/>
  <c r="MO21" i="43"/>
  <c r="MG21" i="43"/>
  <c r="LY21" i="43"/>
  <c r="LQ21" i="43"/>
  <c r="LI21" i="43"/>
  <c r="LA21" i="43"/>
  <c r="KS21" i="43"/>
  <c r="KK21" i="43"/>
  <c r="KC21" i="43"/>
  <c r="JU21" i="43"/>
  <c r="JM21" i="43"/>
  <c r="JE21" i="43"/>
  <c r="IW21" i="43"/>
  <c r="IO21" i="43"/>
  <c r="IG21" i="43"/>
  <c r="HY21" i="43"/>
  <c r="HQ21" i="43"/>
  <c r="HI21" i="43"/>
  <c r="HA21" i="43"/>
  <c r="GS21" i="43"/>
  <c r="GK21" i="43"/>
  <c r="GC21" i="43"/>
  <c r="FU21" i="43"/>
  <c r="FM21" i="43"/>
  <c r="FE21" i="43"/>
  <c r="EW21" i="43"/>
  <c r="EO21" i="43"/>
  <c r="EG21" i="43"/>
  <c r="DY21" i="43"/>
  <c r="DQ21" i="43"/>
  <c r="DI21" i="43"/>
  <c r="DA21" i="43"/>
  <c r="CS21" i="43"/>
  <c r="CK21" i="43"/>
  <c r="CC21" i="43"/>
  <c r="BU21" i="43"/>
  <c r="BM21" i="43"/>
  <c r="BE21" i="43"/>
  <c r="AW21" i="43"/>
  <c r="AW21" i="41" s="1"/>
  <c r="AO21" i="43"/>
  <c r="AG21" i="43"/>
  <c r="Y21" i="43"/>
  <c r="Q21" i="43"/>
  <c r="Q21" i="41" s="1"/>
  <c r="I21" i="43"/>
  <c r="ND21" i="43"/>
  <c r="MV21" i="43"/>
  <c r="MN21" i="43"/>
  <c r="MF21" i="43"/>
  <c r="LX21" i="43"/>
  <c r="LP21" i="43"/>
  <c r="LH21" i="43"/>
  <c r="KZ21" i="43"/>
  <c r="KR21" i="43"/>
  <c r="KJ21" i="43"/>
  <c r="KB21" i="43"/>
  <c r="JT21" i="43"/>
  <c r="JL21" i="43"/>
  <c r="JD21" i="43"/>
  <c r="IV21" i="43"/>
  <c r="IN21" i="43"/>
  <c r="IF21" i="43"/>
  <c r="HX21" i="43"/>
  <c r="HP21" i="43"/>
  <c r="HH21" i="43"/>
  <c r="GZ21" i="43"/>
  <c r="GR21" i="43"/>
  <c r="GJ21" i="43"/>
  <c r="GB21" i="43"/>
  <c r="FT21" i="43"/>
  <c r="FL21" i="43"/>
  <c r="FD21" i="43"/>
  <c r="EV21" i="43"/>
  <c r="EN21" i="43"/>
  <c r="EF21" i="43"/>
  <c r="DX21" i="43"/>
  <c r="DP21" i="43"/>
  <c r="DH21" i="43"/>
  <c r="CZ21" i="43"/>
  <c r="CR21" i="43"/>
  <c r="CJ21" i="43"/>
  <c r="CB21" i="43"/>
  <c r="BT21" i="43"/>
  <c r="BL21" i="43"/>
  <c r="BD21" i="43"/>
  <c r="AV21" i="43"/>
  <c r="AN21" i="43"/>
  <c r="AF21" i="43"/>
  <c r="X21" i="43"/>
  <c r="P21" i="43"/>
  <c r="H21" i="43"/>
  <c r="NB21" i="43"/>
  <c r="MT21" i="43"/>
  <c r="ML21" i="43"/>
  <c r="MD21" i="43"/>
  <c r="LV21" i="43"/>
  <c r="LN21" i="43"/>
  <c r="LF21" i="43"/>
  <c r="KX21" i="43"/>
  <c r="KP21" i="43"/>
  <c r="KH21" i="43"/>
  <c r="JZ21" i="43"/>
  <c r="JR21" i="43"/>
  <c r="JJ21" i="43"/>
  <c r="JB21" i="43"/>
  <c r="IT21" i="43"/>
  <c r="IL21" i="43"/>
  <c r="ID21" i="43"/>
  <c r="HV21" i="43"/>
  <c r="HN21" i="43"/>
  <c r="HF21" i="43"/>
  <c r="GX21" i="43"/>
  <c r="GP21" i="43"/>
  <c r="GH21" i="43"/>
  <c r="FZ21" i="43"/>
  <c r="FR21" i="43"/>
  <c r="FJ21" i="43"/>
  <c r="FB21" i="43"/>
  <c r="ET21" i="43"/>
  <c r="EL21" i="43"/>
  <c r="ED21" i="43"/>
  <c r="DV21" i="43"/>
  <c r="DN21" i="43"/>
  <c r="DF21" i="43"/>
  <c r="CX21" i="43"/>
  <c r="CP21" i="43"/>
  <c r="CH21" i="43"/>
  <c r="BZ21" i="43"/>
  <c r="BR21" i="43"/>
  <c r="BJ21" i="43"/>
  <c r="BB21" i="43"/>
  <c r="AT21" i="43"/>
  <c r="AL21" i="43"/>
  <c r="AD21" i="43"/>
  <c r="V21" i="43"/>
  <c r="N21" i="43"/>
  <c r="F21" i="43"/>
  <c r="MM21" i="43"/>
  <c r="LG21" i="43"/>
  <c r="KA21" i="43"/>
  <c r="IU21" i="43"/>
  <c r="HO21" i="43"/>
  <c r="GI21" i="43"/>
  <c r="FC21" i="43"/>
  <c r="DW21" i="43"/>
  <c r="CQ21" i="43"/>
  <c r="BK21" i="43"/>
  <c r="AE21" i="43"/>
  <c r="MK21" i="43"/>
  <c r="LE21" i="43"/>
  <c r="JY21" i="43"/>
  <c r="IS21" i="43"/>
  <c r="HM21" i="43"/>
  <c r="GG21" i="43"/>
  <c r="FA21" i="43"/>
  <c r="DU21" i="43"/>
  <c r="CO21" i="43"/>
  <c r="BI21" i="43"/>
  <c r="AC21" i="43"/>
  <c r="ME21" i="43"/>
  <c r="KY21" i="43"/>
  <c r="JS21" i="43"/>
  <c r="IM21" i="43"/>
  <c r="HG21" i="43"/>
  <c r="GA21" i="43"/>
  <c r="EU21" i="43"/>
  <c r="DO21" i="43"/>
  <c r="CI21" i="43"/>
  <c r="BC21" i="43"/>
  <c r="W21" i="43"/>
  <c r="MC21" i="43"/>
  <c r="KW21" i="43"/>
  <c r="JQ21" i="43"/>
  <c r="IK21" i="43"/>
  <c r="HE21" i="43"/>
  <c r="FY21" i="43"/>
  <c r="ES21" i="43"/>
  <c r="DM21" i="43"/>
  <c r="CG21" i="43"/>
  <c r="BA21" i="43"/>
  <c r="U21" i="43"/>
  <c r="NC21" i="43"/>
  <c r="LW21" i="43"/>
  <c r="KQ21" i="43"/>
  <c r="JK21" i="43"/>
  <c r="IE21" i="43"/>
  <c r="GY21" i="43"/>
  <c r="FS21" i="43"/>
  <c r="EM21" i="43"/>
  <c r="DG21" i="43"/>
  <c r="CA21" i="43"/>
  <c r="AU21" i="43"/>
  <c r="O21" i="43"/>
  <c r="MU21" i="43"/>
  <c r="LO21" i="43"/>
  <c r="KI21" i="43"/>
  <c r="JC21" i="43"/>
  <c r="HW21" i="43"/>
  <c r="GQ21" i="43"/>
  <c r="FK21" i="43"/>
  <c r="EE21" i="43"/>
  <c r="CY21" i="43"/>
  <c r="BS21" i="43"/>
  <c r="AM21" i="43"/>
  <c r="G21" i="43"/>
  <c r="MS21" i="43"/>
  <c r="LM21" i="43"/>
  <c r="KG21" i="43"/>
  <c r="JA21" i="43"/>
  <c r="HU21" i="43"/>
  <c r="GO21" i="43"/>
  <c r="FI21" i="43"/>
  <c r="EC21" i="43"/>
  <c r="CW21" i="43"/>
  <c r="BQ21" i="43"/>
  <c r="AK21" i="43"/>
  <c r="E21" i="43"/>
  <c r="JI21" i="43"/>
  <c r="M21" i="43"/>
  <c r="IC21" i="43"/>
  <c r="GW21" i="43"/>
  <c r="FQ21" i="43"/>
  <c r="EK21" i="43"/>
  <c r="LU21" i="43"/>
  <c r="BY21" i="43"/>
  <c r="KO21" i="43"/>
  <c r="AS21" i="43"/>
  <c r="NA21" i="43"/>
  <c r="NC21" i="45"/>
  <c r="MU21" i="45"/>
  <c r="MM21" i="45"/>
  <c r="ME21" i="45"/>
  <c r="LW21" i="45"/>
  <c r="NB21" i="45"/>
  <c r="MT21" i="45"/>
  <c r="ML21" i="45"/>
  <c r="MD21" i="45"/>
  <c r="LV21" i="45"/>
  <c r="LN21" i="45"/>
  <c r="LF21" i="45"/>
  <c r="KX21" i="45"/>
  <c r="KP21" i="45"/>
  <c r="KH21" i="45"/>
  <c r="JZ21" i="45"/>
  <c r="JR21" i="45"/>
  <c r="JJ21" i="45"/>
  <c r="JB21" i="45"/>
  <c r="IT21" i="45"/>
  <c r="IL21" i="45"/>
  <c r="ID21" i="45"/>
  <c r="HV21" i="45"/>
  <c r="HN21" i="45"/>
  <c r="HF21" i="45"/>
  <c r="GX21" i="45"/>
  <c r="GP21" i="45"/>
  <c r="GH21" i="45"/>
  <c r="FZ21" i="45"/>
  <c r="FR21" i="45"/>
  <c r="FJ21" i="45"/>
  <c r="FB21" i="45"/>
  <c r="ET21" i="45"/>
  <c r="DE21" i="43"/>
  <c r="NA21" i="45"/>
  <c r="MS21" i="45"/>
  <c r="MK21" i="45"/>
  <c r="MC21" i="45"/>
  <c r="LU21" i="45"/>
  <c r="LM21" i="45"/>
  <c r="LE21" i="45"/>
  <c r="KW21" i="45"/>
  <c r="KO21" i="45"/>
  <c r="KG21" i="45"/>
  <c r="JY21" i="45"/>
  <c r="JQ21" i="45"/>
  <c r="JI21" i="45"/>
  <c r="JA21" i="45"/>
  <c r="IS21" i="45"/>
  <c r="IK21" i="45"/>
  <c r="IC21" i="45"/>
  <c r="HU21" i="45"/>
  <c r="HM21" i="45"/>
  <c r="HE21" i="45"/>
  <c r="GW21" i="45"/>
  <c r="GO21" i="45"/>
  <c r="GG21" i="45"/>
  <c r="FY21" i="45"/>
  <c r="FQ21" i="45"/>
  <c r="FI21" i="45"/>
  <c r="MZ21" i="45"/>
  <c r="MR21" i="45"/>
  <c r="MJ21" i="45"/>
  <c r="MB21" i="45"/>
  <c r="LT21" i="45"/>
  <c r="LL21" i="45"/>
  <c r="MY21" i="45"/>
  <c r="MQ21" i="45"/>
  <c r="MI21" i="45"/>
  <c r="MA21" i="45"/>
  <c r="LS21" i="45"/>
  <c r="LK21" i="45"/>
  <c r="LC21" i="45"/>
  <c r="KU21" i="45"/>
  <c r="KM21" i="45"/>
  <c r="KE21" i="45"/>
  <c r="JW21" i="45"/>
  <c r="JO21" i="45"/>
  <c r="JG21" i="45"/>
  <c r="IY21" i="45"/>
  <c r="IQ21" i="45"/>
  <c r="II21" i="45"/>
  <c r="IA21" i="45"/>
  <c r="HS21" i="45"/>
  <c r="HK21" i="45"/>
  <c r="HC21" i="45"/>
  <c r="GU21" i="45"/>
  <c r="GM21" i="45"/>
  <c r="GE21" i="45"/>
  <c r="FW21" i="45"/>
  <c r="FO21" i="45"/>
  <c r="FG21" i="45"/>
  <c r="NE21" i="45"/>
  <c r="MW21" i="45"/>
  <c r="MO21" i="45"/>
  <c r="MG21" i="45"/>
  <c r="LY21" i="45"/>
  <c r="LQ21" i="45"/>
  <c r="LI21" i="45"/>
  <c r="LA21" i="45"/>
  <c r="KS21" i="45"/>
  <c r="KK21" i="45"/>
  <c r="KC21" i="45"/>
  <c r="JU21" i="45"/>
  <c r="JM21" i="45"/>
  <c r="JE21" i="45"/>
  <c r="IW21" i="45"/>
  <c r="IO21" i="45"/>
  <c r="IG21" i="45"/>
  <c r="HY21" i="45"/>
  <c r="HQ21" i="45"/>
  <c r="HI21" i="45"/>
  <c r="HA21" i="45"/>
  <c r="GS21" i="45"/>
  <c r="GK21" i="45"/>
  <c r="GC21" i="45"/>
  <c r="FU21" i="45"/>
  <c r="FM21" i="45"/>
  <c r="FE21" i="45"/>
  <c r="EW21" i="45"/>
  <c r="ND21" i="45"/>
  <c r="MV21" i="45"/>
  <c r="MN21" i="45"/>
  <c r="MF21" i="45"/>
  <c r="LX21" i="45"/>
  <c r="LP21" i="45"/>
  <c r="LH21" i="45"/>
  <c r="KZ21" i="45"/>
  <c r="KR21" i="45"/>
  <c r="KJ21" i="45"/>
  <c r="KB21" i="45"/>
  <c r="JT21" i="45"/>
  <c r="JL21" i="45"/>
  <c r="JD21" i="45"/>
  <c r="IV21" i="45"/>
  <c r="IN21" i="45"/>
  <c r="IF21" i="45"/>
  <c r="HX21" i="45"/>
  <c r="HP21" i="45"/>
  <c r="HH21" i="45"/>
  <c r="GZ21" i="45"/>
  <c r="GR21" i="45"/>
  <c r="GJ21" i="45"/>
  <c r="GB21" i="45"/>
  <c r="FT21" i="45"/>
  <c r="FL21" i="45"/>
  <c r="FD21" i="45"/>
  <c r="EV21" i="45"/>
  <c r="MS13" i="43"/>
  <c r="IS13" i="43"/>
  <c r="HX13" i="43"/>
  <c r="DB13" i="43"/>
  <c r="CO13" i="43"/>
  <c r="AB13" i="43"/>
  <c r="T13" i="43"/>
  <c r="K12" i="45"/>
  <c r="AD12" i="45"/>
  <c r="AZ12" i="45"/>
  <c r="BX12" i="45"/>
  <c r="DT12" i="45"/>
  <c r="Q13" i="45"/>
  <c r="AN13" i="45"/>
  <c r="BF13" i="45"/>
  <c r="CC13" i="45"/>
  <c r="CZ13" i="45"/>
  <c r="DR13" i="45"/>
  <c r="EO13" i="45"/>
  <c r="FL13" i="45"/>
  <c r="GD13" i="45"/>
  <c r="HA13" i="45"/>
  <c r="HX13" i="45"/>
  <c r="IP13" i="45"/>
  <c r="JM13" i="45"/>
  <c r="KJ13" i="45"/>
  <c r="LB13" i="45"/>
  <c r="LZ13" i="45"/>
  <c r="E14" i="45"/>
  <c r="AH14" i="45"/>
  <c r="BR14" i="45"/>
  <c r="DD14" i="45"/>
  <c r="EF14" i="45"/>
  <c r="FZ14" i="45"/>
  <c r="HU14" i="45"/>
  <c r="JD14" i="45"/>
  <c r="LF14" i="45"/>
  <c r="F15" i="45"/>
  <c r="AL15" i="45"/>
  <c r="BR15" i="45"/>
  <c r="CX15" i="45"/>
  <c r="ED15" i="45"/>
  <c r="FJ15" i="45"/>
  <c r="GP15" i="45"/>
  <c r="HZ15" i="45"/>
  <c r="P16" i="45"/>
  <c r="AL16" i="45"/>
  <c r="BE16" i="45"/>
  <c r="CB16" i="45"/>
  <c r="CX16" i="45"/>
  <c r="DQ16" i="45"/>
  <c r="EN16" i="45"/>
  <c r="FS16" i="45"/>
  <c r="JA16" i="45"/>
  <c r="AG17" i="45"/>
  <c r="GS17" i="45"/>
  <c r="R18" i="45"/>
  <c r="AN18" i="45"/>
  <c r="BI18" i="45"/>
  <c r="CW18" i="45"/>
  <c r="GG18" i="45"/>
  <c r="JL18" i="45"/>
  <c r="MS18" i="45"/>
  <c r="P19" i="45"/>
  <c r="AF19" i="45"/>
  <c r="AV19" i="45"/>
  <c r="BL19" i="45"/>
  <c r="CE19" i="45"/>
  <c r="DK19" i="45"/>
  <c r="EZ19" i="45"/>
  <c r="GR19" i="45"/>
  <c r="II19" i="45"/>
  <c r="JX19" i="45"/>
  <c r="LP19" i="45"/>
  <c r="C20" i="45"/>
  <c r="K20" i="45"/>
  <c r="S20" i="45"/>
  <c r="AA20" i="45"/>
  <c r="AI20" i="45"/>
  <c r="AQ20" i="45"/>
  <c r="AY20" i="45"/>
  <c r="BG20" i="45"/>
  <c r="BO20" i="45"/>
  <c r="BW20" i="45"/>
  <c r="CE20" i="45"/>
  <c r="CM20" i="45"/>
  <c r="CU20" i="45"/>
  <c r="DC20" i="45"/>
  <c r="DK20" i="45"/>
  <c r="DS20" i="45"/>
  <c r="EA20" i="45"/>
  <c r="EI20" i="45"/>
  <c r="EQ20" i="45"/>
  <c r="EY20" i="45"/>
  <c r="FG20" i="45"/>
  <c r="FO20" i="45"/>
  <c r="FW20" i="45"/>
  <c r="GE20" i="45"/>
  <c r="GM20" i="45"/>
  <c r="GU20" i="45"/>
  <c r="HC20" i="45"/>
  <c r="HK20" i="45"/>
  <c r="HS20" i="45"/>
  <c r="IA20" i="45"/>
  <c r="II20" i="45"/>
  <c r="IQ20" i="45"/>
  <c r="IY20" i="45"/>
  <c r="JG20" i="45"/>
  <c r="JO20" i="45"/>
  <c r="JW20" i="45"/>
  <c r="KE20" i="45"/>
  <c r="KM20" i="45"/>
  <c r="KU20" i="45"/>
  <c r="LC20" i="45"/>
  <c r="LK20" i="45"/>
  <c r="LS20" i="45"/>
  <c r="MA20" i="45"/>
  <c r="MI20" i="45"/>
  <c r="MQ20" i="45"/>
  <c r="C21" i="45"/>
  <c r="K21" i="45"/>
  <c r="S21" i="45"/>
  <c r="AA21" i="45"/>
  <c r="AI21" i="45"/>
  <c r="AQ21" i="45"/>
  <c r="AY21" i="45"/>
  <c r="BG21" i="45"/>
  <c r="BO21" i="45"/>
  <c r="BW21" i="45"/>
  <c r="CE21" i="45"/>
  <c r="CM21" i="45"/>
  <c r="CU21" i="45"/>
  <c r="DC21" i="45"/>
  <c r="DK21" i="45"/>
  <c r="DS21" i="45"/>
  <c r="EA21" i="45"/>
  <c r="EI21" i="45"/>
  <c r="EQ21" i="45"/>
  <c r="FC21" i="45"/>
  <c r="FX21" i="45"/>
  <c r="GT21" i="45"/>
  <c r="HO21" i="45"/>
  <c r="IJ21" i="45"/>
  <c r="JF21" i="45"/>
  <c r="KA21" i="45"/>
  <c r="KV21" i="45"/>
  <c r="LZ21" i="45"/>
  <c r="AH22" i="45"/>
  <c r="CT22" i="45"/>
  <c r="FF22" i="45"/>
  <c r="HR22" i="45"/>
  <c r="KD22" i="45"/>
  <c r="MP22" i="45"/>
  <c r="AX23" i="45"/>
  <c r="DJ23" i="45"/>
  <c r="FV23" i="45"/>
  <c r="IH23" i="45"/>
  <c r="KT23" i="45"/>
  <c r="BN24" i="45"/>
  <c r="DZ24" i="45"/>
  <c r="GM24" i="45"/>
  <c r="MV24" i="45"/>
  <c r="CM26" i="45"/>
  <c r="NA15" i="43"/>
  <c r="EK15" i="43"/>
  <c r="DU15" i="43"/>
  <c r="LU15" i="43"/>
  <c r="BY15" i="43"/>
  <c r="LE15" i="43"/>
  <c r="BI15" i="43"/>
  <c r="JI15" i="43"/>
  <c r="M15" i="43"/>
  <c r="GW15" i="43"/>
  <c r="GG15" i="43"/>
  <c r="IS15" i="43"/>
  <c r="CP15" i="45"/>
  <c r="FV24" i="45"/>
  <c r="NA28" i="43"/>
  <c r="MS28" i="43"/>
  <c r="MK28" i="43"/>
  <c r="MC28" i="43"/>
  <c r="LU28" i="43"/>
  <c r="LM28" i="43"/>
  <c r="LE28" i="43"/>
  <c r="KW28" i="43"/>
  <c r="MZ28" i="43"/>
  <c r="MR28" i="43"/>
  <c r="MJ28" i="43"/>
  <c r="MB28" i="43"/>
  <c r="LT28" i="43"/>
  <c r="LL28" i="43"/>
  <c r="LD28" i="43"/>
  <c r="KV28" i="43"/>
  <c r="KN28" i="43"/>
  <c r="KF28" i="43"/>
  <c r="JX28" i="43"/>
  <c r="JP28" i="43"/>
  <c r="JH28" i="43"/>
  <c r="IZ28" i="43"/>
  <c r="IR28" i="43"/>
  <c r="NG28" i="43"/>
  <c r="MY28" i="43"/>
  <c r="MQ28" i="43"/>
  <c r="MI28" i="43"/>
  <c r="MA28" i="43"/>
  <c r="NF28" i="43"/>
  <c r="MX28" i="43"/>
  <c r="MP28" i="43"/>
  <c r="MH28" i="43"/>
  <c r="LZ28" i="43"/>
  <c r="LR28" i="43"/>
  <c r="LJ28" i="43"/>
  <c r="NE28" i="43"/>
  <c r="MW28" i="43"/>
  <c r="MO28" i="43"/>
  <c r="MG28" i="43"/>
  <c r="LY28" i="43"/>
  <c r="LQ28" i="43"/>
  <c r="LI28" i="43"/>
  <c r="NC28" i="43"/>
  <c r="MU28" i="43"/>
  <c r="MM28" i="43"/>
  <c r="ME28" i="43"/>
  <c r="LW28" i="43"/>
  <c r="LO28" i="43"/>
  <c r="LG28" i="43"/>
  <c r="KY28" i="43"/>
  <c r="MV28" i="43"/>
  <c r="LS28" i="43"/>
  <c r="LA28" i="43"/>
  <c r="KP28" i="43"/>
  <c r="KG28" i="43"/>
  <c r="JW28" i="43"/>
  <c r="JN28" i="43"/>
  <c r="JE28" i="43"/>
  <c r="IV28" i="43"/>
  <c r="IM28" i="43"/>
  <c r="IE28" i="43"/>
  <c r="HW28" i="43"/>
  <c r="HO28" i="43"/>
  <c r="HG28" i="43"/>
  <c r="GY28" i="43"/>
  <c r="GQ28" i="43"/>
  <c r="GI28" i="43"/>
  <c r="GA28" i="43"/>
  <c r="FS28" i="43"/>
  <c r="FK28" i="43"/>
  <c r="FC28" i="43"/>
  <c r="EU28" i="43"/>
  <c r="EM28" i="43"/>
  <c r="EE28" i="43"/>
  <c r="DW28" i="43"/>
  <c r="DO28" i="43"/>
  <c r="DG28" i="43"/>
  <c r="CY28" i="43"/>
  <c r="CQ28" i="43"/>
  <c r="CI28" i="43"/>
  <c r="CA28" i="43"/>
  <c r="BS28" i="43"/>
  <c r="BK28" i="43"/>
  <c r="BC28" i="43"/>
  <c r="AU28" i="43"/>
  <c r="AM28" i="43"/>
  <c r="AE28" i="43"/>
  <c r="W28" i="43"/>
  <c r="O28" i="43"/>
  <c r="G28" i="43"/>
  <c r="MT28" i="43"/>
  <c r="LP28" i="43"/>
  <c r="KZ28" i="43"/>
  <c r="KO28" i="43"/>
  <c r="KE28" i="43"/>
  <c r="JV28" i="43"/>
  <c r="JM28" i="43"/>
  <c r="JD28" i="43"/>
  <c r="IU28" i="43"/>
  <c r="IL28" i="43"/>
  <c r="ID28" i="43"/>
  <c r="HV28" i="43"/>
  <c r="HN28" i="43"/>
  <c r="HF28" i="43"/>
  <c r="GX28" i="43"/>
  <c r="GP28" i="43"/>
  <c r="GH28" i="43"/>
  <c r="FZ28" i="43"/>
  <c r="FR28" i="43"/>
  <c r="FJ28" i="43"/>
  <c r="FB28" i="43"/>
  <c r="ET28" i="43"/>
  <c r="EL28" i="43"/>
  <c r="ED28" i="43"/>
  <c r="DV28" i="43"/>
  <c r="DN28" i="43"/>
  <c r="DF28" i="43"/>
  <c r="CX28" i="43"/>
  <c r="CP28" i="43"/>
  <c r="CH28" i="43"/>
  <c r="BZ28" i="43"/>
  <c r="BR28" i="43"/>
  <c r="BJ28" i="43"/>
  <c r="BB28" i="43"/>
  <c r="AT28" i="43"/>
  <c r="AL28" i="43"/>
  <c r="AD28" i="43"/>
  <c r="V28" i="43"/>
  <c r="N28" i="43"/>
  <c r="F28" i="43"/>
  <c r="MN28" i="43"/>
  <c r="LN28" i="43"/>
  <c r="KX28" i="43"/>
  <c r="KM28" i="43"/>
  <c r="KD28" i="43"/>
  <c r="JU28" i="43"/>
  <c r="JL28" i="43"/>
  <c r="JC28" i="43"/>
  <c r="IT28" i="43"/>
  <c r="IK28" i="43"/>
  <c r="IC28" i="43"/>
  <c r="HU28" i="43"/>
  <c r="HM28" i="43"/>
  <c r="HE28" i="43"/>
  <c r="GW28" i="43"/>
  <c r="GO28" i="43"/>
  <c r="GG28" i="43"/>
  <c r="FY28" i="43"/>
  <c r="FQ28" i="43"/>
  <c r="FI28" i="43"/>
  <c r="FA28" i="43"/>
  <c r="ES28" i="43"/>
  <c r="EK28" i="43"/>
  <c r="EC28" i="43"/>
  <c r="DU28" i="43"/>
  <c r="DM28" i="43"/>
  <c r="DE28" i="43"/>
  <c r="CW28" i="43"/>
  <c r="CO28" i="43"/>
  <c r="CG28" i="43"/>
  <c r="BY28" i="43"/>
  <c r="BQ28" i="43"/>
  <c r="BI28" i="43"/>
  <c r="BA28" i="43"/>
  <c r="AS28" i="43"/>
  <c r="AK28" i="43"/>
  <c r="AC28" i="43"/>
  <c r="U28" i="43"/>
  <c r="M28" i="43"/>
  <c r="E28" i="43"/>
  <c r="ML28" i="43"/>
  <c r="LK28" i="43"/>
  <c r="KU28" i="43"/>
  <c r="KL28" i="43"/>
  <c r="KC28" i="43"/>
  <c r="JT28" i="43"/>
  <c r="JK28" i="43"/>
  <c r="JB28" i="43"/>
  <c r="IS28" i="43"/>
  <c r="IJ28" i="43"/>
  <c r="IB28" i="43"/>
  <c r="HT28" i="43"/>
  <c r="HL28" i="43"/>
  <c r="HD28" i="43"/>
  <c r="GV28" i="43"/>
  <c r="GN28" i="43"/>
  <c r="GF28" i="43"/>
  <c r="FX28" i="43"/>
  <c r="FP28" i="43"/>
  <c r="FH28" i="43"/>
  <c r="EZ28" i="43"/>
  <c r="ER28" i="43"/>
  <c r="EJ28" i="43"/>
  <c r="EB28" i="43"/>
  <c r="DT28" i="43"/>
  <c r="DL28" i="43"/>
  <c r="DD28" i="43"/>
  <c r="CV28" i="43"/>
  <c r="CN28" i="43"/>
  <c r="CF28" i="43"/>
  <c r="BX28" i="43"/>
  <c r="BP28" i="43"/>
  <c r="BH28" i="43"/>
  <c r="AZ28" i="43"/>
  <c r="AR28" i="43"/>
  <c r="AJ28" i="43"/>
  <c r="AB28" i="43"/>
  <c r="T28" i="43"/>
  <c r="L28" i="43"/>
  <c r="D28" i="43"/>
  <c r="MF28" i="43"/>
  <c r="LH28" i="43"/>
  <c r="KT28" i="43"/>
  <c r="KK28" i="43"/>
  <c r="KB28" i="43"/>
  <c r="JS28" i="43"/>
  <c r="JJ28" i="43"/>
  <c r="JA28" i="43"/>
  <c r="IQ28" i="43"/>
  <c r="II28" i="43"/>
  <c r="IA28" i="43"/>
  <c r="HS28" i="43"/>
  <c r="HK28" i="43"/>
  <c r="HC28" i="43"/>
  <c r="GU28" i="43"/>
  <c r="GM28" i="43"/>
  <c r="GE28" i="43"/>
  <c r="FW28" i="43"/>
  <c r="FO28" i="43"/>
  <c r="FG28" i="43"/>
  <c r="EY28" i="43"/>
  <c r="EQ28" i="43"/>
  <c r="EI28" i="43"/>
  <c r="EA28" i="43"/>
  <c r="DS28" i="43"/>
  <c r="DK28" i="43"/>
  <c r="DC28" i="43"/>
  <c r="CU28" i="43"/>
  <c r="CM28" i="43"/>
  <c r="CE28" i="43"/>
  <c r="BW28" i="43"/>
  <c r="BO28" i="43"/>
  <c r="BG28" i="43"/>
  <c r="AY28" i="43"/>
  <c r="AQ28" i="43"/>
  <c r="AI28" i="43"/>
  <c r="AA28" i="43"/>
  <c r="S28" i="43"/>
  <c r="K28" i="43"/>
  <c r="C28" i="43"/>
  <c r="ND28" i="43"/>
  <c r="LX28" i="43"/>
  <c r="LC28" i="43"/>
  <c r="KR28" i="43"/>
  <c r="KI28" i="43"/>
  <c r="JZ28" i="43"/>
  <c r="JQ28" i="43"/>
  <c r="JG28" i="43"/>
  <c r="IX28" i="43"/>
  <c r="IO28" i="43"/>
  <c r="IG28" i="43"/>
  <c r="HY28" i="43"/>
  <c r="HQ28" i="43"/>
  <c r="HI28" i="43"/>
  <c r="HA28" i="43"/>
  <c r="GS28" i="43"/>
  <c r="GK28" i="43"/>
  <c r="GC28" i="43"/>
  <c r="FU28" i="43"/>
  <c r="FM28" i="43"/>
  <c r="FE28" i="43"/>
  <c r="EW28" i="43"/>
  <c r="EO28" i="43"/>
  <c r="EG28" i="43"/>
  <c r="DY28" i="43"/>
  <c r="DQ28" i="43"/>
  <c r="DI28" i="43"/>
  <c r="DA28" i="43"/>
  <c r="CS28" i="43"/>
  <c r="CK28" i="43"/>
  <c r="CC28" i="43"/>
  <c r="BU28" i="43"/>
  <c r="BM28" i="43"/>
  <c r="BE28" i="43"/>
  <c r="AW28" i="43"/>
  <c r="AO28" i="43"/>
  <c r="AG28" i="43"/>
  <c r="Y28" i="43"/>
  <c r="Q28" i="43"/>
  <c r="I28" i="43"/>
  <c r="LF28" i="43"/>
  <c r="JR28" i="43"/>
  <c r="IH28" i="43"/>
  <c r="HB28" i="43"/>
  <c r="FV28" i="43"/>
  <c r="EP28" i="43"/>
  <c r="DJ28" i="43"/>
  <c r="CD28" i="43"/>
  <c r="AX28" i="43"/>
  <c r="R28" i="43"/>
  <c r="LB28" i="43"/>
  <c r="JO28" i="43"/>
  <c r="IF28" i="43"/>
  <c r="GZ28" i="43"/>
  <c r="FT28" i="43"/>
  <c r="EN28" i="43"/>
  <c r="DH28" i="43"/>
  <c r="CB28" i="43"/>
  <c r="AV28" i="43"/>
  <c r="P28" i="43"/>
  <c r="KS28" i="43"/>
  <c r="JI28" i="43"/>
  <c r="HZ28" i="43"/>
  <c r="GT28" i="43"/>
  <c r="FN28" i="43"/>
  <c r="EH28" i="43"/>
  <c r="DB28" i="43"/>
  <c r="BV28" i="43"/>
  <c r="AP28" i="43"/>
  <c r="J28" i="43"/>
  <c r="KQ28" i="43"/>
  <c r="JF28" i="43"/>
  <c r="HX28" i="43"/>
  <c r="GR28" i="43"/>
  <c r="FL28" i="43"/>
  <c r="EF28" i="43"/>
  <c r="CZ28" i="43"/>
  <c r="BT28" i="43"/>
  <c r="AN28" i="43"/>
  <c r="H28" i="43"/>
  <c r="KJ28" i="43"/>
  <c r="IY28" i="43"/>
  <c r="HR28" i="43"/>
  <c r="GL28" i="43"/>
  <c r="FF28" i="43"/>
  <c r="DZ28" i="43"/>
  <c r="CT28" i="43"/>
  <c r="BN28" i="43"/>
  <c r="AH28" i="43"/>
  <c r="MD28" i="43"/>
  <c r="KA28" i="43"/>
  <c r="IP28" i="43"/>
  <c r="HJ28" i="43"/>
  <c r="GD28" i="43"/>
  <c r="EX28" i="43"/>
  <c r="DR28" i="43"/>
  <c r="CL28" i="43"/>
  <c r="BF28" i="43"/>
  <c r="Z28" i="43"/>
  <c r="HP28" i="43"/>
  <c r="CR28" i="43"/>
  <c r="HH28" i="43"/>
  <c r="CJ28" i="43"/>
  <c r="NB28" i="43"/>
  <c r="GJ28" i="43"/>
  <c r="BL28" i="43"/>
  <c r="LV28" i="43"/>
  <c r="GB28" i="43"/>
  <c r="BD28" i="43"/>
  <c r="KH28" i="43"/>
  <c r="FD28" i="43"/>
  <c r="AF28" i="43"/>
  <c r="IW28" i="43"/>
  <c r="DX28" i="43"/>
  <c r="X28" i="43"/>
  <c r="JY28" i="43"/>
  <c r="EV28" i="43"/>
  <c r="IN28" i="43"/>
  <c r="DP28" i="43"/>
  <c r="NB28" i="45"/>
  <c r="MT28" i="45"/>
  <c r="ML28" i="45"/>
  <c r="MD28" i="45"/>
  <c r="LV28" i="45"/>
  <c r="LN28" i="45"/>
  <c r="LF28" i="45"/>
  <c r="KX28" i="45"/>
  <c r="KP28" i="45"/>
  <c r="KH28" i="45"/>
  <c r="JZ28" i="45"/>
  <c r="JR28" i="45"/>
  <c r="JJ28" i="45"/>
  <c r="JB28" i="45"/>
  <c r="IT28" i="45"/>
  <c r="IL28" i="45"/>
  <c r="ID28" i="45"/>
  <c r="HV28" i="45"/>
  <c r="HN28" i="45"/>
  <c r="HF28" i="45"/>
  <c r="GX28" i="45"/>
  <c r="GP28" i="45"/>
  <c r="GH28" i="45"/>
  <c r="FZ28" i="45"/>
  <c r="FR28" i="45"/>
  <c r="FJ28" i="45"/>
  <c r="FB28" i="45"/>
  <c r="ET28" i="45"/>
  <c r="EL28" i="45"/>
  <c r="ED28" i="45"/>
  <c r="DV28" i="45"/>
  <c r="DN28" i="45"/>
  <c r="DF28" i="45"/>
  <c r="CX28" i="45"/>
  <c r="CP28" i="45"/>
  <c r="CH28" i="45"/>
  <c r="BZ28" i="45"/>
  <c r="BR28" i="45"/>
  <c r="BJ28" i="45"/>
  <c r="BB28" i="45"/>
  <c r="AT28" i="45"/>
  <c r="AL28" i="45"/>
  <c r="AD28" i="45"/>
  <c r="V28" i="45"/>
  <c r="NA28" i="45"/>
  <c r="MS28" i="45"/>
  <c r="MK28" i="45"/>
  <c r="MC28" i="45"/>
  <c r="LU28" i="45"/>
  <c r="LM28" i="45"/>
  <c r="LE28" i="45"/>
  <c r="KW28" i="45"/>
  <c r="KO28" i="45"/>
  <c r="KG28" i="45"/>
  <c r="JY28" i="45"/>
  <c r="JQ28" i="45"/>
  <c r="JI28" i="45"/>
  <c r="JA28" i="45"/>
  <c r="IS28" i="45"/>
  <c r="IK28" i="45"/>
  <c r="IC28" i="45"/>
  <c r="HU28" i="45"/>
  <c r="HM28" i="45"/>
  <c r="HE28" i="45"/>
  <c r="GW28" i="45"/>
  <c r="GO28" i="45"/>
  <c r="GG28" i="45"/>
  <c r="FY28" i="45"/>
  <c r="FQ28" i="45"/>
  <c r="FI28" i="45"/>
  <c r="FA28" i="45"/>
  <c r="ES28" i="45"/>
  <c r="EK28" i="45"/>
  <c r="EC28" i="45"/>
  <c r="DU28" i="45"/>
  <c r="DM28" i="45"/>
  <c r="DE28" i="45"/>
  <c r="CW28" i="45"/>
  <c r="CO28" i="45"/>
  <c r="CG28" i="45"/>
  <c r="BY28" i="45"/>
  <c r="BQ28" i="45"/>
  <c r="BI28" i="45"/>
  <c r="BA28" i="45"/>
  <c r="AS28" i="45"/>
  <c r="AK28" i="45"/>
  <c r="AC28" i="45"/>
  <c r="U28" i="45"/>
  <c r="M28" i="45"/>
  <c r="E28" i="45"/>
  <c r="MZ28" i="45"/>
  <c r="MR28" i="45"/>
  <c r="MJ28" i="45"/>
  <c r="MB28" i="45"/>
  <c r="LT28" i="45"/>
  <c r="LL28" i="45"/>
  <c r="LD28" i="45"/>
  <c r="KV28" i="45"/>
  <c r="KN28" i="45"/>
  <c r="KF28" i="45"/>
  <c r="JX28" i="45"/>
  <c r="JP28" i="45"/>
  <c r="JH28" i="45"/>
  <c r="IZ28" i="45"/>
  <c r="IR28" i="45"/>
  <c r="IJ28" i="45"/>
  <c r="IB28" i="45"/>
  <c r="HT28" i="45"/>
  <c r="HL28" i="45"/>
  <c r="HD28" i="45"/>
  <c r="GV28" i="45"/>
  <c r="GN28" i="45"/>
  <c r="GF28" i="45"/>
  <c r="FX28" i="45"/>
  <c r="FP28" i="45"/>
  <c r="FH28" i="45"/>
  <c r="EZ28" i="45"/>
  <c r="ER28" i="45"/>
  <c r="EJ28" i="45"/>
  <c r="EB28" i="45"/>
  <c r="DT28" i="45"/>
  <c r="DL28" i="45"/>
  <c r="DD28" i="45"/>
  <c r="CV28" i="45"/>
  <c r="CN28" i="45"/>
  <c r="CF28" i="45"/>
  <c r="BX28" i="45"/>
  <c r="BP28" i="45"/>
  <c r="BH28" i="45"/>
  <c r="AZ28" i="45"/>
  <c r="AR28" i="45"/>
  <c r="AJ28" i="45"/>
  <c r="AB28" i="45"/>
  <c r="T28" i="45"/>
  <c r="L28" i="45"/>
  <c r="D28" i="45"/>
  <c r="MY28" i="45"/>
  <c r="MQ28" i="45"/>
  <c r="MI28" i="45"/>
  <c r="MA28" i="45"/>
  <c r="LS28" i="45"/>
  <c r="LK28" i="45"/>
  <c r="LC28" i="45"/>
  <c r="KU28" i="45"/>
  <c r="KM28" i="45"/>
  <c r="KE28" i="45"/>
  <c r="JW28" i="45"/>
  <c r="JO28" i="45"/>
  <c r="JG28" i="45"/>
  <c r="IY28" i="45"/>
  <c r="IQ28" i="45"/>
  <c r="II28" i="45"/>
  <c r="IA28" i="45"/>
  <c r="HS28" i="45"/>
  <c r="HK28" i="45"/>
  <c r="HC28" i="45"/>
  <c r="GU28" i="45"/>
  <c r="GM28" i="45"/>
  <c r="GE28" i="45"/>
  <c r="FW28" i="45"/>
  <c r="FO28" i="45"/>
  <c r="FG28" i="45"/>
  <c r="EY28" i="45"/>
  <c r="EQ28" i="45"/>
  <c r="EI28" i="45"/>
  <c r="EA28" i="45"/>
  <c r="DS28" i="45"/>
  <c r="DK28" i="45"/>
  <c r="DC28" i="45"/>
  <c r="CU28" i="45"/>
  <c r="CM28" i="45"/>
  <c r="CE28" i="45"/>
  <c r="BW28" i="45"/>
  <c r="BO28" i="45"/>
  <c r="BG28" i="45"/>
  <c r="AY28" i="45"/>
  <c r="AQ28" i="45"/>
  <c r="AI28" i="45"/>
  <c r="AA28" i="45"/>
  <c r="S28" i="45"/>
  <c r="K28" i="45"/>
  <c r="C28" i="45"/>
  <c r="MX28" i="45"/>
  <c r="MP28" i="45"/>
  <c r="MH28" i="45"/>
  <c r="LZ28" i="45"/>
  <c r="LR28" i="45"/>
  <c r="LJ28" i="45"/>
  <c r="LB28" i="45"/>
  <c r="KT28" i="45"/>
  <c r="KL28" i="45"/>
  <c r="KD28" i="45"/>
  <c r="JV28" i="45"/>
  <c r="JN28" i="45"/>
  <c r="JF28" i="45"/>
  <c r="IX28" i="45"/>
  <c r="IP28" i="45"/>
  <c r="IH28" i="45"/>
  <c r="HZ28" i="45"/>
  <c r="HR28" i="45"/>
  <c r="HJ28" i="45"/>
  <c r="HB28" i="45"/>
  <c r="GT28" i="45"/>
  <c r="GL28" i="45"/>
  <c r="GD28" i="45"/>
  <c r="FV28" i="45"/>
  <c r="FN28" i="45"/>
  <c r="FF28" i="45"/>
  <c r="EX28" i="45"/>
  <c r="EP28" i="45"/>
  <c r="EH28" i="45"/>
  <c r="DZ28" i="45"/>
  <c r="DR28" i="45"/>
  <c r="DJ28" i="45"/>
  <c r="DB28" i="45"/>
  <c r="CT28" i="45"/>
  <c r="CL28" i="45"/>
  <c r="CD28" i="45"/>
  <c r="BV28" i="45"/>
  <c r="BN28" i="45"/>
  <c r="BF28" i="45"/>
  <c r="AX28" i="45"/>
  <c r="AP28" i="45"/>
  <c r="AH28" i="45"/>
  <c r="Z28" i="45"/>
  <c r="R28" i="45"/>
  <c r="J28" i="45"/>
  <c r="ND28" i="45"/>
  <c r="MV28" i="45"/>
  <c r="MN28" i="45"/>
  <c r="MF28" i="45"/>
  <c r="LX28" i="45"/>
  <c r="LP28" i="45"/>
  <c r="LH28" i="45"/>
  <c r="KZ28" i="45"/>
  <c r="KR28" i="45"/>
  <c r="KJ28" i="45"/>
  <c r="KB28" i="45"/>
  <c r="JT28" i="45"/>
  <c r="JL28" i="45"/>
  <c r="JD28" i="45"/>
  <c r="IV28" i="45"/>
  <c r="IN28" i="45"/>
  <c r="IF28" i="45"/>
  <c r="HX28" i="45"/>
  <c r="HP28" i="45"/>
  <c r="HH28" i="45"/>
  <c r="GZ28" i="45"/>
  <c r="GR28" i="45"/>
  <c r="GJ28" i="45"/>
  <c r="GB28" i="45"/>
  <c r="FT28" i="45"/>
  <c r="FL28" i="45"/>
  <c r="FD28" i="45"/>
  <c r="EV28" i="45"/>
  <c r="EN28" i="45"/>
  <c r="EF28" i="45"/>
  <c r="DX28" i="45"/>
  <c r="DP28" i="45"/>
  <c r="DH28" i="45"/>
  <c r="CZ28" i="45"/>
  <c r="CR28" i="45"/>
  <c r="CJ28" i="45"/>
  <c r="CB28" i="45"/>
  <c r="BT28" i="45"/>
  <c r="BL28" i="45"/>
  <c r="BD28" i="45"/>
  <c r="AV28" i="45"/>
  <c r="AN28" i="45"/>
  <c r="AF28" i="45"/>
  <c r="X28" i="45"/>
  <c r="P28" i="45"/>
  <c r="H28" i="45"/>
  <c r="NC28" i="45"/>
  <c r="MU28" i="45"/>
  <c r="MM28" i="45"/>
  <c r="ME28" i="45"/>
  <c r="LW28" i="45"/>
  <c r="LO28" i="45"/>
  <c r="LG28" i="45"/>
  <c r="KY28" i="45"/>
  <c r="KQ28" i="45"/>
  <c r="KI28" i="45"/>
  <c r="KA28" i="45"/>
  <c r="JS28" i="45"/>
  <c r="JK28" i="45"/>
  <c r="JC28" i="45"/>
  <c r="IU28" i="45"/>
  <c r="IM28" i="45"/>
  <c r="IE28" i="45"/>
  <c r="HW28" i="45"/>
  <c r="HO28" i="45"/>
  <c r="HG28" i="45"/>
  <c r="GY28" i="45"/>
  <c r="GQ28" i="45"/>
  <c r="GI28" i="45"/>
  <c r="GA28" i="45"/>
  <c r="FS28" i="45"/>
  <c r="FK28" i="45"/>
  <c r="FC28" i="45"/>
  <c r="EU28" i="45"/>
  <c r="EM28" i="45"/>
  <c r="EE28" i="45"/>
  <c r="DW28" i="45"/>
  <c r="DO28" i="45"/>
  <c r="DG28" i="45"/>
  <c r="CY28" i="45"/>
  <c r="CQ28" i="45"/>
  <c r="CI28" i="45"/>
  <c r="CA28" i="45"/>
  <c r="BS28" i="45"/>
  <c r="BK28" i="45"/>
  <c r="BC28" i="45"/>
  <c r="AU28" i="45"/>
  <c r="AM28" i="45"/>
  <c r="AE28" i="45"/>
  <c r="W28" i="45"/>
  <c r="O28" i="45"/>
  <c r="G28" i="45"/>
  <c r="MW28" i="45"/>
  <c r="KK28" i="45"/>
  <c r="HY28" i="45"/>
  <c r="FM28" i="45"/>
  <c r="DA28" i="45"/>
  <c r="AO28" i="45"/>
  <c r="MO28" i="45"/>
  <c r="KC28" i="45"/>
  <c r="HQ28" i="45"/>
  <c r="FE28" i="45"/>
  <c r="CS28" i="45"/>
  <c r="AG28" i="45"/>
  <c r="MG28" i="45"/>
  <c r="JU28" i="45"/>
  <c r="HI28" i="45"/>
  <c r="EW28" i="45"/>
  <c r="CK28" i="45"/>
  <c r="Y28" i="45"/>
  <c r="LY28" i="45"/>
  <c r="JM28" i="45"/>
  <c r="HA28" i="45"/>
  <c r="EO28" i="45"/>
  <c r="CC28" i="45"/>
  <c r="Q28" i="45"/>
  <c r="LQ28" i="45"/>
  <c r="JE28" i="45"/>
  <c r="GS28" i="45"/>
  <c r="EG28" i="45"/>
  <c r="BU28" i="45"/>
  <c r="N28" i="45"/>
  <c r="LA28" i="45"/>
  <c r="IO28" i="45"/>
  <c r="GC28" i="45"/>
  <c r="DQ28" i="45"/>
  <c r="BE28" i="45"/>
  <c r="F28" i="45"/>
  <c r="NE28" i="45"/>
  <c r="KS28" i="45"/>
  <c r="IG28" i="45"/>
  <c r="FU28" i="45"/>
  <c r="DI28" i="45"/>
  <c r="AW28" i="45"/>
  <c r="LI28" i="45"/>
  <c r="IW28" i="45"/>
  <c r="GK28" i="45"/>
  <c r="DY28" i="45"/>
  <c r="BM28" i="45"/>
  <c r="NA20" i="43"/>
  <c r="MS20" i="43"/>
  <c r="MK20" i="43"/>
  <c r="MC20" i="43"/>
  <c r="LU20" i="43"/>
  <c r="LM20" i="43"/>
  <c r="LE20" i="43"/>
  <c r="KW20" i="43"/>
  <c r="KO20" i="43"/>
  <c r="KG20" i="43"/>
  <c r="JY20" i="43"/>
  <c r="JQ20" i="43"/>
  <c r="JI20" i="43"/>
  <c r="JA20" i="43"/>
  <c r="IS20" i="43"/>
  <c r="IK20" i="43"/>
  <c r="IC20" i="43"/>
  <c r="HU20" i="43"/>
  <c r="HM20" i="43"/>
  <c r="HE20" i="43"/>
  <c r="GW20" i="43"/>
  <c r="GO20" i="43"/>
  <c r="GG20" i="43"/>
  <c r="FY20" i="43"/>
  <c r="FQ20" i="43"/>
  <c r="FI20" i="43"/>
  <c r="FA20" i="43"/>
  <c r="ES20" i="43"/>
  <c r="EK20" i="43"/>
  <c r="EC20" i="43"/>
  <c r="DU20" i="43"/>
  <c r="DM20" i="43"/>
  <c r="DE20" i="43"/>
  <c r="CW20" i="43"/>
  <c r="CO20" i="43"/>
  <c r="CG20" i="43"/>
  <c r="BY20" i="43"/>
  <c r="BQ20" i="43"/>
  <c r="BI20" i="43"/>
  <c r="BA20" i="43"/>
  <c r="AS20" i="43"/>
  <c r="AK20" i="43"/>
  <c r="AC20" i="43"/>
  <c r="U20" i="43"/>
  <c r="M20" i="43"/>
  <c r="MZ20" i="43"/>
  <c r="MR20" i="43"/>
  <c r="MJ20" i="43"/>
  <c r="MB20" i="43"/>
  <c r="LT20" i="43"/>
  <c r="LL20" i="43"/>
  <c r="LD20" i="43"/>
  <c r="KV20" i="43"/>
  <c r="KN20" i="43"/>
  <c r="KF20" i="43"/>
  <c r="JX20" i="43"/>
  <c r="JP20" i="43"/>
  <c r="JH20" i="43"/>
  <c r="IZ20" i="43"/>
  <c r="IR20" i="43"/>
  <c r="IJ20" i="43"/>
  <c r="IB20" i="43"/>
  <c r="HT20" i="43"/>
  <c r="HL20" i="43"/>
  <c r="HD20" i="43"/>
  <c r="GV20" i="43"/>
  <c r="GN20" i="43"/>
  <c r="GF20" i="43"/>
  <c r="FX20" i="43"/>
  <c r="FP20" i="43"/>
  <c r="FH20" i="43"/>
  <c r="EZ20" i="43"/>
  <c r="ER20" i="43"/>
  <c r="EJ20" i="43"/>
  <c r="EB20" i="43"/>
  <c r="DT20" i="43"/>
  <c r="DL20" i="43"/>
  <c r="DD20" i="43"/>
  <c r="CV20" i="43"/>
  <c r="CN20" i="43"/>
  <c r="CF20" i="43"/>
  <c r="BX20" i="43"/>
  <c r="BP20" i="43"/>
  <c r="BH20" i="43"/>
  <c r="AZ20" i="43"/>
  <c r="AR20" i="43"/>
  <c r="AJ20" i="43"/>
  <c r="AB20" i="43"/>
  <c r="T20" i="43"/>
  <c r="L20" i="43"/>
  <c r="D20" i="43"/>
  <c r="NG20" i="43"/>
  <c r="MY20" i="43"/>
  <c r="MY20" i="41" s="1"/>
  <c r="MQ20" i="43"/>
  <c r="MI20" i="43"/>
  <c r="MA20" i="43"/>
  <c r="LS20" i="43"/>
  <c r="LK20" i="43"/>
  <c r="LC20" i="43"/>
  <c r="KU20" i="43"/>
  <c r="KM20" i="43"/>
  <c r="KE20" i="43"/>
  <c r="JW20" i="43"/>
  <c r="JO20" i="43"/>
  <c r="JG20" i="43"/>
  <c r="IY20" i="43"/>
  <c r="IQ20" i="43"/>
  <c r="II20" i="43"/>
  <c r="IA20" i="43"/>
  <c r="HS20" i="43"/>
  <c r="HK20" i="43"/>
  <c r="HC20" i="43"/>
  <c r="GU20" i="43"/>
  <c r="GM20" i="43"/>
  <c r="GE20" i="43"/>
  <c r="FW20" i="43"/>
  <c r="FO20" i="43"/>
  <c r="FG20" i="43"/>
  <c r="EY20" i="43"/>
  <c r="EQ20" i="43"/>
  <c r="EI20" i="43"/>
  <c r="EA20" i="43"/>
  <c r="DS20" i="43"/>
  <c r="DK20" i="43"/>
  <c r="DC20" i="43"/>
  <c r="CU20" i="43"/>
  <c r="CM20" i="43"/>
  <c r="CE20" i="43"/>
  <c r="BW20" i="43"/>
  <c r="BO20" i="43"/>
  <c r="BG20" i="43"/>
  <c r="AY20" i="43"/>
  <c r="AQ20" i="43"/>
  <c r="AI20" i="43"/>
  <c r="AA20" i="43"/>
  <c r="S20" i="43"/>
  <c r="K20" i="43"/>
  <c r="C20" i="43"/>
  <c r="NF20" i="43"/>
  <c r="MX20" i="43"/>
  <c r="MP20" i="43"/>
  <c r="MP20" i="41" s="1"/>
  <c r="MH20" i="43"/>
  <c r="LZ20" i="43"/>
  <c r="LR20" i="43"/>
  <c r="LJ20" i="43"/>
  <c r="LJ20" i="41" s="1"/>
  <c r="LB20" i="43"/>
  <c r="KT20" i="43"/>
  <c r="KL20" i="43"/>
  <c r="KD20" i="43"/>
  <c r="KD20" i="41" s="1"/>
  <c r="JV20" i="43"/>
  <c r="JN20" i="43"/>
  <c r="JF20" i="43"/>
  <c r="IX20" i="43"/>
  <c r="IX20" i="41" s="1"/>
  <c r="IP20" i="43"/>
  <c r="IH20" i="43"/>
  <c r="HZ20" i="43"/>
  <c r="HR20" i="43"/>
  <c r="HR20" i="41" s="1"/>
  <c r="HJ20" i="43"/>
  <c r="HB20" i="43"/>
  <c r="GT20" i="43"/>
  <c r="GL20" i="43"/>
  <c r="GL20" i="41" s="1"/>
  <c r="GD20" i="43"/>
  <c r="FV20" i="43"/>
  <c r="FN20" i="43"/>
  <c r="FF20" i="43"/>
  <c r="FF20" i="41" s="1"/>
  <c r="EX20" i="43"/>
  <c r="EP20" i="43"/>
  <c r="EH20" i="43"/>
  <c r="DZ20" i="43"/>
  <c r="DZ20" i="41" s="1"/>
  <c r="DR20" i="43"/>
  <c r="DJ20" i="43"/>
  <c r="DB20" i="43"/>
  <c r="CT20" i="43"/>
  <c r="CT20" i="41" s="1"/>
  <c r="CL20" i="43"/>
  <c r="CD20" i="43"/>
  <c r="BV20" i="43"/>
  <c r="BN20" i="43"/>
  <c r="BN20" i="41" s="1"/>
  <c r="BF20" i="43"/>
  <c r="AX20" i="43"/>
  <c r="AP20" i="43"/>
  <c r="AH20" i="43"/>
  <c r="AH20" i="41" s="1"/>
  <c r="Z20" i="43"/>
  <c r="R20" i="43"/>
  <c r="J20" i="43"/>
  <c r="NE20" i="43"/>
  <c r="MW20" i="43"/>
  <c r="MO20" i="43"/>
  <c r="MG20" i="43"/>
  <c r="LY20" i="43"/>
  <c r="LY20" i="41" s="1"/>
  <c r="LQ20" i="43"/>
  <c r="LQ20" i="41" s="1"/>
  <c r="LI20" i="43"/>
  <c r="LA20" i="43"/>
  <c r="LA20" i="41" s="1"/>
  <c r="KS20" i="43"/>
  <c r="KK20" i="43"/>
  <c r="KC20" i="43"/>
  <c r="JU20" i="43"/>
  <c r="JM20" i="43"/>
  <c r="JE20" i="43"/>
  <c r="IW20" i="43"/>
  <c r="IO20" i="43"/>
  <c r="IG20" i="43"/>
  <c r="HY20" i="43"/>
  <c r="HQ20" i="43"/>
  <c r="HI20" i="43"/>
  <c r="HA20" i="43"/>
  <c r="GS20" i="43"/>
  <c r="GK20" i="43"/>
  <c r="GC20" i="43"/>
  <c r="FU20" i="43"/>
  <c r="FM20" i="43"/>
  <c r="FE20" i="43"/>
  <c r="EW20" i="43"/>
  <c r="EO20" i="43"/>
  <c r="EG20" i="43"/>
  <c r="DY20" i="43"/>
  <c r="DQ20" i="43"/>
  <c r="DI20" i="43"/>
  <c r="DI20" i="41" s="1"/>
  <c r="DA20" i="43"/>
  <c r="CS20" i="43"/>
  <c r="CS20" i="41" s="1"/>
  <c r="CK20" i="43"/>
  <c r="CC20" i="43"/>
  <c r="BU20" i="43"/>
  <c r="BM20" i="43"/>
  <c r="BM20" i="41" s="1"/>
  <c r="BE20" i="43"/>
  <c r="AW20" i="43"/>
  <c r="AW20" i="41" s="1"/>
  <c r="AO20" i="43"/>
  <c r="AG20" i="43"/>
  <c r="Y20" i="43"/>
  <c r="Q20" i="43"/>
  <c r="I20" i="43"/>
  <c r="NC20" i="43"/>
  <c r="MU20" i="43"/>
  <c r="MM20" i="43"/>
  <c r="ME20" i="43"/>
  <c r="LW20" i="43"/>
  <c r="LO20" i="43"/>
  <c r="LG20" i="43"/>
  <c r="KY20" i="43"/>
  <c r="KQ20" i="43"/>
  <c r="KI20" i="43"/>
  <c r="KA20" i="43"/>
  <c r="JS20" i="43"/>
  <c r="JK20" i="43"/>
  <c r="JC20" i="43"/>
  <c r="IU20" i="43"/>
  <c r="IM20" i="43"/>
  <c r="IE20" i="43"/>
  <c r="HW20" i="43"/>
  <c r="HO20" i="43"/>
  <c r="HG20" i="43"/>
  <c r="GY20" i="43"/>
  <c r="GQ20" i="43"/>
  <c r="GI20" i="43"/>
  <c r="GA20" i="43"/>
  <c r="FS20" i="43"/>
  <c r="FK20" i="43"/>
  <c r="FC20" i="43"/>
  <c r="EU20" i="43"/>
  <c r="EM20" i="43"/>
  <c r="EE20" i="43"/>
  <c r="DW20" i="43"/>
  <c r="DO20" i="43"/>
  <c r="DG20" i="43"/>
  <c r="CY20" i="43"/>
  <c r="CQ20" i="43"/>
  <c r="CI20" i="43"/>
  <c r="CA20" i="43"/>
  <c r="BS20" i="43"/>
  <c r="BK20" i="43"/>
  <c r="BC20" i="43"/>
  <c r="AU20" i="43"/>
  <c r="AM20" i="43"/>
  <c r="AE20" i="43"/>
  <c r="W20" i="43"/>
  <c r="O20" i="43"/>
  <c r="G20" i="43"/>
  <c r="ND20" i="43"/>
  <c r="LX20" i="43"/>
  <c r="KR20" i="43"/>
  <c r="JL20" i="43"/>
  <c r="IF20" i="43"/>
  <c r="GZ20" i="43"/>
  <c r="FT20" i="43"/>
  <c r="EN20" i="43"/>
  <c r="DH20" i="43"/>
  <c r="CB20" i="43"/>
  <c r="AV20" i="43"/>
  <c r="P20" i="43"/>
  <c r="NB20" i="43"/>
  <c r="LV20" i="43"/>
  <c r="KP20" i="43"/>
  <c r="JJ20" i="43"/>
  <c r="ID20" i="43"/>
  <c r="GX20" i="43"/>
  <c r="FR20" i="43"/>
  <c r="EL20" i="43"/>
  <c r="DF20" i="43"/>
  <c r="BZ20" i="43"/>
  <c r="AT20" i="43"/>
  <c r="N20" i="43"/>
  <c r="MV20" i="43"/>
  <c r="LP20" i="43"/>
  <c r="KJ20" i="43"/>
  <c r="JD20" i="43"/>
  <c r="HX20" i="43"/>
  <c r="GR20" i="43"/>
  <c r="FL20" i="43"/>
  <c r="EF20" i="43"/>
  <c r="CZ20" i="43"/>
  <c r="BT20" i="43"/>
  <c r="AN20" i="43"/>
  <c r="H20" i="43"/>
  <c r="MT20" i="43"/>
  <c r="LN20" i="43"/>
  <c r="KH20" i="43"/>
  <c r="JB20" i="43"/>
  <c r="HV20" i="43"/>
  <c r="GP20" i="43"/>
  <c r="FJ20" i="43"/>
  <c r="ED20" i="43"/>
  <c r="CX20" i="43"/>
  <c r="BR20" i="43"/>
  <c r="AL20" i="43"/>
  <c r="F20" i="43"/>
  <c r="MN20" i="43"/>
  <c r="LH20" i="43"/>
  <c r="KB20" i="43"/>
  <c r="IV20" i="43"/>
  <c r="HP20" i="43"/>
  <c r="GJ20" i="43"/>
  <c r="FD20" i="43"/>
  <c r="DX20" i="43"/>
  <c r="CR20" i="43"/>
  <c r="BL20" i="43"/>
  <c r="AF20" i="43"/>
  <c r="E20" i="43"/>
  <c r="MF20" i="43"/>
  <c r="KZ20" i="43"/>
  <c r="JT20" i="43"/>
  <c r="IN20" i="43"/>
  <c r="HH20" i="43"/>
  <c r="GB20" i="43"/>
  <c r="EV20" i="43"/>
  <c r="DP20" i="43"/>
  <c r="CJ20" i="43"/>
  <c r="BD20" i="43"/>
  <c r="X20" i="43"/>
  <c r="MD20" i="43"/>
  <c r="KX20" i="43"/>
  <c r="JR20" i="43"/>
  <c r="IL20" i="43"/>
  <c r="HF20" i="43"/>
  <c r="FZ20" i="43"/>
  <c r="ET20" i="43"/>
  <c r="DN20" i="43"/>
  <c r="CH20" i="43"/>
  <c r="BB20" i="43"/>
  <c r="V20" i="43"/>
  <c r="DV20" i="43"/>
  <c r="ML20" i="43"/>
  <c r="CP20" i="43"/>
  <c r="LF20" i="43"/>
  <c r="BJ20" i="43"/>
  <c r="JZ20" i="43"/>
  <c r="AD20" i="43"/>
  <c r="IT20" i="43"/>
  <c r="GH20" i="43"/>
  <c r="FB20" i="43"/>
  <c r="HN20" i="43"/>
  <c r="MR12" i="43"/>
  <c r="IR12" i="43"/>
  <c r="IJ12" i="43"/>
  <c r="GF12" i="43"/>
  <c r="FX12" i="43"/>
  <c r="DT12" i="43"/>
  <c r="LD12" i="43"/>
  <c r="BH12" i="43"/>
  <c r="KV12" i="43"/>
  <c r="AZ12" i="43"/>
  <c r="DL12" i="43"/>
  <c r="L12" i="45"/>
  <c r="AI12" i="45"/>
  <c r="BB12" i="45"/>
  <c r="BY12" i="45"/>
  <c r="FH12" i="45"/>
  <c r="LD12" i="45"/>
  <c r="R13" i="45"/>
  <c r="AO13" i="45"/>
  <c r="BL13" i="45"/>
  <c r="CD13" i="45"/>
  <c r="DA13" i="45"/>
  <c r="DX13" i="45"/>
  <c r="EP13" i="45"/>
  <c r="FM13" i="45"/>
  <c r="GJ13" i="45"/>
  <c r="HB13" i="45"/>
  <c r="HY13" i="45"/>
  <c r="IV13" i="45"/>
  <c r="JN13" i="45"/>
  <c r="KK13" i="45"/>
  <c r="LH13" i="45"/>
  <c r="MA13" i="45"/>
  <c r="F14" i="45"/>
  <c r="AR14" i="45"/>
  <c r="BT14" i="45"/>
  <c r="DE14" i="45"/>
  <c r="ES14" i="45"/>
  <c r="GB14" i="45"/>
  <c r="HV14" i="45"/>
  <c r="JQ14" i="45"/>
  <c r="LH14" i="45"/>
  <c r="H15" i="45"/>
  <c r="AN15" i="45"/>
  <c r="BT15" i="45"/>
  <c r="CZ15" i="45"/>
  <c r="EF15" i="45"/>
  <c r="FL15" i="45"/>
  <c r="GR15" i="45"/>
  <c r="IC15" i="45"/>
  <c r="KB15" i="45"/>
  <c r="Q16" i="45"/>
  <c r="AN16" i="45"/>
  <c r="BJ16" i="45"/>
  <c r="CC16" i="45"/>
  <c r="CZ16" i="45"/>
  <c r="DV16" i="45"/>
  <c r="EO16" i="45"/>
  <c r="FY16" i="45"/>
  <c r="KO16" i="45"/>
  <c r="AO17" i="45"/>
  <c r="JE17" i="45"/>
  <c r="U18" i="45"/>
  <c r="AP18" i="45"/>
  <c r="BL18" i="45"/>
  <c r="DH18" i="45"/>
  <c r="GO18" i="45"/>
  <c r="JY18" i="45"/>
  <c r="ND18" i="45"/>
  <c r="Q19" i="45"/>
  <c r="AG19" i="45"/>
  <c r="AW19" i="45"/>
  <c r="BM19" i="45"/>
  <c r="CF19" i="45"/>
  <c r="DL19" i="45"/>
  <c r="FD19" i="45"/>
  <c r="GU19" i="45"/>
  <c r="IJ19" i="45"/>
  <c r="KB19" i="45"/>
  <c r="D20" i="45"/>
  <c r="L20" i="45"/>
  <c r="T20" i="45"/>
  <c r="AB20" i="45"/>
  <c r="AJ20" i="45"/>
  <c r="AR20" i="45"/>
  <c r="AZ20" i="45"/>
  <c r="BH20" i="45"/>
  <c r="BP20" i="45"/>
  <c r="BX20" i="45"/>
  <c r="CF20" i="45"/>
  <c r="CN20" i="45"/>
  <c r="CV20" i="45"/>
  <c r="DD20" i="45"/>
  <c r="DL20" i="45"/>
  <c r="DT20" i="45"/>
  <c r="EB20" i="45"/>
  <c r="EJ20" i="45"/>
  <c r="ER20" i="45"/>
  <c r="EZ20" i="45"/>
  <c r="FH20" i="45"/>
  <c r="FP20" i="45"/>
  <c r="FX20" i="45"/>
  <c r="GF20" i="45"/>
  <c r="GN20" i="45"/>
  <c r="GV20" i="45"/>
  <c r="HD20" i="45"/>
  <c r="HL20" i="45"/>
  <c r="HT20" i="45"/>
  <c r="IB20" i="45"/>
  <c r="IJ20" i="45"/>
  <c r="IR20" i="45"/>
  <c r="IZ20" i="45"/>
  <c r="JH20" i="45"/>
  <c r="JP20" i="45"/>
  <c r="JX20" i="45"/>
  <c r="KF20" i="45"/>
  <c r="KN20" i="45"/>
  <c r="KV20" i="45"/>
  <c r="LD20" i="45"/>
  <c r="LL20" i="45"/>
  <c r="LT20" i="45"/>
  <c r="MB20" i="45"/>
  <c r="MJ20" i="45"/>
  <c r="MR20" i="45"/>
  <c r="MZ20" i="45"/>
  <c r="D21" i="45"/>
  <c r="L21" i="45"/>
  <c r="T21" i="45"/>
  <c r="AB21" i="45"/>
  <c r="AJ21" i="45"/>
  <c r="AR21" i="45"/>
  <c r="AZ21" i="45"/>
  <c r="BH21" i="45"/>
  <c r="BP21" i="45"/>
  <c r="BX21" i="45"/>
  <c r="CF21" i="45"/>
  <c r="CN21" i="45"/>
  <c r="CV21" i="45"/>
  <c r="DD21" i="45"/>
  <c r="DL21" i="45"/>
  <c r="DT21" i="45"/>
  <c r="EB21" i="45"/>
  <c r="EJ21" i="45"/>
  <c r="ER21" i="45"/>
  <c r="FF21" i="45"/>
  <c r="GA21" i="45"/>
  <c r="GV21" i="45"/>
  <c r="HR21" i="45"/>
  <c r="IM21" i="45"/>
  <c r="JH21" i="45"/>
  <c r="KD21" i="45"/>
  <c r="KY21" i="45"/>
  <c r="MH21" i="45"/>
  <c r="AP22" i="45"/>
  <c r="DB22" i="45"/>
  <c r="FN22" i="45"/>
  <c r="HZ22" i="45"/>
  <c r="KL22" i="45"/>
  <c r="MX22" i="45"/>
  <c r="BF23" i="45"/>
  <c r="DR23" i="45"/>
  <c r="GD23" i="45"/>
  <c r="IP23" i="45"/>
  <c r="LB23" i="45"/>
  <c r="J24" i="45"/>
  <c r="BV24" i="45"/>
  <c r="EH24" i="45"/>
  <c r="HC24" i="45"/>
  <c r="X25" i="45"/>
  <c r="EY26" i="45"/>
  <c r="I28" i="45"/>
  <c r="NF31" i="43"/>
  <c r="MX31" i="43"/>
  <c r="MP31" i="43"/>
  <c r="MH31" i="43"/>
  <c r="LZ31" i="43"/>
  <c r="LR31" i="43"/>
  <c r="LJ31" i="43"/>
  <c r="LB31" i="43"/>
  <c r="KT31" i="43"/>
  <c r="KL31" i="43"/>
  <c r="KD31" i="43"/>
  <c r="JV31" i="43"/>
  <c r="JN31" i="43"/>
  <c r="JF31" i="43"/>
  <c r="IX31" i="43"/>
  <c r="IP31" i="43"/>
  <c r="IH31" i="43"/>
  <c r="HZ31" i="43"/>
  <c r="HR31" i="43"/>
  <c r="HJ31" i="43"/>
  <c r="HB31" i="43"/>
  <c r="GT31" i="43"/>
  <c r="GL31" i="43"/>
  <c r="GD31" i="43"/>
  <c r="FV31" i="43"/>
  <c r="FN31" i="43"/>
  <c r="NE31" i="43"/>
  <c r="MW31" i="43"/>
  <c r="MO31" i="43"/>
  <c r="MG31" i="43"/>
  <c r="LY31" i="43"/>
  <c r="LQ31" i="43"/>
  <c r="LI31" i="43"/>
  <c r="LA31" i="43"/>
  <c r="KS31" i="43"/>
  <c r="KK31" i="43"/>
  <c r="KC31" i="43"/>
  <c r="JU31" i="43"/>
  <c r="JM31" i="43"/>
  <c r="JE31" i="43"/>
  <c r="IW31" i="43"/>
  <c r="IO31" i="43"/>
  <c r="IG31" i="43"/>
  <c r="HY31" i="43"/>
  <c r="HQ31" i="43"/>
  <c r="HI31" i="43"/>
  <c r="HA31" i="43"/>
  <c r="GS31" i="43"/>
  <c r="GK31" i="43"/>
  <c r="GC31" i="43"/>
  <c r="FU31" i="43"/>
  <c r="FM31" i="43"/>
  <c r="FE31" i="43"/>
  <c r="EW31" i="43"/>
  <c r="ND31" i="43"/>
  <c r="MV31" i="43"/>
  <c r="MN31" i="43"/>
  <c r="MF31" i="43"/>
  <c r="LX31" i="43"/>
  <c r="LP31" i="43"/>
  <c r="LH31" i="43"/>
  <c r="KZ31" i="43"/>
  <c r="KR31" i="43"/>
  <c r="KJ31" i="43"/>
  <c r="KB31" i="43"/>
  <c r="JT31" i="43"/>
  <c r="JL31" i="43"/>
  <c r="JD31" i="43"/>
  <c r="IV31" i="43"/>
  <c r="IN31" i="43"/>
  <c r="IF31" i="43"/>
  <c r="HX31" i="43"/>
  <c r="HP31" i="43"/>
  <c r="HH31" i="43"/>
  <c r="GZ31" i="43"/>
  <c r="GR31" i="43"/>
  <c r="GJ31" i="43"/>
  <c r="GB31" i="43"/>
  <c r="FT31" i="43"/>
  <c r="FL31" i="43"/>
  <c r="NC31" i="43"/>
  <c r="MU31" i="43"/>
  <c r="MM31" i="43"/>
  <c r="ME31" i="43"/>
  <c r="LW31" i="43"/>
  <c r="LO31" i="43"/>
  <c r="LG31" i="43"/>
  <c r="KY31" i="43"/>
  <c r="KQ31" i="43"/>
  <c r="KI31" i="43"/>
  <c r="KA31" i="43"/>
  <c r="JS31" i="43"/>
  <c r="JK31" i="43"/>
  <c r="JC31" i="43"/>
  <c r="IU31" i="43"/>
  <c r="IM31" i="43"/>
  <c r="IE31" i="43"/>
  <c r="HW31" i="43"/>
  <c r="HO31" i="43"/>
  <c r="HG31" i="43"/>
  <c r="GY31" i="43"/>
  <c r="GQ31" i="43"/>
  <c r="GI31" i="43"/>
  <c r="GA31" i="43"/>
  <c r="FS31" i="43"/>
  <c r="NB31" i="43"/>
  <c r="MT31" i="43"/>
  <c r="ML31" i="43"/>
  <c r="MD31" i="43"/>
  <c r="LV31" i="43"/>
  <c r="LN31" i="43"/>
  <c r="LF31" i="43"/>
  <c r="KX31" i="43"/>
  <c r="KP31" i="43"/>
  <c r="KH31" i="43"/>
  <c r="JZ31" i="43"/>
  <c r="JR31" i="43"/>
  <c r="JJ31" i="43"/>
  <c r="JB31" i="43"/>
  <c r="IT31" i="43"/>
  <c r="IL31" i="43"/>
  <c r="ID31" i="43"/>
  <c r="HV31" i="43"/>
  <c r="HN31" i="43"/>
  <c r="HF31" i="43"/>
  <c r="GX31" i="43"/>
  <c r="GP31" i="43"/>
  <c r="GH31" i="43"/>
  <c r="FZ31" i="43"/>
  <c r="FR31" i="43"/>
  <c r="FJ31" i="43"/>
  <c r="NA31" i="43"/>
  <c r="MS31" i="43"/>
  <c r="MK31" i="43"/>
  <c r="MC31" i="43"/>
  <c r="LU31" i="43"/>
  <c r="LM31" i="43"/>
  <c r="LE31" i="43"/>
  <c r="KW31" i="43"/>
  <c r="KO31" i="43"/>
  <c r="KG31" i="43"/>
  <c r="JY31" i="43"/>
  <c r="JQ31" i="43"/>
  <c r="JI31" i="43"/>
  <c r="JA31" i="43"/>
  <c r="IS31" i="43"/>
  <c r="IK31" i="43"/>
  <c r="IC31" i="43"/>
  <c r="HU31" i="43"/>
  <c r="HM31" i="43"/>
  <c r="HE31" i="43"/>
  <c r="GW31" i="43"/>
  <c r="GO31" i="43"/>
  <c r="GG31" i="43"/>
  <c r="FY31" i="43"/>
  <c r="FQ31" i="43"/>
  <c r="FI31" i="43"/>
  <c r="FA31" i="43"/>
  <c r="MR31" i="43"/>
  <c r="LL31" i="43"/>
  <c r="KF31" i="43"/>
  <c r="IZ31" i="43"/>
  <c r="HT31" i="43"/>
  <c r="GN31" i="43"/>
  <c r="FK31" i="43"/>
  <c r="EY31" i="43"/>
  <c r="EP31" i="43"/>
  <c r="EH31" i="43"/>
  <c r="DZ31" i="43"/>
  <c r="DR31" i="43"/>
  <c r="DJ31" i="43"/>
  <c r="DB31" i="43"/>
  <c r="CT31" i="43"/>
  <c r="CL31" i="43"/>
  <c r="CD31" i="43"/>
  <c r="BV31" i="43"/>
  <c r="BN31" i="43"/>
  <c r="BF31" i="43"/>
  <c r="AX31" i="43"/>
  <c r="AP31" i="43"/>
  <c r="AH31" i="43"/>
  <c r="Z31" i="43"/>
  <c r="R31" i="43"/>
  <c r="J31" i="43"/>
  <c r="MQ31" i="43"/>
  <c r="LK31" i="43"/>
  <c r="KE31" i="43"/>
  <c r="IY31" i="43"/>
  <c r="HS31" i="43"/>
  <c r="GM31" i="43"/>
  <c r="FH31" i="43"/>
  <c r="EX31" i="43"/>
  <c r="EO31" i="43"/>
  <c r="EG31" i="43"/>
  <c r="DY31" i="43"/>
  <c r="DQ31" i="43"/>
  <c r="DI31" i="43"/>
  <c r="DA31" i="43"/>
  <c r="CS31" i="43"/>
  <c r="CK31" i="43"/>
  <c r="CC31" i="43"/>
  <c r="BU31" i="43"/>
  <c r="BM31" i="43"/>
  <c r="BE31" i="43"/>
  <c r="AW31" i="43"/>
  <c r="AO31" i="43"/>
  <c r="AG31" i="43"/>
  <c r="Y31" i="43"/>
  <c r="Q31" i="43"/>
  <c r="I31" i="43"/>
  <c r="MJ31" i="43"/>
  <c r="LD31" i="43"/>
  <c r="JX31" i="43"/>
  <c r="IR31" i="43"/>
  <c r="HL31" i="43"/>
  <c r="GF31" i="43"/>
  <c r="FG31" i="43"/>
  <c r="EV31" i="43"/>
  <c r="EN31" i="43"/>
  <c r="EF31" i="43"/>
  <c r="DX31" i="43"/>
  <c r="DP31" i="43"/>
  <c r="DH31" i="43"/>
  <c r="CZ31" i="43"/>
  <c r="CR31" i="43"/>
  <c r="CJ31" i="43"/>
  <c r="CB31" i="43"/>
  <c r="BT31" i="43"/>
  <c r="BL31" i="43"/>
  <c r="BD31" i="43"/>
  <c r="AV31" i="43"/>
  <c r="AN31" i="43"/>
  <c r="AF31" i="43"/>
  <c r="X31" i="43"/>
  <c r="P31" i="43"/>
  <c r="H31" i="43"/>
  <c r="MI31" i="43"/>
  <c r="LC31" i="43"/>
  <c r="JW31" i="43"/>
  <c r="IQ31" i="43"/>
  <c r="HK31" i="43"/>
  <c r="GE31" i="43"/>
  <c r="FF31" i="43"/>
  <c r="EU31" i="43"/>
  <c r="EM31" i="43"/>
  <c r="EE31" i="43"/>
  <c r="DW31" i="43"/>
  <c r="DO31" i="43"/>
  <c r="DG31" i="43"/>
  <c r="CY31" i="43"/>
  <c r="CQ31" i="43"/>
  <c r="CI31" i="43"/>
  <c r="CA31" i="43"/>
  <c r="BS31" i="43"/>
  <c r="BK31" i="43"/>
  <c r="BC31" i="43"/>
  <c r="AU31" i="43"/>
  <c r="AM31" i="43"/>
  <c r="AE31" i="43"/>
  <c r="W31" i="43"/>
  <c r="O31" i="43"/>
  <c r="G31" i="43"/>
  <c r="MB31" i="43"/>
  <c r="KV31" i="43"/>
  <c r="JP31" i="43"/>
  <c r="IJ31" i="43"/>
  <c r="HD31" i="43"/>
  <c r="FX31" i="43"/>
  <c r="FD31" i="43"/>
  <c r="ET31" i="43"/>
  <c r="EL31" i="43"/>
  <c r="ED31" i="43"/>
  <c r="DV31" i="43"/>
  <c r="DN31" i="43"/>
  <c r="DF31" i="43"/>
  <c r="CX31" i="43"/>
  <c r="CP31" i="43"/>
  <c r="CH31" i="43"/>
  <c r="BZ31" i="43"/>
  <c r="BR31" i="43"/>
  <c r="BJ31" i="43"/>
  <c r="BB31" i="43"/>
  <c r="AT31" i="43"/>
  <c r="AL31" i="43"/>
  <c r="AD31" i="43"/>
  <c r="V31" i="43"/>
  <c r="N31" i="43"/>
  <c r="F31" i="43"/>
  <c r="NG31" i="43"/>
  <c r="MA31" i="43"/>
  <c r="KU31" i="43"/>
  <c r="JO31" i="43"/>
  <c r="II31" i="43"/>
  <c r="HC31" i="43"/>
  <c r="FW31" i="43"/>
  <c r="FC31" i="43"/>
  <c r="ES31" i="43"/>
  <c r="EK31" i="43"/>
  <c r="EC31" i="43"/>
  <c r="DU31" i="43"/>
  <c r="DM31" i="43"/>
  <c r="DE31" i="43"/>
  <c r="CW31" i="43"/>
  <c r="CO31" i="43"/>
  <c r="CG31" i="43"/>
  <c r="BY31" i="43"/>
  <c r="BQ31" i="43"/>
  <c r="BI31" i="43"/>
  <c r="BA31" i="43"/>
  <c r="AS31" i="43"/>
  <c r="AK31" i="43"/>
  <c r="AC31" i="43"/>
  <c r="U31" i="43"/>
  <c r="M31" i="43"/>
  <c r="E31" i="43"/>
  <c r="LT31" i="43"/>
  <c r="GV31" i="43"/>
  <c r="EJ31" i="43"/>
  <c r="DD31" i="43"/>
  <c r="BX31" i="43"/>
  <c r="AR31" i="43"/>
  <c r="L31" i="43"/>
  <c r="LS31" i="43"/>
  <c r="GU31" i="43"/>
  <c r="EI31" i="43"/>
  <c r="DC31" i="43"/>
  <c r="BW31" i="43"/>
  <c r="AQ31" i="43"/>
  <c r="K31" i="43"/>
  <c r="KN31" i="43"/>
  <c r="FP31" i="43"/>
  <c r="EB31" i="43"/>
  <c r="CV31" i="43"/>
  <c r="BP31" i="43"/>
  <c r="AJ31" i="43"/>
  <c r="D31" i="43"/>
  <c r="KM31" i="43"/>
  <c r="FO31" i="43"/>
  <c r="EA31" i="43"/>
  <c r="CU31" i="43"/>
  <c r="BO31" i="43"/>
  <c r="AI31" i="43"/>
  <c r="C31" i="43"/>
  <c r="JH31" i="43"/>
  <c r="FB31" i="43"/>
  <c r="DT31" i="43"/>
  <c r="CN31" i="43"/>
  <c r="BH31" i="43"/>
  <c r="AB31" i="43"/>
  <c r="MZ31" i="43"/>
  <c r="IB31" i="43"/>
  <c r="ER31" i="43"/>
  <c r="DL31" i="43"/>
  <c r="CF31" i="43"/>
  <c r="AZ31" i="43"/>
  <c r="T31" i="43"/>
  <c r="CM31" i="43"/>
  <c r="MY31" i="43"/>
  <c r="CE31" i="43"/>
  <c r="JG31" i="43"/>
  <c r="BG31" i="43"/>
  <c r="IA31" i="43"/>
  <c r="AY31" i="43"/>
  <c r="EZ31" i="43"/>
  <c r="AA31" i="43"/>
  <c r="DS31" i="43"/>
  <c r="EQ31" i="43"/>
  <c r="S31" i="43"/>
  <c r="DK31" i="43"/>
  <c r="MX31" i="45"/>
  <c r="MP31" i="45"/>
  <c r="MH31" i="45"/>
  <c r="LZ31" i="45"/>
  <c r="LR31" i="45"/>
  <c r="LJ31" i="45"/>
  <c r="LB31" i="45"/>
  <c r="KT31" i="45"/>
  <c r="KL31" i="45"/>
  <c r="KD31" i="45"/>
  <c r="JV31" i="45"/>
  <c r="JN31" i="45"/>
  <c r="JF31" i="45"/>
  <c r="IX31" i="45"/>
  <c r="IP31" i="45"/>
  <c r="IH31" i="45"/>
  <c r="HZ31" i="45"/>
  <c r="HR31" i="45"/>
  <c r="HJ31" i="45"/>
  <c r="HB31" i="45"/>
  <c r="GT31" i="45"/>
  <c r="GL31" i="45"/>
  <c r="GD31" i="45"/>
  <c r="FV31" i="45"/>
  <c r="FN31" i="45"/>
  <c r="FF31" i="45"/>
  <c r="EX31" i="45"/>
  <c r="EP31" i="45"/>
  <c r="EH31" i="45"/>
  <c r="DZ31" i="45"/>
  <c r="DR31" i="45"/>
  <c r="DJ31" i="45"/>
  <c r="DB31" i="45"/>
  <c r="CT31" i="45"/>
  <c r="CL31" i="45"/>
  <c r="CD31" i="45"/>
  <c r="BV31" i="45"/>
  <c r="BN31" i="45"/>
  <c r="BF31" i="45"/>
  <c r="AX31" i="45"/>
  <c r="NE31" i="45"/>
  <c r="MW31" i="45"/>
  <c r="MO31" i="45"/>
  <c r="MG31" i="45"/>
  <c r="LY31" i="45"/>
  <c r="LQ31" i="45"/>
  <c r="LI31" i="45"/>
  <c r="LA31" i="45"/>
  <c r="KS31" i="45"/>
  <c r="KK31" i="45"/>
  <c r="KC31" i="45"/>
  <c r="JU31" i="45"/>
  <c r="JM31" i="45"/>
  <c r="JE31" i="45"/>
  <c r="IW31" i="45"/>
  <c r="IO31" i="45"/>
  <c r="IG31" i="45"/>
  <c r="HY31" i="45"/>
  <c r="HQ31" i="45"/>
  <c r="HI31" i="45"/>
  <c r="HA31" i="45"/>
  <c r="GS31" i="45"/>
  <c r="GK31" i="45"/>
  <c r="GC31" i="45"/>
  <c r="FU31" i="45"/>
  <c r="FM31" i="45"/>
  <c r="FE31" i="45"/>
  <c r="EW31" i="45"/>
  <c r="EO31" i="45"/>
  <c r="EG31" i="45"/>
  <c r="DY31" i="45"/>
  <c r="DQ31" i="45"/>
  <c r="DI31" i="45"/>
  <c r="DA31" i="45"/>
  <c r="CS31" i="45"/>
  <c r="CK31" i="45"/>
  <c r="CC31" i="45"/>
  <c r="BU31" i="45"/>
  <c r="BM31" i="45"/>
  <c r="BE31" i="45"/>
  <c r="AW31" i="45"/>
  <c r="AO31" i="45"/>
  <c r="ND31" i="45"/>
  <c r="MV31" i="45"/>
  <c r="MN31" i="45"/>
  <c r="MF31" i="45"/>
  <c r="LX31" i="45"/>
  <c r="LP31" i="45"/>
  <c r="LH31" i="45"/>
  <c r="KZ31" i="45"/>
  <c r="KR31" i="45"/>
  <c r="KJ31" i="45"/>
  <c r="KB31" i="45"/>
  <c r="JT31" i="45"/>
  <c r="JL31" i="45"/>
  <c r="JD31" i="45"/>
  <c r="IV31" i="45"/>
  <c r="IN31" i="45"/>
  <c r="IF31" i="45"/>
  <c r="HX31" i="45"/>
  <c r="HP31" i="45"/>
  <c r="HH31" i="45"/>
  <c r="GZ31" i="45"/>
  <c r="GR31" i="45"/>
  <c r="GJ31" i="45"/>
  <c r="GB31" i="45"/>
  <c r="FT31" i="45"/>
  <c r="FL31" i="45"/>
  <c r="FD31" i="45"/>
  <c r="EV31" i="45"/>
  <c r="EN31" i="45"/>
  <c r="EF31" i="45"/>
  <c r="DX31" i="45"/>
  <c r="DP31" i="45"/>
  <c r="DH31" i="45"/>
  <c r="CZ31" i="45"/>
  <c r="CR31" i="45"/>
  <c r="CJ31" i="45"/>
  <c r="CB31" i="45"/>
  <c r="BT31" i="45"/>
  <c r="BL31" i="45"/>
  <c r="BD31" i="45"/>
  <c r="AV31" i="45"/>
  <c r="NC31" i="45"/>
  <c r="MU31" i="45"/>
  <c r="MM31" i="45"/>
  <c r="ME31" i="45"/>
  <c r="LW31" i="45"/>
  <c r="LO31" i="45"/>
  <c r="LG31" i="45"/>
  <c r="KY31" i="45"/>
  <c r="KQ31" i="45"/>
  <c r="KI31" i="45"/>
  <c r="KA31" i="45"/>
  <c r="JS31" i="45"/>
  <c r="JK31" i="45"/>
  <c r="JC31" i="45"/>
  <c r="IU31" i="45"/>
  <c r="IM31" i="45"/>
  <c r="IE31" i="45"/>
  <c r="HW31" i="45"/>
  <c r="HO31" i="45"/>
  <c r="HG31" i="45"/>
  <c r="GY31" i="45"/>
  <c r="GQ31" i="45"/>
  <c r="GI31" i="45"/>
  <c r="GA31" i="45"/>
  <c r="FS31" i="45"/>
  <c r="FK31" i="45"/>
  <c r="FC31" i="45"/>
  <c r="EU31" i="45"/>
  <c r="EM31" i="45"/>
  <c r="EE31" i="45"/>
  <c r="DW31" i="45"/>
  <c r="DO31" i="45"/>
  <c r="DG31" i="45"/>
  <c r="CY31" i="45"/>
  <c r="CQ31" i="45"/>
  <c r="CI31" i="45"/>
  <c r="CA31" i="45"/>
  <c r="BS31" i="45"/>
  <c r="BK31" i="45"/>
  <c r="BC31" i="45"/>
  <c r="AU31" i="45"/>
  <c r="NB31" i="45"/>
  <c r="MT31" i="45"/>
  <c r="ML31" i="45"/>
  <c r="MD31" i="45"/>
  <c r="LV31" i="45"/>
  <c r="LN31" i="45"/>
  <c r="LF31" i="45"/>
  <c r="KX31" i="45"/>
  <c r="KP31" i="45"/>
  <c r="KH31" i="45"/>
  <c r="JZ31" i="45"/>
  <c r="JR31" i="45"/>
  <c r="JJ31" i="45"/>
  <c r="JB31" i="45"/>
  <c r="IT31" i="45"/>
  <c r="IL31" i="45"/>
  <c r="ID31" i="45"/>
  <c r="HV31" i="45"/>
  <c r="HN31" i="45"/>
  <c r="HF31" i="45"/>
  <c r="GX31" i="45"/>
  <c r="GP31" i="45"/>
  <c r="GH31" i="45"/>
  <c r="FZ31" i="45"/>
  <c r="FR31" i="45"/>
  <c r="FJ31" i="45"/>
  <c r="FB31" i="45"/>
  <c r="ET31" i="45"/>
  <c r="EL31" i="45"/>
  <c r="ED31" i="45"/>
  <c r="DV31" i="45"/>
  <c r="DN31" i="45"/>
  <c r="DF31" i="45"/>
  <c r="CX31" i="45"/>
  <c r="CP31" i="45"/>
  <c r="CH31" i="45"/>
  <c r="BZ31" i="45"/>
  <c r="BR31" i="45"/>
  <c r="BJ31" i="45"/>
  <c r="BB31" i="45"/>
  <c r="AT31" i="45"/>
  <c r="MZ31" i="45"/>
  <c r="MR31" i="45"/>
  <c r="MJ31" i="45"/>
  <c r="MB31" i="45"/>
  <c r="LT31" i="45"/>
  <c r="LL31" i="45"/>
  <c r="LD31" i="45"/>
  <c r="KV31" i="45"/>
  <c r="KN31" i="45"/>
  <c r="KF31" i="45"/>
  <c r="JX31" i="45"/>
  <c r="JP31" i="45"/>
  <c r="JH31" i="45"/>
  <c r="IZ31" i="45"/>
  <c r="IR31" i="45"/>
  <c r="IJ31" i="45"/>
  <c r="IB31" i="45"/>
  <c r="HT31" i="45"/>
  <c r="HL31" i="45"/>
  <c r="HD31" i="45"/>
  <c r="GV31" i="45"/>
  <c r="GN31" i="45"/>
  <c r="GF31" i="45"/>
  <c r="FX31" i="45"/>
  <c r="FP31" i="45"/>
  <c r="FH31" i="45"/>
  <c r="EZ31" i="45"/>
  <c r="ER31" i="45"/>
  <c r="EJ31" i="45"/>
  <c r="EB31" i="45"/>
  <c r="DT31" i="45"/>
  <c r="DL31" i="45"/>
  <c r="DD31" i="45"/>
  <c r="CV31" i="45"/>
  <c r="CN31" i="45"/>
  <c r="CF31" i="45"/>
  <c r="BX31" i="45"/>
  <c r="BP31" i="45"/>
  <c r="BH31" i="45"/>
  <c r="AZ31" i="45"/>
  <c r="AR31" i="45"/>
  <c r="MY31" i="45"/>
  <c r="MQ31" i="45"/>
  <c r="MI31" i="45"/>
  <c r="MA31" i="45"/>
  <c r="LS31" i="45"/>
  <c r="LK31" i="45"/>
  <c r="LC31" i="45"/>
  <c r="KU31" i="45"/>
  <c r="KM31" i="45"/>
  <c r="KE31" i="45"/>
  <c r="JW31" i="45"/>
  <c r="JO31" i="45"/>
  <c r="JG31" i="45"/>
  <c r="IY31" i="45"/>
  <c r="IQ31" i="45"/>
  <c r="II31" i="45"/>
  <c r="IA31" i="45"/>
  <c r="HS31" i="45"/>
  <c r="HK31" i="45"/>
  <c r="HC31" i="45"/>
  <c r="GU31" i="45"/>
  <c r="GM31" i="45"/>
  <c r="GE31" i="45"/>
  <c r="FW31" i="45"/>
  <c r="FO31" i="45"/>
  <c r="FG31" i="45"/>
  <c r="EY31" i="45"/>
  <c r="EQ31" i="45"/>
  <c r="EI31" i="45"/>
  <c r="EA31" i="45"/>
  <c r="DS31" i="45"/>
  <c r="DK31" i="45"/>
  <c r="DC31" i="45"/>
  <c r="CU31" i="45"/>
  <c r="MC31" i="45"/>
  <c r="JQ31" i="45"/>
  <c r="HE31" i="45"/>
  <c r="ES31" i="45"/>
  <c r="CM31" i="45"/>
  <c r="BG31" i="45"/>
  <c r="AL31" i="45"/>
  <c r="AD31" i="45"/>
  <c r="V31" i="45"/>
  <c r="N31" i="45"/>
  <c r="F31" i="45"/>
  <c r="LU31" i="45"/>
  <c r="JI31" i="45"/>
  <c r="GW31" i="45"/>
  <c r="EK31" i="45"/>
  <c r="CG31" i="45"/>
  <c r="BA31" i="45"/>
  <c r="AK31" i="45"/>
  <c r="AC31" i="45"/>
  <c r="U31" i="45"/>
  <c r="M31" i="45"/>
  <c r="E31" i="45"/>
  <c r="LM31" i="45"/>
  <c r="JA31" i="45"/>
  <c r="GO31" i="45"/>
  <c r="EC31" i="45"/>
  <c r="CE31" i="45"/>
  <c r="AY31" i="45"/>
  <c r="AJ31" i="45"/>
  <c r="AB31" i="45"/>
  <c r="T31" i="45"/>
  <c r="L31" i="45"/>
  <c r="D31" i="45"/>
  <c r="LE31" i="45"/>
  <c r="IS31" i="45"/>
  <c r="GG31" i="45"/>
  <c r="DU31" i="45"/>
  <c r="BY31" i="45"/>
  <c r="AS31" i="45"/>
  <c r="AI31" i="45"/>
  <c r="AA31" i="45"/>
  <c r="S31" i="45"/>
  <c r="K31" i="45"/>
  <c r="C31" i="45"/>
  <c r="KW31" i="45"/>
  <c r="IK31" i="45"/>
  <c r="FY31" i="45"/>
  <c r="DM31" i="45"/>
  <c r="BW31" i="45"/>
  <c r="AQ31" i="45"/>
  <c r="AH31" i="45"/>
  <c r="Z31" i="45"/>
  <c r="R31" i="45"/>
  <c r="J31" i="45"/>
  <c r="MS31" i="45"/>
  <c r="KG31" i="45"/>
  <c r="HU31" i="45"/>
  <c r="FI31" i="45"/>
  <c r="CW31" i="45"/>
  <c r="BO31" i="45"/>
  <c r="AN31" i="45"/>
  <c r="AF31" i="45"/>
  <c r="X31" i="45"/>
  <c r="P31" i="45"/>
  <c r="H31" i="45"/>
  <c r="MK31" i="45"/>
  <c r="JY31" i="45"/>
  <c r="HM31" i="45"/>
  <c r="FA31" i="45"/>
  <c r="CO31" i="45"/>
  <c r="BI31" i="45"/>
  <c r="AM31" i="45"/>
  <c r="AE31" i="45"/>
  <c r="W31" i="45"/>
  <c r="O31" i="45"/>
  <c r="G31" i="45"/>
  <c r="NA31" i="45"/>
  <c r="Y31" i="45"/>
  <c r="KO31" i="45"/>
  <c r="Q31" i="45"/>
  <c r="IC31" i="45"/>
  <c r="I31" i="45"/>
  <c r="FQ31" i="45"/>
  <c r="DE31" i="45"/>
  <c r="AP31" i="45"/>
  <c r="AG31" i="45"/>
  <c r="BQ31" i="45"/>
  <c r="FB15" i="45"/>
  <c r="CT23" i="45"/>
  <c r="KD23" i="45"/>
  <c r="ND27" i="43"/>
  <c r="MV27" i="43"/>
  <c r="MN27" i="43"/>
  <c r="MF27" i="43"/>
  <c r="LX27" i="43"/>
  <c r="LP27" i="43"/>
  <c r="LH27" i="43"/>
  <c r="KZ27" i="43"/>
  <c r="KR27" i="43"/>
  <c r="KJ27" i="43"/>
  <c r="KB27" i="43"/>
  <c r="JT27" i="43"/>
  <c r="JL27" i="43"/>
  <c r="JD27" i="43"/>
  <c r="IV27" i="43"/>
  <c r="IN27" i="43"/>
  <c r="IF27" i="43"/>
  <c r="HX27" i="43"/>
  <c r="HP27" i="43"/>
  <c r="HH27" i="43"/>
  <c r="GZ27" i="43"/>
  <c r="GR27" i="43"/>
  <c r="GJ27" i="43"/>
  <c r="GB27" i="43"/>
  <c r="FT27" i="43"/>
  <c r="FL27" i="43"/>
  <c r="FD27" i="43"/>
  <c r="NC27" i="43"/>
  <c r="MU27" i="43"/>
  <c r="MM27" i="43"/>
  <c r="ME27" i="43"/>
  <c r="LW27" i="43"/>
  <c r="LO27" i="43"/>
  <c r="LG27" i="43"/>
  <c r="KY27" i="43"/>
  <c r="KQ27" i="43"/>
  <c r="KI27" i="43"/>
  <c r="KA27" i="43"/>
  <c r="JS27" i="43"/>
  <c r="JK27" i="43"/>
  <c r="JC27" i="43"/>
  <c r="IU27" i="43"/>
  <c r="IM27" i="43"/>
  <c r="IE27" i="43"/>
  <c r="HW27" i="43"/>
  <c r="HO27" i="43"/>
  <c r="HG27" i="43"/>
  <c r="GY27" i="43"/>
  <c r="GQ27" i="43"/>
  <c r="GI27" i="43"/>
  <c r="GA27" i="43"/>
  <c r="FS27" i="43"/>
  <c r="FK27" i="43"/>
  <c r="FC27" i="43"/>
  <c r="EU27" i="43"/>
  <c r="NB27" i="43"/>
  <c r="MT27" i="43"/>
  <c r="ML27" i="43"/>
  <c r="MD27" i="43"/>
  <c r="LV27" i="43"/>
  <c r="LN27" i="43"/>
  <c r="LF27" i="43"/>
  <c r="KX27" i="43"/>
  <c r="KP27" i="43"/>
  <c r="KH27" i="43"/>
  <c r="JZ27" i="43"/>
  <c r="JR27" i="43"/>
  <c r="JJ27" i="43"/>
  <c r="JB27" i="43"/>
  <c r="IT27" i="43"/>
  <c r="IL27" i="43"/>
  <c r="ID27" i="43"/>
  <c r="HV27" i="43"/>
  <c r="HN27" i="43"/>
  <c r="HF27" i="43"/>
  <c r="GX27" i="43"/>
  <c r="GP27" i="43"/>
  <c r="GH27" i="43"/>
  <c r="FZ27" i="43"/>
  <c r="FR27" i="43"/>
  <c r="FJ27" i="43"/>
  <c r="FB27" i="43"/>
  <c r="NA27" i="43"/>
  <c r="MS27" i="43"/>
  <c r="MK27" i="43"/>
  <c r="MC27" i="43"/>
  <c r="LU27" i="43"/>
  <c r="LM27" i="43"/>
  <c r="LE27" i="43"/>
  <c r="KW27" i="43"/>
  <c r="KO27" i="43"/>
  <c r="KG27" i="43"/>
  <c r="JY27" i="43"/>
  <c r="JQ27" i="43"/>
  <c r="JI27" i="43"/>
  <c r="JA27" i="43"/>
  <c r="IS27" i="43"/>
  <c r="IK27" i="43"/>
  <c r="IC27" i="43"/>
  <c r="HU27" i="43"/>
  <c r="HM27" i="43"/>
  <c r="HE27" i="43"/>
  <c r="GW27" i="43"/>
  <c r="GO27" i="43"/>
  <c r="GG27" i="43"/>
  <c r="FY27" i="43"/>
  <c r="FQ27" i="43"/>
  <c r="FI27" i="43"/>
  <c r="FA27" i="43"/>
  <c r="ES27" i="43"/>
  <c r="MZ27" i="43"/>
  <c r="MR27" i="43"/>
  <c r="MJ27" i="43"/>
  <c r="MB27" i="43"/>
  <c r="LT27" i="43"/>
  <c r="LL27" i="43"/>
  <c r="LD27" i="43"/>
  <c r="KV27" i="43"/>
  <c r="KN27" i="43"/>
  <c r="KF27" i="43"/>
  <c r="JX27" i="43"/>
  <c r="JP27" i="43"/>
  <c r="JH27" i="43"/>
  <c r="IZ27" i="43"/>
  <c r="IR27" i="43"/>
  <c r="IJ27" i="43"/>
  <c r="IB27" i="43"/>
  <c r="HT27" i="43"/>
  <c r="HL27" i="43"/>
  <c r="HD27" i="43"/>
  <c r="GV27" i="43"/>
  <c r="GN27" i="43"/>
  <c r="GF27" i="43"/>
  <c r="FX27" i="43"/>
  <c r="FP27" i="43"/>
  <c r="FH27" i="43"/>
  <c r="EZ27" i="43"/>
  <c r="NF27" i="43"/>
  <c r="MX27" i="43"/>
  <c r="MP27" i="43"/>
  <c r="MH27" i="43"/>
  <c r="LZ27" i="43"/>
  <c r="LR27" i="43"/>
  <c r="LJ27" i="43"/>
  <c r="LB27" i="43"/>
  <c r="KT27" i="43"/>
  <c r="KL27" i="43"/>
  <c r="KD27" i="43"/>
  <c r="JV27" i="43"/>
  <c r="JN27" i="43"/>
  <c r="JF27" i="43"/>
  <c r="IX27" i="43"/>
  <c r="IP27" i="43"/>
  <c r="IH27" i="43"/>
  <c r="HZ27" i="43"/>
  <c r="HR27" i="43"/>
  <c r="HJ27" i="43"/>
  <c r="HB27" i="43"/>
  <c r="GT27" i="43"/>
  <c r="GL27" i="43"/>
  <c r="GD27" i="43"/>
  <c r="FV27" i="43"/>
  <c r="FN27" i="43"/>
  <c r="FF27" i="43"/>
  <c r="EX27" i="43"/>
  <c r="MQ27" i="43"/>
  <c r="LK27" i="43"/>
  <c r="KE27" i="43"/>
  <c r="IY27" i="43"/>
  <c r="HS27" i="43"/>
  <c r="GM27" i="43"/>
  <c r="FG27" i="43"/>
  <c r="EP27" i="43"/>
  <c r="EH27" i="43"/>
  <c r="DZ27" i="43"/>
  <c r="DR27" i="43"/>
  <c r="DJ27" i="43"/>
  <c r="DB27" i="43"/>
  <c r="CT27" i="43"/>
  <c r="CL27" i="43"/>
  <c r="CD27" i="43"/>
  <c r="BV27" i="43"/>
  <c r="BN27" i="43"/>
  <c r="BF27" i="43"/>
  <c r="AX27" i="43"/>
  <c r="AP27" i="43"/>
  <c r="AH27" i="43"/>
  <c r="Z27" i="43"/>
  <c r="R27" i="43"/>
  <c r="J27" i="43"/>
  <c r="MO27" i="43"/>
  <c r="LI27" i="43"/>
  <c r="KC27" i="43"/>
  <c r="IW27" i="43"/>
  <c r="HQ27" i="43"/>
  <c r="GK27" i="43"/>
  <c r="FE27" i="43"/>
  <c r="EO27" i="43"/>
  <c r="EG27" i="43"/>
  <c r="DY27" i="43"/>
  <c r="DQ27" i="43"/>
  <c r="DI27" i="43"/>
  <c r="DA27" i="43"/>
  <c r="CS27" i="43"/>
  <c r="CK27" i="43"/>
  <c r="CC27" i="43"/>
  <c r="BU27" i="43"/>
  <c r="BM27" i="43"/>
  <c r="BE27" i="43"/>
  <c r="AW27" i="43"/>
  <c r="AO27" i="43"/>
  <c r="AG27" i="43"/>
  <c r="Y27" i="43"/>
  <c r="Q27" i="43"/>
  <c r="I27" i="43"/>
  <c r="MI27" i="43"/>
  <c r="LC27" i="43"/>
  <c r="JW27" i="43"/>
  <c r="IQ27" i="43"/>
  <c r="HK27" i="43"/>
  <c r="GE27" i="43"/>
  <c r="EY27" i="43"/>
  <c r="EN27" i="43"/>
  <c r="EF27" i="43"/>
  <c r="DX27" i="43"/>
  <c r="DP27" i="43"/>
  <c r="DH27" i="43"/>
  <c r="CZ27" i="43"/>
  <c r="CR27" i="43"/>
  <c r="CJ27" i="43"/>
  <c r="CB27" i="43"/>
  <c r="BT27" i="43"/>
  <c r="BL27" i="43"/>
  <c r="BD27" i="43"/>
  <c r="AV27" i="43"/>
  <c r="AN27" i="43"/>
  <c r="AF27" i="43"/>
  <c r="X27" i="43"/>
  <c r="P27" i="43"/>
  <c r="H27" i="43"/>
  <c r="MG27" i="43"/>
  <c r="LA27" i="43"/>
  <c r="JU27" i="43"/>
  <c r="IO27" i="43"/>
  <c r="HI27" i="43"/>
  <c r="GC27" i="43"/>
  <c r="EW27" i="43"/>
  <c r="EM27" i="43"/>
  <c r="EE27" i="43"/>
  <c r="DW27" i="43"/>
  <c r="DO27" i="43"/>
  <c r="DG27" i="43"/>
  <c r="CY27" i="43"/>
  <c r="CQ27" i="43"/>
  <c r="CI27" i="43"/>
  <c r="CA27" i="43"/>
  <c r="BS27" i="43"/>
  <c r="BK27" i="43"/>
  <c r="BC27" i="43"/>
  <c r="AU27" i="43"/>
  <c r="AM27" i="43"/>
  <c r="AE27" i="43"/>
  <c r="W27" i="43"/>
  <c r="O27" i="43"/>
  <c r="G27" i="43"/>
  <c r="NG27" i="43"/>
  <c r="MA27" i="43"/>
  <c r="KU27" i="43"/>
  <c r="JO27" i="43"/>
  <c r="II27" i="43"/>
  <c r="HC27" i="43"/>
  <c r="FW27" i="43"/>
  <c r="EV27" i="43"/>
  <c r="EL27" i="43"/>
  <c r="ED27" i="43"/>
  <c r="DV27" i="43"/>
  <c r="DN27" i="43"/>
  <c r="DF27" i="43"/>
  <c r="CX27" i="43"/>
  <c r="CP27" i="43"/>
  <c r="CH27" i="43"/>
  <c r="BZ27" i="43"/>
  <c r="BR27" i="43"/>
  <c r="BJ27" i="43"/>
  <c r="BB27" i="43"/>
  <c r="AT27" i="43"/>
  <c r="AL27" i="43"/>
  <c r="AD27" i="43"/>
  <c r="V27" i="43"/>
  <c r="N27" i="43"/>
  <c r="F27" i="43"/>
  <c r="MY27" i="43"/>
  <c r="LS27" i="43"/>
  <c r="KM27" i="43"/>
  <c r="JG27" i="43"/>
  <c r="IA27" i="43"/>
  <c r="GU27" i="43"/>
  <c r="FO27" i="43"/>
  <c r="ER27" i="43"/>
  <c r="EJ27" i="43"/>
  <c r="EB27" i="43"/>
  <c r="DT27" i="43"/>
  <c r="DL27" i="43"/>
  <c r="DD27" i="43"/>
  <c r="CV27" i="43"/>
  <c r="CN27" i="43"/>
  <c r="CF27" i="43"/>
  <c r="BX27" i="43"/>
  <c r="BP27" i="43"/>
  <c r="BH27" i="43"/>
  <c r="AZ27" i="43"/>
  <c r="AR27" i="43"/>
  <c r="AJ27" i="43"/>
  <c r="AB27" i="43"/>
  <c r="T27" i="43"/>
  <c r="L27" i="43"/>
  <c r="D27" i="43"/>
  <c r="LY27" i="43"/>
  <c r="HA27" i="43"/>
  <c r="EC27" i="43"/>
  <c r="CW27" i="43"/>
  <c r="BQ27" i="43"/>
  <c r="AK27" i="43"/>
  <c r="E27" i="43"/>
  <c r="LQ27" i="43"/>
  <c r="GS27" i="43"/>
  <c r="EA27" i="43"/>
  <c r="CU27" i="43"/>
  <c r="BO27" i="43"/>
  <c r="AI27" i="43"/>
  <c r="C27" i="43"/>
  <c r="KS27" i="43"/>
  <c r="FU27" i="43"/>
  <c r="DU27" i="43"/>
  <c r="CO27" i="43"/>
  <c r="BI27" i="43"/>
  <c r="AC27" i="43"/>
  <c r="KK27" i="43"/>
  <c r="FM27" i="43"/>
  <c r="DS27" i="43"/>
  <c r="CM27" i="43"/>
  <c r="BG27" i="43"/>
  <c r="AA27" i="43"/>
  <c r="JM27" i="43"/>
  <c r="ET27" i="43"/>
  <c r="DM27" i="43"/>
  <c r="CG27" i="43"/>
  <c r="BA27" i="43"/>
  <c r="U27" i="43"/>
  <c r="NE27" i="43"/>
  <c r="IG27" i="43"/>
  <c r="EK27" i="43"/>
  <c r="DE27" i="43"/>
  <c r="BY27" i="43"/>
  <c r="AS27" i="43"/>
  <c r="M27" i="43"/>
  <c r="CE27" i="43"/>
  <c r="MW27" i="43"/>
  <c r="BW27" i="43"/>
  <c r="JE27" i="43"/>
  <c r="AY27" i="43"/>
  <c r="HY27" i="43"/>
  <c r="AQ27" i="43"/>
  <c r="EQ27" i="43"/>
  <c r="S27" i="43"/>
  <c r="DK27" i="43"/>
  <c r="EI27" i="43"/>
  <c r="K27" i="43"/>
  <c r="DC27" i="43"/>
  <c r="NA27" i="45"/>
  <c r="MS27" i="45"/>
  <c r="MK27" i="45"/>
  <c r="MC27" i="45"/>
  <c r="LU27" i="45"/>
  <c r="LM27" i="45"/>
  <c r="LE27" i="45"/>
  <c r="KW27" i="45"/>
  <c r="KO27" i="45"/>
  <c r="KG27" i="45"/>
  <c r="JY27" i="45"/>
  <c r="JQ27" i="45"/>
  <c r="JI27" i="45"/>
  <c r="JA27" i="45"/>
  <c r="IS27" i="45"/>
  <c r="MZ27" i="45"/>
  <c r="MR27" i="45"/>
  <c r="MJ27" i="45"/>
  <c r="MB27" i="45"/>
  <c r="LT27" i="45"/>
  <c r="LL27" i="45"/>
  <c r="LD27" i="45"/>
  <c r="KV27" i="45"/>
  <c r="KN27" i="45"/>
  <c r="KF27" i="45"/>
  <c r="JX27" i="45"/>
  <c r="JP27" i="45"/>
  <c r="JH27" i="45"/>
  <c r="MY27" i="45"/>
  <c r="MX27" i="45"/>
  <c r="MP27" i="45"/>
  <c r="MH27" i="45"/>
  <c r="LZ27" i="45"/>
  <c r="LR27" i="45"/>
  <c r="LJ27" i="45"/>
  <c r="LB27" i="45"/>
  <c r="KT27" i="45"/>
  <c r="KL27" i="45"/>
  <c r="KD27" i="45"/>
  <c r="JV27" i="45"/>
  <c r="JN27" i="45"/>
  <c r="JF27" i="45"/>
  <c r="ND27" i="45"/>
  <c r="MV27" i="45"/>
  <c r="MN27" i="45"/>
  <c r="MF27" i="45"/>
  <c r="LX27" i="45"/>
  <c r="LP27" i="45"/>
  <c r="LH27" i="45"/>
  <c r="KZ27" i="45"/>
  <c r="KR27" i="45"/>
  <c r="KJ27" i="45"/>
  <c r="KB27" i="45"/>
  <c r="JT27" i="45"/>
  <c r="JL27" i="45"/>
  <c r="JD27" i="45"/>
  <c r="IV27" i="45"/>
  <c r="NC27" i="45"/>
  <c r="MU27" i="45"/>
  <c r="MM27" i="45"/>
  <c r="ME27" i="45"/>
  <c r="LW27" i="45"/>
  <c r="LO27" i="45"/>
  <c r="LG27" i="45"/>
  <c r="KY27" i="45"/>
  <c r="KQ27" i="45"/>
  <c r="KI27" i="45"/>
  <c r="KA27" i="45"/>
  <c r="JS27" i="45"/>
  <c r="JK27" i="45"/>
  <c r="JC27" i="45"/>
  <c r="IU27" i="45"/>
  <c r="NB27" i="45"/>
  <c r="MD27" i="45"/>
  <c r="LI27" i="45"/>
  <c r="KM27" i="45"/>
  <c r="JR27" i="45"/>
  <c r="IY27" i="45"/>
  <c r="IN27" i="45"/>
  <c r="IF27" i="45"/>
  <c r="HX27" i="45"/>
  <c r="HP27" i="45"/>
  <c r="HH27" i="45"/>
  <c r="GZ27" i="45"/>
  <c r="GR27" i="45"/>
  <c r="GJ27" i="45"/>
  <c r="GB27" i="45"/>
  <c r="FT27" i="45"/>
  <c r="FL27" i="45"/>
  <c r="FD27" i="45"/>
  <c r="EV27" i="45"/>
  <c r="EN27" i="45"/>
  <c r="EF27" i="45"/>
  <c r="DX27" i="45"/>
  <c r="DP27" i="45"/>
  <c r="DH27" i="45"/>
  <c r="CZ27" i="45"/>
  <c r="CR27" i="45"/>
  <c r="CJ27" i="45"/>
  <c r="CB27" i="45"/>
  <c r="BT27" i="45"/>
  <c r="BL27" i="45"/>
  <c r="BD27" i="45"/>
  <c r="AV27" i="45"/>
  <c r="AN27" i="45"/>
  <c r="AF27" i="45"/>
  <c r="X27" i="45"/>
  <c r="P27" i="45"/>
  <c r="H27" i="45"/>
  <c r="MW27" i="45"/>
  <c r="MA27" i="45"/>
  <c r="LF27" i="45"/>
  <c r="KK27" i="45"/>
  <c r="JO27" i="45"/>
  <c r="IX27" i="45"/>
  <c r="IM27" i="45"/>
  <c r="IE27" i="45"/>
  <c r="HW27" i="45"/>
  <c r="HO27" i="45"/>
  <c r="HG27" i="45"/>
  <c r="GY27" i="45"/>
  <c r="GQ27" i="45"/>
  <c r="GI27" i="45"/>
  <c r="GA27" i="45"/>
  <c r="FS27" i="45"/>
  <c r="FK27" i="45"/>
  <c r="FC27" i="45"/>
  <c r="EU27" i="45"/>
  <c r="EM27" i="45"/>
  <c r="EE27" i="45"/>
  <c r="DW27" i="45"/>
  <c r="DO27" i="45"/>
  <c r="DG27" i="45"/>
  <c r="CY27" i="45"/>
  <c r="CQ27" i="45"/>
  <c r="CI27" i="45"/>
  <c r="CA27" i="45"/>
  <c r="BS27" i="45"/>
  <c r="BK27" i="45"/>
  <c r="BC27" i="45"/>
  <c r="AU27" i="45"/>
  <c r="AM27" i="45"/>
  <c r="AE27" i="45"/>
  <c r="W27" i="45"/>
  <c r="O27" i="45"/>
  <c r="G27" i="45"/>
  <c r="MT27" i="45"/>
  <c r="LY27" i="45"/>
  <c r="LC27" i="45"/>
  <c r="KH27" i="45"/>
  <c r="JM27" i="45"/>
  <c r="IW27" i="45"/>
  <c r="IL27" i="45"/>
  <c r="ID27" i="45"/>
  <c r="HV27" i="45"/>
  <c r="HN27" i="45"/>
  <c r="HF27" i="45"/>
  <c r="GX27" i="45"/>
  <c r="GP27" i="45"/>
  <c r="GH27" i="45"/>
  <c r="FZ27" i="45"/>
  <c r="FR27" i="45"/>
  <c r="FJ27" i="45"/>
  <c r="FB27" i="45"/>
  <c r="ET27" i="45"/>
  <c r="EL27" i="45"/>
  <c r="ED27" i="45"/>
  <c r="DV27" i="45"/>
  <c r="DN27" i="45"/>
  <c r="DF27" i="45"/>
  <c r="CX27" i="45"/>
  <c r="CP27" i="45"/>
  <c r="CH27" i="45"/>
  <c r="BZ27" i="45"/>
  <c r="BR27" i="45"/>
  <c r="BJ27" i="45"/>
  <c r="BB27" i="45"/>
  <c r="AT27" i="45"/>
  <c r="AL27" i="45"/>
  <c r="AD27" i="45"/>
  <c r="V27" i="45"/>
  <c r="N27" i="45"/>
  <c r="F27" i="45"/>
  <c r="MQ27" i="45"/>
  <c r="LV27" i="45"/>
  <c r="LA27" i="45"/>
  <c r="KE27" i="45"/>
  <c r="JJ27" i="45"/>
  <c r="IT27" i="45"/>
  <c r="IK27" i="45"/>
  <c r="IC27" i="45"/>
  <c r="HU27" i="45"/>
  <c r="HM27" i="45"/>
  <c r="HE27" i="45"/>
  <c r="GW27" i="45"/>
  <c r="GO27" i="45"/>
  <c r="GG27" i="45"/>
  <c r="FY27" i="45"/>
  <c r="FQ27" i="45"/>
  <c r="FI27" i="45"/>
  <c r="FA27" i="45"/>
  <c r="ES27" i="45"/>
  <c r="EK27" i="45"/>
  <c r="EC27" i="45"/>
  <c r="DU27" i="45"/>
  <c r="DM27" i="45"/>
  <c r="DE27" i="45"/>
  <c r="CW27" i="45"/>
  <c r="CO27" i="45"/>
  <c r="CG27" i="45"/>
  <c r="BY27" i="45"/>
  <c r="BQ27" i="45"/>
  <c r="BI27" i="45"/>
  <c r="BA27" i="45"/>
  <c r="AS27" i="45"/>
  <c r="AK27" i="45"/>
  <c r="AC27" i="45"/>
  <c r="U27" i="45"/>
  <c r="M27" i="45"/>
  <c r="E27" i="45"/>
  <c r="MO27" i="45"/>
  <c r="LS27" i="45"/>
  <c r="KX27" i="45"/>
  <c r="KC27" i="45"/>
  <c r="JG27" i="45"/>
  <c r="IR27" i="45"/>
  <c r="IJ27" i="45"/>
  <c r="IB27" i="45"/>
  <c r="HT27" i="45"/>
  <c r="HL27" i="45"/>
  <c r="HD27" i="45"/>
  <c r="GV27" i="45"/>
  <c r="GN27" i="45"/>
  <c r="GF27" i="45"/>
  <c r="FX27" i="45"/>
  <c r="FP27" i="45"/>
  <c r="FH27" i="45"/>
  <c r="EZ27" i="45"/>
  <c r="ER27" i="45"/>
  <c r="EJ27" i="45"/>
  <c r="EB27" i="45"/>
  <c r="DT27" i="45"/>
  <c r="DL27" i="45"/>
  <c r="DD27" i="45"/>
  <c r="CV27" i="45"/>
  <c r="CN27" i="45"/>
  <c r="CF27" i="45"/>
  <c r="BX27" i="45"/>
  <c r="BP27" i="45"/>
  <c r="BH27" i="45"/>
  <c r="AZ27" i="45"/>
  <c r="AR27" i="45"/>
  <c r="AJ27" i="45"/>
  <c r="AB27" i="45"/>
  <c r="T27" i="45"/>
  <c r="L27" i="45"/>
  <c r="D27" i="45"/>
  <c r="MI27" i="45"/>
  <c r="LN27" i="45"/>
  <c r="KS27" i="45"/>
  <c r="JW27" i="45"/>
  <c r="JB27" i="45"/>
  <c r="IP27" i="45"/>
  <c r="IH27" i="45"/>
  <c r="HZ27" i="45"/>
  <c r="HR27" i="45"/>
  <c r="HJ27" i="45"/>
  <c r="HB27" i="45"/>
  <c r="GT27" i="45"/>
  <c r="GL27" i="45"/>
  <c r="GD27" i="45"/>
  <c r="FV27" i="45"/>
  <c r="FN27" i="45"/>
  <c r="FF27" i="45"/>
  <c r="EX27" i="45"/>
  <c r="EP27" i="45"/>
  <c r="EH27" i="45"/>
  <c r="DZ27" i="45"/>
  <c r="DR27" i="45"/>
  <c r="DJ27" i="45"/>
  <c r="DB27" i="45"/>
  <c r="CT27" i="45"/>
  <c r="CL27" i="45"/>
  <c r="CD27" i="45"/>
  <c r="BV27" i="45"/>
  <c r="BN27" i="45"/>
  <c r="BF27" i="45"/>
  <c r="AX27" i="45"/>
  <c r="AP27" i="45"/>
  <c r="AH27" i="45"/>
  <c r="Z27" i="45"/>
  <c r="R27" i="45"/>
  <c r="J27" i="45"/>
  <c r="NE27" i="45"/>
  <c r="MG27" i="45"/>
  <c r="LK27" i="45"/>
  <c r="KP27" i="45"/>
  <c r="JU27" i="45"/>
  <c r="IZ27" i="45"/>
  <c r="IO27" i="45"/>
  <c r="IG27" i="45"/>
  <c r="HY27" i="45"/>
  <c r="HQ27" i="45"/>
  <c r="HI27" i="45"/>
  <c r="HA27" i="45"/>
  <c r="GS27" i="45"/>
  <c r="GK27" i="45"/>
  <c r="GC27" i="45"/>
  <c r="FU27" i="45"/>
  <c r="FM27" i="45"/>
  <c r="FE27" i="45"/>
  <c r="EW27" i="45"/>
  <c r="EO27" i="45"/>
  <c r="EG27" i="45"/>
  <c r="DY27" i="45"/>
  <c r="DQ27" i="45"/>
  <c r="DI27" i="45"/>
  <c r="DA27" i="45"/>
  <c r="CS27" i="45"/>
  <c r="CK27" i="45"/>
  <c r="CC27" i="45"/>
  <c r="BU27" i="45"/>
  <c r="BM27" i="45"/>
  <c r="BE27" i="45"/>
  <c r="AW27" i="45"/>
  <c r="AO27" i="45"/>
  <c r="AG27" i="45"/>
  <c r="Y27" i="45"/>
  <c r="Q27" i="45"/>
  <c r="I27" i="45"/>
  <c r="KU27" i="45"/>
  <c r="HC27" i="45"/>
  <c r="EQ27" i="45"/>
  <c r="CE27" i="45"/>
  <c r="S27" i="45"/>
  <c r="JZ27" i="45"/>
  <c r="GU27" i="45"/>
  <c r="EI27" i="45"/>
  <c r="BW27" i="45"/>
  <c r="K27" i="45"/>
  <c r="JE27" i="45"/>
  <c r="GM27" i="45"/>
  <c r="EA27" i="45"/>
  <c r="BO27" i="45"/>
  <c r="C27" i="45"/>
  <c r="IQ27" i="45"/>
  <c r="GE27" i="45"/>
  <c r="DS27" i="45"/>
  <c r="BG27" i="45"/>
  <c r="II27" i="45"/>
  <c r="FW27" i="45"/>
  <c r="DK27" i="45"/>
  <c r="AY27" i="45"/>
  <c r="ML27" i="45"/>
  <c r="HS27" i="45"/>
  <c r="FG27" i="45"/>
  <c r="CU27" i="45"/>
  <c r="AI27" i="45"/>
  <c r="LQ27" i="45"/>
  <c r="HK27" i="45"/>
  <c r="EY27" i="45"/>
  <c r="CM27" i="45"/>
  <c r="AA27" i="45"/>
  <c r="LH19" i="43"/>
  <c r="FL19" i="43"/>
  <c r="MV19" i="43"/>
  <c r="MF19" i="43"/>
  <c r="JT19" i="43"/>
  <c r="EV19" i="43"/>
  <c r="CZ19" i="43"/>
  <c r="CJ19" i="43"/>
  <c r="AN19" i="43"/>
  <c r="X19" i="43"/>
  <c r="HX19" i="43"/>
  <c r="HH19" i="43"/>
  <c r="KJ19" i="43"/>
  <c r="N12" i="45"/>
  <c r="AJ12" i="45"/>
  <c r="BG12" i="45"/>
  <c r="CA12" i="45"/>
  <c r="FP12" i="45"/>
  <c r="MR12" i="45"/>
  <c r="X13" i="45"/>
  <c r="AP13" i="45"/>
  <c r="BM13" i="45"/>
  <c r="CJ13" i="45"/>
  <c r="DB13" i="45"/>
  <c r="DY13" i="45"/>
  <c r="EV13" i="45"/>
  <c r="FN13" i="45"/>
  <c r="GK13" i="45"/>
  <c r="HH13" i="45"/>
  <c r="HZ13" i="45"/>
  <c r="IW13" i="45"/>
  <c r="JT13" i="45"/>
  <c r="KL13" i="45"/>
  <c r="LI13" i="45"/>
  <c r="MJ13" i="45"/>
  <c r="H14" i="45"/>
  <c r="AS14" i="45"/>
  <c r="CD14" i="45"/>
  <c r="DF14" i="45"/>
  <c r="ET14" i="45"/>
  <c r="GO14" i="45"/>
  <c r="HX14" i="45"/>
  <c r="JR14" i="45"/>
  <c r="LX14" i="45"/>
  <c r="N15" i="45"/>
  <c r="AT15" i="45"/>
  <c r="BZ15" i="45"/>
  <c r="DF15" i="45"/>
  <c r="EL15" i="45"/>
  <c r="FR15" i="45"/>
  <c r="GX15" i="45"/>
  <c r="IK15" i="45"/>
  <c r="LP15" i="45"/>
  <c r="V16" i="45"/>
  <c r="AO16" i="45"/>
  <c r="BL16" i="45"/>
  <c r="CH16" i="45"/>
  <c r="DA16" i="45"/>
  <c r="DX16" i="45"/>
  <c r="EU16" i="45"/>
  <c r="FZ16" i="45"/>
  <c r="LE16" i="45"/>
  <c r="AW17" i="45"/>
  <c r="LQ17" i="45"/>
  <c r="X18" i="45"/>
  <c r="AS18" i="45"/>
  <c r="BP18" i="45"/>
  <c r="DU18" i="45"/>
  <c r="GZ18" i="45"/>
  <c r="KG18" i="45"/>
  <c r="E19" i="45"/>
  <c r="U19" i="45"/>
  <c r="AK19" i="45"/>
  <c r="BA19" i="45"/>
  <c r="BQ19" i="45"/>
  <c r="CN19" i="45"/>
  <c r="DX19" i="45"/>
  <c r="FO19" i="45"/>
  <c r="HD19" i="45"/>
  <c r="IV19" i="45"/>
  <c r="KM19" i="45"/>
  <c r="MB19" i="45"/>
  <c r="E20" i="45"/>
  <c r="M20" i="45"/>
  <c r="U20" i="45"/>
  <c r="AC20" i="45"/>
  <c r="AK20" i="45"/>
  <c r="AS20" i="45"/>
  <c r="BA20" i="45"/>
  <c r="BI20" i="45"/>
  <c r="BQ20" i="45"/>
  <c r="BY20" i="45"/>
  <c r="CG20" i="45"/>
  <c r="CO20" i="45"/>
  <c r="CW20" i="45"/>
  <c r="DE20" i="45"/>
  <c r="DM20" i="45"/>
  <c r="DU20" i="45"/>
  <c r="EC20" i="45"/>
  <c r="EK20" i="45"/>
  <c r="ES20" i="45"/>
  <c r="FA20" i="45"/>
  <c r="FI20" i="45"/>
  <c r="FQ20" i="45"/>
  <c r="FY20" i="45"/>
  <c r="GG20" i="45"/>
  <c r="GO20" i="45"/>
  <c r="GW20" i="45"/>
  <c r="HE20" i="45"/>
  <c r="HM20" i="45"/>
  <c r="HU20" i="45"/>
  <c r="IC20" i="45"/>
  <c r="IK20" i="45"/>
  <c r="IS20" i="45"/>
  <c r="JA20" i="45"/>
  <c r="JI20" i="45"/>
  <c r="JQ20" i="45"/>
  <c r="JY20" i="45"/>
  <c r="KG20" i="45"/>
  <c r="KO20" i="45"/>
  <c r="KW20" i="45"/>
  <c r="LE20" i="45"/>
  <c r="LM20" i="45"/>
  <c r="LU20" i="45"/>
  <c r="MC20" i="45"/>
  <c r="MK20" i="45"/>
  <c r="MS20" i="45"/>
  <c r="NA20" i="45"/>
  <c r="E21" i="45"/>
  <c r="M21" i="45"/>
  <c r="U21" i="45"/>
  <c r="AC21" i="45"/>
  <c r="AK21" i="45"/>
  <c r="AS21" i="45"/>
  <c r="BA21" i="45"/>
  <c r="BI21" i="45"/>
  <c r="BQ21" i="45"/>
  <c r="BY21" i="45"/>
  <c r="CG21" i="45"/>
  <c r="CO21" i="45"/>
  <c r="CW21" i="45"/>
  <c r="DE21" i="45"/>
  <c r="DM21" i="45"/>
  <c r="DU21" i="45"/>
  <c r="EC21" i="45"/>
  <c r="EK21" i="45"/>
  <c r="ES21" i="45"/>
  <c r="FH21" i="45"/>
  <c r="GD21" i="45"/>
  <c r="GY21" i="45"/>
  <c r="HT21" i="45"/>
  <c r="IP21" i="45"/>
  <c r="JK21" i="45"/>
  <c r="KF21" i="45"/>
  <c r="LB21" i="45"/>
  <c r="MP21" i="45"/>
  <c r="AX22" i="45"/>
  <c r="DJ22" i="45"/>
  <c r="FV22" i="45"/>
  <c r="IH22" i="45"/>
  <c r="KT22" i="45"/>
  <c r="BN23" i="45"/>
  <c r="DZ23" i="45"/>
  <c r="GL23" i="45"/>
  <c r="IX23" i="45"/>
  <c r="LJ23" i="45"/>
  <c r="R24" i="45"/>
  <c r="CD24" i="45"/>
  <c r="EP24" i="45"/>
  <c r="HX24" i="45"/>
  <c r="BW25" i="45"/>
  <c r="HK26" i="45"/>
  <c r="EO29" i="45"/>
  <c r="HO15" i="45"/>
  <c r="R14" i="45"/>
  <c r="AT14" i="45"/>
  <c r="CF14" i="45"/>
  <c r="DP14" i="45"/>
  <c r="EV14" i="45"/>
  <c r="GP14" i="45"/>
  <c r="IK14" i="45"/>
  <c r="JT14" i="45"/>
  <c r="MB14" i="45"/>
  <c r="P15" i="45"/>
  <c r="AV15" i="45"/>
  <c r="CB15" i="45"/>
  <c r="DH15" i="45"/>
  <c r="EN15" i="45"/>
  <c r="FT15" i="45"/>
  <c r="GZ15" i="45"/>
  <c r="IM15" i="45"/>
  <c r="MF15" i="45"/>
  <c r="X16" i="45"/>
  <c r="AT16" i="45"/>
  <c r="BM16" i="45"/>
  <c r="CJ16" i="45"/>
  <c r="DF16" i="45"/>
  <c r="DY16" i="45"/>
  <c r="EX16" i="45"/>
  <c r="GO16" i="45"/>
  <c r="LM16" i="45"/>
  <c r="E18" i="45"/>
  <c r="Z18" i="45"/>
  <c r="AV18" i="45"/>
  <c r="BV18" i="45"/>
  <c r="EC18" i="45"/>
  <c r="HM18" i="45"/>
  <c r="G19" i="45"/>
  <c r="W19" i="45"/>
  <c r="AM19" i="45"/>
  <c r="BC19" i="45"/>
  <c r="BS19" i="45"/>
  <c r="CT19" i="45"/>
  <c r="EB19" i="45"/>
  <c r="FT19" i="45"/>
  <c r="HK19" i="45"/>
  <c r="IZ19" i="45"/>
  <c r="KR19" i="45"/>
  <c r="MI19" i="45"/>
  <c r="F20" i="45"/>
  <c r="N20" i="45"/>
  <c r="V20" i="45"/>
  <c r="AD20" i="45"/>
  <c r="AL20" i="45"/>
  <c r="AT20" i="45"/>
  <c r="BB20" i="45"/>
  <c r="BJ20" i="45"/>
  <c r="BR20" i="45"/>
  <c r="BZ20" i="45"/>
  <c r="CH20" i="45"/>
  <c r="CP20" i="45"/>
  <c r="CX20" i="45"/>
  <c r="DF20" i="45"/>
  <c r="DN20" i="45"/>
  <c r="DV20" i="45"/>
  <c r="ED20" i="45"/>
  <c r="EL20" i="45"/>
  <c r="ET20" i="45"/>
  <c r="FB20" i="45"/>
  <c r="FJ20" i="45"/>
  <c r="FR20" i="45"/>
  <c r="FZ20" i="45"/>
  <c r="GH20" i="45"/>
  <c r="GP20" i="45"/>
  <c r="GX20" i="45"/>
  <c r="HF20" i="45"/>
  <c r="HN20" i="45"/>
  <c r="HV20" i="45"/>
  <c r="ID20" i="45"/>
  <c r="IL20" i="45"/>
  <c r="IT20" i="45"/>
  <c r="JB20" i="45"/>
  <c r="JJ20" i="45"/>
  <c r="JR20" i="45"/>
  <c r="JZ20" i="45"/>
  <c r="KH20" i="45"/>
  <c r="KP20" i="45"/>
  <c r="KX20" i="45"/>
  <c r="LF20" i="45"/>
  <c r="LN20" i="45"/>
  <c r="LV20" i="45"/>
  <c r="MD20" i="45"/>
  <c r="ML20" i="45"/>
  <c r="MT20" i="45"/>
  <c r="NB20" i="45"/>
  <c r="F21" i="45"/>
  <c r="N21" i="45"/>
  <c r="V21" i="45"/>
  <c r="AD21" i="45"/>
  <c r="AL21" i="45"/>
  <c r="AT21" i="45"/>
  <c r="BB21" i="45"/>
  <c r="BJ21" i="45"/>
  <c r="BR21" i="45"/>
  <c r="BZ21" i="45"/>
  <c r="CH21" i="45"/>
  <c r="CP21" i="45"/>
  <c r="CX21" i="45"/>
  <c r="DF21" i="45"/>
  <c r="DN21" i="45"/>
  <c r="DV21" i="45"/>
  <c r="ED21" i="45"/>
  <c r="EL21" i="45"/>
  <c r="EU21" i="45"/>
  <c r="FK21" i="45"/>
  <c r="GF21" i="45"/>
  <c r="HB21" i="45"/>
  <c r="HW21" i="45"/>
  <c r="IR21" i="45"/>
  <c r="JN21" i="45"/>
  <c r="KI21" i="45"/>
  <c r="LD21" i="45"/>
  <c r="MX21" i="45"/>
  <c r="BF22" i="45"/>
  <c r="DR22" i="45"/>
  <c r="GD22" i="45"/>
  <c r="IP22" i="45"/>
  <c r="LB22" i="45"/>
  <c r="J23" i="45"/>
  <c r="BV23" i="45"/>
  <c r="EH23" i="45"/>
  <c r="GT23" i="45"/>
  <c r="JF23" i="45"/>
  <c r="LR23" i="45"/>
  <c r="Z24" i="45"/>
  <c r="CL24" i="45"/>
  <c r="EX24" i="45"/>
  <c r="IS24" i="45"/>
  <c r="KC30" i="45"/>
  <c r="GH15" i="45"/>
  <c r="NG26" i="43"/>
  <c r="NG26" i="41" s="1"/>
  <c r="MY26" i="43"/>
  <c r="MQ26" i="43"/>
  <c r="MI26" i="43"/>
  <c r="MA26" i="43"/>
  <c r="LS26" i="43"/>
  <c r="LK26" i="43"/>
  <c r="LC26" i="43"/>
  <c r="KU26" i="43"/>
  <c r="KM26" i="43"/>
  <c r="KE26" i="43"/>
  <c r="JW26" i="43"/>
  <c r="JO26" i="43"/>
  <c r="JG26" i="43"/>
  <c r="IY26" i="43"/>
  <c r="IQ26" i="43"/>
  <c r="II26" i="43"/>
  <c r="IA26" i="43"/>
  <c r="HS26" i="43"/>
  <c r="HK26" i="43"/>
  <c r="HC26" i="43"/>
  <c r="GU26" i="43"/>
  <c r="GM26" i="43"/>
  <c r="GE26" i="43"/>
  <c r="FW26" i="43"/>
  <c r="FO26" i="43"/>
  <c r="FG26" i="43"/>
  <c r="EY26" i="43"/>
  <c r="EQ26" i="43"/>
  <c r="EI26" i="43"/>
  <c r="EA26" i="43"/>
  <c r="DS26" i="43"/>
  <c r="DK26" i="43"/>
  <c r="DC26" i="43"/>
  <c r="CU26" i="43"/>
  <c r="CM26" i="43"/>
  <c r="CE26" i="43"/>
  <c r="BW26" i="43"/>
  <c r="BO26" i="43"/>
  <c r="BG26" i="43"/>
  <c r="AY26" i="43"/>
  <c r="AQ26" i="43"/>
  <c r="AI26" i="43"/>
  <c r="AA26" i="43"/>
  <c r="S26" i="43"/>
  <c r="NF26" i="43"/>
  <c r="MX26" i="43"/>
  <c r="MP26" i="43"/>
  <c r="MH26" i="43"/>
  <c r="LZ26" i="43"/>
  <c r="LR26" i="43"/>
  <c r="LJ26" i="43"/>
  <c r="LB26" i="43"/>
  <c r="KT26" i="43"/>
  <c r="KL26" i="43"/>
  <c r="KD26" i="43"/>
  <c r="JV26" i="43"/>
  <c r="JN26" i="43"/>
  <c r="JF26" i="43"/>
  <c r="IX26" i="43"/>
  <c r="IP26" i="43"/>
  <c r="IH26" i="43"/>
  <c r="HZ26" i="43"/>
  <c r="HR26" i="43"/>
  <c r="HJ26" i="43"/>
  <c r="HB26" i="43"/>
  <c r="GT26" i="43"/>
  <c r="GL26" i="43"/>
  <c r="GD26" i="43"/>
  <c r="FV26" i="43"/>
  <c r="FN26" i="43"/>
  <c r="FF26" i="43"/>
  <c r="EX26" i="43"/>
  <c r="EP26" i="43"/>
  <c r="EH26" i="43"/>
  <c r="DZ26" i="43"/>
  <c r="DR26" i="43"/>
  <c r="DJ26" i="43"/>
  <c r="DB26" i="43"/>
  <c r="CT26" i="43"/>
  <c r="CL26" i="43"/>
  <c r="CD26" i="43"/>
  <c r="BV26" i="43"/>
  <c r="BN26" i="43"/>
  <c r="BF26" i="43"/>
  <c r="AX26" i="43"/>
  <c r="AP26" i="43"/>
  <c r="AH26" i="43"/>
  <c r="Z26" i="43"/>
  <c r="R26" i="43"/>
  <c r="J26" i="43"/>
  <c r="NE26" i="43"/>
  <c r="MW26" i="43"/>
  <c r="MO26" i="43"/>
  <c r="MG26" i="43"/>
  <c r="LY26" i="43"/>
  <c r="LQ26" i="43"/>
  <c r="LI26" i="43"/>
  <c r="LA26" i="43"/>
  <c r="KS26" i="43"/>
  <c r="KK26" i="43"/>
  <c r="KC26" i="43"/>
  <c r="JU26" i="43"/>
  <c r="JM26" i="43"/>
  <c r="JE26" i="43"/>
  <c r="IW26" i="43"/>
  <c r="IO26" i="43"/>
  <c r="IG26" i="43"/>
  <c r="HY26" i="43"/>
  <c r="HQ26" i="43"/>
  <c r="HI26" i="43"/>
  <c r="HA26" i="43"/>
  <c r="GS26" i="43"/>
  <c r="GK26" i="43"/>
  <c r="GC26" i="43"/>
  <c r="FU26" i="43"/>
  <c r="FM26" i="43"/>
  <c r="FE26" i="43"/>
  <c r="EW26" i="43"/>
  <c r="EO26" i="43"/>
  <c r="EG26" i="43"/>
  <c r="DY26" i="43"/>
  <c r="DQ26" i="43"/>
  <c r="DI26" i="43"/>
  <c r="DA26" i="43"/>
  <c r="CS26" i="43"/>
  <c r="CK26" i="43"/>
  <c r="CC26" i="43"/>
  <c r="BU26" i="43"/>
  <c r="BM26" i="43"/>
  <c r="BE26" i="43"/>
  <c r="AW26" i="43"/>
  <c r="AO26" i="43"/>
  <c r="ND26" i="43"/>
  <c r="MV26" i="43"/>
  <c r="MN26" i="43"/>
  <c r="MF26" i="43"/>
  <c r="LX26" i="43"/>
  <c r="LP26" i="43"/>
  <c r="LH26" i="43"/>
  <c r="KZ26" i="43"/>
  <c r="KR26" i="43"/>
  <c r="KJ26" i="43"/>
  <c r="KB26" i="43"/>
  <c r="JT26" i="43"/>
  <c r="JL26" i="43"/>
  <c r="JD26" i="43"/>
  <c r="IV26" i="43"/>
  <c r="IN26" i="43"/>
  <c r="IF26" i="43"/>
  <c r="HX26" i="43"/>
  <c r="HP26" i="43"/>
  <c r="HH26" i="43"/>
  <c r="GZ26" i="43"/>
  <c r="GR26" i="43"/>
  <c r="GJ26" i="43"/>
  <c r="GB26" i="43"/>
  <c r="FT26" i="43"/>
  <c r="FL26" i="43"/>
  <c r="FD26" i="43"/>
  <c r="EV26" i="43"/>
  <c r="EN26" i="43"/>
  <c r="EF26" i="43"/>
  <c r="DX26" i="43"/>
  <c r="DP26" i="43"/>
  <c r="DH26" i="43"/>
  <c r="CZ26" i="43"/>
  <c r="CR26" i="43"/>
  <c r="CJ26" i="43"/>
  <c r="CB26" i="43"/>
  <c r="BT26" i="43"/>
  <c r="BL26" i="43"/>
  <c r="BD26" i="43"/>
  <c r="AV26" i="43"/>
  <c r="AN26" i="43"/>
  <c r="AF26" i="43"/>
  <c r="X26" i="43"/>
  <c r="NC26" i="43"/>
  <c r="MU26" i="43"/>
  <c r="MM26" i="43"/>
  <c r="ME26" i="43"/>
  <c r="LW26" i="43"/>
  <c r="LO26" i="43"/>
  <c r="LG26" i="43"/>
  <c r="KY26" i="43"/>
  <c r="KQ26" i="43"/>
  <c r="KI26" i="43"/>
  <c r="KA26" i="43"/>
  <c r="JS26" i="43"/>
  <c r="JK26" i="43"/>
  <c r="JC26" i="43"/>
  <c r="IU26" i="43"/>
  <c r="IM26" i="43"/>
  <c r="IE26" i="43"/>
  <c r="HW26" i="43"/>
  <c r="HO26" i="43"/>
  <c r="HG26" i="43"/>
  <c r="GY26" i="43"/>
  <c r="GQ26" i="43"/>
  <c r="GI26" i="43"/>
  <c r="GA26" i="43"/>
  <c r="FS26" i="43"/>
  <c r="FK26" i="43"/>
  <c r="FC26" i="43"/>
  <c r="EU26" i="43"/>
  <c r="EM26" i="43"/>
  <c r="EE26" i="43"/>
  <c r="DW26" i="43"/>
  <c r="DO26" i="43"/>
  <c r="DG26" i="43"/>
  <c r="CY26" i="43"/>
  <c r="CQ26" i="43"/>
  <c r="CI26" i="43"/>
  <c r="CA26" i="43"/>
  <c r="BS26" i="43"/>
  <c r="BK26" i="43"/>
  <c r="BC26" i="43"/>
  <c r="AU26" i="43"/>
  <c r="AM26" i="43"/>
  <c r="AE26" i="43"/>
  <c r="W26" i="43"/>
  <c r="NA26" i="43"/>
  <c r="MS26" i="43"/>
  <c r="MK26" i="43"/>
  <c r="MC26" i="43"/>
  <c r="LU26" i="43"/>
  <c r="LM26" i="43"/>
  <c r="LE26" i="43"/>
  <c r="KW26" i="43"/>
  <c r="KO26" i="43"/>
  <c r="KG26" i="43"/>
  <c r="JY26" i="43"/>
  <c r="JQ26" i="43"/>
  <c r="JI26" i="43"/>
  <c r="JA26" i="43"/>
  <c r="IS26" i="43"/>
  <c r="IK26" i="43"/>
  <c r="IC26" i="43"/>
  <c r="HU26" i="43"/>
  <c r="HM26" i="43"/>
  <c r="HE26" i="43"/>
  <c r="GW26" i="43"/>
  <c r="GO26" i="43"/>
  <c r="GG26" i="43"/>
  <c r="FY26" i="43"/>
  <c r="FQ26" i="43"/>
  <c r="FI26" i="43"/>
  <c r="FA26" i="43"/>
  <c r="ES26" i="43"/>
  <c r="EK26" i="43"/>
  <c r="EC26" i="43"/>
  <c r="DU26" i="43"/>
  <c r="DM26" i="43"/>
  <c r="DE26" i="43"/>
  <c r="CW26" i="43"/>
  <c r="CO26" i="43"/>
  <c r="CG26" i="43"/>
  <c r="BY26" i="43"/>
  <c r="BQ26" i="43"/>
  <c r="BI26" i="43"/>
  <c r="BA26" i="43"/>
  <c r="AS26" i="43"/>
  <c r="AK26" i="43"/>
  <c r="AC26" i="43"/>
  <c r="U26" i="43"/>
  <c r="M26" i="43"/>
  <c r="MD26" i="43"/>
  <c r="KX26" i="43"/>
  <c r="JR26" i="43"/>
  <c r="IL26" i="43"/>
  <c r="HF26" i="43"/>
  <c r="FZ26" i="43"/>
  <c r="ET26" i="43"/>
  <c r="DN26" i="43"/>
  <c r="CH26" i="43"/>
  <c r="BB26" i="43"/>
  <c r="AB26" i="43"/>
  <c r="L26" i="43"/>
  <c r="C26" i="43"/>
  <c r="MB26" i="43"/>
  <c r="KV26" i="43"/>
  <c r="JP26" i="43"/>
  <c r="IJ26" i="43"/>
  <c r="HD26" i="43"/>
  <c r="FX26" i="43"/>
  <c r="ER26" i="43"/>
  <c r="DL26" i="43"/>
  <c r="CF26" i="43"/>
  <c r="AZ26" i="43"/>
  <c r="Y26" i="43"/>
  <c r="K26" i="43"/>
  <c r="NB26" i="43"/>
  <c r="LV26" i="43"/>
  <c r="KP26" i="43"/>
  <c r="JJ26" i="43"/>
  <c r="ID26" i="43"/>
  <c r="GX26" i="43"/>
  <c r="FR26" i="43"/>
  <c r="EL26" i="43"/>
  <c r="DF26" i="43"/>
  <c r="BZ26" i="43"/>
  <c r="AT26" i="43"/>
  <c r="V26" i="43"/>
  <c r="I26" i="43"/>
  <c r="MZ26" i="43"/>
  <c r="LT26" i="43"/>
  <c r="KN26" i="43"/>
  <c r="JH26" i="43"/>
  <c r="IB26" i="43"/>
  <c r="GV26" i="43"/>
  <c r="FP26" i="43"/>
  <c r="EJ26" i="43"/>
  <c r="DD26" i="43"/>
  <c r="BX26" i="43"/>
  <c r="AR26" i="43"/>
  <c r="T26" i="43"/>
  <c r="H26" i="43"/>
  <c r="MT26" i="43"/>
  <c r="LN26" i="43"/>
  <c r="KH26" i="43"/>
  <c r="JB26" i="43"/>
  <c r="HV26" i="43"/>
  <c r="GP26" i="43"/>
  <c r="FJ26" i="43"/>
  <c r="ED26" i="43"/>
  <c r="CX26" i="43"/>
  <c r="BR26" i="43"/>
  <c r="AL26" i="43"/>
  <c r="Q26" i="43"/>
  <c r="G26" i="43"/>
  <c r="ML26" i="43"/>
  <c r="LF26" i="43"/>
  <c r="JZ26" i="43"/>
  <c r="IT26" i="43"/>
  <c r="HN26" i="43"/>
  <c r="GH26" i="43"/>
  <c r="FB26" i="43"/>
  <c r="DV26" i="43"/>
  <c r="CP26" i="43"/>
  <c r="BJ26" i="43"/>
  <c r="AG26" i="43"/>
  <c r="O26" i="43"/>
  <c r="E26" i="43"/>
  <c r="LL26" i="43"/>
  <c r="GN26" i="43"/>
  <c r="BP26" i="43"/>
  <c r="LD26" i="43"/>
  <c r="GF26" i="43"/>
  <c r="BH26" i="43"/>
  <c r="KF26" i="43"/>
  <c r="FH26" i="43"/>
  <c r="AJ26" i="43"/>
  <c r="JX26" i="43"/>
  <c r="EZ26" i="43"/>
  <c r="AD26" i="43"/>
  <c r="IZ26" i="43"/>
  <c r="EB26" i="43"/>
  <c r="P26" i="43"/>
  <c r="MR26" i="43"/>
  <c r="HT26" i="43"/>
  <c r="CV26" i="43"/>
  <c r="F26" i="43"/>
  <c r="IR26" i="43"/>
  <c r="HL26" i="43"/>
  <c r="DT26" i="43"/>
  <c r="CN26" i="43"/>
  <c r="N26" i="43"/>
  <c r="MJ26" i="43"/>
  <c r="D26" i="43"/>
  <c r="ND26" i="45"/>
  <c r="MV26" i="45"/>
  <c r="MN26" i="45"/>
  <c r="MF26" i="45"/>
  <c r="LX26" i="45"/>
  <c r="LP26" i="45"/>
  <c r="LH26" i="45"/>
  <c r="KZ26" i="45"/>
  <c r="KR26" i="45"/>
  <c r="KJ26" i="45"/>
  <c r="KB26" i="45"/>
  <c r="JT26" i="45"/>
  <c r="JL26" i="45"/>
  <c r="JD26" i="45"/>
  <c r="IV26" i="45"/>
  <c r="IN26" i="45"/>
  <c r="IF26" i="45"/>
  <c r="HX26" i="45"/>
  <c r="HP26" i="45"/>
  <c r="HH26" i="45"/>
  <c r="GZ26" i="45"/>
  <c r="GR26" i="45"/>
  <c r="GJ26" i="45"/>
  <c r="GB26" i="45"/>
  <c r="FT26" i="45"/>
  <c r="FL26" i="45"/>
  <c r="FD26" i="45"/>
  <c r="EV26" i="45"/>
  <c r="EN26" i="45"/>
  <c r="EF26" i="45"/>
  <c r="DX26" i="45"/>
  <c r="DP26" i="45"/>
  <c r="DH26" i="45"/>
  <c r="CZ26" i="45"/>
  <c r="CR26" i="45"/>
  <c r="CJ26" i="45"/>
  <c r="CB26" i="45"/>
  <c r="BT26" i="45"/>
  <c r="BL26" i="45"/>
  <c r="BD26" i="45"/>
  <c r="AV26" i="45"/>
  <c r="AN26" i="45"/>
  <c r="AF26" i="45"/>
  <c r="X26" i="45"/>
  <c r="P26" i="45"/>
  <c r="H26" i="45"/>
  <c r="NC26" i="45"/>
  <c r="MU26" i="45"/>
  <c r="MM26" i="45"/>
  <c r="ME26" i="45"/>
  <c r="LW26" i="45"/>
  <c r="LO26" i="45"/>
  <c r="LG26" i="45"/>
  <c r="KY26" i="45"/>
  <c r="KQ26" i="45"/>
  <c r="KI26" i="45"/>
  <c r="KA26" i="45"/>
  <c r="JS26" i="45"/>
  <c r="JK26" i="45"/>
  <c r="JC26" i="45"/>
  <c r="IU26" i="45"/>
  <c r="IM26" i="45"/>
  <c r="IE26" i="45"/>
  <c r="HW26" i="45"/>
  <c r="HO26" i="45"/>
  <c r="HG26" i="45"/>
  <c r="GY26" i="45"/>
  <c r="GQ26" i="45"/>
  <c r="GI26" i="45"/>
  <c r="GA26" i="45"/>
  <c r="FS26" i="45"/>
  <c r="FK26" i="45"/>
  <c r="FC26" i="45"/>
  <c r="EU26" i="45"/>
  <c r="EM26" i="45"/>
  <c r="EE26" i="45"/>
  <c r="DW26" i="45"/>
  <c r="DO26" i="45"/>
  <c r="DG26" i="45"/>
  <c r="CY26" i="45"/>
  <c r="CQ26" i="45"/>
  <c r="CI26" i="45"/>
  <c r="CA26" i="45"/>
  <c r="BS26" i="45"/>
  <c r="BK26" i="45"/>
  <c r="BC26" i="45"/>
  <c r="AU26" i="45"/>
  <c r="AM26" i="45"/>
  <c r="AE26" i="45"/>
  <c r="W26" i="45"/>
  <c r="O26" i="45"/>
  <c r="G26" i="45"/>
  <c r="NB26" i="45"/>
  <c r="MT26" i="45"/>
  <c r="ML26" i="45"/>
  <c r="MD26" i="45"/>
  <c r="LV26" i="45"/>
  <c r="LN26" i="45"/>
  <c r="LF26" i="45"/>
  <c r="KX26" i="45"/>
  <c r="KP26" i="45"/>
  <c r="KH26" i="45"/>
  <c r="JZ26" i="45"/>
  <c r="JR26" i="45"/>
  <c r="JJ26" i="45"/>
  <c r="JB26" i="45"/>
  <c r="IT26" i="45"/>
  <c r="IL26" i="45"/>
  <c r="ID26" i="45"/>
  <c r="HV26" i="45"/>
  <c r="HN26" i="45"/>
  <c r="HF26" i="45"/>
  <c r="GX26" i="45"/>
  <c r="GP26" i="45"/>
  <c r="GH26" i="45"/>
  <c r="FZ26" i="45"/>
  <c r="FR26" i="45"/>
  <c r="FJ26" i="45"/>
  <c r="FB26" i="45"/>
  <c r="ET26" i="45"/>
  <c r="EL26" i="45"/>
  <c r="ED26" i="45"/>
  <c r="DV26" i="45"/>
  <c r="DN26" i="45"/>
  <c r="DF26" i="45"/>
  <c r="CX26" i="45"/>
  <c r="CP26" i="45"/>
  <c r="CH26" i="45"/>
  <c r="BZ26" i="45"/>
  <c r="BR26" i="45"/>
  <c r="BJ26" i="45"/>
  <c r="BB26" i="45"/>
  <c r="AT26" i="45"/>
  <c r="AL26" i="45"/>
  <c r="AD26" i="45"/>
  <c r="V26" i="45"/>
  <c r="N26" i="45"/>
  <c r="F26" i="45"/>
  <c r="NA26" i="45"/>
  <c r="MS26" i="45"/>
  <c r="MK26" i="45"/>
  <c r="MC26" i="45"/>
  <c r="LU26" i="45"/>
  <c r="LM26" i="45"/>
  <c r="LE26" i="45"/>
  <c r="KW26" i="45"/>
  <c r="KO26" i="45"/>
  <c r="KG26" i="45"/>
  <c r="JY26" i="45"/>
  <c r="JQ26" i="45"/>
  <c r="JI26" i="45"/>
  <c r="JA26" i="45"/>
  <c r="IS26" i="45"/>
  <c r="IK26" i="45"/>
  <c r="IC26" i="45"/>
  <c r="HU26" i="45"/>
  <c r="HM26" i="45"/>
  <c r="HE26" i="45"/>
  <c r="GW26" i="45"/>
  <c r="GO26" i="45"/>
  <c r="GG26" i="45"/>
  <c r="FY26" i="45"/>
  <c r="FQ26" i="45"/>
  <c r="FI26" i="45"/>
  <c r="FA26" i="45"/>
  <c r="ES26" i="45"/>
  <c r="EK26" i="45"/>
  <c r="EC26" i="45"/>
  <c r="DU26" i="45"/>
  <c r="DM26" i="45"/>
  <c r="DE26" i="45"/>
  <c r="CW26" i="45"/>
  <c r="CO26" i="45"/>
  <c r="CG26" i="45"/>
  <c r="BY26" i="45"/>
  <c r="BQ26" i="45"/>
  <c r="BI26" i="45"/>
  <c r="BA26" i="45"/>
  <c r="AS26" i="45"/>
  <c r="AK26" i="45"/>
  <c r="AC26" i="45"/>
  <c r="U26" i="45"/>
  <c r="M26" i="45"/>
  <c r="E26" i="45"/>
  <c r="MZ26" i="45"/>
  <c r="MR26" i="45"/>
  <c r="MJ26" i="45"/>
  <c r="MB26" i="45"/>
  <c r="LT26" i="45"/>
  <c r="LL26" i="45"/>
  <c r="LD26" i="45"/>
  <c r="KV26" i="45"/>
  <c r="KN26" i="45"/>
  <c r="KF26" i="45"/>
  <c r="JX26" i="45"/>
  <c r="JP26" i="45"/>
  <c r="JH26" i="45"/>
  <c r="IZ26" i="45"/>
  <c r="IR26" i="45"/>
  <c r="IJ26" i="45"/>
  <c r="IB26" i="45"/>
  <c r="HT26" i="45"/>
  <c r="HL26" i="45"/>
  <c r="HD26" i="45"/>
  <c r="GV26" i="45"/>
  <c r="GN26" i="45"/>
  <c r="GF26" i="45"/>
  <c r="FX26" i="45"/>
  <c r="FP26" i="45"/>
  <c r="FH26" i="45"/>
  <c r="EZ26" i="45"/>
  <c r="ER26" i="45"/>
  <c r="EJ26" i="45"/>
  <c r="EB26" i="45"/>
  <c r="DT26" i="45"/>
  <c r="DL26" i="45"/>
  <c r="DD26" i="45"/>
  <c r="CV26" i="45"/>
  <c r="CN26" i="45"/>
  <c r="CF26" i="45"/>
  <c r="BX26" i="45"/>
  <c r="BP26" i="45"/>
  <c r="BH26" i="45"/>
  <c r="AZ26" i="45"/>
  <c r="AR26" i="45"/>
  <c r="AJ26" i="45"/>
  <c r="AB26" i="45"/>
  <c r="T26" i="45"/>
  <c r="L26" i="45"/>
  <c r="D26" i="45"/>
  <c r="MX26" i="45"/>
  <c r="MP26" i="45"/>
  <c r="MH26" i="45"/>
  <c r="LZ26" i="45"/>
  <c r="LR26" i="45"/>
  <c r="LJ26" i="45"/>
  <c r="LB26" i="45"/>
  <c r="KT26" i="45"/>
  <c r="KL26" i="45"/>
  <c r="KD26" i="45"/>
  <c r="JV26" i="45"/>
  <c r="JN26" i="45"/>
  <c r="JF26" i="45"/>
  <c r="IX26" i="45"/>
  <c r="IP26" i="45"/>
  <c r="IH26" i="45"/>
  <c r="HZ26" i="45"/>
  <c r="HR26" i="45"/>
  <c r="HJ26" i="45"/>
  <c r="HB26" i="45"/>
  <c r="GT26" i="45"/>
  <c r="GL26" i="45"/>
  <c r="GD26" i="45"/>
  <c r="FV26" i="45"/>
  <c r="FN26" i="45"/>
  <c r="FF26" i="45"/>
  <c r="EX26" i="45"/>
  <c r="EP26" i="45"/>
  <c r="EH26" i="45"/>
  <c r="DZ26" i="45"/>
  <c r="DR26" i="45"/>
  <c r="DJ26" i="45"/>
  <c r="DB26" i="45"/>
  <c r="CT26" i="45"/>
  <c r="CL26" i="45"/>
  <c r="CD26" i="45"/>
  <c r="BV26" i="45"/>
  <c r="BN26" i="45"/>
  <c r="BF26" i="45"/>
  <c r="AX26" i="45"/>
  <c r="AP26" i="45"/>
  <c r="AH26" i="45"/>
  <c r="Z26" i="45"/>
  <c r="R26" i="45"/>
  <c r="J26" i="45"/>
  <c r="NE26" i="45"/>
  <c r="MW26" i="45"/>
  <c r="MO26" i="45"/>
  <c r="MG26" i="45"/>
  <c r="LY26" i="45"/>
  <c r="LQ26" i="45"/>
  <c r="LI26" i="45"/>
  <c r="LA26" i="45"/>
  <c r="KS26" i="45"/>
  <c r="KK26" i="45"/>
  <c r="KC26" i="45"/>
  <c r="JU26" i="45"/>
  <c r="JM26" i="45"/>
  <c r="JE26" i="45"/>
  <c r="IW26" i="45"/>
  <c r="IO26" i="45"/>
  <c r="IG26" i="45"/>
  <c r="HY26" i="45"/>
  <c r="HQ26" i="45"/>
  <c r="HI26" i="45"/>
  <c r="HA26" i="45"/>
  <c r="GS26" i="45"/>
  <c r="GK26" i="45"/>
  <c r="GC26" i="45"/>
  <c r="FU26" i="45"/>
  <c r="FM26" i="45"/>
  <c r="FE26" i="45"/>
  <c r="EW26" i="45"/>
  <c r="EO26" i="45"/>
  <c r="EG26" i="45"/>
  <c r="DY26" i="45"/>
  <c r="DQ26" i="45"/>
  <c r="DI26" i="45"/>
  <c r="DA26" i="45"/>
  <c r="CS26" i="45"/>
  <c r="CK26" i="45"/>
  <c r="CC26" i="45"/>
  <c r="BU26" i="45"/>
  <c r="BM26" i="45"/>
  <c r="BE26" i="45"/>
  <c r="AW26" i="45"/>
  <c r="AO26" i="45"/>
  <c r="AG26" i="45"/>
  <c r="Y26" i="45"/>
  <c r="Q26" i="45"/>
  <c r="I26" i="45"/>
  <c r="LK26" i="45"/>
  <c r="IY26" i="45"/>
  <c r="GM26" i="45"/>
  <c r="EA26" i="45"/>
  <c r="BO26" i="45"/>
  <c r="C26" i="45"/>
  <c r="LC26" i="45"/>
  <c r="IQ26" i="45"/>
  <c r="GE26" i="45"/>
  <c r="DS26" i="45"/>
  <c r="BG26" i="45"/>
  <c r="KU26" i="45"/>
  <c r="II26" i="45"/>
  <c r="FW26" i="45"/>
  <c r="DK26" i="45"/>
  <c r="AY26" i="45"/>
  <c r="MY26" i="45"/>
  <c r="KM26" i="45"/>
  <c r="IA26" i="45"/>
  <c r="FO26" i="45"/>
  <c r="DC26" i="45"/>
  <c r="AQ26" i="45"/>
  <c r="MQ26" i="45"/>
  <c r="KE26" i="45"/>
  <c r="HS26" i="45"/>
  <c r="FG26" i="45"/>
  <c r="CU26" i="45"/>
  <c r="AI26" i="45"/>
  <c r="MA26" i="45"/>
  <c r="JO26" i="45"/>
  <c r="HC26" i="45"/>
  <c r="EQ26" i="45"/>
  <c r="CE26" i="45"/>
  <c r="S26" i="45"/>
  <c r="LS26" i="45"/>
  <c r="JG26" i="45"/>
  <c r="GU26" i="45"/>
  <c r="EI26" i="45"/>
  <c r="BW26" i="45"/>
  <c r="K26" i="45"/>
  <c r="NA18" i="43"/>
  <c r="IS18" i="43"/>
  <c r="HU18" i="43"/>
  <c r="GG18" i="43"/>
  <c r="FI18" i="43"/>
  <c r="DU18" i="43"/>
  <c r="LE18" i="43"/>
  <c r="BI18" i="43"/>
  <c r="BI18" i="41" s="1"/>
  <c r="KG18" i="43"/>
  <c r="AK18" i="43"/>
  <c r="CW18" i="43"/>
  <c r="MS18" i="43"/>
  <c r="MS18" i="41" s="1"/>
  <c r="MZ25" i="43"/>
  <c r="MR25" i="43"/>
  <c r="MJ25" i="43"/>
  <c r="MB25" i="43"/>
  <c r="LT25" i="43"/>
  <c r="LL25" i="43"/>
  <c r="LD25" i="43"/>
  <c r="KV25" i="43"/>
  <c r="KN25" i="43"/>
  <c r="KF25" i="43"/>
  <c r="JX25" i="43"/>
  <c r="JP25" i="43"/>
  <c r="JH25" i="43"/>
  <c r="IZ25" i="43"/>
  <c r="IR25" i="43"/>
  <c r="IJ25" i="43"/>
  <c r="IB25" i="43"/>
  <c r="HT25" i="43"/>
  <c r="HL25" i="43"/>
  <c r="HD25" i="43"/>
  <c r="GV25" i="43"/>
  <c r="GN25" i="43"/>
  <c r="GF25" i="43"/>
  <c r="FX25" i="43"/>
  <c r="FP25" i="43"/>
  <c r="FH25" i="43"/>
  <c r="EZ25" i="43"/>
  <c r="ER25" i="43"/>
  <c r="EJ25" i="43"/>
  <c r="EB25" i="43"/>
  <c r="DT25" i="43"/>
  <c r="DL25" i="43"/>
  <c r="DD25" i="43"/>
  <c r="CV25" i="43"/>
  <c r="CN25" i="43"/>
  <c r="CF25" i="43"/>
  <c r="BX25" i="43"/>
  <c r="BP25" i="43"/>
  <c r="BH25" i="43"/>
  <c r="AZ25" i="43"/>
  <c r="AR25" i="43"/>
  <c r="AJ25" i="43"/>
  <c r="AB25" i="43"/>
  <c r="T25" i="43"/>
  <c r="L25" i="43"/>
  <c r="D25" i="43"/>
  <c r="NG25" i="43"/>
  <c r="MY25" i="43"/>
  <c r="MQ25" i="43"/>
  <c r="MI25" i="43"/>
  <c r="MA25" i="43"/>
  <c r="LS25" i="43"/>
  <c r="LK25" i="43"/>
  <c r="LC25" i="43"/>
  <c r="KU25" i="43"/>
  <c r="KM25" i="43"/>
  <c r="KE25" i="43"/>
  <c r="JW25" i="43"/>
  <c r="JO25" i="43"/>
  <c r="JG25" i="43"/>
  <c r="IY25" i="43"/>
  <c r="IQ25" i="43"/>
  <c r="II25" i="43"/>
  <c r="IA25" i="43"/>
  <c r="HS25" i="43"/>
  <c r="HK25" i="43"/>
  <c r="HC25" i="43"/>
  <c r="GU25" i="43"/>
  <c r="GM25" i="43"/>
  <c r="GE25" i="43"/>
  <c r="FW25" i="43"/>
  <c r="FO25" i="43"/>
  <c r="FG25" i="43"/>
  <c r="EY25" i="43"/>
  <c r="EQ25" i="43"/>
  <c r="EI25" i="43"/>
  <c r="EI25" i="41" s="1"/>
  <c r="EA25" i="43"/>
  <c r="DS25" i="43"/>
  <c r="DK25" i="43"/>
  <c r="DC25" i="43"/>
  <c r="CU25" i="43"/>
  <c r="CM25" i="43"/>
  <c r="CE25" i="43"/>
  <c r="BW25" i="43"/>
  <c r="BO25" i="43"/>
  <c r="BG25" i="43"/>
  <c r="AY25" i="43"/>
  <c r="AQ25" i="43"/>
  <c r="AI25" i="43"/>
  <c r="AA25" i="43"/>
  <c r="S25" i="43"/>
  <c r="K25" i="43"/>
  <c r="C25" i="43"/>
  <c r="NF25" i="43"/>
  <c r="MX25" i="43"/>
  <c r="MP25" i="43"/>
  <c r="MH25" i="43"/>
  <c r="LZ25" i="43"/>
  <c r="LR25" i="43"/>
  <c r="LJ25" i="43"/>
  <c r="LB25" i="43"/>
  <c r="KT25" i="43"/>
  <c r="KL25" i="43"/>
  <c r="KD25" i="43"/>
  <c r="JV25" i="43"/>
  <c r="JN25" i="43"/>
  <c r="JF25" i="43"/>
  <c r="IX25" i="43"/>
  <c r="IP25" i="43"/>
  <c r="IH25" i="43"/>
  <c r="HZ25" i="43"/>
  <c r="HR25" i="43"/>
  <c r="HJ25" i="43"/>
  <c r="HB25" i="43"/>
  <c r="GT25" i="43"/>
  <c r="GL25" i="43"/>
  <c r="GD25" i="43"/>
  <c r="FV25" i="43"/>
  <c r="FN25" i="43"/>
  <c r="FF25" i="43"/>
  <c r="EX25" i="43"/>
  <c r="EP25" i="43"/>
  <c r="EH25" i="43"/>
  <c r="DZ25" i="43"/>
  <c r="DR25" i="43"/>
  <c r="DJ25" i="43"/>
  <c r="DB25" i="43"/>
  <c r="CT25" i="43"/>
  <c r="CL25" i="43"/>
  <c r="CD25" i="43"/>
  <c r="BV25" i="43"/>
  <c r="BN25" i="43"/>
  <c r="BF25" i="43"/>
  <c r="AX25" i="43"/>
  <c r="AP25" i="43"/>
  <c r="AH25" i="43"/>
  <c r="Z25" i="43"/>
  <c r="R25" i="43"/>
  <c r="J25" i="43"/>
  <c r="NE25" i="43"/>
  <c r="MW25" i="43"/>
  <c r="MO25" i="43"/>
  <c r="MG25" i="43"/>
  <c r="LY25" i="43"/>
  <c r="LQ25" i="43"/>
  <c r="LI25" i="43"/>
  <c r="LA25" i="43"/>
  <c r="KS25" i="43"/>
  <c r="KK25" i="43"/>
  <c r="KC25" i="43"/>
  <c r="JU25" i="43"/>
  <c r="JM25" i="43"/>
  <c r="JE25" i="43"/>
  <c r="IW25" i="43"/>
  <c r="IO25" i="43"/>
  <c r="IG25" i="43"/>
  <c r="HY25" i="43"/>
  <c r="HQ25" i="43"/>
  <c r="HI25" i="43"/>
  <c r="HA25" i="43"/>
  <c r="GS25" i="43"/>
  <c r="GK25" i="43"/>
  <c r="GC25" i="43"/>
  <c r="FU25" i="43"/>
  <c r="FM25" i="43"/>
  <c r="FE25" i="43"/>
  <c r="EW25" i="43"/>
  <c r="EO25" i="43"/>
  <c r="EG25" i="43"/>
  <c r="DY25" i="43"/>
  <c r="DQ25" i="43"/>
  <c r="DI25" i="43"/>
  <c r="DA25" i="43"/>
  <c r="CS25" i="43"/>
  <c r="CK25" i="43"/>
  <c r="CC25" i="43"/>
  <c r="BU25" i="43"/>
  <c r="BM25" i="43"/>
  <c r="BE25" i="43"/>
  <c r="AW25" i="43"/>
  <c r="AO25" i="43"/>
  <c r="AG25" i="43"/>
  <c r="Y25" i="43"/>
  <c r="Q25" i="43"/>
  <c r="I25" i="43"/>
  <c r="ND25" i="43"/>
  <c r="MV25" i="43"/>
  <c r="MN25" i="43"/>
  <c r="MF25" i="43"/>
  <c r="LX25" i="43"/>
  <c r="LP25" i="43"/>
  <c r="LH25" i="43"/>
  <c r="KZ25" i="43"/>
  <c r="KR25" i="43"/>
  <c r="KJ25" i="43"/>
  <c r="KB25" i="43"/>
  <c r="JT25" i="43"/>
  <c r="JL25" i="43"/>
  <c r="JD25" i="43"/>
  <c r="IV25" i="43"/>
  <c r="IN25" i="43"/>
  <c r="IF25" i="43"/>
  <c r="HX25" i="43"/>
  <c r="HP25" i="43"/>
  <c r="HH25" i="43"/>
  <c r="GZ25" i="43"/>
  <c r="GR25" i="43"/>
  <c r="GJ25" i="43"/>
  <c r="GB25" i="43"/>
  <c r="FT25" i="43"/>
  <c r="FL25" i="43"/>
  <c r="FD25" i="43"/>
  <c r="EV25" i="43"/>
  <c r="EN25" i="43"/>
  <c r="EF25" i="43"/>
  <c r="DX25" i="43"/>
  <c r="DP25" i="43"/>
  <c r="DH25" i="43"/>
  <c r="CZ25" i="43"/>
  <c r="CR25" i="43"/>
  <c r="CJ25" i="43"/>
  <c r="CB25" i="43"/>
  <c r="BT25" i="43"/>
  <c r="BL25" i="43"/>
  <c r="BD25" i="43"/>
  <c r="AV25" i="43"/>
  <c r="AN25" i="43"/>
  <c r="AF25" i="43"/>
  <c r="X25" i="43"/>
  <c r="P25" i="43"/>
  <c r="H25" i="43"/>
  <c r="NB25" i="43"/>
  <c r="MT25" i="43"/>
  <c r="ML25" i="43"/>
  <c r="MD25" i="43"/>
  <c r="LV25" i="43"/>
  <c r="LN25" i="43"/>
  <c r="LF25" i="43"/>
  <c r="KX25" i="43"/>
  <c r="KP25" i="43"/>
  <c r="KH25" i="43"/>
  <c r="JZ25" i="43"/>
  <c r="JR25" i="43"/>
  <c r="JJ25" i="43"/>
  <c r="JB25" i="43"/>
  <c r="IT25" i="43"/>
  <c r="IL25" i="43"/>
  <c r="ID25" i="43"/>
  <c r="HV25" i="43"/>
  <c r="HN25" i="43"/>
  <c r="HF25" i="43"/>
  <c r="GX25" i="43"/>
  <c r="GP25" i="43"/>
  <c r="GH25" i="43"/>
  <c r="FZ25" i="43"/>
  <c r="FR25" i="43"/>
  <c r="FJ25" i="43"/>
  <c r="FB25" i="43"/>
  <c r="ET25" i="43"/>
  <c r="EL25" i="43"/>
  <c r="ED25" i="43"/>
  <c r="DV25" i="43"/>
  <c r="DN25" i="43"/>
  <c r="DF25" i="43"/>
  <c r="CX25" i="43"/>
  <c r="CP25" i="43"/>
  <c r="CH25" i="43"/>
  <c r="BZ25" i="43"/>
  <c r="BR25" i="43"/>
  <c r="BJ25" i="43"/>
  <c r="BB25" i="43"/>
  <c r="AT25" i="43"/>
  <c r="AL25" i="43"/>
  <c r="AD25" i="43"/>
  <c r="V25" i="43"/>
  <c r="N25" i="43"/>
  <c r="F25" i="43"/>
  <c r="NC25" i="43"/>
  <c r="LW25" i="43"/>
  <c r="KQ25" i="43"/>
  <c r="JK25" i="43"/>
  <c r="IE25" i="43"/>
  <c r="GY25" i="43"/>
  <c r="FS25" i="43"/>
  <c r="EM25" i="43"/>
  <c r="DG25" i="43"/>
  <c r="CA25" i="43"/>
  <c r="AU25" i="43"/>
  <c r="O25" i="43"/>
  <c r="NA25" i="43"/>
  <c r="LU25" i="43"/>
  <c r="KO25" i="43"/>
  <c r="JI25" i="43"/>
  <c r="IC25" i="43"/>
  <c r="GW25" i="43"/>
  <c r="FQ25" i="43"/>
  <c r="EK25" i="43"/>
  <c r="DE25" i="43"/>
  <c r="BY25" i="43"/>
  <c r="AS25" i="43"/>
  <c r="M25" i="43"/>
  <c r="MU25" i="43"/>
  <c r="LO25" i="43"/>
  <c r="KI25" i="43"/>
  <c r="JC25" i="43"/>
  <c r="HW25" i="43"/>
  <c r="GQ25" i="43"/>
  <c r="FK25" i="43"/>
  <c r="EE25" i="43"/>
  <c r="CY25" i="43"/>
  <c r="BS25" i="43"/>
  <c r="AM25" i="43"/>
  <c r="G25" i="43"/>
  <c r="MS25" i="43"/>
  <c r="LM25" i="43"/>
  <c r="KG25" i="43"/>
  <c r="JA25" i="43"/>
  <c r="HU25" i="43"/>
  <c r="GO25" i="43"/>
  <c r="FI25" i="43"/>
  <c r="EC25" i="43"/>
  <c r="CW25" i="43"/>
  <c r="BQ25" i="43"/>
  <c r="AK25" i="43"/>
  <c r="E25" i="43"/>
  <c r="MM25" i="43"/>
  <c r="LG25" i="43"/>
  <c r="KA25" i="43"/>
  <c r="IU25" i="43"/>
  <c r="HO25" i="43"/>
  <c r="GI25" i="43"/>
  <c r="FC25" i="43"/>
  <c r="DW25" i="43"/>
  <c r="CQ25" i="43"/>
  <c r="BK25" i="43"/>
  <c r="AE25" i="43"/>
  <c r="ME25" i="43"/>
  <c r="KY25" i="43"/>
  <c r="JS25" i="43"/>
  <c r="IM25" i="43"/>
  <c r="HG25" i="43"/>
  <c r="GA25" i="43"/>
  <c r="EU25" i="43"/>
  <c r="DO25" i="43"/>
  <c r="CI25" i="43"/>
  <c r="BC25" i="43"/>
  <c r="W25" i="43"/>
  <c r="LE25" i="43"/>
  <c r="GG25" i="43"/>
  <c r="BI25" i="43"/>
  <c r="KW25" i="43"/>
  <c r="FY25" i="43"/>
  <c r="BA25" i="43"/>
  <c r="JY25" i="43"/>
  <c r="FA25" i="43"/>
  <c r="AC25" i="43"/>
  <c r="JQ25" i="43"/>
  <c r="ES25" i="43"/>
  <c r="U25" i="43"/>
  <c r="IS25" i="43"/>
  <c r="DU25" i="43"/>
  <c r="MK25" i="43"/>
  <c r="HM25" i="43"/>
  <c r="CO25" i="43"/>
  <c r="DM25" i="43"/>
  <c r="CG25" i="43"/>
  <c r="IK25" i="43"/>
  <c r="HE25" i="43"/>
  <c r="MC25" i="43"/>
  <c r="ND25" i="45"/>
  <c r="MV25" i="45"/>
  <c r="MN25" i="45"/>
  <c r="MF25" i="45"/>
  <c r="LX25" i="45"/>
  <c r="LP25" i="45"/>
  <c r="LH25" i="45"/>
  <c r="KZ25" i="45"/>
  <c r="KR25" i="45"/>
  <c r="KJ25" i="45"/>
  <c r="KB25" i="45"/>
  <c r="JT25" i="45"/>
  <c r="JL25" i="45"/>
  <c r="JD25" i="45"/>
  <c r="IV25" i="45"/>
  <c r="IN25" i="45"/>
  <c r="IF25" i="45"/>
  <c r="HX25" i="45"/>
  <c r="HP25" i="45"/>
  <c r="HH25" i="45"/>
  <c r="GZ25" i="45"/>
  <c r="GR25" i="45"/>
  <c r="GJ25" i="45"/>
  <c r="GB25" i="45"/>
  <c r="FT25" i="45"/>
  <c r="FL25" i="45"/>
  <c r="FD25" i="45"/>
  <c r="EV25" i="45"/>
  <c r="EN25" i="45"/>
  <c r="EF25" i="45"/>
  <c r="DX25" i="45"/>
  <c r="DP25" i="45"/>
  <c r="DH25" i="45"/>
  <c r="CZ25" i="45"/>
  <c r="CR25" i="45"/>
  <c r="CJ25" i="45"/>
  <c r="CB25" i="45"/>
  <c r="BT25" i="45"/>
  <c r="BL25" i="45"/>
  <c r="BD25" i="45"/>
  <c r="AV25" i="45"/>
  <c r="AN25" i="45"/>
  <c r="NC25" i="45"/>
  <c r="MU25" i="45"/>
  <c r="MM25" i="45"/>
  <c r="ME25" i="45"/>
  <c r="LW25" i="45"/>
  <c r="LO25" i="45"/>
  <c r="LG25" i="45"/>
  <c r="KY25" i="45"/>
  <c r="KQ25" i="45"/>
  <c r="KI25" i="45"/>
  <c r="KA25" i="45"/>
  <c r="JS25" i="45"/>
  <c r="JK25" i="45"/>
  <c r="JC25" i="45"/>
  <c r="IU25" i="45"/>
  <c r="IM25" i="45"/>
  <c r="IE25" i="45"/>
  <c r="HW25" i="45"/>
  <c r="HO25" i="45"/>
  <c r="HG25" i="45"/>
  <c r="GY25" i="45"/>
  <c r="GQ25" i="45"/>
  <c r="GI25" i="45"/>
  <c r="GA25" i="45"/>
  <c r="FS25" i="45"/>
  <c r="FK25" i="45"/>
  <c r="FC25" i="45"/>
  <c r="EU25" i="45"/>
  <c r="EM25" i="45"/>
  <c r="EE25" i="45"/>
  <c r="DW25" i="45"/>
  <c r="DO25" i="45"/>
  <c r="DG25" i="45"/>
  <c r="CY25" i="45"/>
  <c r="CQ25" i="45"/>
  <c r="CI25" i="45"/>
  <c r="CA25" i="45"/>
  <c r="BS25" i="45"/>
  <c r="BK25" i="45"/>
  <c r="BC25" i="45"/>
  <c r="AU25" i="45"/>
  <c r="AM25" i="45"/>
  <c r="AE25" i="45"/>
  <c r="W25" i="45"/>
  <c r="O25" i="45"/>
  <c r="G25" i="45"/>
  <c r="NB25" i="45"/>
  <c r="MT25" i="45"/>
  <c r="ML25" i="45"/>
  <c r="MD25" i="45"/>
  <c r="LV25" i="45"/>
  <c r="LN25" i="45"/>
  <c r="LF25" i="45"/>
  <c r="KX25" i="45"/>
  <c r="KP25" i="45"/>
  <c r="KH25" i="45"/>
  <c r="JZ25" i="45"/>
  <c r="JR25" i="45"/>
  <c r="JJ25" i="45"/>
  <c r="JB25" i="45"/>
  <c r="IT25" i="45"/>
  <c r="IL25" i="45"/>
  <c r="ID25" i="45"/>
  <c r="HV25" i="45"/>
  <c r="HN25" i="45"/>
  <c r="HF25" i="45"/>
  <c r="GX25" i="45"/>
  <c r="GP25" i="45"/>
  <c r="GH25" i="45"/>
  <c r="FZ25" i="45"/>
  <c r="FR25" i="45"/>
  <c r="FJ25" i="45"/>
  <c r="FB25" i="45"/>
  <c r="ET25" i="45"/>
  <c r="EL25" i="45"/>
  <c r="ED25" i="45"/>
  <c r="DV25" i="45"/>
  <c r="DN25" i="45"/>
  <c r="DF25" i="45"/>
  <c r="CX25" i="45"/>
  <c r="CP25" i="45"/>
  <c r="CH25" i="45"/>
  <c r="BZ25" i="45"/>
  <c r="BR25" i="45"/>
  <c r="BJ25" i="45"/>
  <c r="BB25" i="45"/>
  <c r="AT25" i="45"/>
  <c r="AL25" i="45"/>
  <c r="AD25" i="45"/>
  <c r="V25" i="45"/>
  <c r="N25" i="45"/>
  <c r="F25" i="45"/>
  <c r="NA25" i="45"/>
  <c r="MS25" i="45"/>
  <c r="MK25" i="45"/>
  <c r="MC25" i="45"/>
  <c r="LU25" i="45"/>
  <c r="LM25" i="45"/>
  <c r="LE25" i="45"/>
  <c r="KW25" i="45"/>
  <c r="KO25" i="45"/>
  <c r="KG25" i="45"/>
  <c r="JY25" i="45"/>
  <c r="JQ25" i="45"/>
  <c r="JI25" i="45"/>
  <c r="JA25" i="45"/>
  <c r="IS25" i="45"/>
  <c r="IK25" i="45"/>
  <c r="IC25" i="45"/>
  <c r="HU25" i="45"/>
  <c r="HM25" i="45"/>
  <c r="HE25" i="45"/>
  <c r="GW25" i="45"/>
  <c r="GO25" i="45"/>
  <c r="GG25" i="45"/>
  <c r="FY25" i="45"/>
  <c r="FQ25" i="45"/>
  <c r="FI25" i="45"/>
  <c r="FA25" i="45"/>
  <c r="ES25" i="45"/>
  <c r="EK25" i="45"/>
  <c r="EC25" i="45"/>
  <c r="DU25" i="45"/>
  <c r="DM25" i="45"/>
  <c r="DE25" i="45"/>
  <c r="CW25" i="45"/>
  <c r="CO25" i="45"/>
  <c r="CG25" i="45"/>
  <c r="BY25" i="45"/>
  <c r="BQ25" i="45"/>
  <c r="BI25" i="45"/>
  <c r="BA25" i="45"/>
  <c r="AS25" i="45"/>
  <c r="AK25" i="45"/>
  <c r="AC25" i="45"/>
  <c r="U25" i="45"/>
  <c r="M25" i="45"/>
  <c r="E25" i="45"/>
  <c r="MZ25" i="45"/>
  <c r="MR25" i="45"/>
  <c r="MJ25" i="45"/>
  <c r="MB25" i="45"/>
  <c r="LT25" i="45"/>
  <c r="LL25" i="45"/>
  <c r="LD25" i="45"/>
  <c r="KV25" i="45"/>
  <c r="KN25" i="45"/>
  <c r="KF25" i="45"/>
  <c r="JX25" i="45"/>
  <c r="JP25" i="45"/>
  <c r="JH25" i="45"/>
  <c r="IZ25" i="45"/>
  <c r="IR25" i="45"/>
  <c r="IJ25" i="45"/>
  <c r="IB25" i="45"/>
  <c r="HT25" i="45"/>
  <c r="HL25" i="45"/>
  <c r="HD25" i="45"/>
  <c r="GV25" i="45"/>
  <c r="GN25" i="45"/>
  <c r="GF25" i="45"/>
  <c r="FX25" i="45"/>
  <c r="FP25" i="45"/>
  <c r="FH25" i="45"/>
  <c r="EZ25" i="45"/>
  <c r="ER25" i="45"/>
  <c r="EJ25" i="45"/>
  <c r="EB25" i="45"/>
  <c r="DT25" i="45"/>
  <c r="DL25" i="45"/>
  <c r="DD25" i="45"/>
  <c r="CV25" i="45"/>
  <c r="CN25" i="45"/>
  <c r="CF25" i="45"/>
  <c r="BX25" i="45"/>
  <c r="BP25" i="45"/>
  <c r="BH25" i="45"/>
  <c r="AZ25" i="45"/>
  <c r="AR25" i="45"/>
  <c r="AJ25" i="45"/>
  <c r="AB25" i="45"/>
  <c r="T25" i="45"/>
  <c r="L25" i="45"/>
  <c r="D25" i="45"/>
  <c r="MX25" i="45"/>
  <c r="MP25" i="45"/>
  <c r="MH25" i="45"/>
  <c r="LZ25" i="45"/>
  <c r="LR25" i="45"/>
  <c r="LJ25" i="45"/>
  <c r="LB25" i="45"/>
  <c r="KT25" i="45"/>
  <c r="KL25" i="45"/>
  <c r="KD25" i="45"/>
  <c r="JV25" i="45"/>
  <c r="JN25" i="45"/>
  <c r="JF25" i="45"/>
  <c r="IX25" i="45"/>
  <c r="IP25" i="45"/>
  <c r="IH25" i="45"/>
  <c r="HZ25" i="45"/>
  <c r="HR25" i="45"/>
  <c r="HJ25" i="45"/>
  <c r="HB25" i="45"/>
  <c r="GT25" i="45"/>
  <c r="GL25" i="45"/>
  <c r="GD25" i="45"/>
  <c r="FV25" i="45"/>
  <c r="FN25" i="45"/>
  <c r="FF25" i="45"/>
  <c r="EX25" i="45"/>
  <c r="EP25" i="45"/>
  <c r="EH25" i="45"/>
  <c r="DZ25" i="45"/>
  <c r="DR25" i="45"/>
  <c r="DJ25" i="45"/>
  <c r="DB25" i="45"/>
  <c r="CT25" i="45"/>
  <c r="CL25" i="45"/>
  <c r="CD25" i="45"/>
  <c r="BV25" i="45"/>
  <c r="BN25" i="45"/>
  <c r="BF25" i="45"/>
  <c r="AX25" i="45"/>
  <c r="AP25" i="45"/>
  <c r="AH25" i="45"/>
  <c r="Z25" i="45"/>
  <c r="R25" i="45"/>
  <c r="J25" i="45"/>
  <c r="NE25" i="45"/>
  <c r="MW25" i="45"/>
  <c r="MO25" i="45"/>
  <c r="MG25" i="45"/>
  <c r="LY25" i="45"/>
  <c r="LQ25" i="45"/>
  <c r="LI25" i="45"/>
  <c r="LA25" i="45"/>
  <c r="KS25" i="45"/>
  <c r="KK25" i="45"/>
  <c r="KC25" i="45"/>
  <c r="JU25" i="45"/>
  <c r="JM25" i="45"/>
  <c r="JE25" i="45"/>
  <c r="IW25" i="45"/>
  <c r="IO25" i="45"/>
  <c r="IG25" i="45"/>
  <c r="HY25" i="45"/>
  <c r="HQ25" i="45"/>
  <c r="HI25" i="45"/>
  <c r="HA25" i="45"/>
  <c r="GS25" i="45"/>
  <c r="GK25" i="45"/>
  <c r="GC25" i="45"/>
  <c r="FU25" i="45"/>
  <c r="FM25" i="45"/>
  <c r="FE25" i="45"/>
  <c r="EW25" i="45"/>
  <c r="EO25" i="45"/>
  <c r="EG25" i="45"/>
  <c r="DY25" i="45"/>
  <c r="DQ25" i="45"/>
  <c r="DI25" i="45"/>
  <c r="DA25" i="45"/>
  <c r="CS25" i="45"/>
  <c r="CK25" i="45"/>
  <c r="CC25" i="45"/>
  <c r="BU25" i="45"/>
  <c r="BM25" i="45"/>
  <c r="BE25" i="45"/>
  <c r="AW25" i="45"/>
  <c r="AO25" i="45"/>
  <c r="AG25" i="45"/>
  <c r="Y25" i="45"/>
  <c r="Q25" i="45"/>
  <c r="I25" i="45"/>
  <c r="KU25" i="45"/>
  <c r="II25" i="45"/>
  <c r="FW25" i="45"/>
  <c r="DK25" i="45"/>
  <c r="AY25" i="45"/>
  <c r="K25" i="45"/>
  <c r="MY25" i="45"/>
  <c r="KM25" i="45"/>
  <c r="IA25" i="45"/>
  <c r="FO25" i="45"/>
  <c r="DC25" i="45"/>
  <c r="AQ25" i="45"/>
  <c r="H25" i="45"/>
  <c r="MQ25" i="45"/>
  <c r="KE25" i="45"/>
  <c r="HS25" i="45"/>
  <c r="FG25" i="45"/>
  <c r="CU25" i="45"/>
  <c r="AI25" i="45"/>
  <c r="C25" i="45"/>
  <c r="MI25" i="45"/>
  <c r="JW25" i="45"/>
  <c r="HK25" i="45"/>
  <c r="EY25" i="45"/>
  <c r="CM25" i="45"/>
  <c r="AF25" i="45"/>
  <c r="MA25" i="45"/>
  <c r="JO25" i="45"/>
  <c r="HC25" i="45"/>
  <c r="EQ25" i="45"/>
  <c r="CE25" i="45"/>
  <c r="AA25" i="45"/>
  <c r="LK25" i="45"/>
  <c r="IY25" i="45"/>
  <c r="GM25" i="45"/>
  <c r="EA25" i="45"/>
  <c r="BO25" i="45"/>
  <c r="S25" i="45"/>
  <c r="LC25" i="45"/>
  <c r="IQ25" i="45"/>
  <c r="GE25" i="45"/>
  <c r="DS25" i="45"/>
  <c r="BG25" i="45"/>
  <c r="P25" i="45"/>
  <c r="ME17" i="43"/>
  <c r="LO17" i="43"/>
  <c r="JC17" i="43"/>
  <c r="GQ17" i="43"/>
  <c r="EE17" i="43"/>
  <c r="BS17" i="43"/>
  <c r="G17" i="43"/>
  <c r="BC11" i="45"/>
  <c r="T12" i="45"/>
  <c r="AQ12" i="45"/>
  <c r="BJ12" i="45"/>
  <c r="CK12" i="45"/>
  <c r="HT12" i="45"/>
  <c r="H13" i="45"/>
  <c r="Z13" i="45"/>
  <c r="AW13" i="45"/>
  <c r="BT13" i="45"/>
  <c r="CL13" i="45"/>
  <c r="DI13" i="45"/>
  <c r="EF13" i="45"/>
  <c r="EX13" i="45"/>
  <c r="FU13" i="45"/>
  <c r="GR13" i="45"/>
  <c r="HJ13" i="45"/>
  <c r="IG13" i="45"/>
  <c r="JD13" i="45"/>
  <c r="JV13" i="45"/>
  <c r="KS13" i="45"/>
  <c r="LP13" i="45"/>
  <c r="ML13" i="45"/>
  <c r="T14" i="45"/>
  <c r="BD14" i="45"/>
  <c r="CG14" i="45"/>
  <c r="DR14" i="45"/>
  <c r="FI14" i="45"/>
  <c r="GR14" i="45"/>
  <c r="IL14" i="45"/>
  <c r="KH14" i="45"/>
  <c r="MD14" i="45"/>
  <c r="V15" i="45"/>
  <c r="BB15" i="45"/>
  <c r="CH15" i="45"/>
  <c r="DN15" i="45"/>
  <c r="ET15" i="45"/>
  <c r="FZ15" i="45"/>
  <c r="HF15" i="45"/>
  <c r="IU15" i="45"/>
  <c r="F16" i="45"/>
  <c r="Y16" i="45"/>
  <c r="AV16" i="45"/>
  <c r="BR16" i="45"/>
  <c r="CK16" i="45"/>
  <c r="DH16" i="45"/>
  <c r="ED16" i="45"/>
  <c r="EZ16" i="45"/>
  <c r="GW16" i="45"/>
  <c r="BM17" i="45"/>
  <c r="H18" i="45"/>
  <c r="AC18" i="45"/>
  <c r="AX18" i="45"/>
  <c r="CB18" i="45"/>
  <c r="EN18" i="45"/>
  <c r="HU18" i="45"/>
  <c r="LE18" i="45"/>
  <c r="H19" i="45"/>
  <c r="X19" i="45"/>
  <c r="AN19" i="45"/>
  <c r="BD19" i="45"/>
  <c r="BT19" i="45"/>
  <c r="CU19" i="45"/>
  <c r="EF19" i="45"/>
  <c r="FW19" i="45"/>
  <c r="HL19" i="45"/>
  <c r="JD19" i="45"/>
  <c r="KU19" i="45"/>
  <c r="MJ19" i="45"/>
  <c r="G20" i="45"/>
  <c r="O20" i="45"/>
  <c r="W20" i="45"/>
  <c r="AE20" i="45"/>
  <c r="AM20" i="45"/>
  <c r="AU20" i="45"/>
  <c r="BC20" i="45"/>
  <c r="BK20" i="45"/>
  <c r="BS20" i="45"/>
  <c r="CA20" i="45"/>
  <c r="CI20" i="45"/>
  <c r="CQ20" i="45"/>
  <c r="CY20" i="45"/>
  <c r="DG20" i="45"/>
  <c r="DO20" i="45"/>
  <c r="DW20" i="45"/>
  <c r="EE20" i="45"/>
  <c r="EM20" i="45"/>
  <c r="EU20" i="45"/>
  <c r="FC20" i="45"/>
  <c r="FK20" i="45"/>
  <c r="FS20" i="45"/>
  <c r="GA20" i="45"/>
  <c r="GI20" i="45"/>
  <c r="GQ20" i="45"/>
  <c r="GY20" i="45"/>
  <c r="HG20" i="45"/>
  <c r="HO20" i="45"/>
  <c r="HW20" i="45"/>
  <c r="IE20" i="45"/>
  <c r="IM20" i="45"/>
  <c r="IU20" i="45"/>
  <c r="JC20" i="45"/>
  <c r="JK20" i="45"/>
  <c r="JS20" i="45"/>
  <c r="KA20" i="45"/>
  <c r="KI20" i="45"/>
  <c r="KQ20" i="45"/>
  <c r="KY20" i="45"/>
  <c r="LG20" i="45"/>
  <c r="LO20" i="45"/>
  <c r="LW20" i="45"/>
  <c r="ME20" i="45"/>
  <c r="MM20" i="45"/>
  <c r="MU20" i="45"/>
  <c r="NC20" i="45"/>
  <c r="G21" i="45"/>
  <c r="O21" i="45"/>
  <c r="W21" i="45"/>
  <c r="AE21" i="45"/>
  <c r="AM21" i="45"/>
  <c r="AU21" i="45"/>
  <c r="BC21" i="45"/>
  <c r="BK21" i="45"/>
  <c r="BS21" i="45"/>
  <c r="CA21" i="45"/>
  <c r="CI21" i="45"/>
  <c r="CQ21" i="45"/>
  <c r="CY21" i="45"/>
  <c r="DG21" i="45"/>
  <c r="DO21" i="45"/>
  <c r="DW21" i="45"/>
  <c r="EE21" i="45"/>
  <c r="EM21" i="45"/>
  <c r="EX21" i="45"/>
  <c r="FN21" i="45"/>
  <c r="GI21" i="45"/>
  <c r="HD21" i="45"/>
  <c r="HZ21" i="45"/>
  <c r="IU21" i="45"/>
  <c r="JP21" i="45"/>
  <c r="KL21" i="45"/>
  <c r="LG21" i="45"/>
  <c r="BN22" i="45"/>
  <c r="DZ22" i="45"/>
  <c r="GL22" i="45"/>
  <c r="IX22" i="45"/>
  <c r="LJ22" i="45"/>
  <c r="R23" i="45"/>
  <c r="CD23" i="45"/>
  <c r="EP23" i="45"/>
  <c r="HB23" i="45"/>
  <c r="JN23" i="45"/>
  <c r="LZ23" i="45"/>
  <c r="AH24" i="45"/>
  <c r="CT24" i="45"/>
  <c r="FF24" i="45"/>
  <c r="GU25" i="45"/>
  <c r="MI26" i="45"/>
  <c r="AD15" i="45"/>
  <c r="JF15" i="45"/>
  <c r="NE32" i="43"/>
  <c r="NE32" i="41" s="1"/>
  <c r="MW32" i="43"/>
  <c r="MW32" i="41" s="1"/>
  <c r="MO32" i="43"/>
  <c r="MO32" i="41" s="1"/>
  <c r="MG32" i="43"/>
  <c r="MG32" i="41" s="1"/>
  <c r="LY32" i="43"/>
  <c r="LY32" i="41" s="1"/>
  <c r="LQ32" i="43"/>
  <c r="LQ32" i="41" s="1"/>
  <c r="LI32" i="43"/>
  <c r="LI32" i="41" s="1"/>
  <c r="LA32" i="43"/>
  <c r="LA32" i="41" s="1"/>
  <c r="KS32" i="43"/>
  <c r="KS32" i="41" s="1"/>
  <c r="KK32" i="43"/>
  <c r="KK32" i="41" s="1"/>
  <c r="KC32" i="43"/>
  <c r="KC32" i="41" s="1"/>
  <c r="JU32" i="43"/>
  <c r="JU32" i="41" s="1"/>
  <c r="JM32" i="43"/>
  <c r="JM32" i="41" s="1"/>
  <c r="JE32" i="43"/>
  <c r="JE32" i="41" s="1"/>
  <c r="IW32" i="43"/>
  <c r="IW32" i="41" s="1"/>
  <c r="IO32" i="43"/>
  <c r="IO32" i="41" s="1"/>
  <c r="IG32" i="43"/>
  <c r="IG32" i="41" s="1"/>
  <c r="HY32" i="43"/>
  <c r="HY32" i="41" s="1"/>
  <c r="HQ32" i="43"/>
  <c r="HQ32" i="41" s="1"/>
  <c r="HI32" i="43"/>
  <c r="HI32" i="41" s="1"/>
  <c r="HA32" i="43"/>
  <c r="HA32" i="41" s="1"/>
  <c r="GS32" i="43"/>
  <c r="GS32" i="41" s="1"/>
  <c r="GK32" i="43"/>
  <c r="GK32" i="41" s="1"/>
  <c r="GC32" i="43"/>
  <c r="GC32" i="41" s="1"/>
  <c r="FU32" i="43"/>
  <c r="FU32" i="41" s="1"/>
  <c r="FM32" i="43"/>
  <c r="FM32" i="41" s="1"/>
  <c r="FE32" i="43"/>
  <c r="FE32" i="41" s="1"/>
  <c r="EW32" i="43"/>
  <c r="EW32" i="41" s="1"/>
  <c r="EO32" i="43"/>
  <c r="EO32" i="41" s="1"/>
  <c r="EG32" i="43"/>
  <c r="EG32" i="41" s="1"/>
  <c r="DY32" i="43"/>
  <c r="DY32" i="41" s="1"/>
  <c r="DQ32" i="43"/>
  <c r="DQ32" i="41" s="1"/>
  <c r="DI32" i="43"/>
  <c r="DI32" i="41" s="1"/>
  <c r="DA32" i="43"/>
  <c r="DA32" i="41" s="1"/>
  <c r="CS32" i="43"/>
  <c r="CS32" i="41" s="1"/>
  <c r="CK32" i="43"/>
  <c r="CK32" i="41" s="1"/>
  <c r="CC32" i="43"/>
  <c r="CC32" i="41" s="1"/>
  <c r="BU32" i="43"/>
  <c r="BU32" i="41" s="1"/>
  <c r="BM32" i="43"/>
  <c r="BM32" i="41" s="1"/>
  <c r="BE32" i="43"/>
  <c r="BE32" i="41" s="1"/>
  <c r="AW32" i="43"/>
  <c r="AW32" i="41" s="1"/>
  <c r="AO32" i="43"/>
  <c r="AO32" i="41" s="1"/>
  <c r="AG32" i="43"/>
  <c r="AG32" i="41" s="1"/>
  <c r="Y32" i="43"/>
  <c r="Y32" i="41" s="1"/>
  <c r="Q32" i="43"/>
  <c r="Q32" i="41" s="1"/>
  <c r="I32" i="43"/>
  <c r="I32" i="41" s="1"/>
  <c r="ND32" i="43"/>
  <c r="ND32" i="41" s="1"/>
  <c r="MV32" i="43"/>
  <c r="MV32" i="41" s="1"/>
  <c r="MN32" i="43"/>
  <c r="MN32" i="41" s="1"/>
  <c r="MF32" i="43"/>
  <c r="MF32" i="41" s="1"/>
  <c r="LX32" i="43"/>
  <c r="LX32" i="41" s="1"/>
  <c r="LP32" i="43"/>
  <c r="LP32" i="41" s="1"/>
  <c r="LH32" i="43"/>
  <c r="LH32" i="41" s="1"/>
  <c r="KZ32" i="43"/>
  <c r="KZ32" i="41" s="1"/>
  <c r="KR32" i="43"/>
  <c r="KR32" i="41" s="1"/>
  <c r="KJ32" i="43"/>
  <c r="KJ32" i="41" s="1"/>
  <c r="KB32" i="43"/>
  <c r="KB32" i="41" s="1"/>
  <c r="JT32" i="43"/>
  <c r="JT32" i="41" s="1"/>
  <c r="JL32" i="43"/>
  <c r="JL32" i="41" s="1"/>
  <c r="JD32" i="43"/>
  <c r="JD32" i="41" s="1"/>
  <c r="IV32" i="43"/>
  <c r="IV32" i="41" s="1"/>
  <c r="IN32" i="43"/>
  <c r="IN32" i="41" s="1"/>
  <c r="IF32" i="43"/>
  <c r="IF32" i="41" s="1"/>
  <c r="HX32" i="43"/>
  <c r="HX32" i="41" s="1"/>
  <c r="HP32" i="43"/>
  <c r="HP32" i="41" s="1"/>
  <c r="HH32" i="43"/>
  <c r="HH32" i="41" s="1"/>
  <c r="GZ32" i="43"/>
  <c r="GZ32" i="41" s="1"/>
  <c r="GR32" i="43"/>
  <c r="GR32" i="41" s="1"/>
  <c r="GJ32" i="43"/>
  <c r="GJ32" i="41" s="1"/>
  <c r="GB32" i="43"/>
  <c r="GB32" i="41" s="1"/>
  <c r="FT32" i="43"/>
  <c r="FT32" i="41" s="1"/>
  <c r="FL32" i="43"/>
  <c r="FL32" i="41" s="1"/>
  <c r="FD32" i="43"/>
  <c r="FD32" i="41" s="1"/>
  <c r="EV32" i="43"/>
  <c r="EV32" i="41" s="1"/>
  <c r="EN32" i="43"/>
  <c r="EN32" i="41" s="1"/>
  <c r="EF32" i="43"/>
  <c r="EF32" i="41" s="1"/>
  <c r="DX32" i="43"/>
  <c r="DX32" i="41" s="1"/>
  <c r="DP32" i="43"/>
  <c r="DP32" i="41" s="1"/>
  <c r="DH32" i="43"/>
  <c r="DH32" i="41" s="1"/>
  <c r="CZ32" i="43"/>
  <c r="CZ32" i="41" s="1"/>
  <c r="CR32" i="43"/>
  <c r="CR32" i="41" s="1"/>
  <c r="CJ32" i="43"/>
  <c r="CJ32" i="41" s="1"/>
  <c r="CB32" i="43"/>
  <c r="CB32" i="41" s="1"/>
  <c r="BT32" i="43"/>
  <c r="BT32" i="41" s="1"/>
  <c r="BL32" i="43"/>
  <c r="BL32" i="41" s="1"/>
  <c r="BD32" i="43"/>
  <c r="BD32" i="41" s="1"/>
  <c r="AV32" i="43"/>
  <c r="AV32" i="41" s="1"/>
  <c r="AN32" i="43"/>
  <c r="AN32" i="41" s="1"/>
  <c r="AF32" i="43"/>
  <c r="AF32" i="41" s="1"/>
  <c r="X32" i="43"/>
  <c r="X32" i="41" s="1"/>
  <c r="P32" i="43"/>
  <c r="P32" i="41" s="1"/>
  <c r="H32" i="43"/>
  <c r="H32" i="41" s="1"/>
  <c r="NC32" i="43"/>
  <c r="NC32" i="41" s="1"/>
  <c r="MU32" i="43"/>
  <c r="MU32" i="41" s="1"/>
  <c r="MM32" i="43"/>
  <c r="MM32" i="41" s="1"/>
  <c r="ME32" i="43"/>
  <c r="ME32" i="41" s="1"/>
  <c r="LW32" i="43"/>
  <c r="LW32" i="41" s="1"/>
  <c r="LO32" i="43"/>
  <c r="LO32" i="41" s="1"/>
  <c r="LG32" i="43"/>
  <c r="LG32" i="41" s="1"/>
  <c r="KY32" i="43"/>
  <c r="KY32" i="41" s="1"/>
  <c r="KQ32" i="43"/>
  <c r="KQ32" i="41" s="1"/>
  <c r="KI32" i="43"/>
  <c r="KI32" i="41" s="1"/>
  <c r="KA32" i="43"/>
  <c r="KA32" i="41" s="1"/>
  <c r="JS32" i="43"/>
  <c r="JS32" i="41" s="1"/>
  <c r="JK32" i="43"/>
  <c r="JK32" i="41" s="1"/>
  <c r="JC32" i="43"/>
  <c r="JC32" i="41" s="1"/>
  <c r="IU32" i="43"/>
  <c r="IU32" i="41" s="1"/>
  <c r="IM32" i="43"/>
  <c r="IM32" i="41" s="1"/>
  <c r="IE32" i="43"/>
  <c r="IE32" i="41" s="1"/>
  <c r="HW32" i="43"/>
  <c r="HW32" i="41" s="1"/>
  <c r="HO32" i="43"/>
  <c r="HO32" i="41" s="1"/>
  <c r="HG32" i="43"/>
  <c r="HG32" i="41" s="1"/>
  <c r="GY32" i="43"/>
  <c r="GY32" i="41" s="1"/>
  <c r="GQ32" i="43"/>
  <c r="GQ32" i="41" s="1"/>
  <c r="GI32" i="43"/>
  <c r="GI32" i="41" s="1"/>
  <c r="GA32" i="43"/>
  <c r="GA32" i="41" s="1"/>
  <c r="FS32" i="43"/>
  <c r="FS32" i="41" s="1"/>
  <c r="FK32" i="43"/>
  <c r="FK32" i="41" s="1"/>
  <c r="FC32" i="43"/>
  <c r="FC32" i="41" s="1"/>
  <c r="EU32" i="43"/>
  <c r="EU32" i="41" s="1"/>
  <c r="EM32" i="43"/>
  <c r="EM32" i="41" s="1"/>
  <c r="EE32" i="43"/>
  <c r="EE32" i="41" s="1"/>
  <c r="DW32" i="43"/>
  <c r="DW32" i="41" s="1"/>
  <c r="DO32" i="43"/>
  <c r="DO32" i="41" s="1"/>
  <c r="DG32" i="43"/>
  <c r="DG32" i="41" s="1"/>
  <c r="CY32" i="43"/>
  <c r="CY32" i="41" s="1"/>
  <c r="CQ32" i="43"/>
  <c r="CQ32" i="41" s="1"/>
  <c r="CI32" i="43"/>
  <c r="CI32" i="41" s="1"/>
  <c r="CA32" i="43"/>
  <c r="CA32" i="41" s="1"/>
  <c r="BS32" i="43"/>
  <c r="BS32" i="41" s="1"/>
  <c r="BK32" i="43"/>
  <c r="BK32" i="41" s="1"/>
  <c r="BC32" i="43"/>
  <c r="BC32" i="41" s="1"/>
  <c r="AU32" i="43"/>
  <c r="AU32" i="41" s="1"/>
  <c r="AM32" i="43"/>
  <c r="AM32" i="41" s="1"/>
  <c r="AE32" i="43"/>
  <c r="AE32" i="41" s="1"/>
  <c r="W32" i="43"/>
  <c r="W32" i="41" s="1"/>
  <c r="O32" i="43"/>
  <c r="O32" i="41" s="1"/>
  <c r="G32" i="43"/>
  <c r="G32" i="41" s="1"/>
  <c r="NB32" i="43"/>
  <c r="NB32" i="41" s="1"/>
  <c r="MT32" i="43"/>
  <c r="MT32" i="41" s="1"/>
  <c r="ML32" i="43"/>
  <c r="ML32" i="41" s="1"/>
  <c r="MD32" i="43"/>
  <c r="MD32" i="41" s="1"/>
  <c r="LV32" i="43"/>
  <c r="LV32" i="41" s="1"/>
  <c r="LN32" i="43"/>
  <c r="LN32" i="41" s="1"/>
  <c r="LF32" i="43"/>
  <c r="LF32" i="41" s="1"/>
  <c r="KX32" i="43"/>
  <c r="KX32" i="41" s="1"/>
  <c r="KP32" i="43"/>
  <c r="KP32" i="41" s="1"/>
  <c r="KH32" i="43"/>
  <c r="KH32" i="41" s="1"/>
  <c r="JZ32" i="43"/>
  <c r="JZ32" i="41" s="1"/>
  <c r="JR32" i="43"/>
  <c r="JR32" i="41" s="1"/>
  <c r="JJ32" i="43"/>
  <c r="JJ32" i="41" s="1"/>
  <c r="JB32" i="43"/>
  <c r="JB32" i="41" s="1"/>
  <c r="IT32" i="43"/>
  <c r="IT32" i="41" s="1"/>
  <c r="IL32" i="43"/>
  <c r="IL32" i="41" s="1"/>
  <c r="ID32" i="43"/>
  <c r="ID32" i="41" s="1"/>
  <c r="HV32" i="43"/>
  <c r="HV32" i="41" s="1"/>
  <c r="HN32" i="43"/>
  <c r="HN32" i="41" s="1"/>
  <c r="HF32" i="43"/>
  <c r="HF32" i="41" s="1"/>
  <c r="GX32" i="43"/>
  <c r="GX32" i="41" s="1"/>
  <c r="GP32" i="43"/>
  <c r="GP32" i="41" s="1"/>
  <c r="GH32" i="43"/>
  <c r="GH32" i="41" s="1"/>
  <c r="FZ32" i="43"/>
  <c r="FZ32" i="41" s="1"/>
  <c r="FR32" i="43"/>
  <c r="FR32" i="41" s="1"/>
  <c r="FJ32" i="43"/>
  <c r="FJ32" i="41" s="1"/>
  <c r="FB32" i="43"/>
  <c r="FB32" i="41" s="1"/>
  <c r="ET32" i="43"/>
  <c r="ET32" i="41" s="1"/>
  <c r="EL32" i="43"/>
  <c r="EL32" i="41" s="1"/>
  <c r="ED32" i="43"/>
  <c r="ED32" i="41" s="1"/>
  <c r="DV32" i="43"/>
  <c r="DV32" i="41" s="1"/>
  <c r="DN32" i="43"/>
  <c r="DN32" i="41" s="1"/>
  <c r="DF32" i="43"/>
  <c r="DF32" i="41" s="1"/>
  <c r="CX32" i="43"/>
  <c r="CX32" i="41" s="1"/>
  <c r="CP32" i="43"/>
  <c r="CP32" i="41" s="1"/>
  <c r="CH32" i="43"/>
  <c r="CH32" i="41" s="1"/>
  <c r="BZ32" i="43"/>
  <c r="BZ32" i="41" s="1"/>
  <c r="BR32" i="43"/>
  <c r="BR32" i="41" s="1"/>
  <c r="BJ32" i="43"/>
  <c r="BJ32" i="41" s="1"/>
  <c r="BB32" i="43"/>
  <c r="BB32" i="41" s="1"/>
  <c r="AT32" i="43"/>
  <c r="AT32" i="41" s="1"/>
  <c r="AL32" i="43"/>
  <c r="AL32" i="41" s="1"/>
  <c r="AD32" i="43"/>
  <c r="AD32" i="41" s="1"/>
  <c r="V32" i="43"/>
  <c r="V32" i="41" s="1"/>
  <c r="N32" i="43"/>
  <c r="N32" i="41" s="1"/>
  <c r="F32" i="43"/>
  <c r="F32" i="41" s="1"/>
  <c r="NA32" i="43"/>
  <c r="NA32" i="41" s="1"/>
  <c r="MS32" i="43"/>
  <c r="MS32" i="41" s="1"/>
  <c r="MK32" i="43"/>
  <c r="MK32" i="41" s="1"/>
  <c r="MC32" i="43"/>
  <c r="MC32" i="41" s="1"/>
  <c r="LU32" i="43"/>
  <c r="LU32" i="41" s="1"/>
  <c r="LM32" i="43"/>
  <c r="LM32" i="41" s="1"/>
  <c r="LE32" i="43"/>
  <c r="LE32" i="41" s="1"/>
  <c r="KW32" i="43"/>
  <c r="KW32" i="41" s="1"/>
  <c r="KO32" i="43"/>
  <c r="KO32" i="41" s="1"/>
  <c r="KG32" i="43"/>
  <c r="KG32" i="41" s="1"/>
  <c r="JY32" i="43"/>
  <c r="JY32" i="41" s="1"/>
  <c r="JQ32" i="43"/>
  <c r="JQ32" i="41" s="1"/>
  <c r="JI32" i="43"/>
  <c r="JI32" i="41" s="1"/>
  <c r="JA32" i="43"/>
  <c r="JA32" i="41" s="1"/>
  <c r="IS32" i="43"/>
  <c r="IS32" i="41" s="1"/>
  <c r="IK32" i="43"/>
  <c r="IK32" i="41" s="1"/>
  <c r="IC32" i="43"/>
  <c r="IC32" i="41" s="1"/>
  <c r="HU32" i="43"/>
  <c r="HU32" i="41" s="1"/>
  <c r="HM32" i="43"/>
  <c r="HM32" i="41" s="1"/>
  <c r="HE32" i="43"/>
  <c r="HE32" i="41" s="1"/>
  <c r="GW32" i="43"/>
  <c r="GW32" i="41" s="1"/>
  <c r="GO32" i="43"/>
  <c r="GO32" i="41" s="1"/>
  <c r="GG32" i="43"/>
  <c r="GG32" i="41" s="1"/>
  <c r="FY32" i="43"/>
  <c r="FY32" i="41" s="1"/>
  <c r="FQ32" i="43"/>
  <c r="FQ32" i="41" s="1"/>
  <c r="FI32" i="43"/>
  <c r="FI32" i="41" s="1"/>
  <c r="FA32" i="43"/>
  <c r="FA32" i="41" s="1"/>
  <c r="ES32" i="43"/>
  <c r="ES32" i="41" s="1"/>
  <c r="EK32" i="43"/>
  <c r="EK32" i="41" s="1"/>
  <c r="EC32" i="43"/>
  <c r="EC32" i="41" s="1"/>
  <c r="DU32" i="43"/>
  <c r="DU32" i="41" s="1"/>
  <c r="DM32" i="43"/>
  <c r="DM32" i="41" s="1"/>
  <c r="DE32" i="43"/>
  <c r="DE32" i="41" s="1"/>
  <c r="CW32" i="43"/>
  <c r="CW32" i="41" s="1"/>
  <c r="CO32" i="43"/>
  <c r="CO32" i="41" s="1"/>
  <c r="CG32" i="43"/>
  <c r="CG32" i="41" s="1"/>
  <c r="BY32" i="43"/>
  <c r="BY32" i="41" s="1"/>
  <c r="BQ32" i="43"/>
  <c r="BQ32" i="41" s="1"/>
  <c r="BI32" i="43"/>
  <c r="BI32" i="41" s="1"/>
  <c r="BA32" i="43"/>
  <c r="BA32" i="41" s="1"/>
  <c r="AS32" i="43"/>
  <c r="AS32" i="41" s="1"/>
  <c r="AK32" i="43"/>
  <c r="AK32" i="41" s="1"/>
  <c r="AC32" i="43"/>
  <c r="AC32" i="41" s="1"/>
  <c r="U32" i="43"/>
  <c r="U32" i="41" s="1"/>
  <c r="M32" i="43"/>
  <c r="M32" i="41" s="1"/>
  <c r="E32" i="43"/>
  <c r="E32" i="41" s="1"/>
  <c r="MZ32" i="43"/>
  <c r="MZ32" i="41" s="1"/>
  <c r="MR32" i="43"/>
  <c r="MR32" i="41" s="1"/>
  <c r="MJ32" i="43"/>
  <c r="MJ32" i="41" s="1"/>
  <c r="MB32" i="43"/>
  <c r="MB32" i="41" s="1"/>
  <c r="LT32" i="43"/>
  <c r="LT32" i="41" s="1"/>
  <c r="LL32" i="43"/>
  <c r="LL32" i="41" s="1"/>
  <c r="LD32" i="43"/>
  <c r="LD32" i="41" s="1"/>
  <c r="KV32" i="43"/>
  <c r="KV32" i="41" s="1"/>
  <c r="KN32" i="43"/>
  <c r="KN32" i="41" s="1"/>
  <c r="KF32" i="43"/>
  <c r="KF32" i="41" s="1"/>
  <c r="JX32" i="43"/>
  <c r="JX32" i="41" s="1"/>
  <c r="JP32" i="43"/>
  <c r="JP32" i="41" s="1"/>
  <c r="JH32" i="43"/>
  <c r="JH32" i="41" s="1"/>
  <c r="IZ32" i="43"/>
  <c r="IZ32" i="41" s="1"/>
  <c r="IR32" i="43"/>
  <c r="IR32" i="41" s="1"/>
  <c r="IJ32" i="43"/>
  <c r="IJ32" i="41" s="1"/>
  <c r="IB32" i="43"/>
  <c r="IB32" i="41" s="1"/>
  <c r="HT32" i="43"/>
  <c r="HT32" i="41" s="1"/>
  <c r="HL32" i="43"/>
  <c r="HL32" i="41" s="1"/>
  <c r="HD32" i="43"/>
  <c r="HD32" i="41" s="1"/>
  <c r="GV32" i="43"/>
  <c r="GV32" i="41" s="1"/>
  <c r="GN32" i="43"/>
  <c r="GN32" i="41" s="1"/>
  <c r="GF32" i="43"/>
  <c r="GF32" i="41" s="1"/>
  <c r="FX32" i="43"/>
  <c r="FX32" i="41" s="1"/>
  <c r="FP32" i="43"/>
  <c r="FP32" i="41" s="1"/>
  <c r="FH32" i="43"/>
  <c r="FH32" i="41" s="1"/>
  <c r="EZ32" i="43"/>
  <c r="EZ32" i="41" s="1"/>
  <c r="ER32" i="43"/>
  <c r="ER32" i="41" s="1"/>
  <c r="EJ32" i="43"/>
  <c r="EJ32" i="41" s="1"/>
  <c r="EB32" i="43"/>
  <c r="EB32" i="41" s="1"/>
  <c r="DT32" i="43"/>
  <c r="DT32" i="41" s="1"/>
  <c r="DL32" i="43"/>
  <c r="DL32" i="41" s="1"/>
  <c r="DD32" i="43"/>
  <c r="DD32" i="41" s="1"/>
  <c r="CV32" i="43"/>
  <c r="CV32" i="41" s="1"/>
  <c r="CN32" i="43"/>
  <c r="CN32" i="41" s="1"/>
  <c r="CF32" i="43"/>
  <c r="CF32" i="41" s="1"/>
  <c r="BX32" i="43"/>
  <c r="BX32" i="41" s="1"/>
  <c r="BP32" i="43"/>
  <c r="BP32" i="41" s="1"/>
  <c r="BH32" i="43"/>
  <c r="BH32" i="41" s="1"/>
  <c r="AZ32" i="43"/>
  <c r="AZ32" i="41" s="1"/>
  <c r="AR32" i="43"/>
  <c r="AR32" i="41" s="1"/>
  <c r="AJ32" i="43"/>
  <c r="AJ32" i="41" s="1"/>
  <c r="AB32" i="43"/>
  <c r="AB32" i="41" s="1"/>
  <c r="T32" i="43"/>
  <c r="T32" i="41" s="1"/>
  <c r="L32" i="43"/>
  <c r="L32" i="41" s="1"/>
  <c r="D32" i="43"/>
  <c r="D32" i="41" s="1"/>
  <c r="NG32" i="43"/>
  <c r="NG32" i="41" s="1"/>
  <c r="MA32" i="43"/>
  <c r="MA32" i="41" s="1"/>
  <c r="KU32" i="43"/>
  <c r="KU32" i="41" s="1"/>
  <c r="JO32" i="43"/>
  <c r="JO32" i="41" s="1"/>
  <c r="II32" i="43"/>
  <c r="II32" i="41" s="1"/>
  <c r="HC32" i="43"/>
  <c r="HC32" i="41" s="1"/>
  <c r="FW32" i="43"/>
  <c r="FW32" i="41" s="1"/>
  <c r="EQ32" i="43"/>
  <c r="EQ32" i="41" s="1"/>
  <c r="DK32" i="43"/>
  <c r="DK32" i="41" s="1"/>
  <c r="CE32" i="43"/>
  <c r="CE32" i="41" s="1"/>
  <c r="AY32" i="43"/>
  <c r="AY32" i="41" s="1"/>
  <c r="S32" i="43"/>
  <c r="S32" i="41" s="1"/>
  <c r="NF32" i="43"/>
  <c r="NF32" i="41" s="1"/>
  <c r="LZ32" i="43"/>
  <c r="LZ32" i="41" s="1"/>
  <c r="KT32" i="43"/>
  <c r="KT32" i="41" s="1"/>
  <c r="JN32" i="43"/>
  <c r="JN32" i="41" s="1"/>
  <c r="IH32" i="43"/>
  <c r="IH32" i="41" s="1"/>
  <c r="HB32" i="43"/>
  <c r="HB32" i="41" s="1"/>
  <c r="FV32" i="43"/>
  <c r="FV32" i="41" s="1"/>
  <c r="EP32" i="43"/>
  <c r="EP32" i="41" s="1"/>
  <c r="DJ32" i="43"/>
  <c r="DJ32" i="41" s="1"/>
  <c r="CD32" i="43"/>
  <c r="CD32" i="41" s="1"/>
  <c r="AX32" i="43"/>
  <c r="AX32" i="41" s="1"/>
  <c r="R32" i="43"/>
  <c r="R32" i="41" s="1"/>
  <c r="MY32" i="43"/>
  <c r="MY32" i="41" s="1"/>
  <c r="LS32" i="43"/>
  <c r="LS32" i="41" s="1"/>
  <c r="KM32" i="43"/>
  <c r="KM32" i="41" s="1"/>
  <c r="JG32" i="43"/>
  <c r="JG32" i="41" s="1"/>
  <c r="IA32" i="43"/>
  <c r="IA32" i="41" s="1"/>
  <c r="GU32" i="43"/>
  <c r="GU32" i="41" s="1"/>
  <c r="FO32" i="43"/>
  <c r="FO32" i="41" s="1"/>
  <c r="EI32" i="43"/>
  <c r="EI32" i="41" s="1"/>
  <c r="DC32" i="43"/>
  <c r="DC32" i="41" s="1"/>
  <c r="BW32" i="43"/>
  <c r="BW32" i="41" s="1"/>
  <c r="AQ32" i="43"/>
  <c r="AQ32" i="41" s="1"/>
  <c r="K32" i="43"/>
  <c r="K32" i="41" s="1"/>
  <c r="MX32" i="43"/>
  <c r="MX32" i="41" s="1"/>
  <c r="LR32" i="43"/>
  <c r="LR32" i="41" s="1"/>
  <c r="KL32" i="43"/>
  <c r="KL32" i="41" s="1"/>
  <c r="JF32" i="43"/>
  <c r="JF32" i="41" s="1"/>
  <c r="HZ32" i="43"/>
  <c r="HZ32" i="41" s="1"/>
  <c r="GT32" i="43"/>
  <c r="GT32" i="41" s="1"/>
  <c r="FN32" i="43"/>
  <c r="FN32" i="41" s="1"/>
  <c r="EH32" i="43"/>
  <c r="EH32" i="41" s="1"/>
  <c r="DB32" i="43"/>
  <c r="DB32" i="41" s="1"/>
  <c r="BV32" i="43"/>
  <c r="BV32" i="41" s="1"/>
  <c r="AP32" i="43"/>
  <c r="AP32" i="41" s="1"/>
  <c r="J32" i="43"/>
  <c r="J32" i="41" s="1"/>
  <c r="MQ32" i="43"/>
  <c r="MQ32" i="41" s="1"/>
  <c r="LK32" i="43"/>
  <c r="LK32" i="41" s="1"/>
  <c r="KE32" i="43"/>
  <c r="KE32" i="41" s="1"/>
  <c r="IY32" i="43"/>
  <c r="IY32" i="41" s="1"/>
  <c r="HS32" i="43"/>
  <c r="HS32" i="41" s="1"/>
  <c r="GM32" i="43"/>
  <c r="GM32" i="41" s="1"/>
  <c r="FG32" i="43"/>
  <c r="FG32" i="41" s="1"/>
  <c r="EA32" i="43"/>
  <c r="EA32" i="41" s="1"/>
  <c r="CU32" i="43"/>
  <c r="CU32" i="41" s="1"/>
  <c r="BO32" i="43"/>
  <c r="BO32" i="41" s="1"/>
  <c r="AI32" i="43"/>
  <c r="AI32" i="41" s="1"/>
  <c r="C32" i="43"/>
  <c r="MP32" i="43"/>
  <c r="MP32" i="41" s="1"/>
  <c r="LJ32" i="43"/>
  <c r="LJ32" i="41" s="1"/>
  <c r="KD32" i="43"/>
  <c r="KD32" i="41" s="1"/>
  <c r="IX32" i="43"/>
  <c r="IX32" i="41" s="1"/>
  <c r="HR32" i="43"/>
  <c r="HR32" i="41" s="1"/>
  <c r="GL32" i="43"/>
  <c r="GL32" i="41" s="1"/>
  <c r="FF32" i="43"/>
  <c r="FF32" i="41" s="1"/>
  <c r="DZ32" i="43"/>
  <c r="DZ32" i="41" s="1"/>
  <c r="CT32" i="43"/>
  <c r="CT32" i="41" s="1"/>
  <c r="BN32" i="43"/>
  <c r="BN32" i="41" s="1"/>
  <c r="AH32" i="43"/>
  <c r="AH32" i="41" s="1"/>
  <c r="MI32" i="43"/>
  <c r="MI32" i="41" s="1"/>
  <c r="HK32" i="43"/>
  <c r="HK32" i="41" s="1"/>
  <c r="CM32" i="43"/>
  <c r="CM32" i="41" s="1"/>
  <c r="MH32" i="43"/>
  <c r="MH32" i="41" s="1"/>
  <c r="HJ32" i="43"/>
  <c r="HJ32" i="41" s="1"/>
  <c r="CL32" i="43"/>
  <c r="CL32" i="41" s="1"/>
  <c r="LC32" i="43"/>
  <c r="LC32" i="41" s="1"/>
  <c r="GE32" i="43"/>
  <c r="GE32" i="41" s="1"/>
  <c r="BG32" i="43"/>
  <c r="BG32" i="41" s="1"/>
  <c r="LB32" i="43"/>
  <c r="LB32" i="41" s="1"/>
  <c r="GD32" i="43"/>
  <c r="GD32" i="41" s="1"/>
  <c r="BF32" i="43"/>
  <c r="BF32" i="41" s="1"/>
  <c r="JW32" i="43"/>
  <c r="JW32" i="41" s="1"/>
  <c r="EY32" i="43"/>
  <c r="EY32" i="41" s="1"/>
  <c r="AA32" i="43"/>
  <c r="AA32" i="41" s="1"/>
  <c r="IQ32" i="43"/>
  <c r="IQ32" i="41" s="1"/>
  <c r="DS32" i="43"/>
  <c r="DS32" i="41" s="1"/>
  <c r="Z32" i="43"/>
  <c r="Z32" i="41" s="1"/>
  <c r="JV32" i="43"/>
  <c r="JV32" i="41" s="1"/>
  <c r="EX32" i="43"/>
  <c r="EX32" i="41" s="1"/>
  <c r="IP32" i="43"/>
  <c r="IP32" i="41" s="1"/>
  <c r="DR32" i="43"/>
  <c r="DR32" i="41" s="1"/>
  <c r="NA24" i="43"/>
  <c r="MS24" i="43"/>
  <c r="MK24" i="43"/>
  <c r="MC24" i="43"/>
  <c r="LU24" i="43"/>
  <c r="LM24" i="43"/>
  <c r="LE24" i="43"/>
  <c r="KW24" i="43"/>
  <c r="KO24" i="43"/>
  <c r="KG24" i="43"/>
  <c r="JY24" i="43"/>
  <c r="JQ24" i="43"/>
  <c r="JI24" i="43"/>
  <c r="JA24" i="43"/>
  <c r="IS24" i="43"/>
  <c r="IK24" i="43"/>
  <c r="MZ24" i="43"/>
  <c r="MR24" i="43"/>
  <c r="MJ24" i="43"/>
  <c r="MB24" i="43"/>
  <c r="LT24" i="43"/>
  <c r="LL24" i="43"/>
  <c r="LD24" i="43"/>
  <c r="KV24" i="43"/>
  <c r="KN24" i="43"/>
  <c r="KF24" i="43"/>
  <c r="JX24" i="43"/>
  <c r="JP24" i="43"/>
  <c r="JH24" i="43"/>
  <c r="IZ24" i="43"/>
  <c r="IR24" i="43"/>
  <c r="IJ24" i="43"/>
  <c r="IB24" i="43"/>
  <c r="HT24" i="43"/>
  <c r="HL24" i="43"/>
  <c r="NG24" i="43"/>
  <c r="MY24" i="43"/>
  <c r="MQ24" i="43"/>
  <c r="MI24" i="43"/>
  <c r="MA24" i="43"/>
  <c r="LS24" i="43"/>
  <c r="LK24" i="43"/>
  <c r="LC24" i="43"/>
  <c r="KU24" i="43"/>
  <c r="KM24" i="43"/>
  <c r="KE24" i="43"/>
  <c r="JW24" i="43"/>
  <c r="JO24" i="43"/>
  <c r="JG24" i="43"/>
  <c r="IY24" i="43"/>
  <c r="IQ24" i="43"/>
  <c r="NF24" i="43"/>
  <c r="MX24" i="43"/>
  <c r="MP24" i="43"/>
  <c r="MH24" i="43"/>
  <c r="LZ24" i="43"/>
  <c r="LR24" i="43"/>
  <c r="LJ24" i="43"/>
  <c r="LB24" i="43"/>
  <c r="KT24" i="43"/>
  <c r="KL24" i="43"/>
  <c r="KD24" i="43"/>
  <c r="JV24" i="43"/>
  <c r="JN24" i="43"/>
  <c r="JF24" i="43"/>
  <c r="IX24" i="43"/>
  <c r="IP24" i="43"/>
  <c r="IH24" i="43"/>
  <c r="NE24" i="43"/>
  <c r="MW24" i="43"/>
  <c r="MO24" i="43"/>
  <c r="MG24" i="43"/>
  <c r="LY24" i="43"/>
  <c r="LQ24" i="43"/>
  <c r="LI24" i="43"/>
  <c r="LA24" i="43"/>
  <c r="KS24" i="43"/>
  <c r="KK24" i="43"/>
  <c r="KC24" i="43"/>
  <c r="JU24" i="43"/>
  <c r="JM24" i="43"/>
  <c r="JE24" i="43"/>
  <c r="IW24" i="43"/>
  <c r="IO24" i="43"/>
  <c r="IG24" i="43"/>
  <c r="HY24" i="43"/>
  <c r="HQ24" i="43"/>
  <c r="NC24" i="43"/>
  <c r="MU24" i="43"/>
  <c r="MM24" i="43"/>
  <c r="ME24" i="43"/>
  <c r="LW24" i="43"/>
  <c r="LO24" i="43"/>
  <c r="LG24" i="43"/>
  <c r="KY24" i="43"/>
  <c r="KQ24" i="43"/>
  <c r="KI24" i="43"/>
  <c r="KA24" i="43"/>
  <c r="JS24" i="43"/>
  <c r="JK24" i="43"/>
  <c r="JC24" i="43"/>
  <c r="IU24" i="43"/>
  <c r="IM24" i="43"/>
  <c r="MN24" i="43"/>
  <c r="LH24" i="43"/>
  <c r="KB24" i="43"/>
  <c r="IV24" i="43"/>
  <c r="IC24" i="43"/>
  <c r="HR24" i="43"/>
  <c r="HH24" i="43"/>
  <c r="GZ24" i="43"/>
  <c r="GR24" i="43"/>
  <c r="GJ24" i="43"/>
  <c r="GB24" i="43"/>
  <c r="FT24" i="43"/>
  <c r="FL24" i="43"/>
  <c r="FD24" i="43"/>
  <c r="EV24" i="43"/>
  <c r="EN24" i="43"/>
  <c r="EF24" i="43"/>
  <c r="DX24" i="43"/>
  <c r="DP24" i="43"/>
  <c r="DH24" i="43"/>
  <c r="CZ24" i="43"/>
  <c r="CR24" i="43"/>
  <c r="CJ24" i="43"/>
  <c r="CB24" i="43"/>
  <c r="BT24" i="43"/>
  <c r="BL24" i="43"/>
  <c r="BD24" i="43"/>
  <c r="AV24" i="43"/>
  <c r="AN24" i="43"/>
  <c r="AF24" i="43"/>
  <c r="X24" i="43"/>
  <c r="P24" i="43"/>
  <c r="H24" i="43"/>
  <c r="ML24" i="43"/>
  <c r="LF24" i="43"/>
  <c r="JZ24" i="43"/>
  <c r="IT24" i="43"/>
  <c r="IA24" i="43"/>
  <c r="HP24" i="43"/>
  <c r="HG24" i="43"/>
  <c r="GY24" i="43"/>
  <c r="GQ24" i="43"/>
  <c r="GI24" i="43"/>
  <c r="GA24" i="43"/>
  <c r="FS24" i="43"/>
  <c r="FK24" i="43"/>
  <c r="FC24" i="43"/>
  <c r="EU24" i="43"/>
  <c r="EM24" i="43"/>
  <c r="EE24" i="43"/>
  <c r="DW24" i="43"/>
  <c r="DO24" i="43"/>
  <c r="DG24" i="43"/>
  <c r="CY24" i="43"/>
  <c r="CQ24" i="43"/>
  <c r="CI24" i="43"/>
  <c r="CA24" i="43"/>
  <c r="BS24" i="43"/>
  <c r="BK24" i="43"/>
  <c r="BC24" i="43"/>
  <c r="AU24" i="43"/>
  <c r="AM24" i="43"/>
  <c r="AE24" i="43"/>
  <c r="W24" i="43"/>
  <c r="O24" i="43"/>
  <c r="G24" i="43"/>
  <c r="MF24" i="43"/>
  <c r="KZ24" i="43"/>
  <c r="JT24" i="43"/>
  <c r="IN24" i="43"/>
  <c r="HZ24" i="43"/>
  <c r="HO24" i="43"/>
  <c r="HF24" i="43"/>
  <c r="GX24" i="43"/>
  <c r="GP24" i="43"/>
  <c r="GH24" i="43"/>
  <c r="FZ24" i="43"/>
  <c r="FR24" i="43"/>
  <c r="FJ24" i="43"/>
  <c r="FB24" i="43"/>
  <c r="ET24" i="43"/>
  <c r="EL24" i="43"/>
  <c r="ED24" i="43"/>
  <c r="DV24" i="43"/>
  <c r="DN24" i="43"/>
  <c r="DF24" i="43"/>
  <c r="CX24" i="43"/>
  <c r="CP24" i="43"/>
  <c r="CH24" i="43"/>
  <c r="BZ24" i="43"/>
  <c r="BR24" i="43"/>
  <c r="BJ24" i="43"/>
  <c r="BB24" i="43"/>
  <c r="AT24" i="43"/>
  <c r="AL24" i="43"/>
  <c r="AD24" i="43"/>
  <c r="V24" i="43"/>
  <c r="N24" i="43"/>
  <c r="F24" i="43"/>
  <c r="MD24" i="43"/>
  <c r="KX24" i="43"/>
  <c r="JR24" i="43"/>
  <c r="IL24" i="43"/>
  <c r="HX24" i="43"/>
  <c r="HN24" i="43"/>
  <c r="HE24" i="43"/>
  <c r="GW24" i="43"/>
  <c r="GO24" i="43"/>
  <c r="GG24" i="43"/>
  <c r="FY24" i="43"/>
  <c r="FQ24" i="43"/>
  <c r="FI24" i="43"/>
  <c r="FA24" i="43"/>
  <c r="ES24" i="43"/>
  <c r="EK24" i="43"/>
  <c r="EC24" i="43"/>
  <c r="DU24" i="43"/>
  <c r="DM24" i="43"/>
  <c r="DE24" i="43"/>
  <c r="CW24" i="43"/>
  <c r="CO24" i="43"/>
  <c r="CG24" i="43"/>
  <c r="BY24" i="43"/>
  <c r="BQ24" i="43"/>
  <c r="BI24" i="43"/>
  <c r="BA24" i="43"/>
  <c r="AS24" i="43"/>
  <c r="AK24" i="43"/>
  <c r="AC24" i="43"/>
  <c r="U24" i="43"/>
  <c r="M24" i="43"/>
  <c r="E24" i="43"/>
  <c r="ND24" i="43"/>
  <c r="LX24" i="43"/>
  <c r="KR24" i="43"/>
  <c r="JL24" i="43"/>
  <c r="II24" i="43"/>
  <c r="HW24" i="43"/>
  <c r="HM24" i="43"/>
  <c r="HD24" i="43"/>
  <c r="GV24" i="43"/>
  <c r="GN24" i="43"/>
  <c r="GF24" i="43"/>
  <c r="FX24" i="43"/>
  <c r="FP24" i="43"/>
  <c r="FH24" i="43"/>
  <c r="EZ24" i="43"/>
  <c r="ER24" i="43"/>
  <c r="EJ24" i="43"/>
  <c r="EB24" i="43"/>
  <c r="DT24" i="43"/>
  <c r="DL24" i="43"/>
  <c r="DD24" i="43"/>
  <c r="CV24" i="43"/>
  <c r="CN24" i="43"/>
  <c r="CF24" i="43"/>
  <c r="BX24" i="43"/>
  <c r="BP24" i="43"/>
  <c r="BH24" i="43"/>
  <c r="AZ24" i="43"/>
  <c r="AR24" i="43"/>
  <c r="AJ24" i="43"/>
  <c r="AB24" i="43"/>
  <c r="T24" i="43"/>
  <c r="L24" i="43"/>
  <c r="D24" i="43"/>
  <c r="MV24" i="43"/>
  <c r="LP24" i="43"/>
  <c r="KJ24" i="43"/>
  <c r="JD24" i="43"/>
  <c r="IE24" i="43"/>
  <c r="HU24" i="43"/>
  <c r="HJ24" i="43"/>
  <c r="HB24" i="43"/>
  <c r="GT24" i="43"/>
  <c r="GL24" i="43"/>
  <c r="GD24" i="43"/>
  <c r="FV24" i="43"/>
  <c r="FN24" i="43"/>
  <c r="FF24" i="43"/>
  <c r="FF24" i="41" s="1"/>
  <c r="EX24" i="43"/>
  <c r="EP24" i="43"/>
  <c r="EH24" i="43"/>
  <c r="DZ24" i="43"/>
  <c r="DZ24" i="41" s="1"/>
  <c r="DR24" i="43"/>
  <c r="DJ24" i="43"/>
  <c r="DB24" i="43"/>
  <c r="CT24" i="43"/>
  <c r="CL24" i="43"/>
  <c r="CL24" i="41" s="1"/>
  <c r="CD24" i="43"/>
  <c r="BV24" i="43"/>
  <c r="BV24" i="41" s="1"/>
  <c r="BN24" i="43"/>
  <c r="BF24" i="43"/>
  <c r="AX24" i="43"/>
  <c r="AP24" i="43"/>
  <c r="AH24" i="43"/>
  <c r="Z24" i="43"/>
  <c r="R24" i="43"/>
  <c r="J24" i="43"/>
  <c r="KP24" i="43"/>
  <c r="HK24" i="43"/>
  <c r="GE24" i="43"/>
  <c r="EY24" i="43"/>
  <c r="DS24" i="43"/>
  <c r="CM24" i="43"/>
  <c r="BG24" i="43"/>
  <c r="AA24" i="43"/>
  <c r="KH24" i="43"/>
  <c r="HI24" i="43"/>
  <c r="GC24" i="43"/>
  <c r="EW24" i="43"/>
  <c r="DQ24" i="43"/>
  <c r="CK24" i="43"/>
  <c r="BE24" i="43"/>
  <c r="Y24" i="43"/>
  <c r="JJ24" i="43"/>
  <c r="HC24" i="43"/>
  <c r="HC24" i="41" s="1"/>
  <c r="FW24" i="43"/>
  <c r="EQ24" i="43"/>
  <c r="DK24" i="43"/>
  <c r="CE24" i="43"/>
  <c r="AY24" i="43"/>
  <c r="S24" i="43"/>
  <c r="JB24" i="43"/>
  <c r="HA24" i="43"/>
  <c r="FU24" i="43"/>
  <c r="EO24" i="43"/>
  <c r="DI24" i="43"/>
  <c r="CC24" i="43"/>
  <c r="AW24" i="43"/>
  <c r="Q24" i="43"/>
  <c r="NB24" i="43"/>
  <c r="IF24" i="43"/>
  <c r="GU24" i="43"/>
  <c r="FO24" i="43"/>
  <c r="EI24" i="43"/>
  <c r="DC24" i="43"/>
  <c r="BW24" i="43"/>
  <c r="AQ24" i="43"/>
  <c r="K24" i="43"/>
  <c r="LV24" i="43"/>
  <c r="HV24" i="43"/>
  <c r="GM24" i="43"/>
  <c r="FG24" i="43"/>
  <c r="EA24" i="43"/>
  <c r="CU24" i="43"/>
  <c r="BO24" i="43"/>
  <c r="AI24" i="43"/>
  <c r="C24" i="43"/>
  <c r="FM24" i="43"/>
  <c r="AO24" i="43"/>
  <c r="FE24" i="43"/>
  <c r="AG24" i="43"/>
  <c r="MT24" i="43"/>
  <c r="EG24" i="43"/>
  <c r="I24" i="43"/>
  <c r="LN24" i="43"/>
  <c r="DY24" i="43"/>
  <c r="ID24" i="43"/>
  <c r="DA24" i="43"/>
  <c r="GS24" i="43"/>
  <c r="BU24" i="43"/>
  <c r="GK24" i="43"/>
  <c r="BM24" i="43"/>
  <c r="HS24" i="43"/>
  <c r="CS24" i="43"/>
  <c r="NC24" i="45"/>
  <c r="MU24" i="45"/>
  <c r="MM24" i="45"/>
  <c r="ME24" i="45"/>
  <c r="LW24" i="45"/>
  <c r="LO24" i="45"/>
  <c r="LG24" i="45"/>
  <c r="KY24" i="45"/>
  <c r="KQ24" i="45"/>
  <c r="KI24" i="45"/>
  <c r="KA24" i="45"/>
  <c r="JS24" i="45"/>
  <c r="JK24" i="45"/>
  <c r="JC24" i="45"/>
  <c r="IU24" i="45"/>
  <c r="IM24" i="45"/>
  <c r="IE24" i="45"/>
  <c r="HW24" i="45"/>
  <c r="HO24" i="45"/>
  <c r="HG24" i="45"/>
  <c r="GY24" i="45"/>
  <c r="GQ24" i="45"/>
  <c r="NB24" i="45"/>
  <c r="MT24" i="45"/>
  <c r="ML24" i="45"/>
  <c r="MD24" i="45"/>
  <c r="LV24" i="45"/>
  <c r="LN24" i="45"/>
  <c r="LF24" i="45"/>
  <c r="KX24" i="45"/>
  <c r="KP24" i="45"/>
  <c r="KH24" i="45"/>
  <c r="JZ24" i="45"/>
  <c r="JR24" i="45"/>
  <c r="JJ24" i="45"/>
  <c r="JB24" i="45"/>
  <c r="IT24" i="45"/>
  <c r="IL24" i="45"/>
  <c r="ID24" i="45"/>
  <c r="HV24" i="45"/>
  <c r="HN24" i="45"/>
  <c r="HF24" i="45"/>
  <c r="GX24" i="45"/>
  <c r="NA24" i="45"/>
  <c r="MZ24" i="45"/>
  <c r="MR24" i="45"/>
  <c r="MJ24" i="45"/>
  <c r="MB24" i="45"/>
  <c r="LT24" i="45"/>
  <c r="LL24" i="45"/>
  <c r="LD24" i="45"/>
  <c r="KV24" i="45"/>
  <c r="KN24" i="45"/>
  <c r="KF24" i="45"/>
  <c r="JX24" i="45"/>
  <c r="JP24" i="45"/>
  <c r="JH24" i="45"/>
  <c r="IZ24" i="45"/>
  <c r="IR24" i="45"/>
  <c r="IJ24" i="45"/>
  <c r="IB24" i="45"/>
  <c r="HT24" i="45"/>
  <c r="HL24" i="45"/>
  <c r="HD24" i="45"/>
  <c r="GV24" i="45"/>
  <c r="MX24" i="45"/>
  <c r="MP24" i="45"/>
  <c r="MH24" i="45"/>
  <c r="LZ24" i="45"/>
  <c r="LR24" i="45"/>
  <c r="LJ24" i="45"/>
  <c r="LB24" i="45"/>
  <c r="KT24" i="45"/>
  <c r="KL24" i="45"/>
  <c r="KD24" i="45"/>
  <c r="JV24" i="45"/>
  <c r="JN24" i="45"/>
  <c r="JF24" i="45"/>
  <c r="IX24" i="45"/>
  <c r="IP24" i="45"/>
  <c r="IH24" i="45"/>
  <c r="HZ24" i="45"/>
  <c r="HR24" i="45"/>
  <c r="HJ24" i="45"/>
  <c r="HB24" i="45"/>
  <c r="GT24" i="45"/>
  <c r="NE24" i="45"/>
  <c r="MW24" i="45"/>
  <c r="MO24" i="45"/>
  <c r="MG24" i="45"/>
  <c r="LY24" i="45"/>
  <c r="LQ24" i="45"/>
  <c r="LI24" i="45"/>
  <c r="LA24" i="45"/>
  <c r="KS24" i="45"/>
  <c r="KK24" i="45"/>
  <c r="KC24" i="45"/>
  <c r="JU24" i="45"/>
  <c r="JM24" i="45"/>
  <c r="JE24" i="45"/>
  <c r="IW24" i="45"/>
  <c r="IO24" i="45"/>
  <c r="IG24" i="45"/>
  <c r="HY24" i="45"/>
  <c r="HQ24" i="45"/>
  <c r="HI24" i="45"/>
  <c r="HA24" i="45"/>
  <c r="GS24" i="45"/>
  <c r="GK24" i="45"/>
  <c r="MN24" i="45"/>
  <c r="LS24" i="45"/>
  <c r="KW24" i="45"/>
  <c r="KB24" i="45"/>
  <c r="JG24" i="45"/>
  <c r="IK24" i="45"/>
  <c r="HP24" i="45"/>
  <c r="GU24" i="45"/>
  <c r="GI24" i="45"/>
  <c r="GA24" i="45"/>
  <c r="FS24" i="45"/>
  <c r="FK24" i="45"/>
  <c r="FC24" i="45"/>
  <c r="EU24" i="45"/>
  <c r="EM24" i="45"/>
  <c r="EE24" i="45"/>
  <c r="DW24" i="45"/>
  <c r="DO24" i="45"/>
  <c r="DG24" i="45"/>
  <c r="CY24" i="45"/>
  <c r="CQ24" i="45"/>
  <c r="CI24" i="45"/>
  <c r="CA24" i="45"/>
  <c r="BS24" i="45"/>
  <c r="BK24" i="45"/>
  <c r="BC24" i="45"/>
  <c r="AU24" i="45"/>
  <c r="AM24" i="45"/>
  <c r="AE24" i="45"/>
  <c r="W24" i="45"/>
  <c r="O24" i="45"/>
  <c r="G24" i="45"/>
  <c r="MK24" i="45"/>
  <c r="LP24" i="45"/>
  <c r="KU24" i="45"/>
  <c r="JY24" i="45"/>
  <c r="JD24" i="45"/>
  <c r="II24" i="45"/>
  <c r="HM24" i="45"/>
  <c r="GR24" i="45"/>
  <c r="GH24" i="45"/>
  <c r="FZ24" i="45"/>
  <c r="FR24" i="45"/>
  <c r="FJ24" i="45"/>
  <c r="FB24" i="45"/>
  <c r="ET24" i="45"/>
  <c r="EL24" i="45"/>
  <c r="ED24" i="45"/>
  <c r="DV24" i="45"/>
  <c r="DN24" i="45"/>
  <c r="DF24" i="45"/>
  <c r="CX24" i="45"/>
  <c r="CP24" i="45"/>
  <c r="CH24" i="45"/>
  <c r="BZ24" i="45"/>
  <c r="BR24" i="45"/>
  <c r="BJ24" i="45"/>
  <c r="BB24" i="45"/>
  <c r="AT24" i="45"/>
  <c r="AL24" i="45"/>
  <c r="AD24" i="45"/>
  <c r="V24" i="45"/>
  <c r="N24" i="45"/>
  <c r="F24" i="45"/>
  <c r="MI24" i="45"/>
  <c r="LM24" i="45"/>
  <c r="KR24" i="45"/>
  <c r="JW24" i="45"/>
  <c r="JA24" i="45"/>
  <c r="IF24" i="45"/>
  <c r="HK24" i="45"/>
  <c r="GP24" i="45"/>
  <c r="GG24" i="45"/>
  <c r="FY24" i="45"/>
  <c r="FQ24" i="45"/>
  <c r="FI24" i="45"/>
  <c r="FA24" i="45"/>
  <c r="ES24" i="45"/>
  <c r="EK24" i="45"/>
  <c r="EC24" i="45"/>
  <c r="DU24" i="45"/>
  <c r="DM24" i="45"/>
  <c r="DE24" i="45"/>
  <c r="CW24" i="45"/>
  <c r="CO24" i="45"/>
  <c r="CG24" i="45"/>
  <c r="BY24" i="45"/>
  <c r="BQ24" i="45"/>
  <c r="BI24" i="45"/>
  <c r="BA24" i="45"/>
  <c r="AS24" i="45"/>
  <c r="AK24" i="45"/>
  <c r="AC24" i="45"/>
  <c r="U24" i="45"/>
  <c r="M24" i="45"/>
  <c r="E24" i="45"/>
  <c r="ND24" i="45"/>
  <c r="MF24" i="45"/>
  <c r="LK24" i="45"/>
  <c r="KO24" i="45"/>
  <c r="JT24" i="45"/>
  <c r="IY24" i="45"/>
  <c r="IC24" i="45"/>
  <c r="HH24" i="45"/>
  <c r="GO24" i="45"/>
  <c r="GF24" i="45"/>
  <c r="FX24" i="45"/>
  <c r="FP24" i="45"/>
  <c r="FH24" i="45"/>
  <c r="EZ24" i="45"/>
  <c r="ER24" i="45"/>
  <c r="EJ24" i="45"/>
  <c r="EB24" i="45"/>
  <c r="DT24" i="45"/>
  <c r="DL24" i="45"/>
  <c r="DD24" i="45"/>
  <c r="CV24" i="45"/>
  <c r="CN24" i="45"/>
  <c r="CF24" i="45"/>
  <c r="BX24" i="45"/>
  <c r="BP24" i="45"/>
  <c r="BH24" i="45"/>
  <c r="AZ24" i="45"/>
  <c r="AR24" i="45"/>
  <c r="AJ24" i="45"/>
  <c r="AB24" i="45"/>
  <c r="T24" i="45"/>
  <c r="L24" i="45"/>
  <c r="D24" i="45"/>
  <c r="MY24" i="45"/>
  <c r="MC24" i="45"/>
  <c r="LH24" i="45"/>
  <c r="KM24" i="45"/>
  <c r="JQ24" i="45"/>
  <c r="IV24" i="45"/>
  <c r="IA24" i="45"/>
  <c r="HE24" i="45"/>
  <c r="GN24" i="45"/>
  <c r="GE24" i="45"/>
  <c r="FW24" i="45"/>
  <c r="FO24" i="45"/>
  <c r="FG24" i="45"/>
  <c r="EY24" i="45"/>
  <c r="EQ24" i="45"/>
  <c r="EI24" i="45"/>
  <c r="EA24" i="45"/>
  <c r="DS24" i="45"/>
  <c r="DK24" i="45"/>
  <c r="DC24" i="45"/>
  <c r="CU24" i="45"/>
  <c r="CM24" i="45"/>
  <c r="CE24" i="45"/>
  <c r="BW24" i="45"/>
  <c r="BO24" i="45"/>
  <c r="BG24" i="45"/>
  <c r="AY24" i="45"/>
  <c r="AQ24" i="45"/>
  <c r="AI24" i="45"/>
  <c r="AA24" i="45"/>
  <c r="S24" i="45"/>
  <c r="K24" i="45"/>
  <c r="C24" i="45"/>
  <c r="MS24" i="45"/>
  <c r="LX24" i="45"/>
  <c r="LC24" i="45"/>
  <c r="KG24" i="45"/>
  <c r="JL24" i="45"/>
  <c r="IQ24" i="45"/>
  <c r="HU24" i="45"/>
  <c r="GZ24" i="45"/>
  <c r="GL24" i="45"/>
  <c r="GC24" i="45"/>
  <c r="FU24" i="45"/>
  <c r="FM24" i="45"/>
  <c r="FE24" i="45"/>
  <c r="EW24" i="45"/>
  <c r="EO24" i="45"/>
  <c r="EG24" i="45"/>
  <c r="DY24" i="45"/>
  <c r="DQ24" i="45"/>
  <c r="DI24" i="45"/>
  <c r="DA24" i="45"/>
  <c r="CS24" i="45"/>
  <c r="CK24" i="45"/>
  <c r="CC24" i="45"/>
  <c r="BU24" i="45"/>
  <c r="BM24" i="45"/>
  <c r="BE24" i="45"/>
  <c r="AW24" i="45"/>
  <c r="AO24" i="45"/>
  <c r="AG24" i="45"/>
  <c r="Y24" i="45"/>
  <c r="Q24" i="45"/>
  <c r="I24" i="45"/>
  <c r="MQ24" i="45"/>
  <c r="LU24" i="45"/>
  <c r="KZ24" i="45"/>
  <c r="KE24" i="45"/>
  <c r="JI24" i="45"/>
  <c r="IN24" i="45"/>
  <c r="HS24" i="45"/>
  <c r="GW24" i="45"/>
  <c r="GJ24" i="45"/>
  <c r="GB24" i="45"/>
  <c r="FT24" i="45"/>
  <c r="FL24" i="45"/>
  <c r="FD24" i="45"/>
  <c r="EV24" i="45"/>
  <c r="EN24" i="45"/>
  <c r="EF24" i="45"/>
  <c r="DX24" i="45"/>
  <c r="DP24" i="45"/>
  <c r="DH24" i="45"/>
  <c r="CZ24" i="45"/>
  <c r="CR24" i="45"/>
  <c r="CJ24" i="45"/>
  <c r="CB24" i="45"/>
  <c r="BT24" i="45"/>
  <c r="BL24" i="45"/>
  <c r="BD24" i="45"/>
  <c r="AV24" i="45"/>
  <c r="AN24" i="45"/>
  <c r="AF24" i="45"/>
  <c r="X24" i="45"/>
  <c r="P24" i="45"/>
  <c r="H24" i="45"/>
  <c r="KA16" i="43"/>
  <c r="AE16" i="43"/>
  <c r="JK16" i="43"/>
  <c r="O16" i="43"/>
  <c r="HO16" i="43"/>
  <c r="GY16" i="43"/>
  <c r="FC16" i="43"/>
  <c r="MM16" i="43"/>
  <c r="CQ16" i="43"/>
  <c r="LW16" i="43"/>
  <c r="CA16" i="43"/>
  <c r="EM16" i="43"/>
  <c r="U14" i="45"/>
  <c r="BF14" i="45"/>
  <c r="CP14" i="45"/>
  <c r="DT14" i="45"/>
  <c r="FJ14" i="45"/>
  <c r="HE14" i="45"/>
  <c r="IN14" i="45"/>
  <c r="KJ14" i="45"/>
  <c r="MT14" i="45"/>
  <c r="X15" i="45"/>
  <c r="BD15" i="45"/>
  <c r="CJ15" i="45"/>
  <c r="DP15" i="45"/>
  <c r="EV15" i="45"/>
  <c r="GB15" i="45"/>
  <c r="HH15" i="45"/>
  <c r="IX15" i="45"/>
  <c r="H16" i="45"/>
  <c r="AD16" i="45"/>
  <c r="AW16" i="45"/>
  <c r="BT16" i="45"/>
  <c r="CP16" i="45"/>
  <c r="DI16" i="45"/>
  <c r="EF16" i="45"/>
  <c r="FF16" i="45"/>
  <c r="GX16" i="45"/>
  <c r="I17" i="45"/>
  <c r="BX17" i="45"/>
  <c r="J18" i="45"/>
  <c r="AF18" i="45"/>
  <c r="BA18" i="45"/>
  <c r="CF18" i="45"/>
  <c r="FA18" i="45"/>
  <c r="IF18" i="45"/>
  <c r="LM18" i="45"/>
  <c r="I19" i="45"/>
  <c r="Y19" i="45"/>
  <c r="AO19" i="45"/>
  <c r="BE19" i="45"/>
  <c r="BV19" i="45"/>
  <c r="CV19" i="45"/>
  <c r="EI19" i="45"/>
  <c r="FX19" i="45"/>
  <c r="HP19" i="45"/>
  <c r="JG19" i="45"/>
  <c r="KV19" i="45"/>
  <c r="MN19" i="45"/>
  <c r="H20" i="45"/>
  <c r="P20" i="45"/>
  <c r="X20" i="45"/>
  <c r="AF20" i="45"/>
  <c r="AN20" i="45"/>
  <c r="AV20" i="45"/>
  <c r="BD20" i="45"/>
  <c r="BL20" i="45"/>
  <c r="BT20" i="45"/>
  <c r="CB20" i="45"/>
  <c r="CJ20" i="45"/>
  <c r="CR20" i="45"/>
  <c r="CZ20" i="45"/>
  <c r="DH20" i="45"/>
  <c r="DP20" i="45"/>
  <c r="DX20" i="45"/>
  <c r="EF20" i="45"/>
  <c r="EN20" i="45"/>
  <c r="EV20" i="45"/>
  <c r="FD20" i="45"/>
  <c r="FL20" i="45"/>
  <c r="FT20" i="45"/>
  <c r="GB20" i="45"/>
  <c r="GJ20" i="45"/>
  <c r="GR20" i="45"/>
  <c r="GZ20" i="45"/>
  <c r="HH20" i="45"/>
  <c r="HP20" i="45"/>
  <c r="HX20" i="45"/>
  <c r="IF20" i="45"/>
  <c r="IN20" i="45"/>
  <c r="IV20" i="45"/>
  <c r="JD20" i="45"/>
  <c r="JL20" i="45"/>
  <c r="JT20" i="45"/>
  <c r="KB20" i="45"/>
  <c r="KJ20" i="45"/>
  <c r="KR20" i="45"/>
  <c r="KZ20" i="45"/>
  <c r="LH20" i="45"/>
  <c r="LP20" i="45"/>
  <c r="LX20" i="45"/>
  <c r="MF20" i="45"/>
  <c r="MN20" i="45"/>
  <c r="MV20" i="45"/>
  <c r="ND20" i="45"/>
  <c r="H21" i="45"/>
  <c r="P21" i="45"/>
  <c r="X21" i="45"/>
  <c r="AF21" i="45"/>
  <c r="AN21" i="45"/>
  <c r="AV21" i="45"/>
  <c r="BD21" i="45"/>
  <c r="BL21" i="45"/>
  <c r="BT21" i="45"/>
  <c r="CB21" i="45"/>
  <c r="CJ21" i="45"/>
  <c r="CR21" i="45"/>
  <c r="CZ21" i="45"/>
  <c r="DH21" i="45"/>
  <c r="DP21" i="45"/>
  <c r="DX21" i="45"/>
  <c r="EF21" i="45"/>
  <c r="EN21" i="45"/>
  <c r="EY21" i="45"/>
  <c r="FP21" i="45"/>
  <c r="GL21" i="45"/>
  <c r="HG21" i="45"/>
  <c r="IB21" i="45"/>
  <c r="IX21" i="45"/>
  <c r="JS21" i="45"/>
  <c r="KN21" i="45"/>
  <c r="LJ21" i="45"/>
  <c r="J22" i="45"/>
  <c r="BV22" i="45"/>
  <c r="EH22" i="45"/>
  <c r="GT22" i="45"/>
  <c r="JF22" i="45"/>
  <c r="LR22" i="45"/>
  <c r="Z23" i="45"/>
  <c r="CL23" i="45"/>
  <c r="EX23" i="45"/>
  <c r="HJ23" i="45"/>
  <c r="JV23" i="45"/>
  <c r="MH23" i="45"/>
  <c r="AP24" i="45"/>
  <c r="DB24" i="45"/>
  <c r="FN24" i="45"/>
  <c r="KJ24" i="45"/>
  <c r="JG25" i="45"/>
  <c r="AQ27" i="45"/>
  <c r="F19" i="45"/>
  <c r="N19" i="45"/>
  <c r="V19" i="45"/>
  <c r="AD19" i="45"/>
  <c r="AL19" i="45"/>
  <c r="AT19" i="45"/>
  <c r="BB19" i="45"/>
  <c r="BJ19" i="45"/>
  <c r="BR19" i="45"/>
  <c r="CB19" i="45"/>
  <c r="CR19" i="45"/>
  <c r="DH19" i="45"/>
  <c r="EA19" i="45"/>
  <c r="EV19" i="45"/>
  <c r="FP19" i="45"/>
  <c r="GM19" i="45"/>
  <c r="HH19" i="45"/>
  <c r="IB19" i="45"/>
  <c r="IY19" i="45"/>
  <c r="JT19" i="45"/>
  <c r="KN19" i="45"/>
  <c r="LK19" i="45"/>
  <c r="MF19" i="45"/>
  <c r="MZ19" i="45"/>
  <c r="AF19" i="43"/>
  <c r="CR19" i="43"/>
  <c r="FD19" i="43"/>
  <c r="HP19" i="43"/>
  <c r="KB19" i="43"/>
  <c r="MN19" i="43"/>
  <c r="AV19" i="43"/>
  <c r="DH19" i="43"/>
  <c r="FT19" i="43"/>
  <c r="IF19" i="43"/>
  <c r="KR19" i="43"/>
  <c r="ND19" i="43"/>
  <c r="BD19" i="43"/>
  <c r="DP19" i="43"/>
  <c r="GB19" i="43"/>
  <c r="IN19" i="43"/>
  <c r="KZ19" i="43"/>
  <c r="J19" i="45"/>
  <c r="R19" i="45"/>
  <c r="Z19" i="45"/>
  <c r="AH19" i="45"/>
  <c r="AP19" i="45"/>
  <c r="AX19" i="45"/>
  <c r="BF19" i="45"/>
  <c r="BN19" i="45"/>
  <c r="BW19" i="45"/>
  <c r="CJ19" i="45"/>
  <c r="CZ19" i="45"/>
  <c r="DP19" i="45"/>
  <c r="EJ19" i="45"/>
  <c r="FG19" i="45"/>
  <c r="GB19" i="45"/>
  <c r="GV19" i="45"/>
  <c r="HS19" i="45"/>
  <c r="IN19" i="45"/>
  <c r="JH19" i="45"/>
  <c r="KE19" i="45"/>
  <c r="KZ19" i="45"/>
  <c r="LT19" i="45"/>
  <c r="MQ19" i="45"/>
  <c r="BL19" i="43"/>
  <c r="DX19" i="43"/>
  <c r="GJ19" i="43"/>
  <c r="IV19" i="43"/>
  <c r="IV19" i="41" s="1"/>
  <c r="NC19" i="43"/>
  <c r="MU19" i="43"/>
  <c r="MM19" i="43"/>
  <c r="ME19" i="43"/>
  <c r="LW19" i="43"/>
  <c r="LO19" i="43"/>
  <c r="LG19" i="43"/>
  <c r="KY19" i="43"/>
  <c r="KQ19" i="43"/>
  <c r="KI19" i="43"/>
  <c r="KA19" i="43"/>
  <c r="JS19" i="43"/>
  <c r="JK19" i="43"/>
  <c r="JC19" i="43"/>
  <c r="IU19" i="43"/>
  <c r="IM19" i="43"/>
  <c r="IE19" i="43"/>
  <c r="HW19" i="43"/>
  <c r="HO19" i="43"/>
  <c r="HG19" i="43"/>
  <c r="GY19" i="43"/>
  <c r="GQ19" i="43"/>
  <c r="GI19" i="43"/>
  <c r="GA19" i="43"/>
  <c r="FS19" i="43"/>
  <c r="FK19" i="43"/>
  <c r="FC19" i="43"/>
  <c r="EU19" i="43"/>
  <c r="EM19" i="43"/>
  <c r="EE19" i="43"/>
  <c r="DW19" i="43"/>
  <c r="DO19" i="43"/>
  <c r="DG19" i="43"/>
  <c r="CY19" i="43"/>
  <c r="CQ19" i="43"/>
  <c r="CI19" i="43"/>
  <c r="CA19" i="43"/>
  <c r="BS19" i="43"/>
  <c r="BK19" i="43"/>
  <c r="BC19" i="43"/>
  <c r="AU19" i="43"/>
  <c r="AM19" i="43"/>
  <c r="AM19" i="41" s="1"/>
  <c r="AE19" i="43"/>
  <c r="W19" i="43"/>
  <c r="O19" i="43"/>
  <c r="G19" i="43"/>
  <c r="MX19" i="45"/>
  <c r="MP19" i="45"/>
  <c r="MH19" i="45"/>
  <c r="LZ19" i="45"/>
  <c r="LR19" i="45"/>
  <c r="LJ19" i="45"/>
  <c r="LB19" i="45"/>
  <c r="KT19" i="45"/>
  <c r="KL19" i="45"/>
  <c r="KD19" i="45"/>
  <c r="JV19" i="45"/>
  <c r="JN19" i="45"/>
  <c r="JF19" i="45"/>
  <c r="IX19" i="45"/>
  <c r="IP19" i="45"/>
  <c r="IH19" i="45"/>
  <c r="HZ19" i="45"/>
  <c r="HR19" i="45"/>
  <c r="HJ19" i="45"/>
  <c r="HB19" i="45"/>
  <c r="GT19" i="45"/>
  <c r="GL19" i="45"/>
  <c r="GD19" i="45"/>
  <c r="FV19" i="45"/>
  <c r="FN19" i="45"/>
  <c r="FF19" i="45"/>
  <c r="EX19" i="45"/>
  <c r="EP19" i="45"/>
  <c r="EH19" i="45"/>
  <c r="DZ19" i="45"/>
  <c r="DR19" i="45"/>
  <c r="NB19" i="43"/>
  <c r="MT19" i="43"/>
  <c r="ML19" i="43"/>
  <c r="MD19" i="43"/>
  <c r="LV19" i="43"/>
  <c r="LN19" i="43"/>
  <c r="LF19" i="43"/>
  <c r="KX19" i="43"/>
  <c r="KP19" i="43"/>
  <c r="KH19" i="43"/>
  <c r="JZ19" i="43"/>
  <c r="JR19" i="43"/>
  <c r="JJ19" i="43"/>
  <c r="JB19" i="43"/>
  <c r="IT19" i="43"/>
  <c r="IL19" i="43"/>
  <c r="ID19" i="43"/>
  <c r="HV19" i="43"/>
  <c r="HN19" i="43"/>
  <c r="HF19" i="43"/>
  <c r="GX19" i="43"/>
  <c r="GP19" i="43"/>
  <c r="GH19" i="43"/>
  <c r="FZ19" i="43"/>
  <c r="FR19" i="43"/>
  <c r="FJ19" i="43"/>
  <c r="FB19" i="43"/>
  <c r="ET19" i="43"/>
  <c r="EL19" i="43"/>
  <c r="ED19" i="43"/>
  <c r="DV19" i="43"/>
  <c r="DN19" i="43"/>
  <c r="DF19" i="43"/>
  <c r="CX19" i="43"/>
  <c r="CP19" i="43"/>
  <c r="CH19" i="43"/>
  <c r="BZ19" i="43"/>
  <c r="BR19" i="43"/>
  <c r="BJ19" i="43"/>
  <c r="BJ19" i="41" s="1"/>
  <c r="BB19" i="43"/>
  <c r="AT19" i="43"/>
  <c r="AL19" i="43"/>
  <c r="AD19" i="43"/>
  <c r="AD19" i="41" s="1"/>
  <c r="V19" i="43"/>
  <c r="N19" i="43"/>
  <c r="F19" i="43"/>
  <c r="NE19" i="45"/>
  <c r="MW19" i="45"/>
  <c r="MO19" i="45"/>
  <c r="MG19" i="45"/>
  <c r="LY19" i="45"/>
  <c r="LQ19" i="45"/>
  <c r="LI19" i="45"/>
  <c r="LA19" i="45"/>
  <c r="KS19" i="45"/>
  <c r="KK19" i="45"/>
  <c r="KC19" i="45"/>
  <c r="JU19" i="45"/>
  <c r="JM19" i="45"/>
  <c r="JE19" i="45"/>
  <c r="IW19" i="45"/>
  <c r="IO19" i="45"/>
  <c r="IG19" i="45"/>
  <c r="HY19" i="45"/>
  <c r="HQ19" i="45"/>
  <c r="HI19" i="45"/>
  <c r="HA19" i="45"/>
  <c r="GS19" i="45"/>
  <c r="GK19" i="45"/>
  <c r="GC19" i="45"/>
  <c r="FU19" i="45"/>
  <c r="FM19" i="45"/>
  <c r="FE19" i="45"/>
  <c r="EW19" i="45"/>
  <c r="EO19" i="45"/>
  <c r="EG19" i="45"/>
  <c r="DY19" i="45"/>
  <c r="DQ19" i="45"/>
  <c r="DI19" i="45"/>
  <c r="DA19" i="45"/>
  <c r="CS19" i="45"/>
  <c r="CK19" i="45"/>
  <c r="CC19" i="45"/>
  <c r="BU19" i="45"/>
  <c r="NA19" i="43"/>
  <c r="MS19" i="43"/>
  <c r="MK19" i="43"/>
  <c r="MC19" i="43"/>
  <c r="LU19" i="43"/>
  <c r="LM19" i="43"/>
  <c r="LE19" i="43"/>
  <c r="KW19" i="43"/>
  <c r="KO19" i="43"/>
  <c r="KG19" i="43"/>
  <c r="JY19" i="43"/>
  <c r="JQ19" i="43"/>
  <c r="JI19" i="43"/>
  <c r="JA19" i="43"/>
  <c r="IS19" i="43"/>
  <c r="IK19" i="43"/>
  <c r="IC19" i="43"/>
  <c r="HU19" i="43"/>
  <c r="HM19" i="43"/>
  <c r="HE19" i="43"/>
  <c r="GW19" i="43"/>
  <c r="GO19" i="43"/>
  <c r="GG19" i="43"/>
  <c r="FY19" i="43"/>
  <c r="FQ19" i="43"/>
  <c r="FI19" i="43"/>
  <c r="FA19" i="43"/>
  <c r="ES19" i="43"/>
  <c r="EK19" i="43"/>
  <c r="EC19" i="43"/>
  <c r="DU19" i="43"/>
  <c r="DM19" i="43"/>
  <c r="DE19" i="43"/>
  <c r="CW19" i="43"/>
  <c r="CO19" i="43"/>
  <c r="CG19" i="43"/>
  <c r="BY19" i="43"/>
  <c r="BQ19" i="43"/>
  <c r="BI19" i="43"/>
  <c r="BA19" i="43"/>
  <c r="AS19" i="43"/>
  <c r="AK19" i="43"/>
  <c r="AC19" i="43"/>
  <c r="U19" i="43"/>
  <c r="M19" i="43"/>
  <c r="M19" i="41" s="1"/>
  <c r="E19" i="43"/>
  <c r="E19" i="41" s="1"/>
  <c r="MZ19" i="43"/>
  <c r="MR19" i="43"/>
  <c r="MJ19" i="43"/>
  <c r="MJ19" i="41" s="1"/>
  <c r="MB19" i="43"/>
  <c r="LT19" i="43"/>
  <c r="LL19" i="43"/>
  <c r="LL19" i="41" s="1"/>
  <c r="LD19" i="43"/>
  <c r="KV19" i="43"/>
  <c r="KN19" i="43"/>
  <c r="KF19" i="43"/>
  <c r="JX19" i="43"/>
  <c r="JP19" i="43"/>
  <c r="JP19" i="41" s="1"/>
  <c r="JH19" i="43"/>
  <c r="IZ19" i="43"/>
  <c r="IR19" i="43"/>
  <c r="IJ19" i="43"/>
  <c r="IB19" i="43"/>
  <c r="HT19" i="43"/>
  <c r="HL19" i="43"/>
  <c r="HD19" i="43"/>
  <c r="GV19" i="43"/>
  <c r="GN19" i="43"/>
  <c r="GF19" i="43"/>
  <c r="FX19" i="43"/>
  <c r="FP19" i="43"/>
  <c r="FH19" i="43"/>
  <c r="EZ19" i="43"/>
  <c r="ER19" i="43"/>
  <c r="EJ19" i="43"/>
  <c r="EB19" i="43"/>
  <c r="DT19" i="43"/>
  <c r="DL19" i="43"/>
  <c r="DD19" i="43"/>
  <c r="CV19" i="43"/>
  <c r="CN19" i="43"/>
  <c r="CF19" i="43"/>
  <c r="BX19" i="43"/>
  <c r="BP19" i="43"/>
  <c r="BH19" i="43"/>
  <c r="AZ19" i="43"/>
  <c r="AR19" i="43"/>
  <c r="AJ19" i="43"/>
  <c r="AB19" i="43"/>
  <c r="T19" i="43"/>
  <c r="L19" i="43"/>
  <c r="D19" i="43"/>
  <c r="NC19" i="45"/>
  <c r="MU19" i="45"/>
  <c r="MM19" i="45"/>
  <c r="ME19" i="45"/>
  <c r="LW19" i="45"/>
  <c r="LO19" i="45"/>
  <c r="LG19" i="45"/>
  <c r="KY19" i="45"/>
  <c r="KQ19" i="45"/>
  <c r="KI19" i="45"/>
  <c r="KA19" i="45"/>
  <c r="JS19" i="45"/>
  <c r="JK19" i="45"/>
  <c r="JC19" i="45"/>
  <c r="IU19" i="45"/>
  <c r="IM19" i="45"/>
  <c r="IE19" i="45"/>
  <c r="HW19" i="45"/>
  <c r="HO19" i="45"/>
  <c r="HG19" i="45"/>
  <c r="GY19" i="45"/>
  <c r="GQ19" i="45"/>
  <c r="GI19" i="45"/>
  <c r="GA19" i="45"/>
  <c r="FS19" i="45"/>
  <c r="FK19" i="45"/>
  <c r="FC19" i="45"/>
  <c r="EU19" i="45"/>
  <c r="EM19" i="45"/>
  <c r="EE19" i="45"/>
  <c r="DW19" i="45"/>
  <c r="DO19" i="45"/>
  <c r="DG19" i="45"/>
  <c r="CY19" i="45"/>
  <c r="CQ19" i="45"/>
  <c r="CI19" i="45"/>
  <c r="CA19" i="45"/>
  <c r="NG19" i="43"/>
  <c r="MY19" i="43"/>
  <c r="MQ19" i="43"/>
  <c r="MI19" i="43"/>
  <c r="MA19" i="43"/>
  <c r="LS19" i="43"/>
  <c r="LS19" i="41" s="1"/>
  <c r="LK19" i="43"/>
  <c r="LC19" i="43"/>
  <c r="KU19" i="43"/>
  <c r="KM19" i="43"/>
  <c r="KE19" i="43"/>
  <c r="JW19" i="43"/>
  <c r="JO19" i="43"/>
  <c r="JG19" i="43"/>
  <c r="IY19" i="43"/>
  <c r="IQ19" i="43"/>
  <c r="II19" i="43"/>
  <c r="IA19" i="43"/>
  <c r="HS19" i="43"/>
  <c r="HK19" i="43"/>
  <c r="HC19" i="43"/>
  <c r="GU19" i="43"/>
  <c r="GM19" i="43"/>
  <c r="GE19" i="43"/>
  <c r="FW19" i="43"/>
  <c r="FO19" i="43"/>
  <c r="FG19" i="43"/>
  <c r="EY19" i="43"/>
  <c r="EQ19" i="43"/>
  <c r="EI19" i="43"/>
  <c r="EA19" i="43"/>
  <c r="EA19" i="41" s="1"/>
  <c r="DS19" i="43"/>
  <c r="DK19" i="43"/>
  <c r="DC19" i="43"/>
  <c r="CU19" i="43"/>
  <c r="CM19" i="43"/>
  <c r="CE19" i="43"/>
  <c r="BW19" i="43"/>
  <c r="BO19" i="43"/>
  <c r="BG19" i="43"/>
  <c r="AY19" i="43"/>
  <c r="AQ19" i="43"/>
  <c r="AI19" i="43"/>
  <c r="AA19" i="43"/>
  <c r="S19" i="43"/>
  <c r="K19" i="43"/>
  <c r="C19" i="43"/>
  <c r="NB19" i="45"/>
  <c r="MT19" i="45"/>
  <c r="ML19" i="45"/>
  <c r="MD19" i="45"/>
  <c r="LV19" i="45"/>
  <c r="LN19" i="45"/>
  <c r="LF19" i="45"/>
  <c r="KX19" i="45"/>
  <c r="KP19" i="45"/>
  <c r="KH19" i="45"/>
  <c r="JZ19" i="45"/>
  <c r="JR19" i="45"/>
  <c r="JJ19" i="45"/>
  <c r="JB19" i="45"/>
  <c r="IT19" i="45"/>
  <c r="IL19" i="45"/>
  <c r="ID19" i="45"/>
  <c r="HV19" i="45"/>
  <c r="HN19" i="45"/>
  <c r="HF19" i="45"/>
  <c r="GX19" i="45"/>
  <c r="GP19" i="45"/>
  <c r="GH19" i="45"/>
  <c r="FZ19" i="45"/>
  <c r="FR19" i="45"/>
  <c r="FJ19" i="45"/>
  <c r="FB19" i="45"/>
  <c r="ET19" i="45"/>
  <c r="EL19" i="45"/>
  <c r="ED19" i="45"/>
  <c r="DV19" i="45"/>
  <c r="DN19" i="45"/>
  <c r="DF19" i="45"/>
  <c r="CX19" i="45"/>
  <c r="CP19" i="45"/>
  <c r="CH19" i="45"/>
  <c r="NF19" i="43"/>
  <c r="MX19" i="43"/>
  <c r="MX19" i="41" s="1"/>
  <c r="MP19" i="43"/>
  <c r="MP19" i="41" s="1"/>
  <c r="MH19" i="43"/>
  <c r="MH19" i="41" s="1"/>
  <c r="LZ19" i="43"/>
  <c r="LZ19" i="41" s="1"/>
  <c r="LR19" i="43"/>
  <c r="LR19" i="41" s="1"/>
  <c r="LJ19" i="43"/>
  <c r="LJ19" i="41" s="1"/>
  <c r="LB19" i="43"/>
  <c r="LB19" i="41" s="1"/>
  <c r="KT19" i="43"/>
  <c r="KT19" i="41" s="1"/>
  <c r="KL19" i="43"/>
  <c r="KL19" i="41" s="1"/>
  <c r="KD19" i="43"/>
  <c r="KD19" i="41" s="1"/>
  <c r="JV19" i="43"/>
  <c r="JV19" i="41" s="1"/>
  <c r="JN19" i="43"/>
  <c r="JN19" i="41" s="1"/>
  <c r="JF19" i="43"/>
  <c r="JF19" i="41" s="1"/>
  <c r="IX19" i="43"/>
  <c r="IX19" i="41" s="1"/>
  <c r="IP19" i="43"/>
  <c r="IP19" i="41" s="1"/>
  <c r="IH19" i="43"/>
  <c r="IH19" i="41" s="1"/>
  <c r="HZ19" i="43"/>
  <c r="HZ19" i="41" s="1"/>
  <c r="HR19" i="43"/>
  <c r="HR19" i="41" s="1"/>
  <c r="HJ19" i="43"/>
  <c r="HJ19" i="41" s="1"/>
  <c r="HB19" i="43"/>
  <c r="HB19" i="41" s="1"/>
  <c r="GT19" i="43"/>
  <c r="GT19" i="41" s="1"/>
  <c r="GL19" i="43"/>
  <c r="GL19" i="41" s="1"/>
  <c r="GD19" i="43"/>
  <c r="GD19" i="41" s="1"/>
  <c r="FV19" i="43"/>
  <c r="FV19" i="41" s="1"/>
  <c r="FN19" i="43"/>
  <c r="FN19" i="41" s="1"/>
  <c r="FF19" i="43"/>
  <c r="FF19" i="41" s="1"/>
  <c r="EX19" i="43"/>
  <c r="EX19" i="41" s="1"/>
  <c r="EP19" i="43"/>
  <c r="EP19" i="41" s="1"/>
  <c r="EH19" i="43"/>
  <c r="EH19" i="41" s="1"/>
  <c r="DZ19" i="43"/>
  <c r="DZ19" i="41" s="1"/>
  <c r="DR19" i="43"/>
  <c r="DR19" i="41" s="1"/>
  <c r="DJ19" i="43"/>
  <c r="DB19" i="43"/>
  <c r="CT19" i="43"/>
  <c r="CL19" i="43"/>
  <c r="CD19" i="43"/>
  <c r="BV19" i="43"/>
  <c r="BN19" i="43"/>
  <c r="BF19" i="43"/>
  <c r="AX19" i="43"/>
  <c r="AP19" i="43"/>
  <c r="AH19" i="43"/>
  <c r="Z19" i="43"/>
  <c r="R19" i="43"/>
  <c r="J19" i="43"/>
  <c r="NA19" i="45"/>
  <c r="MS19" i="45"/>
  <c r="MK19" i="45"/>
  <c r="MC19" i="45"/>
  <c r="LU19" i="45"/>
  <c r="LM19" i="45"/>
  <c r="LE19" i="45"/>
  <c r="KW19" i="45"/>
  <c r="KO19" i="45"/>
  <c r="KG19" i="45"/>
  <c r="JY19" i="45"/>
  <c r="JQ19" i="45"/>
  <c r="JI19" i="45"/>
  <c r="JA19" i="45"/>
  <c r="IS19" i="45"/>
  <c r="IK19" i="45"/>
  <c r="IC19" i="45"/>
  <c r="HU19" i="45"/>
  <c r="HM19" i="45"/>
  <c r="HE19" i="45"/>
  <c r="GW19" i="45"/>
  <c r="GO19" i="45"/>
  <c r="GG19" i="45"/>
  <c r="FY19" i="45"/>
  <c r="FQ19" i="45"/>
  <c r="FI19" i="45"/>
  <c r="FA19" i="45"/>
  <c r="ES19" i="45"/>
  <c r="EK19" i="45"/>
  <c r="EC19" i="45"/>
  <c r="DU19" i="45"/>
  <c r="DM19" i="45"/>
  <c r="DE19" i="45"/>
  <c r="CW19" i="45"/>
  <c r="CO19" i="45"/>
  <c r="CG19" i="45"/>
  <c r="NE19" i="43"/>
  <c r="MW19" i="43"/>
  <c r="MO19" i="43"/>
  <c r="MG19" i="43"/>
  <c r="LY19" i="43"/>
  <c r="LQ19" i="43"/>
  <c r="LI19" i="43"/>
  <c r="LA19" i="43"/>
  <c r="KS19" i="43"/>
  <c r="KK19" i="43"/>
  <c r="KC19" i="43"/>
  <c r="JU19" i="43"/>
  <c r="JM19" i="43"/>
  <c r="JE19" i="43"/>
  <c r="IW19" i="43"/>
  <c r="IO19" i="43"/>
  <c r="IG19" i="43"/>
  <c r="HY19" i="43"/>
  <c r="HQ19" i="43"/>
  <c r="HI19" i="43"/>
  <c r="HA19" i="43"/>
  <c r="GS19" i="43"/>
  <c r="GK19" i="43"/>
  <c r="GC19" i="43"/>
  <c r="FU19" i="43"/>
  <c r="FM19" i="43"/>
  <c r="FE19" i="43"/>
  <c r="EW19" i="43"/>
  <c r="EO19" i="43"/>
  <c r="EG19" i="43"/>
  <c r="DY19" i="43"/>
  <c r="DQ19" i="43"/>
  <c r="DI19" i="43"/>
  <c r="DA19" i="43"/>
  <c r="CS19" i="43"/>
  <c r="CK19" i="43"/>
  <c r="CC19" i="43"/>
  <c r="BU19" i="43"/>
  <c r="BM19" i="43"/>
  <c r="BE19" i="43"/>
  <c r="AW19" i="43"/>
  <c r="AO19" i="43"/>
  <c r="AG19" i="43"/>
  <c r="Y19" i="43"/>
  <c r="Q19" i="43"/>
  <c r="Q19" i="41" s="1"/>
  <c r="I19" i="43"/>
  <c r="C19" i="45"/>
  <c r="K19" i="45"/>
  <c r="S19" i="45"/>
  <c r="AA19" i="45"/>
  <c r="AI19" i="45"/>
  <c r="AQ19" i="45"/>
  <c r="AY19" i="45"/>
  <c r="BG19" i="45"/>
  <c r="BO19" i="45"/>
  <c r="BX19" i="45"/>
  <c r="CL19" i="45"/>
  <c r="DB19" i="45"/>
  <c r="DS19" i="45"/>
  <c r="EN19" i="45"/>
  <c r="FH19" i="45"/>
  <c r="GE19" i="45"/>
  <c r="GZ19" i="45"/>
  <c r="HT19" i="45"/>
  <c r="IQ19" i="45"/>
  <c r="JL19" i="45"/>
  <c r="KF19" i="45"/>
  <c r="LC19" i="45"/>
  <c r="LX19" i="45"/>
  <c r="MR19" i="45"/>
  <c r="H19" i="43"/>
  <c r="BT19" i="43"/>
  <c r="EF19" i="43"/>
  <c r="GR19" i="43"/>
  <c r="JD19" i="43"/>
  <c r="LP19" i="43"/>
  <c r="D19" i="45"/>
  <c r="L19" i="45"/>
  <c r="T19" i="45"/>
  <c r="AB19" i="45"/>
  <c r="AJ19" i="45"/>
  <c r="AR19" i="45"/>
  <c r="AZ19" i="45"/>
  <c r="BH19" i="45"/>
  <c r="BP19" i="45"/>
  <c r="BY19" i="45"/>
  <c r="CM19" i="45"/>
  <c r="DC19" i="45"/>
  <c r="DT19" i="45"/>
  <c r="EQ19" i="45"/>
  <c r="FL19" i="45"/>
  <c r="GF19" i="45"/>
  <c r="HC19" i="45"/>
  <c r="HX19" i="45"/>
  <c r="IR19" i="45"/>
  <c r="JO19" i="45"/>
  <c r="KJ19" i="45"/>
  <c r="LD19" i="45"/>
  <c r="MA19" i="45"/>
  <c r="MV19" i="45"/>
  <c r="P19" i="43"/>
  <c r="CB19" i="43"/>
  <c r="EN19" i="43"/>
  <c r="GZ19" i="43"/>
  <c r="JL19" i="43"/>
  <c r="LX19" i="43"/>
  <c r="K18" i="45"/>
  <c r="AA18" i="45"/>
  <c r="AQ18" i="45"/>
  <c r="BG18" i="45"/>
  <c r="CG18" i="45"/>
  <c r="EF18" i="45"/>
  <c r="GR18" i="45"/>
  <c r="JD18" i="45"/>
  <c r="LP18" i="45"/>
  <c r="AS18" i="43"/>
  <c r="DE18" i="43"/>
  <c r="FQ18" i="43"/>
  <c r="IC18" i="43"/>
  <c r="KO18" i="43"/>
  <c r="MZ18" i="43"/>
  <c r="MR18" i="43"/>
  <c r="MJ18" i="43"/>
  <c r="MB18" i="43"/>
  <c r="LT18" i="43"/>
  <c r="LL18" i="43"/>
  <c r="LD18" i="43"/>
  <c r="KV18" i="43"/>
  <c r="KN18" i="43"/>
  <c r="KF18" i="43"/>
  <c r="JX18" i="43"/>
  <c r="JP18" i="43"/>
  <c r="JH18" i="43"/>
  <c r="IZ18" i="43"/>
  <c r="IR18" i="43"/>
  <c r="IJ18" i="43"/>
  <c r="IB18" i="43"/>
  <c r="HT18" i="43"/>
  <c r="HL18" i="43"/>
  <c r="HD18" i="43"/>
  <c r="GV18" i="43"/>
  <c r="GN18" i="43"/>
  <c r="GF18" i="43"/>
  <c r="FX18" i="43"/>
  <c r="FP18" i="43"/>
  <c r="FH18" i="43"/>
  <c r="EZ18" i="43"/>
  <c r="ER18" i="43"/>
  <c r="EJ18" i="43"/>
  <c r="EB18" i="43"/>
  <c r="DT18" i="43"/>
  <c r="DL18" i="43"/>
  <c r="DD18" i="43"/>
  <c r="CV18" i="43"/>
  <c r="CN18" i="43"/>
  <c r="CF18" i="43"/>
  <c r="BX18" i="43"/>
  <c r="BP18" i="43"/>
  <c r="BH18" i="43"/>
  <c r="AZ18" i="43"/>
  <c r="AR18" i="43"/>
  <c r="AJ18" i="43"/>
  <c r="AB18" i="43"/>
  <c r="T18" i="43"/>
  <c r="L18" i="43"/>
  <c r="D18" i="43"/>
  <c r="MZ18" i="45"/>
  <c r="MR18" i="45"/>
  <c r="MJ18" i="45"/>
  <c r="MB18" i="45"/>
  <c r="LT18" i="45"/>
  <c r="LL18" i="45"/>
  <c r="LD18" i="45"/>
  <c r="KV18" i="45"/>
  <c r="KN18" i="45"/>
  <c r="KF18" i="45"/>
  <c r="JX18" i="45"/>
  <c r="JP18" i="45"/>
  <c r="JH18" i="45"/>
  <c r="IZ18" i="45"/>
  <c r="IR18" i="45"/>
  <c r="IJ18" i="45"/>
  <c r="IB18" i="45"/>
  <c r="HT18" i="45"/>
  <c r="HL18" i="45"/>
  <c r="HD18" i="45"/>
  <c r="GV18" i="45"/>
  <c r="GN18" i="45"/>
  <c r="GF18" i="45"/>
  <c r="FX18" i="45"/>
  <c r="FP18" i="45"/>
  <c r="FH18" i="45"/>
  <c r="EZ18" i="45"/>
  <c r="ER18" i="45"/>
  <c r="EJ18" i="45"/>
  <c r="EB18" i="45"/>
  <c r="DT18" i="45"/>
  <c r="DL18" i="45"/>
  <c r="DD18" i="45"/>
  <c r="CV18" i="45"/>
  <c r="NG18" i="43"/>
  <c r="MY18" i="43"/>
  <c r="MQ18" i="43"/>
  <c r="MI18" i="43"/>
  <c r="MA18" i="43"/>
  <c r="LS18" i="43"/>
  <c r="LK18" i="43"/>
  <c r="LC18" i="43"/>
  <c r="KU18" i="43"/>
  <c r="KM18" i="43"/>
  <c r="KE18" i="43"/>
  <c r="JW18" i="43"/>
  <c r="JO18" i="43"/>
  <c r="JG18" i="43"/>
  <c r="IY18" i="43"/>
  <c r="IQ18" i="43"/>
  <c r="II18" i="43"/>
  <c r="IA18" i="43"/>
  <c r="HS18" i="43"/>
  <c r="HK18" i="43"/>
  <c r="HC18" i="43"/>
  <c r="GU18" i="43"/>
  <c r="GM18" i="43"/>
  <c r="GE18" i="43"/>
  <c r="FW18" i="43"/>
  <c r="FO18" i="43"/>
  <c r="FG18" i="43"/>
  <c r="EY18" i="43"/>
  <c r="EQ18" i="43"/>
  <c r="EI18" i="43"/>
  <c r="EA18" i="43"/>
  <c r="DS18" i="43"/>
  <c r="DK18" i="43"/>
  <c r="DC18" i="43"/>
  <c r="CU18" i="43"/>
  <c r="CM18" i="43"/>
  <c r="CE18" i="43"/>
  <c r="BW18" i="43"/>
  <c r="BO18" i="43"/>
  <c r="BG18" i="43"/>
  <c r="AY18" i="43"/>
  <c r="AQ18" i="43"/>
  <c r="AI18" i="43"/>
  <c r="AA18" i="43"/>
  <c r="AA18" i="41" s="1"/>
  <c r="S18" i="43"/>
  <c r="K18" i="43"/>
  <c r="C18" i="43"/>
  <c r="MY18" i="45"/>
  <c r="MQ18" i="45"/>
  <c r="MI18" i="45"/>
  <c r="MA18" i="45"/>
  <c r="LS18" i="45"/>
  <c r="LK18" i="45"/>
  <c r="LC18" i="45"/>
  <c r="KU18" i="45"/>
  <c r="KM18" i="45"/>
  <c r="KE18" i="45"/>
  <c r="JW18" i="45"/>
  <c r="JO18" i="45"/>
  <c r="JG18" i="45"/>
  <c r="IY18" i="45"/>
  <c r="IQ18" i="45"/>
  <c r="II18" i="45"/>
  <c r="IA18" i="45"/>
  <c r="HS18" i="45"/>
  <c r="HK18" i="45"/>
  <c r="HC18" i="45"/>
  <c r="GU18" i="45"/>
  <c r="GM18" i="45"/>
  <c r="GE18" i="45"/>
  <c r="FW18" i="45"/>
  <c r="FO18" i="45"/>
  <c r="FG18" i="45"/>
  <c r="EY18" i="45"/>
  <c r="EQ18" i="45"/>
  <c r="EI18" i="45"/>
  <c r="EA18" i="45"/>
  <c r="DS18" i="45"/>
  <c r="DK18" i="45"/>
  <c r="DC18" i="45"/>
  <c r="CU18" i="45"/>
  <c r="CM18" i="45"/>
  <c r="CE18" i="45"/>
  <c r="BW18" i="45"/>
  <c r="BO18" i="45"/>
  <c r="NF18" i="43"/>
  <c r="MX18" i="43"/>
  <c r="MP18" i="43"/>
  <c r="MH18" i="43"/>
  <c r="LZ18" i="43"/>
  <c r="LR18" i="43"/>
  <c r="LJ18" i="43"/>
  <c r="LB18" i="43"/>
  <c r="KT18" i="43"/>
  <c r="KL18" i="43"/>
  <c r="KD18" i="43"/>
  <c r="JV18" i="43"/>
  <c r="JN18" i="43"/>
  <c r="JF18" i="43"/>
  <c r="IX18" i="43"/>
  <c r="IP18" i="43"/>
  <c r="IH18" i="43"/>
  <c r="HZ18" i="43"/>
  <c r="HR18" i="43"/>
  <c r="HJ18" i="43"/>
  <c r="HB18" i="43"/>
  <c r="GT18" i="43"/>
  <c r="GL18" i="43"/>
  <c r="GD18" i="43"/>
  <c r="FV18" i="43"/>
  <c r="FN18" i="43"/>
  <c r="FF18" i="43"/>
  <c r="EX18" i="43"/>
  <c r="EP18" i="43"/>
  <c r="EH18" i="43"/>
  <c r="DZ18" i="43"/>
  <c r="DR18" i="43"/>
  <c r="DJ18" i="43"/>
  <c r="DB18" i="43"/>
  <c r="CT18" i="43"/>
  <c r="CL18" i="43"/>
  <c r="CD18" i="43"/>
  <c r="BV18" i="43"/>
  <c r="BN18" i="43"/>
  <c r="BF18" i="43"/>
  <c r="AX18" i="43"/>
  <c r="AP18" i="43"/>
  <c r="AP18" i="41" s="1"/>
  <c r="AH18" i="43"/>
  <c r="Z18" i="43"/>
  <c r="R18" i="43"/>
  <c r="J18" i="43"/>
  <c r="MX18" i="45"/>
  <c r="MP18" i="45"/>
  <c r="MH18" i="45"/>
  <c r="LZ18" i="45"/>
  <c r="LR18" i="45"/>
  <c r="LJ18" i="45"/>
  <c r="LB18" i="45"/>
  <c r="KT18" i="45"/>
  <c r="KL18" i="45"/>
  <c r="KD18" i="45"/>
  <c r="JV18" i="45"/>
  <c r="JN18" i="45"/>
  <c r="JF18" i="45"/>
  <c r="IX18" i="45"/>
  <c r="IP18" i="45"/>
  <c r="IH18" i="45"/>
  <c r="HZ18" i="45"/>
  <c r="HR18" i="45"/>
  <c r="HJ18" i="45"/>
  <c r="HB18" i="45"/>
  <c r="GT18" i="45"/>
  <c r="GL18" i="45"/>
  <c r="GD18" i="45"/>
  <c r="FV18" i="45"/>
  <c r="FN18" i="45"/>
  <c r="FF18" i="45"/>
  <c r="EX18" i="45"/>
  <c r="EP18" i="45"/>
  <c r="EH18" i="45"/>
  <c r="DZ18" i="45"/>
  <c r="DR18" i="45"/>
  <c r="DJ18" i="45"/>
  <c r="DB18" i="45"/>
  <c r="NE18" i="43"/>
  <c r="MW18" i="43"/>
  <c r="MO18" i="43"/>
  <c r="MG18" i="43"/>
  <c r="LY18" i="43"/>
  <c r="LQ18" i="43"/>
  <c r="LI18" i="43"/>
  <c r="LA18" i="43"/>
  <c r="KS18" i="43"/>
  <c r="KK18" i="43"/>
  <c r="KC18" i="43"/>
  <c r="JU18" i="43"/>
  <c r="JM18" i="43"/>
  <c r="JE18" i="43"/>
  <c r="IW18" i="43"/>
  <c r="IO18" i="43"/>
  <c r="IG18" i="43"/>
  <c r="HY18" i="43"/>
  <c r="HQ18" i="43"/>
  <c r="HI18" i="43"/>
  <c r="HA18" i="43"/>
  <c r="GS18" i="43"/>
  <c r="GK18" i="43"/>
  <c r="GC18" i="43"/>
  <c r="FU18" i="43"/>
  <c r="FM18" i="43"/>
  <c r="FE18" i="43"/>
  <c r="EW18" i="43"/>
  <c r="EO18" i="43"/>
  <c r="EG18" i="43"/>
  <c r="DY18" i="43"/>
  <c r="DQ18" i="43"/>
  <c r="DI18" i="43"/>
  <c r="DA18" i="43"/>
  <c r="CS18" i="43"/>
  <c r="CK18" i="43"/>
  <c r="CC18" i="43"/>
  <c r="BU18" i="43"/>
  <c r="BM18" i="43"/>
  <c r="BE18" i="43"/>
  <c r="AW18" i="43"/>
  <c r="AO18" i="43"/>
  <c r="AG18" i="43"/>
  <c r="Y18" i="43"/>
  <c r="Q18" i="43"/>
  <c r="I18" i="43"/>
  <c r="NE18" i="45"/>
  <c r="MW18" i="45"/>
  <c r="MO18" i="45"/>
  <c r="MG18" i="45"/>
  <c r="LY18" i="45"/>
  <c r="LQ18" i="45"/>
  <c r="LI18" i="45"/>
  <c r="LA18" i="45"/>
  <c r="KS18" i="45"/>
  <c r="KK18" i="45"/>
  <c r="KC18" i="45"/>
  <c r="JU18" i="45"/>
  <c r="JM18" i="45"/>
  <c r="JE18" i="45"/>
  <c r="IW18" i="45"/>
  <c r="IO18" i="45"/>
  <c r="IG18" i="45"/>
  <c r="HY18" i="45"/>
  <c r="HQ18" i="45"/>
  <c r="HI18" i="45"/>
  <c r="HA18" i="45"/>
  <c r="GS18" i="45"/>
  <c r="GK18" i="45"/>
  <c r="GC18" i="45"/>
  <c r="FU18" i="45"/>
  <c r="FM18" i="45"/>
  <c r="FE18" i="45"/>
  <c r="EW18" i="45"/>
  <c r="EO18" i="45"/>
  <c r="EG18" i="45"/>
  <c r="DY18" i="45"/>
  <c r="DQ18" i="45"/>
  <c r="DI18" i="45"/>
  <c r="DA18" i="45"/>
  <c r="CS18" i="45"/>
  <c r="CK18" i="45"/>
  <c r="CC18" i="45"/>
  <c r="BU18" i="45"/>
  <c r="BM18" i="45"/>
  <c r="ND18" i="43"/>
  <c r="MV18" i="43"/>
  <c r="MN18" i="43"/>
  <c r="MF18" i="43"/>
  <c r="LX18" i="43"/>
  <c r="LX18" i="41" s="1"/>
  <c r="LP18" i="43"/>
  <c r="LH18" i="43"/>
  <c r="KZ18" i="43"/>
  <c r="KR18" i="43"/>
  <c r="KJ18" i="43"/>
  <c r="KB18" i="43"/>
  <c r="JT18" i="43"/>
  <c r="JL18" i="43"/>
  <c r="JD18" i="43"/>
  <c r="IV18" i="43"/>
  <c r="IN18" i="43"/>
  <c r="IF18" i="43"/>
  <c r="HX18" i="43"/>
  <c r="HP18" i="43"/>
  <c r="HH18" i="43"/>
  <c r="GZ18" i="43"/>
  <c r="GZ18" i="41" s="1"/>
  <c r="GR18" i="43"/>
  <c r="GJ18" i="43"/>
  <c r="GB18" i="43"/>
  <c r="FT18" i="43"/>
  <c r="FL18" i="43"/>
  <c r="FD18" i="43"/>
  <c r="EV18" i="43"/>
  <c r="EN18" i="43"/>
  <c r="EF18" i="43"/>
  <c r="DX18" i="43"/>
  <c r="DP18" i="43"/>
  <c r="DH18" i="43"/>
  <c r="CZ18" i="43"/>
  <c r="CR18" i="43"/>
  <c r="CJ18" i="43"/>
  <c r="CB18" i="43"/>
  <c r="BT18" i="43"/>
  <c r="BL18" i="43"/>
  <c r="BL18" i="41" s="1"/>
  <c r="BD18" i="43"/>
  <c r="AV18" i="43"/>
  <c r="AN18" i="43"/>
  <c r="AF18" i="43"/>
  <c r="X18" i="43"/>
  <c r="P18" i="43"/>
  <c r="H18" i="43"/>
  <c r="NC18" i="43"/>
  <c r="MU18" i="43"/>
  <c r="MM18" i="43"/>
  <c r="ME18" i="43"/>
  <c r="LW18" i="43"/>
  <c r="LO18" i="43"/>
  <c r="LG18" i="43"/>
  <c r="KY18" i="43"/>
  <c r="KQ18" i="43"/>
  <c r="KI18" i="43"/>
  <c r="KA18" i="43"/>
  <c r="JS18" i="43"/>
  <c r="JK18" i="43"/>
  <c r="JC18" i="43"/>
  <c r="IU18" i="43"/>
  <c r="IM18" i="43"/>
  <c r="IE18" i="43"/>
  <c r="HW18" i="43"/>
  <c r="HO18" i="43"/>
  <c r="HG18" i="43"/>
  <c r="GY18" i="43"/>
  <c r="GQ18" i="43"/>
  <c r="GI18" i="43"/>
  <c r="GA18" i="43"/>
  <c r="FS18" i="43"/>
  <c r="FK18" i="43"/>
  <c r="FC18" i="43"/>
  <c r="EU18" i="43"/>
  <c r="EM18" i="43"/>
  <c r="EE18" i="43"/>
  <c r="DW18" i="43"/>
  <c r="DO18" i="43"/>
  <c r="DG18" i="43"/>
  <c r="CY18" i="43"/>
  <c r="CQ18" i="43"/>
  <c r="CI18" i="43"/>
  <c r="CA18" i="43"/>
  <c r="BS18" i="43"/>
  <c r="BK18" i="43"/>
  <c r="BC18" i="43"/>
  <c r="AU18" i="43"/>
  <c r="AM18" i="43"/>
  <c r="AE18" i="43"/>
  <c r="W18" i="43"/>
  <c r="O18" i="43"/>
  <c r="G18" i="43"/>
  <c r="NC18" i="45"/>
  <c r="MU18" i="45"/>
  <c r="MM18" i="45"/>
  <c r="ME18" i="45"/>
  <c r="LW18" i="45"/>
  <c r="LO18" i="45"/>
  <c r="LG18" i="45"/>
  <c r="KY18" i="45"/>
  <c r="KQ18" i="45"/>
  <c r="KI18" i="45"/>
  <c r="KA18" i="45"/>
  <c r="JS18" i="45"/>
  <c r="JK18" i="45"/>
  <c r="JC18" i="45"/>
  <c r="IU18" i="45"/>
  <c r="IM18" i="45"/>
  <c r="IE18" i="45"/>
  <c r="HW18" i="45"/>
  <c r="HO18" i="45"/>
  <c r="HG18" i="45"/>
  <c r="GY18" i="45"/>
  <c r="GQ18" i="45"/>
  <c r="GI18" i="45"/>
  <c r="GA18" i="45"/>
  <c r="FS18" i="45"/>
  <c r="FK18" i="45"/>
  <c r="FC18" i="45"/>
  <c r="EU18" i="45"/>
  <c r="EM18" i="45"/>
  <c r="EE18" i="45"/>
  <c r="DW18" i="45"/>
  <c r="DO18" i="45"/>
  <c r="DG18" i="45"/>
  <c r="CY18" i="45"/>
  <c r="CQ18" i="45"/>
  <c r="CI18" i="45"/>
  <c r="CA18" i="45"/>
  <c r="BS18" i="45"/>
  <c r="NB18" i="43"/>
  <c r="MT18" i="43"/>
  <c r="ML18" i="43"/>
  <c r="MD18" i="43"/>
  <c r="LV18" i="43"/>
  <c r="LN18" i="43"/>
  <c r="LF18" i="43"/>
  <c r="KX18" i="43"/>
  <c r="KP18" i="43"/>
  <c r="KH18" i="43"/>
  <c r="JZ18" i="43"/>
  <c r="JR18" i="43"/>
  <c r="JJ18" i="43"/>
  <c r="JB18" i="43"/>
  <c r="IT18" i="43"/>
  <c r="IL18" i="43"/>
  <c r="ID18" i="43"/>
  <c r="HV18" i="43"/>
  <c r="HN18" i="43"/>
  <c r="HF18" i="43"/>
  <c r="GX18" i="43"/>
  <c r="GP18" i="43"/>
  <c r="GH18" i="43"/>
  <c r="FZ18" i="43"/>
  <c r="FR18" i="43"/>
  <c r="FJ18" i="43"/>
  <c r="FB18" i="43"/>
  <c r="ET18" i="43"/>
  <c r="EL18" i="43"/>
  <c r="ED18" i="43"/>
  <c r="DV18" i="43"/>
  <c r="DN18" i="43"/>
  <c r="DF18" i="43"/>
  <c r="CX18" i="43"/>
  <c r="CP18" i="43"/>
  <c r="CH18" i="43"/>
  <c r="BZ18" i="43"/>
  <c r="BR18" i="43"/>
  <c r="BJ18" i="43"/>
  <c r="BB18" i="43"/>
  <c r="AT18" i="43"/>
  <c r="AL18" i="43"/>
  <c r="AD18" i="43"/>
  <c r="V18" i="43"/>
  <c r="N18" i="43"/>
  <c r="F18" i="43"/>
  <c r="NB18" i="45"/>
  <c r="MT18" i="45"/>
  <c r="ML18" i="45"/>
  <c r="MD18" i="45"/>
  <c r="LV18" i="45"/>
  <c r="LN18" i="45"/>
  <c r="LF18" i="45"/>
  <c r="KX18" i="45"/>
  <c r="KP18" i="45"/>
  <c r="KH18" i="45"/>
  <c r="JZ18" i="45"/>
  <c r="JR18" i="45"/>
  <c r="JJ18" i="45"/>
  <c r="JB18" i="45"/>
  <c r="IT18" i="45"/>
  <c r="IL18" i="45"/>
  <c r="ID18" i="45"/>
  <c r="HV18" i="45"/>
  <c r="HN18" i="45"/>
  <c r="HF18" i="45"/>
  <c r="GX18" i="45"/>
  <c r="GP18" i="45"/>
  <c r="GH18" i="45"/>
  <c r="FZ18" i="45"/>
  <c r="FR18" i="45"/>
  <c r="FJ18" i="45"/>
  <c r="FB18" i="45"/>
  <c r="ET18" i="45"/>
  <c r="EL18" i="45"/>
  <c r="ED18" i="45"/>
  <c r="DV18" i="45"/>
  <c r="DN18" i="45"/>
  <c r="DF18" i="45"/>
  <c r="CX18" i="45"/>
  <c r="CP18" i="45"/>
  <c r="CH18" i="45"/>
  <c r="BZ18" i="45"/>
  <c r="BR18" i="45"/>
  <c r="C18" i="45"/>
  <c r="S18" i="45"/>
  <c r="AI18" i="45"/>
  <c r="AY18" i="45"/>
  <c r="BQ18" i="45"/>
  <c r="CZ18" i="45"/>
  <c r="FL18" i="45"/>
  <c r="HX18" i="45"/>
  <c r="KJ18" i="45"/>
  <c r="MV18" i="45"/>
  <c r="D18" i="45"/>
  <c r="L18" i="45"/>
  <c r="T18" i="45"/>
  <c r="AB18" i="45"/>
  <c r="AJ18" i="45"/>
  <c r="AR18" i="45"/>
  <c r="AZ18" i="45"/>
  <c r="BH18" i="45"/>
  <c r="BT18" i="45"/>
  <c r="CJ18" i="45"/>
  <c r="DE18" i="45"/>
  <c r="EK18" i="45"/>
  <c r="FQ18" i="45"/>
  <c r="GW18" i="45"/>
  <c r="IC18" i="45"/>
  <c r="JI18" i="45"/>
  <c r="KO18" i="45"/>
  <c r="LU18" i="45"/>
  <c r="NA18" i="45"/>
  <c r="BA18" i="43"/>
  <c r="DM18" i="43"/>
  <c r="FY18" i="43"/>
  <c r="IK18" i="43"/>
  <c r="KW18" i="43"/>
  <c r="F18" i="45"/>
  <c r="N18" i="45"/>
  <c r="V18" i="45"/>
  <c r="AD18" i="45"/>
  <c r="AL18" i="45"/>
  <c r="AT18" i="45"/>
  <c r="BB18" i="45"/>
  <c r="BJ18" i="45"/>
  <c r="BX18" i="45"/>
  <c r="CN18" i="45"/>
  <c r="DM18" i="45"/>
  <c r="ES18" i="45"/>
  <c r="FY18" i="45"/>
  <c r="HE18" i="45"/>
  <c r="IK18" i="45"/>
  <c r="JQ18" i="45"/>
  <c r="KW18" i="45"/>
  <c r="MC18" i="45"/>
  <c r="E18" i="43"/>
  <c r="BQ18" i="43"/>
  <c r="EC18" i="43"/>
  <c r="GO18" i="43"/>
  <c r="JA18" i="43"/>
  <c r="LM18" i="43"/>
  <c r="G18" i="45"/>
  <c r="O18" i="45"/>
  <c r="W18" i="45"/>
  <c r="AE18" i="45"/>
  <c r="AM18" i="45"/>
  <c r="AU18" i="45"/>
  <c r="BC18" i="45"/>
  <c r="BK18" i="45"/>
  <c r="BY18" i="45"/>
  <c r="CO18" i="45"/>
  <c r="DP18" i="45"/>
  <c r="EV18" i="45"/>
  <c r="GB18" i="45"/>
  <c r="HH18" i="45"/>
  <c r="IN18" i="45"/>
  <c r="JT18" i="45"/>
  <c r="KZ18" i="45"/>
  <c r="MF18" i="45"/>
  <c r="M18" i="43"/>
  <c r="M18" i="41" s="1"/>
  <c r="BY18" i="43"/>
  <c r="EK18" i="43"/>
  <c r="GW18" i="43"/>
  <c r="GW18" i="41" s="1"/>
  <c r="JI18" i="43"/>
  <c r="LU18" i="43"/>
  <c r="U18" i="43"/>
  <c r="CG18" i="43"/>
  <c r="ES18" i="43"/>
  <c r="HE18" i="43"/>
  <c r="JQ18" i="43"/>
  <c r="MC18" i="43"/>
  <c r="I18" i="45"/>
  <c r="Q18" i="45"/>
  <c r="Y18" i="45"/>
  <c r="AG18" i="45"/>
  <c r="AO18" i="45"/>
  <c r="AW18" i="45"/>
  <c r="BE18" i="45"/>
  <c r="BN18" i="45"/>
  <c r="CD18" i="45"/>
  <c r="CT18" i="45"/>
  <c r="DX18" i="45"/>
  <c r="FD18" i="45"/>
  <c r="GJ18" i="45"/>
  <c r="HP18" i="45"/>
  <c r="IV18" i="45"/>
  <c r="KB18" i="45"/>
  <c r="LH18" i="45"/>
  <c r="MN18" i="45"/>
  <c r="AC18" i="43"/>
  <c r="AC18" i="41" s="1"/>
  <c r="CO18" i="43"/>
  <c r="CO18" i="41" s="1"/>
  <c r="FA18" i="43"/>
  <c r="FA18" i="41" s="1"/>
  <c r="HM18" i="43"/>
  <c r="JY18" i="43"/>
  <c r="MK18" i="43"/>
  <c r="J17" i="45"/>
  <c r="AP17" i="45"/>
  <c r="BZ17" i="45"/>
  <c r="GY17" i="43"/>
  <c r="AX17" i="45"/>
  <c r="HA17" i="45"/>
  <c r="CA17" i="43"/>
  <c r="C17" i="45"/>
  <c r="K17" i="45"/>
  <c r="S17" i="45"/>
  <c r="AA17" i="45"/>
  <c r="AI17" i="45"/>
  <c r="AQ17" i="45"/>
  <c r="AY17" i="45"/>
  <c r="BG17" i="45"/>
  <c r="BO17" i="45"/>
  <c r="CB17" i="45"/>
  <c r="CS17" i="45"/>
  <c r="EW17" i="45"/>
  <c r="HI17" i="45"/>
  <c r="JU17" i="45"/>
  <c r="MG17" i="45"/>
  <c r="W17" i="43"/>
  <c r="CI17" i="43"/>
  <c r="EU17" i="43"/>
  <c r="HG17" i="43"/>
  <c r="JS17" i="43"/>
  <c r="NB17" i="43"/>
  <c r="MT17" i="43"/>
  <c r="ML17" i="43"/>
  <c r="MD17" i="43"/>
  <c r="LV17" i="43"/>
  <c r="LN17" i="43"/>
  <c r="LF17" i="43"/>
  <c r="KX17" i="43"/>
  <c r="KP17" i="43"/>
  <c r="KH17" i="43"/>
  <c r="JZ17" i="43"/>
  <c r="JR17" i="43"/>
  <c r="JJ17" i="43"/>
  <c r="JB17" i="43"/>
  <c r="IT17" i="43"/>
  <c r="IL17" i="43"/>
  <c r="ID17" i="43"/>
  <c r="HV17" i="43"/>
  <c r="HN17" i="43"/>
  <c r="HF17" i="43"/>
  <c r="GX17" i="43"/>
  <c r="GP17" i="43"/>
  <c r="GH17" i="43"/>
  <c r="FZ17" i="43"/>
  <c r="FR17" i="43"/>
  <c r="FJ17" i="43"/>
  <c r="FB17" i="43"/>
  <c r="ET17" i="43"/>
  <c r="EL17" i="43"/>
  <c r="ED17" i="43"/>
  <c r="DV17" i="43"/>
  <c r="DN17" i="43"/>
  <c r="DF17" i="43"/>
  <c r="CX17" i="43"/>
  <c r="CP17" i="43"/>
  <c r="CH17" i="43"/>
  <c r="BZ17" i="43"/>
  <c r="BR17" i="43"/>
  <c r="BJ17" i="43"/>
  <c r="BB17" i="43"/>
  <c r="AT17" i="43"/>
  <c r="AL17" i="43"/>
  <c r="AD17" i="43"/>
  <c r="V17" i="43"/>
  <c r="N17" i="43"/>
  <c r="F17" i="43"/>
  <c r="ND17" i="45"/>
  <c r="MV17" i="45"/>
  <c r="MN17" i="45"/>
  <c r="MF17" i="45"/>
  <c r="LX17" i="45"/>
  <c r="LP17" i="45"/>
  <c r="LH17" i="45"/>
  <c r="KZ17" i="45"/>
  <c r="KR17" i="45"/>
  <c r="KJ17" i="45"/>
  <c r="KB17" i="45"/>
  <c r="JT17" i="45"/>
  <c r="JL17" i="45"/>
  <c r="JD17" i="45"/>
  <c r="IV17" i="45"/>
  <c r="IN17" i="45"/>
  <c r="IF17" i="45"/>
  <c r="HX17" i="45"/>
  <c r="HP17" i="45"/>
  <c r="HH17" i="45"/>
  <c r="GZ17" i="45"/>
  <c r="GR17" i="45"/>
  <c r="GJ17" i="45"/>
  <c r="GB17" i="45"/>
  <c r="FT17" i="45"/>
  <c r="FL17" i="45"/>
  <c r="FD17" i="45"/>
  <c r="EV17" i="45"/>
  <c r="EN17" i="45"/>
  <c r="EF17" i="45"/>
  <c r="DX17" i="45"/>
  <c r="DP17" i="45"/>
  <c r="DH17" i="45"/>
  <c r="CZ17" i="45"/>
  <c r="CR17" i="45"/>
  <c r="NA17" i="43"/>
  <c r="MS17" i="43"/>
  <c r="MK17" i="43"/>
  <c r="MC17" i="43"/>
  <c r="LU17" i="43"/>
  <c r="LM17" i="43"/>
  <c r="LE17" i="43"/>
  <c r="KW17" i="43"/>
  <c r="KO17" i="43"/>
  <c r="KG17" i="43"/>
  <c r="JY17" i="43"/>
  <c r="JQ17" i="43"/>
  <c r="JI17" i="43"/>
  <c r="JA17" i="43"/>
  <c r="IS17" i="43"/>
  <c r="IK17" i="43"/>
  <c r="IC17" i="43"/>
  <c r="HU17" i="43"/>
  <c r="HM17" i="43"/>
  <c r="HE17" i="43"/>
  <c r="GW17" i="43"/>
  <c r="GO17" i="43"/>
  <c r="GG17" i="43"/>
  <c r="FY17" i="43"/>
  <c r="FQ17" i="43"/>
  <c r="FI17" i="43"/>
  <c r="FA17" i="43"/>
  <c r="ES17" i="43"/>
  <c r="EK17" i="43"/>
  <c r="EC17" i="43"/>
  <c r="DU17" i="43"/>
  <c r="DM17" i="43"/>
  <c r="DE17" i="43"/>
  <c r="CW17" i="43"/>
  <c r="CO17" i="43"/>
  <c r="CG17" i="43"/>
  <c r="BY17" i="43"/>
  <c r="BQ17" i="43"/>
  <c r="BI17" i="43"/>
  <c r="BA17" i="43"/>
  <c r="AS17" i="43"/>
  <c r="AK17" i="43"/>
  <c r="AC17" i="43"/>
  <c r="U17" i="43"/>
  <c r="M17" i="43"/>
  <c r="E17" i="43"/>
  <c r="NC17" i="45"/>
  <c r="MU17" i="45"/>
  <c r="MM17" i="45"/>
  <c r="ME17" i="45"/>
  <c r="LW17" i="45"/>
  <c r="LO17" i="45"/>
  <c r="LG17" i="45"/>
  <c r="KY17" i="45"/>
  <c r="KQ17" i="45"/>
  <c r="KI17" i="45"/>
  <c r="KA17" i="45"/>
  <c r="JS17" i="45"/>
  <c r="JK17" i="45"/>
  <c r="JC17" i="45"/>
  <c r="IU17" i="45"/>
  <c r="IM17" i="45"/>
  <c r="IE17" i="45"/>
  <c r="HW17" i="45"/>
  <c r="HO17" i="45"/>
  <c r="HG17" i="45"/>
  <c r="GY17" i="45"/>
  <c r="GQ17" i="45"/>
  <c r="GI17" i="45"/>
  <c r="GA17" i="45"/>
  <c r="FS17" i="45"/>
  <c r="FK17" i="45"/>
  <c r="FC17" i="45"/>
  <c r="EU17" i="45"/>
  <c r="EM17" i="45"/>
  <c r="EE17" i="45"/>
  <c r="DW17" i="45"/>
  <c r="DO17" i="45"/>
  <c r="DG17" i="45"/>
  <c r="CY17" i="45"/>
  <c r="CQ17" i="45"/>
  <c r="CI17" i="45"/>
  <c r="CA17" i="45"/>
  <c r="BS17" i="45"/>
  <c r="MZ17" i="43"/>
  <c r="MR17" i="43"/>
  <c r="MJ17" i="43"/>
  <c r="MB17" i="43"/>
  <c r="LT17" i="43"/>
  <c r="LL17" i="43"/>
  <c r="LD17" i="43"/>
  <c r="KV17" i="43"/>
  <c r="KN17" i="43"/>
  <c r="KF17" i="43"/>
  <c r="JX17" i="43"/>
  <c r="JP17" i="43"/>
  <c r="JH17" i="43"/>
  <c r="IZ17" i="43"/>
  <c r="IR17" i="43"/>
  <c r="IJ17" i="43"/>
  <c r="IB17" i="43"/>
  <c r="HT17" i="43"/>
  <c r="HL17" i="43"/>
  <c r="HD17" i="43"/>
  <c r="GV17" i="43"/>
  <c r="GN17" i="43"/>
  <c r="GF17" i="43"/>
  <c r="FX17" i="43"/>
  <c r="FP17" i="43"/>
  <c r="FH17" i="43"/>
  <c r="EZ17" i="43"/>
  <c r="ER17" i="43"/>
  <c r="EJ17" i="43"/>
  <c r="EB17" i="43"/>
  <c r="DT17" i="43"/>
  <c r="DL17" i="43"/>
  <c r="DD17" i="43"/>
  <c r="CV17" i="43"/>
  <c r="CN17" i="43"/>
  <c r="CF17" i="43"/>
  <c r="BX17" i="43"/>
  <c r="BP17" i="43"/>
  <c r="BH17" i="43"/>
  <c r="AZ17" i="43"/>
  <c r="AR17" i="43"/>
  <c r="AJ17" i="43"/>
  <c r="AB17" i="43"/>
  <c r="T17" i="43"/>
  <c r="L17" i="43"/>
  <c r="D17" i="43"/>
  <c r="NB17" i="45"/>
  <c r="MT17" i="45"/>
  <c r="ML17" i="45"/>
  <c r="MD17" i="45"/>
  <c r="LV17" i="45"/>
  <c r="LN17" i="45"/>
  <c r="LF17" i="45"/>
  <c r="KX17" i="45"/>
  <c r="KP17" i="45"/>
  <c r="KH17" i="45"/>
  <c r="JZ17" i="45"/>
  <c r="JR17" i="45"/>
  <c r="JJ17" i="45"/>
  <c r="JB17" i="45"/>
  <c r="IT17" i="45"/>
  <c r="IL17" i="45"/>
  <c r="ID17" i="45"/>
  <c r="HV17" i="45"/>
  <c r="HN17" i="45"/>
  <c r="HF17" i="45"/>
  <c r="GX17" i="45"/>
  <c r="GP17" i="45"/>
  <c r="GH17" i="45"/>
  <c r="FZ17" i="45"/>
  <c r="FR17" i="45"/>
  <c r="FJ17" i="45"/>
  <c r="FB17" i="45"/>
  <c r="ET17" i="45"/>
  <c r="EL17" i="45"/>
  <c r="ED17" i="45"/>
  <c r="DV17" i="45"/>
  <c r="DN17" i="45"/>
  <c r="DF17" i="45"/>
  <c r="CX17" i="45"/>
  <c r="CP17" i="45"/>
  <c r="CH17" i="45"/>
  <c r="NG17" i="43"/>
  <c r="NG17" i="41" s="1"/>
  <c r="MY17" i="43"/>
  <c r="MQ17" i="43"/>
  <c r="MI17" i="43"/>
  <c r="MA17" i="43"/>
  <c r="LS17" i="43"/>
  <c r="LK17" i="43"/>
  <c r="LC17" i="43"/>
  <c r="KU17" i="43"/>
  <c r="KM17" i="43"/>
  <c r="KE17" i="43"/>
  <c r="JW17" i="43"/>
  <c r="JO17" i="43"/>
  <c r="JG17" i="43"/>
  <c r="IY17" i="43"/>
  <c r="IQ17" i="43"/>
  <c r="II17" i="43"/>
  <c r="IA17" i="43"/>
  <c r="HS17" i="43"/>
  <c r="HK17" i="43"/>
  <c r="HC17" i="43"/>
  <c r="GU17" i="43"/>
  <c r="GM17" i="43"/>
  <c r="GE17" i="43"/>
  <c r="FW17" i="43"/>
  <c r="FO17" i="43"/>
  <c r="FG17" i="43"/>
  <c r="EY17" i="43"/>
  <c r="EQ17" i="43"/>
  <c r="EI17" i="43"/>
  <c r="EA17" i="43"/>
  <c r="DS17" i="43"/>
  <c r="DK17" i="43"/>
  <c r="DC17" i="43"/>
  <c r="CU17" i="43"/>
  <c r="CM17" i="43"/>
  <c r="CE17" i="43"/>
  <c r="BW17" i="43"/>
  <c r="BO17" i="43"/>
  <c r="BG17" i="43"/>
  <c r="AY17" i="43"/>
  <c r="AQ17" i="43"/>
  <c r="AI17" i="43"/>
  <c r="AA17" i="43"/>
  <c r="S17" i="43"/>
  <c r="K17" i="43"/>
  <c r="C17" i="43"/>
  <c r="NA17" i="45"/>
  <c r="MS17" i="45"/>
  <c r="MK17" i="45"/>
  <c r="MC17" i="45"/>
  <c r="LU17" i="45"/>
  <c r="LM17" i="45"/>
  <c r="LE17" i="45"/>
  <c r="KW17" i="45"/>
  <c r="KO17" i="45"/>
  <c r="KG17" i="45"/>
  <c r="JY17" i="45"/>
  <c r="JQ17" i="45"/>
  <c r="JI17" i="45"/>
  <c r="JA17" i="45"/>
  <c r="IS17" i="45"/>
  <c r="IK17" i="45"/>
  <c r="IC17" i="45"/>
  <c r="HU17" i="45"/>
  <c r="HM17" i="45"/>
  <c r="HE17" i="45"/>
  <c r="GW17" i="45"/>
  <c r="GO17" i="45"/>
  <c r="GG17" i="45"/>
  <c r="FY17" i="45"/>
  <c r="FQ17" i="45"/>
  <c r="FI17" i="45"/>
  <c r="FA17" i="45"/>
  <c r="ES17" i="45"/>
  <c r="EK17" i="45"/>
  <c r="EC17" i="45"/>
  <c r="DU17" i="45"/>
  <c r="DM17" i="45"/>
  <c r="DE17" i="45"/>
  <c r="CW17" i="45"/>
  <c r="CO17" i="45"/>
  <c r="CG17" i="45"/>
  <c r="BY17" i="45"/>
  <c r="BQ17" i="45"/>
  <c r="NF17" i="43"/>
  <c r="MX17" i="43"/>
  <c r="MP17" i="43"/>
  <c r="MH17" i="43"/>
  <c r="LZ17" i="43"/>
  <c r="LR17" i="43"/>
  <c r="LJ17" i="43"/>
  <c r="LB17" i="43"/>
  <c r="KT17" i="43"/>
  <c r="KL17" i="43"/>
  <c r="KD17" i="43"/>
  <c r="JV17" i="43"/>
  <c r="JN17" i="43"/>
  <c r="JF17" i="43"/>
  <c r="IX17" i="43"/>
  <c r="IP17" i="43"/>
  <c r="IH17" i="43"/>
  <c r="HZ17" i="43"/>
  <c r="HR17" i="43"/>
  <c r="HJ17" i="43"/>
  <c r="HB17" i="43"/>
  <c r="GT17" i="43"/>
  <c r="GL17" i="43"/>
  <c r="GD17" i="43"/>
  <c r="FV17" i="43"/>
  <c r="FN17" i="43"/>
  <c r="FF17" i="43"/>
  <c r="EX17" i="43"/>
  <c r="EP17" i="43"/>
  <c r="EH17" i="43"/>
  <c r="DZ17" i="43"/>
  <c r="DR17" i="43"/>
  <c r="DJ17" i="43"/>
  <c r="DB17" i="43"/>
  <c r="CT17" i="43"/>
  <c r="CL17" i="43"/>
  <c r="CD17" i="43"/>
  <c r="BV17" i="43"/>
  <c r="BN17" i="43"/>
  <c r="BF17" i="43"/>
  <c r="AX17" i="43"/>
  <c r="AP17" i="43"/>
  <c r="AH17" i="43"/>
  <c r="Z17" i="43"/>
  <c r="R17" i="43"/>
  <c r="J17" i="43"/>
  <c r="MZ17" i="45"/>
  <c r="MR17" i="45"/>
  <c r="MJ17" i="45"/>
  <c r="MB17" i="45"/>
  <c r="LT17" i="45"/>
  <c r="LL17" i="45"/>
  <c r="LD17" i="45"/>
  <c r="KV17" i="45"/>
  <c r="KN17" i="45"/>
  <c r="KF17" i="45"/>
  <c r="JX17" i="45"/>
  <c r="JP17" i="45"/>
  <c r="JH17" i="45"/>
  <c r="IZ17" i="45"/>
  <c r="IR17" i="45"/>
  <c r="IJ17" i="45"/>
  <c r="IB17" i="45"/>
  <c r="HT17" i="45"/>
  <c r="HL17" i="45"/>
  <c r="HD17" i="45"/>
  <c r="GV17" i="45"/>
  <c r="GN17" i="45"/>
  <c r="GF17" i="45"/>
  <c r="FX17" i="45"/>
  <c r="FP17" i="45"/>
  <c r="FH17" i="45"/>
  <c r="EZ17" i="45"/>
  <c r="ER17" i="45"/>
  <c r="EJ17" i="45"/>
  <c r="EB17" i="45"/>
  <c r="DT17" i="45"/>
  <c r="DL17" i="45"/>
  <c r="DD17" i="45"/>
  <c r="NE17" i="43"/>
  <c r="MW17" i="43"/>
  <c r="MO17" i="43"/>
  <c r="MG17" i="43"/>
  <c r="LY17" i="43"/>
  <c r="LQ17" i="43"/>
  <c r="LI17" i="43"/>
  <c r="LA17" i="43"/>
  <c r="KS17" i="43"/>
  <c r="KK17" i="43"/>
  <c r="KC17" i="43"/>
  <c r="JU17" i="43"/>
  <c r="JM17" i="43"/>
  <c r="JE17" i="43"/>
  <c r="IW17" i="43"/>
  <c r="IO17" i="43"/>
  <c r="IG17" i="43"/>
  <c r="HY17" i="43"/>
  <c r="HQ17" i="43"/>
  <c r="HI17" i="43"/>
  <c r="HA17" i="43"/>
  <c r="GS17" i="43"/>
  <c r="GK17" i="43"/>
  <c r="GC17" i="43"/>
  <c r="FU17" i="43"/>
  <c r="FM17" i="43"/>
  <c r="FE17" i="43"/>
  <c r="EW17" i="43"/>
  <c r="EO17" i="43"/>
  <c r="EG17" i="43"/>
  <c r="DY17" i="43"/>
  <c r="DQ17" i="43"/>
  <c r="DI17" i="43"/>
  <c r="DA17" i="43"/>
  <c r="CS17" i="43"/>
  <c r="CK17" i="43"/>
  <c r="CC17" i="43"/>
  <c r="BU17" i="43"/>
  <c r="BM17" i="43"/>
  <c r="BE17" i="43"/>
  <c r="AW17" i="43"/>
  <c r="AO17" i="43"/>
  <c r="AG17" i="43"/>
  <c r="Y17" i="43"/>
  <c r="Q17" i="43"/>
  <c r="I17" i="43"/>
  <c r="MY17" i="45"/>
  <c r="MQ17" i="45"/>
  <c r="MI17" i="45"/>
  <c r="MA17" i="45"/>
  <c r="LS17" i="45"/>
  <c r="LK17" i="45"/>
  <c r="LC17" i="45"/>
  <c r="KU17" i="45"/>
  <c r="KM17" i="45"/>
  <c r="KE17" i="45"/>
  <c r="JW17" i="45"/>
  <c r="JO17" i="45"/>
  <c r="JG17" i="45"/>
  <c r="IY17" i="45"/>
  <c r="IQ17" i="45"/>
  <c r="II17" i="45"/>
  <c r="IA17" i="45"/>
  <c r="HS17" i="45"/>
  <c r="HK17" i="45"/>
  <c r="HC17" i="45"/>
  <c r="GU17" i="45"/>
  <c r="GM17" i="45"/>
  <c r="GE17" i="45"/>
  <c r="FW17" i="45"/>
  <c r="FO17" i="45"/>
  <c r="FG17" i="45"/>
  <c r="EY17" i="45"/>
  <c r="EQ17" i="45"/>
  <c r="EI17" i="45"/>
  <c r="EA17" i="45"/>
  <c r="DS17" i="45"/>
  <c r="DK17" i="45"/>
  <c r="DC17" i="45"/>
  <c r="CU17" i="45"/>
  <c r="ND17" i="43"/>
  <c r="MV17" i="43"/>
  <c r="MN17" i="43"/>
  <c r="MF17" i="43"/>
  <c r="LX17" i="43"/>
  <c r="LP17" i="43"/>
  <c r="LH17" i="43"/>
  <c r="KZ17" i="43"/>
  <c r="KR17" i="43"/>
  <c r="KJ17" i="43"/>
  <c r="KB17" i="43"/>
  <c r="JT17" i="43"/>
  <c r="JL17" i="43"/>
  <c r="JD17" i="43"/>
  <c r="IV17" i="43"/>
  <c r="IN17" i="43"/>
  <c r="IF17" i="43"/>
  <c r="HX17" i="43"/>
  <c r="HP17" i="43"/>
  <c r="HH17" i="43"/>
  <c r="GZ17" i="43"/>
  <c r="GR17" i="43"/>
  <c r="GJ17" i="43"/>
  <c r="GB17" i="43"/>
  <c r="FT17" i="43"/>
  <c r="FL17" i="43"/>
  <c r="FD17" i="43"/>
  <c r="EV17" i="43"/>
  <c r="EN17" i="43"/>
  <c r="EF17" i="43"/>
  <c r="DX17" i="43"/>
  <c r="DP17" i="43"/>
  <c r="DH17" i="43"/>
  <c r="CZ17" i="43"/>
  <c r="CR17" i="43"/>
  <c r="CJ17" i="43"/>
  <c r="CB17" i="43"/>
  <c r="BT17" i="43"/>
  <c r="BL17" i="43"/>
  <c r="BD17" i="43"/>
  <c r="AV17" i="43"/>
  <c r="AN17" i="43"/>
  <c r="AF17" i="43"/>
  <c r="X17" i="43"/>
  <c r="P17" i="43"/>
  <c r="H17" i="43"/>
  <c r="MX17" i="45"/>
  <c r="MP17" i="45"/>
  <c r="MH17" i="45"/>
  <c r="LZ17" i="45"/>
  <c r="LR17" i="45"/>
  <c r="LJ17" i="45"/>
  <c r="LB17" i="45"/>
  <c r="KT17" i="45"/>
  <c r="KL17" i="45"/>
  <c r="KD17" i="45"/>
  <c r="JV17" i="45"/>
  <c r="JN17" i="45"/>
  <c r="JF17" i="45"/>
  <c r="IX17" i="45"/>
  <c r="IP17" i="45"/>
  <c r="IH17" i="45"/>
  <c r="HZ17" i="45"/>
  <c r="HR17" i="45"/>
  <c r="HJ17" i="45"/>
  <c r="HB17" i="45"/>
  <c r="GT17" i="45"/>
  <c r="GL17" i="45"/>
  <c r="GD17" i="45"/>
  <c r="FV17" i="45"/>
  <c r="FN17" i="45"/>
  <c r="FF17" i="45"/>
  <c r="EX17" i="45"/>
  <c r="EP17" i="45"/>
  <c r="EH17" i="45"/>
  <c r="DZ17" i="45"/>
  <c r="DR17" i="45"/>
  <c r="DJ17" i="45"/>
  <c r="DB17" i="45"/>
  <c r="CT17" i="45"/>
  <c r="CL17" i="45"/>
  <c r="CD17" i="45"/>
  <c r="BV17" i="45"/>
  <c r="O17" i="43"/>
  <c r="D17" i="45"/>
  <c r="L17" i="45"/>
  <c r="T17" i="45"/>
  <c r="AB17" i="45"/>
  <c r="AJ17" i="45"/>
  <c r="AR17" i="45"/>
  <c r="AZ17" i="45"/>
  <c r="BH17" i="45"/>
  <c r="BP17" i="45"/>
  <c r="CC17" i="45"/>
  <c r="CV17" i="45"/>
  <c r="FE17" i="45"/>
  <c r="HQ17" i="45"/>
  <c r="KC17" i="45"/>
  <c r="MO17" i="45"/>
  <c r="AE17" i="43"/>
  <c r="CQ17" i="43"/>
  <c r="FC17" i="43"/>
  <c r="HO17" i="43"/>
  <c r="HO17" i="41" s="1"/>
  <c r="KA17" i="43"/>
  <c r="MM17" i="43"/>
  <c r="AH17" i="45"/>
  <c r="EO17" i="45"/>
  <c r="JK17" i="43"/>
  <c r="AC17" i="45"/>
  <c r="BI17" i="45"/>
  <c r="FM17" i="45"/>
  <c r="AM17" i="43"/>
  <c r="CY17" i="43"/>
  <c r="FK17" i="43"/>
  <c r="HW17" i="43"/>
  <c r="KI17" i="43"/>
  <c r="MU17" i="43"/>
  <c r="R17" i="45"/>
  <c r="BN17" i="45"/>
  <c r="LY17" i="45"/>
  <c r="U17" i="45"/>
  <c r="BA17" i="45"/>
  <c r="DA17" i="45"/>
  <c r="MW17" i="45"/>
  <c r="F17" i="45"/>
  <c r="N17" i="45"/>
  <c r="V17" i="45"/>
  <c r="AD17" i="45"/>
  <c r="AL17" i="45"/>
  <c r="AT17" i="45"/>
  <c r="BB17" i="45"/>
  <c r="BJ17" i="45"/>
  <c r="BT17" i="45"/>
  <c r="CF17" i="45"/>
  <c r="DI17" i="45"/>
  <c r="FU17" i="45"/>
  <c r="IG17" i="45"/>
  <c r="KS17" i="45"/>
  <c r="NE17" i="45"/>
  <c r="AU17" i="43"/>
  <c r="DG17" i="43"/>
  <c r="DG17" i="41" s="1"/>
  <c r="FS17" i="43"/>
  <c r="IE17" i="43"/>
  <c r="KQ17" i="43"/>
  <c r="NC17" i="43"/>
  <c r="Z17" i="45"/>
  <c r="CN17" i="45"/>
  <c r="LW17" i="43"/>
  <c r="E17" i="45"/>
  <c r="AK17" i="45"/>
  <c r="BR17" i="45"/>
  <c r="HY17" i="45"/>
  <c r="G17" i="45"/>
  <c r="O17" i="45"/>
  <c r="W17" i="45"/>
  <c r="AE17" i="45"/>
  <c r="AM17" i="45"/>
  <c r="AU17" i="45"/>
  <c r="BC17" i="45"/>
  <c r="BK17" i="45"/>
  <c r="BU17" i="45"/>
  <c r="CJ17" i="45"/>
  <c r="DQ17" i="45"/>
  <c r="GC17" i="45"/>
  <c r="IO17" i="45"/>
  <c r="LA17" i="45"/>
  <c r="BC17" i="43"/>
  <c r="BC17" i="41" s="1"/>
  <c r="DO17" i="43"/>
  <c r="GA17" i="43"/>
  <c r="IM17" i="43"/>
  <c r="KY17" i="43"/>
  <c r="BF17" i="45"/>
  <c r="JM17" i="45"/>
  <c r="EM17" i="43"/>
  <c r="M17" i="45"/>
  <c r="AS17" i="45"/>
  <c r="CE17" i="45"/>
  <c r="KK17" i="45"/>
  <c r="H17" i="45"/>
  <c r="P17" i="45"/>
  <c r="X17" i="45"/>
  <c r="AF17" i="45"/>
  <c r="AN17" i="45"/>
  <c r="AV17" i="45"/>
  <c r="BD17" i="45"/>
  <c r="BL17" i="45"/>
  <c r="BW17" i="45"/>
  <c r="CK17" i="45"/>
  <c r="DY17" i="45"/>
  <c r="GK17" i="45"/>
  <c r="IW17" i="45"/>
  <c r="LI17" i="45"/>
  <c r="BK17" i="43"/>
  <c r="DW17" i="43"/>
  <c r="GI17" i="43"/>
  <c r="GI17" i="41" s="1"/>
  <c r="IU17" i="43"/>
  <c r="LG17" i="43"/>
  <c r="AM16" i="43"/>
  <c r="CY16" i="43"/>
  <c r="FK16" i="43"/>
  <c r="HW16" i="43"/>
  <c r="KI16" i="43"/>
  <c r="MU16" i="43"/>
  <c r="J16" i="45"/>
  <c r="R16" i="45"/>
  <c r="Z16" i="45"/>
  <c r="AH16" i="45"/>
  <c r="AP16" i="45"/>
  <c r="AX16" i="45"/>
  <c r="BF16" i="45"/>
  <c r="BN16" i="45"/>
  <c r="BV16" i="45"/>
  <c r="CD16" i="45"/>
  <c r="CL16" i="45"/>
  <c r="CT16" i="45"/>
  <c r="DB16" i="45"/>
  <c r="DJ16" i="45"/>
  <c r="DR16" i="45"/>
  <c r="DZ16" i="45"/>
  <c r="EH16" i="45"/>
  <c r="EP16" i="45"/>
  <c r="FA16" i="45"/>
  <c r="FK16" i="45"/>
  <c r="GA16" i="45"/>
  <c r="HE16" i="45"/>
  <c r="JI16" i="45"/>
  <c r="LU16" i="45"/>
  <c r="AU16" i="43"/>
  <c r="DG16" i="43"/>
  <c r="FS16" i="43"/>
  <c r="FS16" i="41" s="1"/>
  <c r="IE16" i="43"/>
  <c r="KQ16" i="43"/>
  <c r="NC16" i="43"/>
  <c r="C16" i="45"/>
  <c r="K16" i="45"/>
  <c r="S16" i="45"/>
  <c r="AA16" i="45"/>
  <c r="AI16" i="45"/>
  <c r="AQ16" i="45"/>
  <c r="AY16" i="45"/>
  <c r="BG16" i="45"/>
  <c r="BO16" i="45"/>
  <c r="BW16" i="45"/>
  <c r="CE16" i="45"/>
  <c r="CM16" i="45"/>
  <c r="CU16" i="45"/>
  <c r="DC16" i="45"/>
  <c r="DK16" i="45"/>
  <c r="DS16" i="45"/>
  <c r="EA16" i="45"/>
  <c r="EI16" i="45"/>
  <c r="ER16" i="45"/>
  <c r="FB16" i="45"/>
  <c r="FN16" i="45"/>
  <c r="GD16" i="45"/>
  <c r="HF16" i="45"/>
  <c r="JQ16" i="45"/>
  <c r="MC16" i="45"/>
  <c r="BC16" i="43"/>
  <c r="DO16" i="43"/>
  <c r="GA16" i="43"/>
  <c r="IM16" i="43"/>
  <c r="KY16" i="43"/>
  <c r="NB16" i="43"/>
  <c r="MT16" i="43"/>
  <c r="ML16" i="43"/>
  <c r="MD16" i="43"/>
  <c r="LV16" i="43"/>
  <c r="LN16" i="43"/>
  <c r="LF16" i="43"/>
  <c r="KX16" i="43"/>
  <c r="KP16" i="43"/>
  <c r="KH16" i="43"/>
  <c r="JZ16" i="43"/>
  <c r="JR16" i="43"/>
  <c r="JJ16" i="43"/>
  <c r="JB16" i="43"/>
  <c r="IT16" i="43"/>
  <c r="IL16" i="43"/>
  <c r="ID16" i="43"/>
  <c r="HV16" i="43"/>
  <c r="HN16" i="43"/>
  <c r="HF16" i="43"/>
  <c r="GX16" i="43"/>
  <c r="GP16" i="43"/>
  <c r="GH16" i="43"/>
  <c r="FZ16" i="43"/>
  <c r="FR16" i="43"/>
  <c r="FJ16" i="43"/>
  <c r="FB16" i="43"/>
  <c r="ET16" i="43"/>
  <c r="EL16" i="43"/>
  <c r="ED16" i="43"/>
  <c r="DV16" i="43"/>
  <c r="DN16" i="43"/>
  <c r="DF16" i="43"/>
  <c r="CX16" i="43"/>
  <c r="CP16" i="43"/>
  <c r="CH16" i="43"/>
  <c r="BZ16" i="43"/>
  <c r="BR16" i="43"/>
  <c r="BR16" i="41" s="1"/>
  <c r="BJ16" i="43"/>
  <c r="BB16" i="43"/>
  <c r="AT16" i="43"/>
  <c r="AL16" i="43"/>
  <c r="AD16" i="43"/>
  <c r="V16" i="43"/>
  <c r="N16" i="43"/>
  <c r="F16" i="43"/>
  <c r="MZ16" i="45"/>
  <c r="MR16" i="45"/>
  <c r="MJ16" i="45"/>
  <c r="MB16" i="45"/>
  <c r="LT16" i="45"/>
  <c r="LL16" i="45"/>
  <c r="LD16" i="45"/>
  <c r="KV16" i="45"/>
  <c r="KN16" i="45"/>
  <c r="KF16" i="45"/>
  <c r="JX16" i="45"/>
  <c r="JP16" i="45"/>
  <c r="JH16" i="45"/>
  <c r="IZ16" i="45"/>
  <c r="IR16" i="45"/>
  <c r="IJ16" i="45"/>
  <c r="IB16" i="45"/>
  <c r="HT16" i="45"/>
  <c r="HL16" i="45"/>
  <c r="HD16" i="45"/>
  <c r="GV16" i="45"/>
  <c r="GN16" i="45"/>
  <c r="GF16" i="45"/>
  <c r="FX16" i="45"/>
  <c r="FP16" i="45"/>
  <c r="NA16" i="43"/>
  <c r="MS16" i="43"/>
  <c r="MK16" i="43"/>
  <c r="MC16" i="43"/>
  <c r="MC16" i="41" s="1"/>
  <c r="LU16" i="43"/>
  <c r="LU16" i="41" s="1"/>
  <c r="LM16" i="43"/>
  <c r="LE16" i="43"/>
  <c r="KW16" i="43"/>
  <c r="KO16" i="43"/>
  <c r="KG16" i="43"/>
  <c r="JY16" i="43"/>
  <c r="JQ16" i="43"/>
  <c r="JI16" i="43"/>
  <c r="JA16" i="43"/>
  <c r="IS16" i="43"/>
  <c r="IS16" i="41" s="1"/>
  <c r="IK16" i="43"/>
  <c r="IC16" i="43"/>
  <c r="HU16" i="43"/>
  <c r="HM16" i="43"/>
  <c r="HE16" i="43"/>
  <c r="GW16" i="43"/>
  <c r="GO16" i="43"/>
  <c r="GO16" i="41" s="1"/>
  <c r="GG16" i="43"/>
  <c r="FY16" i="43"/>
  <c r="FQ16" i="43"/>
  <c r="FI16" i="43"/>
  <c r="FI16" i="41" s="1"/>
  <c r="FA16" i="43"/>
  <c r="ES16" i="43"/>
  <c r="EK16" i="43"/>
  <c r="EC16" i="43"/>
  <c r="DU16" i="43"/>
  <c r="DM16" i="43"/>
  <c r="DE16" i="43"/>
  <c r="CW16" i="43"/>
  <c r="CO16" i="43"/>
  <c r="CG16" i="43"/>
  <c r="BY16" i="43"/>
  <c r="BQ16" i="43"/>
  <c r="BI16" i="43"/>
  <c r="BA16" i="43"/>
  <c r="AS16" i="43"/>
  <c r="AK16" i="43"/>
  <c r="AC16" i="43"/>
  <c r="U16" i="43"/>
  <c r="M16" i="43"/>
  <c r="E16" i="43"/>
  <c r="MY16" i="45"/>
  <c r="MQ16" i="45"/>
  <c r="MI16" i="45"/>
  <c r="MA16" i="45"/>
  <c r="LS16" i="45"/>
  <c r="LK16" i="45"/>
  <c r="LC16" i="45"/>
  <c r="KU16" i="45"/>
  <c r="KM16" i="45"/>
  <c r="KE16" i="45"/>
  <c r="JW16" i="45"/>
  <c r="JO16" i="45"/>
  <c r="JG16" i="45"/>
  <c r="IY16" i="45"/>
  <c r="IQ16" i="45"/>
  <c r="II16" i="45"/>
  <c r="IA16" i="45"/>
  <c r="HS16" i="45"/>
  <c r="HK16" i="45"/>
  <c r="HC16" i="45"/>
  <c r="GU16" i="45"/>
  <c r="GM16" i="45"/>
  <c r="GE16" i="45"/>
  <c r="FW16" i="45"/>
  <c r="FO16" i="45"/>
  <c r="FG16" i="45"/>
  <c r="EY16" i="45"/>
  <c r="EQ16" i="45"/>
  <c r="MZ16" i="43"/>
  <c r="MR16" i="43"/>
  <c r="MJ16" i="43"/>
  <c r="MB16" i="43"/>
  <c r="LT16" i="43"/>
  <c r="LL16" i="43"/>
  <c r="LD16" i="43"/>
  <c r="KV16" i="43"/>
  <c r="KN16" i="43"/>
  <c r="KF16" i="43"/>
  <c r="JX16" i="43"/>
  <c r="JP16" i="43"/>
  <c r="JH16" i="43"/>
  <c r="IZ16" i="43"/>
  <c r="IR16" i="43"/>
  <c r="IJ16" i="43"/>
  <c r="IB16" i="43"/>
  <c r="HT16" i="43"/>
  <c r="HL16" i="43"/>
  <c r="HD16" i="43"/>
  <c r="GV16" i="43"/>
  <c r="GN16" i="43"/>
  <c r="GF16" i="43"/>
  <c r="FX16" i="43"/>
  <c r="FP16" i="43"/>
  <c r="FH16" i="43"/>
  <c r="EZ16" i="43"/>
  <c r="ER16" i="43"/>
  <c r="ER16" i="41" s="1"/>
  <c r="EJ16" i="43"/>
  <c r="EB16" i="43"/>
  <c r="DT16" i="43"/>
  <c r="DL16" i="43"/>
  <c r="DD16" i="43"/>
  <c r="CV16" i="43"/>
  <c r="CN16" i="43"/>
  <c r="CF16" i="43"/>
  <c r="BX16" i="43"/>
  <c r="BP16" i="43"/>
  <c r="BH16" i="43"/>
  <c r="AZ16" i="43"/>
  <c r="AR16" i="43"/>
  <c r="AJ16" i="43"/>
  <c r="AB16" i="43"/>
  <c r="T16" i="43"/>
  <c r="L16" i="43"/>
  <c r="D16" i="43"/>
  <c r="MX16" i="45"/>
  <c r="MP16" i="45"/>
  <c r="MH16" i="45"/>
  <c r="LZ16" i="45"/>
  <c r="LR16" i="45"/>
  <c r="LJ16" i="45"/>
  <c r="LB16" i="45"/>
  <c r="KT16" i="45"/>
  <c r="KL16" i="45"/>
  <c r="KD16" i="45"/>
  <c r="JV16" i="45"/>
  <c r="JN16" i="45"/>
  <c r="JF16" i="45"/>
  <c r="IX16" i="45"/>
  <c r="IP16" i="45"/>
  <c r="IH16" i="45"/>
  <c r="HZ16" i="45"/>
  <c r="HR16" i="45"/>
  <c r="HJ16" i="45"/>
  <c r="HB16" i="45"/>
  <c r="GT16" i="45"/>
  <c r="GL16" i="45"/>
  <c r="NG16" i="43"/>
  <c r="MY16" i="43"/>
  <c r="MQ16" i="43"/>
  <c r="MI16" i="43"/>
  <c r="MA16" i="43"/>
  <c r="LS16" i="43"/>
  <c r="LK16" i="43"/>
  <c r="LC16" i="43"/>
  <c r="KU16" i="43"/>
  <c r="KM16" i="43"/>
  <c r="KE16" i="43"/>
  <c r="JW16" i="43"/>
  <c r="JO16" i="43"/>
  <c r="JG16" i="43"/>
  <c r="IY16" i="43"/>
  <c r="IQ16" i="43"/>
  <c r="II16" i="43"/>
  <c r="IA16" i="43"/>
  <c r="HS16" i="43"/>
  <c r="HK16" i="43"/>
  <c r="HC16" i="43"/>
  <c r="GU16" i="43"/>
  <c r="GM16" i="43"/>
  <c r="GE16" i="43"/>
  <c r="FW16" i="43"/>
  <c r="FO16" i="43"/>
  <c r="FG16" i="43"/>
  <c r="EY16" i="43"/>
  <c r="EQ16" i="43"/>
  <c r="EI16" i="43"/>
  <c r="EA16" i="43"/>
  <c r="DS16" i="43"/>
  <c r="DK16" i="43"/>
  <c r="DC16" i="43"/>
  <c r="CU16" i="43"/>
  <c r="CM16" i="43"/>
  <c r="CE16" i="43"/>
  <c r="BW16" i="43"/>
  <c r="BO16" i="43"/>
  <c r="BG16" i="43"/>
  <c r="AY16" i="43"/>
  <c r="AQ16" i="43"/>
  <c r="AI16" i="43"/>
  <c r="AA16" i="43"/>
  <c r="S16" i="43"/>
  <c r="K16" i="43"/>
  <c r="C16" i="43"/>
  <c r="NE16" i="45"/>
  <c r="MW16" i="45"/>
  <c r="MO16" i="45"/>
  <c r="MG16" i="45"/>
  <c r="LY16" i="45"/>
  <c r="LQ16" i="45"/>
  <c r="LI16" i="45"/>
  <c r="LA16" i="45"/>
  <c r="KS16" i="45"/>
  <c r="KK16" i="45"/>
  <c r="KC16" i="45"/>
  <c r="JU16" i="45"/>
  <c r="JM16" i="45"/>
  <c r="JE16" i="45"/>
  <c r="IW16" i="45"/>
  <c r="IO16" i="45"/>
  <c r="IG16" i="45"/>
  <c r="HY16" i="45"/>
  <c r="HQ16" i="45"/>
  <c r="HI16" i="45"/>
  <c r="HA16" i="45"/>
  <c r="GS16" i="45"/>
  <c r="GK16" i="45"/>
  <c r="GC16" i="45"/>
  <c r="FU16" i="45"/>
  <c r="FM16" i="45"/>
  <c r="FE16" i="45"/>
  <c r="EW16" i="45"/>
  <c r="NF16" i="43"/>
  <c r="MX16" i="43"/>
  <c r="MP16" i="43"/>
  <c r="MH16" i="43"/>
  <c r="LZ16" i="43"/>
  <c r="LR16" i="43"/>
  <c r="LJ16" i="43"/>
  <c r="LB16" i="43"/>
  <c r="KT16" i="43"/>
  <c r="KL16" i="43"/>
  <c r="KD16" i="43"/>
  <c r="JV16" i="43"/>
  <c r="JN16" i="43"/>
  <c r="JF16" i="43"/>
  <c r="IX16" i="43"/>
  <c r="IP16" i="43"/>
  <c r="IH16" i="43"/>
  <c r="HZ16" i="43"/>
  <c r="HR16" i="43"/>
  <c r="HJ16" i="43"/>
  <c r="HB16" i="43"/>
  <c r="GT16" i="43"/>
  <c r="GL16" i="43"/>
  <c r="GD16" i="43"/>
  <c r="GD16" i="41" s="1"/>
  <c r="FV16" i="43"/>
  <c r="FN16" i="43"/>
  <c r="FF16" i="43"/>
  <c r="EX16" i="43"/>
  <c r="EX16" i="41" s="1"/>
  <c r="EP16" i="43"/>
  <c r="EH16" i="43"/>
  <c r="DZ16" i="43"/>
  <c r="DR16" i="43"/>
  <c r="DJ16" i="43"/>
  <c r="DB16" i="43"/>
  <c r="CT16" i="43"/>
  <c r="CL16" i="43"/>
  <c r="CD16" i="43"/>
  <c r="BV16" i="43"/>
  <c r="BN16" i="43"/>
  <c r="BF16" i="43"/>
  <c r="AX16" i="43"/>
  <c r="AP16" i="43"/>
  <c r="AH16" i="43"/>
  <c r="Z16" i="43"/>
  <c r="R16" i="43"/>
  <c r="J16" i="43"/>
  <c r="ND16" i="45"/>
  <c r="MV16" i="45"/>
  <c r="MN16" i="45"/>
  <c r="MF16" i="45"/>
  <c r="LX16" i="45"/>
  <c r="LP16" i="45"/>
  <c r="LH16" i="45"/>
  <c r="KZ16" i="45"/>
  <c r="KR16" i="45"/>
  <c r="KJ16" i="45"/>
  <c r="KB16" i="45"/>
  <c r="JT16" i="45"/>
  <c r="JL16" i="45"/>
  <c r="JD16" i="45"/>
  <c r="IV16" i="45"/>
  <c r="IN16" i="45"/>
  <c r="IF16" i="45"/>
  <c r="HX16" i="45"/>
  <c r="HP16" i="45"/>
  <c r="HH16" i="45"/>
  <c r="GZ16" i="45"/>
  <c r="GR16" i="45"/>
  <c r="GJ16" i="45"/>
  <c r="GB16" i="45"/>
  <c r="FT16" i="45"/>
  <c r="FL16" i="45"/>
  <c r="NE16" i="43"/>
  <c r="MW16" i="43"/>
  <c r="MO16" i="43"/>
  <c r="MG16" i="43"/>
  <c r="LY16" i="43"/>
  <c r="LQ16" i="43"/>
  <c r="LI16" i="43"/>
  <c r="LA16" i="43"/>
  <c r="KS16" i="43"/>
  <c r="KK16" i="43"/>
  <c r="KC16" i="43"/>
  <c r="JU16" i="43"/>
  <c r="JM16" i="43"/>
  <c r="JE16" i="43"/>
  <c r="IW16" i="43"/>
  <c r="IO16" i="43"/>
  <c r="IG16" i="43"/>
  <c r="HY16" i="43"/>
  <c r="HQ16" i="43"/>
  <c r="HI16" i="43"/>
  <c r="HA16" i="43"/>
  <c r="GS16" i="43"/>
  <c r="GK16" i="43"/>
  <c r="GC16" i="43"/>
  <c r="FU16" i="43"/>
  <c r="FM16" i="43"/>
  <c r="FE16" i="43"/>
  <c r="EW16" i="43"/>
  <c r="EO16" i="43"/>
  <c r="EO16" i="41" s="1"/>
  <c r="EG16" i="43"/>
  <c r="DY16" i="43"/>
  <c r="DQ16" i="43"/>
  <c r="DI16" i="43"/>
  <c r="DA16" i="43"/>
  <c r="CS16" i="43"/>
  <c r="CK16" i="43"/>
  <c r="CC16" i="43"/>
  <c r="BU16" i="43"/>
  <c r="BM16" i="43"/>
  <c r="BE16" i="43"/>
  <c r="AW16" i="43"/>
  <c r="AO16" i="43"/>
  <c r="AG16" i="43"/>
  <c r="Y16" i="43"/>
  <c r="Y16" i="41" s="1"/>
  <c r="Q16" i="43"/>
  <c r="I16" i="43"/>
  <c r="NC16" i="45"/>
  <c r="MU16" i="45"/>
  <c r="MM16" i="45"/>
  <c r="ME16" i="45"/>
  <c r="LW16" i="45"/>
  <c r="LO16" i="45"/>
  <c r="LG16" i="45"/>
  <c r="KY16" i="45"/>
  <c r="KQ16" i="45"/>
  <c r="KI16" i="45"/>
  <c r="KA16" i="45"/>
  <c r="JS16" i="45"/>
  <c r="JK16" i="45"/>
  <c r="JC16" i="45"/>
  <c r="IU16" i="45"/>
  <c r="IM16" i="45"/>
  <c r="IE16" i="45"/>
  <c r="HW16" i="45"/>
  <c r="HO16" i="45"/>
  <c r="HG16" i="45"/>
  <c r="GY16" i="45"/>
  <c r="GQ16" i="45"/>
  <c r="GI16" i="45"/>
  <c r="ND16" i="43"/>
  <c r="MV16" i="43"/>
  <c r="MN16" i="43"/>
  <c r="MF16" i="43"/>
  <c r="LX16" i="43"/>
  <c r="LP16" i="43"/>
  <c r="LH16" i="43"/>
  <c r="KZ16" i="43"/>
  <c r="KR16" i="43"/>
  <c r="KJ16" i="43"/>
  <c r="KB16" i="43"/>
  <c r="JT16" i="43"/>
  <c r="JL16" i="43"/>
  <c r="JD16" i="43"/>
  <c r="IV16" i="43"/>
  <c r="IN16" i="43"/>
  <c r="IF16" i="43"/>
  <c r="HX16" i="43"/>
  <c r="HP16" i="43"/>
  <c r="HH16" i="43"/>
  <c r="GZ16" i="43"/>
  <c r="GR16" i="43"/>
  <c r="GJ16" i="43"/>
  <c r="GB16" i="43"/>
  <c r="FT16" i="43"/>
  <c r="FL16" i="43"/>
  <c r="FD16" i="43"/>
  <c r="EV16" i="43"/>
  <c r="EN16" i="43"/>
  <c r="EF16" i="43"/>
  <c r="DX16" i="43"/>
  <c r="DP16" i="43"/>
  <c r="DH16" i="43"/>
  <c r="CZ16" i="43"/>
  <c r="CR16" i="43"/>
  <c r="CJ16" i="43"/>
  <c r="CJ16" i="41" s="1"/>
  <c r="CB16" i="43"/>
  <c r="BT16" i="43"/>
  <c r="BL16" i="43"/>
  <c r="BD16" i="43"/>
  <c r="AV16" i="43"/>
  <c r="AN16" i="43"/>
  <c r="AF16" i="43"/>
  <c r="AF16" i="41" s="1"/>
  <c r="X16" i="43"/>
  <c r="P16" i="43"/>
  <c r="H16" i="43"/>
  <c r="NB16" i="45"/>
  <c r="MT16" i="45"/>
  <c r="ML16" i="45"/>
  <c r="MD16" i="45"/>
  <c r="LV16" i="45"/>
  <c r="LN16" i="45"/>
  <c r="LF16" i="45"/>
  <c r="KX16" i="45"/>
  <c r="KP16" i="45"/>
  <c r="KH16" i="45"/>
  <c r="JZ16" i="45"/>
  <c r="JR16" i="45"/>
  <c r="JJ16" i="45"/>
  <c r="JB16" i="45"/>
  <c r="IT16" i="45"/>
  <c r="IL16" i="45"/>
  <c r="ID16" i="45"/>
  <c r="HV16" i="45"/>
  <c r="HN16" i="45"/>
  <c r="D16" i="45"/>
  <c r="L16" i="45"/>
  <c r="T16" i="45"/>
  <c r="AB16" i="45"/>
  <c r="AJ16" i="45"/>
  <c r="AR16" i="45"/>
  <c r="AZ16" i="45"/>
  <c r="BH16" i="45"/>
  <c r="BP16" i="45"/>
  <c r="BX16" i="45"/>
  <c r="CF16" i="45"/>
  <c r="CN16" i="45"/>
  <c r="CV16" i="45"/>
  <c r="DD16" i="45"/>
  <c r="DL16" i="45"/>
  <c r="DT16" i="45"/>
  <c r="EB16" i="45"/>
  <c r="EJ16" i="45"/>
  <c r="ES16" i="45"/>
  <c r="FC16" i="45"/>
  <c r="FQ16" i="45"/>
  <c r="GG16" i="45"/>
  <c r="HM16" i="45"/>
  <c r="JY16" i="45"/>
  <c r="MK16" i="45"/>
  <c r="BK16" i="43"/>
  <c r="DW16" i="43"/>
  <c r="GI16" i="43"/>
  <c r="IU16" i="43"/>
  <c r="LG16" i="43"/>
  <c r="E16" i="45"/>
  <c r="M16" i="45"/>
  <c r="U16" i="45"/>
  <c r="AC16" i="45"/>
  <c r="AK16" i="45"/>
  <c r="AS16" i="45"/>
  <c r="BA16" i="45"/>
  <c r="BI16" i="45"/>
  <c r="BQ16" i="45"/>
  <c r="BY16" i="45"/>
  <c r="CG16" i="45"/>
  <c r="CO16" i="45"/>
  <c r="CW16" i="45"/>
  <c r="DE16" i="45"/>
  <c r="DM16" i="45"/>
  <c r="DU16" i="45"/>
  <c r="EC16" i="45"/>
  <c r="EK16" i="45"/>
  <c r="ET16" i="45"/>
  <c r="FD16" i="45"/>
  <c r="FR16" i="45"/>
  <c r="GH16" i="45"/>
  <c r="HU16" i="45"/>
  <c r="KG16" i="45"/>
  <c r="MS16" i="45"/>
  <c r="G16" i="43"/>
  <c r="BS16" i="43"/>
  <c r="EE16" i="43"/>
  <c r="GQ16" i="43"/>
  <c r="JC16" i="43"/>
  <c r="LO16" i="43"/>
  <c r="G16" i="45"/>
  <c r="O16" i="45"/>
  <c r="W16" i="45"/>
  <c r="AE16" i="45"/>
  <c r="AM16" i="45"/>
  <c r="AU16" i="45"/>
  <c r="BC16" i="45"/>
  <c r="BK16" i="45"/>
  <c r="BS16" i="45"/>
  <c r="CA16" i="45"/>
  <c r="CI16" i="45"/>
  <c r="CQ16" i="45"/>
  <c r="CY16" i="45"/>
  <c r="DG16" i="45"/>
  <c r="DO16" i="45"/>
  <c r="DW16" i="45"/>
  <c r="EE16" i="45"/>
  <c r="EM16" i="45"/>
  <c r="EV16" i="45"/>
  <c r="FH16" i="45"/>
  <c r="FV16" i="45"/>
  <c r="GP16" i="45"/>
  <c r="IK16" i="45"/>
  <c r="KW16" i="45"/>
  <c r="W16" i="43"/>
  <c r="CI16" i="43"/>
  <c r="EU16" i="43"/>
  <c r="HG16" i="43"/>
  <c r="JS16" i="43"/>
  <c r="ME16" i="43"/>
  <c r="G15" i="45"/>
  <c r="O15" i="45"/>
  <c r="W15" i="45"/>
  <c r="AE15" i="45"/>
  <c r="AM15" i="45"/>
  <c r="AU15" i="45"/>
  <c r="BC15" i="45"/>
  <c r="BK15" i="45"/>
  <c r="BS15" i="45"/>
  <c r="CA15" i="45"/>
  <c r="CI15" i="45"/>
  <c r="CQ15" i="45"/>
  <c r="CY15" i="45"/>
  <c r="DG15" i="45"/>
  <c r="DO15" i="45"/>
  <c r="DW15" i="45"/>
  <c r="EE15" i="45"/>
  <c r="EM15" i="45"/>
  <c r="EU15" i="45"/>
  <c r="FC15" i="45"/>
  <c r="FK15" i="45"/>
  <c r="FS15" i="45"/>
  <c r="GA15" i="45"/>
  <c r="GI15" i="45"/>
  <c r="GQ15" i="45"/>
  <c r="GY15" i="45"/>
  <c r="HG15" i="45"/>
  <c r="HP15" i="45"/>
  <c r="IB15" i="45"/>
  <c r="IL15" i="45"/>
  <c r="IV15" i="45"/>
  <c r="JH15" i="45"/>
  <c r="JX15" i="45"/>
  <c r="LX15" i="45"/>
  <c r="E15" i="43"/>
  <c r="BQ15" i="43"/>
  <c r="EC15" i="43"/>
  <c r="GO15" i="43"/>
  <c r="JA15" i="43"/>
  <c r="LM15" i="43"/>
  <c r="Q15" i="45"/>
  <c r="AW15" i="45"/>
  <c r="CC15" i="45"/>
  <c r="DI15" i="45"/>
  <c r="EO15" i="45"/>
  <c r="FU15" i="45"/>
  <c r="HA15" i="45"/>
  <c r="IN15" i="45"/>
  <c r="MN15" i="45"/>
  <c r="CG15" i="43"/>
  <c r="J15" i="45"/>
  <c r="R15" i="45"/>
  <c r="Z15" i="45"/>
  <c r="AH15" i="45"/>
  <c r="AP15" i="45"/>
  <c r="AX15" i="45"/>
  <c r="BF15" i="45"/>
  <c r="BN15" i="45"/>
  <c r="BV15" i="45"/>
  <c r="CD15" i="45"/>
  <c r="CL15" i="45"/>
  <c r="CT15" i="45"/>
  <c r="DB15" i="45"/>
  <c r="DJ15" i="45"/>
  <c r="DR15" i="45"/>
  <c r="DZ15" i="45"/>
  <c r="EH15" i="45"/>
  <c r="EP15" i="45"/>
  <c r="EX15" i="45"/>
  <c r="FF15" i="45"/>
  <c r="FN15" i="45"/>
  <c r="FV15" i="45"/>
  <c r="GD15" i="45"/>
  <c r="GL15" i="45"/>
  <c r="GT15" i="45"/>
  <c r="HB15" i="45"/>
  <c r="HJ15" i="45"/>
  <c r="HU15" i="45"/>
  <c r="IE15" i="45"/>
  <c r="IP15" i="45"/>
  <c r="JA15" i="45"/>
  <c r="JN15" i="45"/>
  <c r="KJ15" i="45"/>
  <c r="MV15" i="45"/>
  <c r="AC15" i="43"/>
  <c r="CO15" i="43"/>
  <c r="FA15" i="43"/>
  <c r="HM15" i="43"/>
  <c r="JY15" i="43"/>
  <c r="MK15" i="43"/>
  <c r="I15" i="45"/>
  <c r="AO15" i="45"/>
  <c r="BM15" i="45"/>
  <c r="CS15" i="45"/>
  <c r="DY15" i="45"/>
  <c r="FM15" i="45"/>
  <c r="GS15" i="45"/>
  <c r="ID15" i="45"/>
  <c r="JL15" i="45"/>
  <c r="ES15" i="43"/>
  <c r="MC15" i="43"/>
  <c r="C15" i="45"/>
  <c r="K15" i="45"/>
  <c r="S15" i="45"/>
  <c r="AA15" i="45"/>
  <c r="AI15" i="45"/>
  <c r="AQ15" i="45"/>
  <c r="AY15" i="45"/>
  <c r="BG15" i="45"/>
  <c r="BO15" i="45"/>
  <c r="BW15" i="45"/>
  <c r="CE15" i="45"/>
  <c r="CM15" i="45"/>
  <c r="CU15" i="45"/>
  <c r="DC15" i="45"/>
  <c r="DK15" i="45"/>
  <c r="DS15" i="45"/>
  <c r="EA15" i="45"/>
  <c r="EI15" i="45"/>
  <c r="EQ15" i="45"/>
  <c r="EY15" i="45"/>
  <c r="FG15" i="45"/>
  <c r="FO15" i="45"/>
  <c r="FW15" i="45"/>
  <c r="GE15" i="45"/>
  <c r="GM15" i="45"/>
  <c r="GU15" i="45"/>
  <c r="HC15" i="45"/>
  <c r="HL15" i="45"/>
  <c r="HV15" i="45"/>
  <c r="IF15" i="45"/>
  <c r="IR15" i="45"/>
  <c r="JB15" i="45"/>
  <c r="JP15" i="45"/>
  <c r="KR15" i="45"/>
  <c r="ND15" i="45"/>
  <c r="AK15" i="43"/>
  <c r="CW15" i="43"/>
  <c r="FI15" i="43"/>
  <c r="HU15" i="43"/>
  <c r="KG15" i="43"/>
  <c r="MS15" i="43"/>
  <c r="Y15" i="45"/>
  <c r="BE15" i="45"/>
  <c r="CK15" i="45"/>
  <c r="DQ15" i="45"/>
  <c r="EW15" i="45"/>
  <c r="GC15" i="45"/>
  <c r="HI15" i="45"/>
  <c r="KF15" i="45"/>
  <c r="D15" i="45"/>
  <c r="L15" i="45"/>
  <c r="T15" i="45"/>
  <c r="AB15" i="45"/>
  <c r="AJ15" i="45"/>
  <c r="AR15" i="45"/>
  <c r="AZ15" i="45"/>
  <c r="BH15" i="45"/>
  <c r="BP15" i="45"/>
  <c r="BX15" i="45"/>
  <c r="CF15" i="45"/>
  <c r="CN15" i="45"/>
  <c r="CV15" i="45"/>
  <c r="DD15" i="45"/>
  <c r="DL15" i="45"/>
  <c r="DT15" i="45"/>
  <c r="EB15" i="45"/>
  <c r="EJ15" i="45"/>
  <c r="ER15" i="45"/>
  <c r="EZ15" i="45"/>
  <c r="FH15" i="45"/>
  <c r="FP15" i="45"/>
  <c r="FX15" i="45"/>
  <c r="GF15" i="45"/>
  <c r="GN15" i="45"/>
  <c r="GV15" i="45"/>
  <c r="HD15" i="45"/>
  <c r="HM15" i="45"/>
  <c r="HW15" i="45"/>
  <c r="IH15" i="45"/>
  <c r="IS15" i="45"/>
  <c r="JC15" i="45"/>
  <c r="JS15" i="45"/>
  <c r="KZ15" i="45"/>
  <c r="AS15" i="43"/>
  <c r="DE15" i="43"/>
  <c r="FQ15" i="43"/>
  <c r="IC15" i="43"/>
  <c r="IC15" i="41" s="1"/>
  <c r="KO15" i="43"/>
  <c r="NE15" i="43"/>
  <c r="MW15" i="43"/>
  <c r="MO15" i="43"/>
  <c r="MG15" i="43"/>
  <c r="LY15" i="43"/>
  <c r="LQ15" i="43"/>
  <c r="LI15" i="43"/>
  <c r="LA15" i="43"/>
  <c r="KS15" i="43"/>
  <c r="KK15" i="43"/>
  <c r="KC15" i="43"/>
  <c r="JU15" i="43"/>
  <c r="JM15" i="43"/>
  <c r="JE15" i="43"/>
  <c r="IW15" i="43"/>
  <c r="IO15" i="43"/>
  <c r="IG15" i="43"/>
  <c r="HY15" i="43"/>
  <c r="HQ15" i="43"/>
  <c r="HI15" i="43"/>
  <c r="HA15" i="43"/>
  <c r="GS15" i="43"/>
  <c r="GK15" i="43"/>
  <c r="GC15" i="43"/>
  <c r="FU15" i="43"/>
  <c r="FU15" i="41" s="1"/>
  <c r="FM15" i="43"/>
  <c r="FE15" i="43"/>
  <c r="EW15" i="43"/>
  <c r="EO15" i="43"/>
  <c r="EG15" i="43"/>
  <c r="DY15" i="43"/>
  <c r="DQ15" i="43"/>
  <c r="DI15" i="43"/>
  <c r="DA15" i="43"/>
  <c r="CS15" i="43"/>
  <c r="CK15" i="43"/>
  <c r="CK15" i="41" s="1"/>
  <c r="CC15" i="43"/>
  <c r="BU15" i="43"/>
  <c r="BM15" i="43"/>
  <c r="BE15" i="43"/>
  <c r="AW15" i="43"/>
  <c r="AO15" i="43"/>
  <c r="AG15" i="43"/>
  <c r="Y15" i="43"/>
  <c r="Q15" i="43"/>
  <c r="I15" i="43"/>
  <c r="I15" i="41" s="1"/>
  <c r="MZ15" i="45"/>
  <c r="MR15" i="45"/>
  <c r="MJ15" i="45"/>
  <c r="MB15" i="45"/>
  <c r="LT15" i="45"/>
  <c r="LL15" i="45"/>
  <c r="LD15" i="45"/>
  <c r="KV15" i="45"/>
  <c r="KN15" i="45"/>
  <c r="ND15" i="43"/>
  <c r="MV15" i="43"/>
  <c r="MN15" i="43"/>
  <c r="MF15" i="43"/>
  <c r="LX15" i="43"/>
  <c r="LP15" i="43"/>
  <c r="LH15" i="43"/>
  <c r="KZ15" i="43"/>
  <c r="KR15" i="43"/>
  <c r="KJ15" i="43"/>
  <c r="KB15" i="43"/>
  <c r="JT15" i="43"/>
  <c r="JL15" i="43"/>
  <c r="JD15" i="43"/>
  <c r="IV15" i="43"/>
  <c r="IN15" i="43"/>
  <c r="IF15" i="43"/>
  <c r="HX15" i="43"/>
  <c r="HP15" i="43"/>
  <c r="HH15" i="43"/>
  <c r="GZ15" i="43"/>
  <c r="GR15" i="43"/>
  <c r="GJ15" i="43"/>
  <c r="GB15" i="43"/>
  <c r="FT15" i="43"/>
  <c r="FL15" i="43"/>
  <c r="FD15" i="43"/>
  <c r="EV15" i="43"/>
  <c r="EN15" i="43"/>
  <c r="EF15" i="43"/>
  <c r="DX15" i="43"/>
  <c r="DP15" i="43"/>
  <c r="DH15" i="43"/>
  <c r="CZ15" i="43"/>
  <c r="CR15" i="43"/>
  <c r="CR15" i="41" s="1"/>
  <c r="CJ15" i="43"/>
  <c r="CB15" i="43"/>
  <c r="BT15" i="43"/>
  <c r="BL15" i="43"/>
  <c r="BD15" i="43"/>
  <c r="AV15" i="43"/>
  <c r="AV15" i="41" s="1"/>
  <c r="AN15" i="43"/>
  <c r="AN15" i="41" s="1"/>
  <c r="AF15" i="43"/>
  <c r="X15" i="43"/>
  <c r="X15" i="41" s="1"/>
  <c r="P15" i="43"/>
  <c r="H15" i="43"/>
  <c r="MY15" i="45"/>
  <c r="MQ15" i="45"/>
  <c r="MI15" i="45"/>
  <c r="MA15" i="45"/>
  <c r="LS15" i="45"/>
  <c r="LK15" i="45"/>
  <c r="LC15" i="45"/>
  <c r="KU15" i="45"/>
  <c r="KM15" i="45"/>
  <c r="KE15" i="45"/>
  <c r="JW15" i="45"/>
  <c r="JO15" i="45"/>
  <c r="JG15" i="45"/>
  <c r="IY15" i="45"/>
  <c r="IQ15" i="45"/>
  <c r="II15" i="45"/>
  <c r="IA15" i="45"/>
  <c r="HS15" i="45"/>
  <c r="HK15" i="45"/>
  <c r="NC15" i="43"/>
  <c r="MU15" i="43"/>
  <c r="MM15" i="43"/>
  <c r="ME15" i="43"/>
  <c r="LW15" i="43"/>
  <c r="LO15" i="43"/>
  <c r="LG15" i="43"/>
  <c r="KY15" i="43"/>
  <c r="KQ15" i="43"/>
  <c r="KI15" i="43"/>
  <c r="KA15" i="43"/>
  <c r="JS15" i="43"/>
  <c r="JK15" i="43"/>
  <c r="JC15" i="43"/>
  <c r="IU15" i="43"/>
  <c r="IM15" i="43"/>
  <c r="IE15" i="43"/>
  <c r="HW15" i="43"/>
  <c r="HO15" i="43"/>
  <c r="HG15" i="43"/>
  <c r="GY15" i="43"/>
  <c r="GY15" i="41" s="1"/>
  <c r="GQ15" i="43"/>
  <c r="GI15" i="43"/>
  <c r="GA15" i="43"/>
  <c r="FS15" i="43"/>
  <c r="FS15" i="41" s="1"/>
  <c r="FK15" i="43"/>
  <c r="FC15" i="43"/>
  <c r="EU15" i="43"/>
  <c r="EM15" i="43"/>
  <c r="EM15" i="41" s="1"/>
  <c r="EE15" i="43"/>
  <c r="DW15" i="43"/>
  <c r="DO15" i="43"/>
  <c r="DG15" i="43"/>
  <c r="DG15" i="41" s="1"/>
  <c r="CY15" i="43"/>
  <c r="CQ15" i="43"/>
  <c r="CI15" i="43"/>
  <c r="CA15" i="43"/>
  <c r="CA15" i="41" s="1"/>
  <c r="BS15" i="43"/>
  <c r="BK15" i="43"/>
  <c r="BC15" i="43"/>
  <c r="AU15" i="43"/>
  <c r="AU15" i="41" s="1"/>
  <c r="AM15" i="43"/>
  <c r="AE15" i="43"/>
  <c r="W15" i="43"/>
  <c r="O15" i="43"/>
  <c r="O15" i="41" s="1"/>
  <c r="G15" i="43"/>
  <c r="MX15" i="45"/>
  <c r="MP15" i="45"/>
  <c r="MH15" i="45"/>
  <c r="LZ15" i="45"/>
  <c r="LR15" i="45"/>
  <c r="LJ15" i="45"/>
  <c r="LB15" i="45"/>
  <c r="KT15" i="45"/>
  <c r="KL15" i="45"/>
  <c r="KD15" i="45"/>
  <c r="NB15" i="43"/>
  <c r="MT15" i="43"/>
  <c r="ML15" i="43"/>
  <c r="MD15" i="43"/>
  <c r="LV15" i="43"/>
  <c r="LN15" i="43"/>
  <c r="LF15" i="43"/>
  <c r="KX15" i="43"/>
  <c r="KP15" i="43"/>
  <c r="KH15" i="43"/>
  <c r="JZ15" i="43"/>
  <c r="JR15" i="43"/>
  <c r="JJ15" i="43"/>
  <c r="JB15" i="43"/>
  <c r="IT15" i="43"/>
  <c r="IL15" i="43"/>
  <c r="ID15" i="43"/>
  <c r="HV15" i="43"/>
  <c r="HN15" i="43"/>
  <c r="HF15" i="43"/>
  <c r="GX15" i="43"/>
  <c r="GP15" i="43"/>
  <c r="GH15" i="43"/>
  <c r="FZ15" i="43"/>
  <c r="FR15" i="43"/>
  <c r="FR15" i="41" s="1"/>
  <c r="FJ15" i="43"/>
  <c r="FB15" i="43"/>
  <c r="ET15" i="43"/>
  <c r="EL15" i="43"/>
  <c r="ED15" i="43"/>
  <c r="ED15" i="41" s="1"/>
  <c r="DV15" i="43"/>
  <c r="DN15" i="43"/>
  <c r="DN15" i="41" s="1"/>
  <c r="DF15" i="43"/>
  <c r="CX15" i="43"/>
  <c r="CP15" i="43"/>
  <c r="CH15" i="43"/>
  <c r="BZ15" i="43"/>
  <c r="BR15" i="43"/>
  <c r="BJ15" i="43"/>
  <c r="BJ15" i="41" s="1"/>
  <c r="BB15" i="43"/>
  <c r="AT15" i="43"/>
  <c r="AL15" i="43"/>
  <c r="AD15" i="43"/>
  <c r="AD15" i="41" s="1"/>
  <c r="V15" i="43"/>
  <c r="N15" i="43"/>
  <c r="F15" i="43"/>
  <c r="NE15" i="45"/>
  <c r="MW15" i="45"/>
  <c r="MO15" i="45"/>
  <c r="MG15" i="45"/>
  <c r="LY15" i="45"/>
  <c r="LQ15" i="45"/>
  <c r="LI15" i="45"/>
  <c r="LA15" i="45"/>
  <c r="KS15" i="45"/>
  <c r="KK15" i="45"/>
  <c r="KC15" i="45"/>
  <c r="JU15" i="45"/>
  <c r="JM15" i="45"/>
  <c r="JE15" i="45"/>
  <c r="IW15" i="45"/>
  <c r="IO15" i="45"/>
  <c r="IG15" i="45"/>
  <c r="HY15" i="45"/>
  <c r="HQ15" i="45"/>
  <c r="MZ15" i="43"/>
  <c r="MR15" i="43"/>
  <c r="MJ15" i="43"/>
  <c r="MB15" i="43"/>
  <c r="LT15" i="43"/>
  <c r="LL15" i="43"/>
  <c r="LD15" i="43"/>
  <c r="KV15" i="43"/>
  <c r="KN15" i="43"/>
  <c r="KF15" i="43"/>
  <c r="JX15" i="43"/>
  <c r="JX15" i="41" s="1"/>
  <c r="JP15" i="43"/>
  <c r="JH15" i="43"/>
  <c r="IZ15" i="43"/>
  <c r="IR15" i="43"/>
  <c r="IJ15" i="43"/>
  <c r="IB15" i="43"/>
  <c r="HT15" i="43"/>
  <c r="HL15" i="43"/>
  <c r="HL15" i="41" s="1"/>
  <c r="HD15" i="43"/>
  <c r="GV15" i="43"/>
  <c r="GN15" i="43"/>
  <c r="GF15" i="43"/>
  <c r="FX15" i="43"/>
  <c r="FP15" i="43"/>
  <c r="FH15" i="43"/>
  <c r="EZ15" i="43"/>
  <c r="ER15" i="43"/>
  <c r="EJ15" i="43"/>
  <c r="EB15" i="43"/>
  <c r="DT15" i="43"/>
  <c r="DL15" i="43"/>
  <c r="DD15" i="43"/>
  <c r="CV15" i="43"/>
  <c r="CN15" i="43"/>
  <c r="CF15" i="43"/>
  <c r="BX15" i="43"/>
  <c r="BP15" i="43"/>
  <c r="BH15" i="43"/>
  <c r="AZ15" i="43"/>
  <c r="AR15" i="43"/>
  <c r="AJ15" i="43"/>
  <c r="AB15" i="43"/>
  <c r="T15" i="43"/>
  <c r="L15" i="43"/>
  <c r="D15" i="43"/>
  <c r="NC15" i="45"/>
  <c r="MU15" i="45"/>
  <c r="MM15" i="45"/>
  <c r="ME15" i="45"/>
  <c r="LW15" i="45"/>
  <c r="LO15" i="45"/>
  <c r="LG15" i="45"/>
  <c r="KY15" i="45"/>
  <c r="KQ15" i="45"/>
  <c r="KI15" i="45"/>
  <c r="KA15" i="45"/>
  <c r="NG15" i="43"/>
  <c r="MY15" i="43"/>
  <c r="MQ15" i="43"/>
  <c r="MI15" i="43"/>
  <c r="MA15" i="43"/>
  <c r="LS15" i="43"/>
  <c r="LK15" i="43"/>
  <c r="LC15" i="43"/>
  <c r="KU15" i="43"/>
  <c r="KM15" i="43"/>
  <c r="KE15" i="43"/>
  <c r="JW15" i="43"/>
  <c r="JO15" i="43"/>
  <c r="JG15" i="43"/>
  <c r="IY15" i="43"/>
  <c r="IQ15" i="43"/>
  <c r="II15" i="43"/>
  <c r="IA15" i="43"/>
  <c r="HS15" i="43"/>
  <c r="HK15" i="43"/>
  <c r="HC15" i="43"/>
  <c r="GU15" i="43"/>
  <c r="GM15" i="43"/>
  <c r="GM15" i="41" s="1"/>
  <c r="GE15" i="43"/>
  <c r="FW15" i="43"/>
  <c r="FO15" i="43"/>
  <c r="FG15" i="43"/>
  <c r="FG15" i="41" s="1"/>
  <c r="EY15" i="43"/>
  <c r="EQ15" i="43"/>
  <c r="EI15" i="43"/>
  <c r="EA15" i="43"/>
  <c r="EA15" i="41" s="1"/>
  <c r="DS15" i="43"/>
  <c r="DK15" i="43"/>
  <c r="DC15" i="43"/>
  <c r="CU15" i="43"/>
  <c r="CU15" i="41" s="1"/>
  <c r="CM15" i="43"/>
  <c r="CE15" i="43"/>
  <c r="BW15" i="43"/>
  <c r="BO15" i="43"/>
  <c r="BO15" i="41" s="1"/>
  <c r="BG15" i="43"/>
  <c r="AY15" i="43"/>
  <c r="AQ15" i="43"/>
  <c r="AI15" i="43"/>
  <c r="AI15" i="41" s="1"/>
  <c r="AA15" i="43"/>
  <c r="S15" i="43"/>
  <c r="K15" i="43"/>
  <c r="C15" i="43"/>
  <c r="NB15" i="45"/>
  <c r="MT15" i="45"/>
  <c r="ML15" i="45"/>
  <c r="MD15" i="45"/>
  <c r="LV15" i="45"/>
  <c r="LN15" i="45"/>
  <c r="LF15" i="45"/>
  <c r="KX15" i="45"/>
  <c r="KP15" i="45"/>
  <c r="KH15" i="45"/>
  <c r="JZ15" i="45"/>
  <c r="JR15" i="45"/>
  <c r="JJ15" i="45"/>
  <c r="NF15" i="43"/>
  <c r="NF15" i="41" s="1"/>
  <c r="MX15" i="43"/>
  <c r="MP15" i="43"/>
  <c r="MH15" i="43"/>
  <c r="LZ15" i="43"/>
  <c r="LR15" i="43"/>
  <c r="LJ15" i="43"/>
  <c r="LB15" i="43"/>
  <c r="KT15" i="43"/>
  <c r="KL15" i="43"/>
  <c r="KD15" i="43"/>
  <c r="JV15" i="43"/>
  <c r="JN15" i="43"/>
  <c r="JF15" i="43"/>
  <c r="JF15" i="41" s="1"/>
  <c r="IX15" i="43"/>
  <c r="IP15" i="43"/>
  <c r="IH15" i="43"/>
  <c r="IH15" i="41" s="1"/>
  <c r="HZ15" i="43"/>
  <c r="HR15" i="43"/>
  <c r="HJ15" i="43"/>
  <c r="HB15" i="43"/>
  <c r="GT15" i="43"/>
  <c r="GL15" i="43"/>
  <c r="GL15" i="41" s="1"/>
  <c r="GD15" i="43"/>
  <c r="FV15" i="43"/>
  <c r="FN15" i="43"/>
  <c r="FF15" i="43"/>
  <c r="FF15" i="41" s="1"/>
  <c r="EX15" i="43"/>
  <c r="EP15" i="43"/>
  <c r="EH15" i="43"/>
  <c r="DZ15" i="43"/>
  <c r="DZ15" i="41" s="1"/>
  <c r="DR15" i="43"/>
  <c r="DJ15" i="43"/>
  <c r="DB15" i="43"/>
  <c r="CT15" i="43"/>
  <c r="CT15" i="41" s="1"/>
  <c r="CL15" i="43"/>
  <c r="CD15" i="43"/>
  <c r="BV15" i="43"/>
  <c r="BN15" i="43"/>
  <c r="BN15" i="41" s="1"/>
  <c r="BF15" i="43"/>
  <c r="AX15" i="43"/>
  <c r="AP15" i="43"/>
  <c r="AH15" i="43"/>
  <c r="AH15" i="41" s="1"/>
  <c r="Z15" i="43"/>
  <c r="R15" i="43"/>
  <c r="J15" i="43"/>
  <c r="NA15" i="45"/>
  <c r="MS15" i="45"/>
  <c r="MK15" i="45"/>
  <c r="MC15" i="45"/>
  <c r="LU15" i="45"/>
  <c r="LM15" i="45"/>
  <c r="LE15" i="45"/>
  <c r="KW15" i="45"/>
  <c r="KO15" i="45"/>
  <c r="KG15" i="45"/>
  <c r="JY15" i="45"/>
  <c r="JQ15" i="45"/>
  <c r="JI15" i="45"/>
  <c r="AG15" i="45"/>
  <c r="BU15" i="45"/>
  <c r="DA15" i="45"/>
  <c r="EG15" i="45"/>
  <c r="FE15" i="45"/>
  <c r="GK15" i="45"/>
  <c r="HT15" i="45"/>
  <c r="IZ15" i="45"/>
  <c r="U15" i="43"/>
  <c r="HE15" i="43"/>
  <c r="JQ15" i="43"/>
  <c r="E15" i="45"/>
  <c r="M15" i="45"/>
  <c r="U15" i="45"/>
  <c r="AC15" i="45"/>
  <c r="AK15" i="45"/>
  <c r="AS15" i="45"/>
  <c r="BA15" i="45"/>
  <c r="BI15" i="45"/>
  <c r="BQ15" i="45"/>
  <c r="BY15" i="45"/>
  <c r="CG15" i="45"/>
  <c r="CO15" i="45"/>
  <c r="CW15" i="45"/>
  <c r="DE15" i="45"/>
  <c r="DM15" i="45"/>
  <c r="DU15" i="45"/>
  <c r="EC15" i="45"/>
  <c r="EK15" i="45"/>
  <c r="ES15" i="45"/>
  <c r="FA15" i="45"/>
  <c r="FI15" i="45"/>
  <c r="FQ15" i="45"/>
  <c r="FY15" i="45"/>
  <c r="GG15" i="45"/>
  <c r="GO15" i="45"/>
  <c r="GW15" i="45"/>
  <c r="HE15" i="45"/>
  <c r="HN15" i="45"/>
  <c r="HX15" i="45"/>
  <c r="IJ15" i="45"/>
  <c r="IT15" i="45"/>
  <c r="JD15" i="45"/>
  <c r="JT15" i="45"/>
  <c r="LH15" i="45"/>
  <c r="BA15" i="43"/>
  <c r="DM15" i="43"/>
  <c r="FY15" i="43"/>
  <c r="IK15" i="43"/>
  <c r="KW15" i="43"/>
  <c r="C13" i="45"/>
  <c r="S13" i="45"/>
  <c r="AA13" i="45"/>
  <c r="AY13" i="45"/>
  <c r="BO13" i="45"/>
  <c r="BW13" i="45"/>
  <c r="CM13" i="45"/>
  <c r="CU13" i="45"/>
  <c r="DC13" i="45"/>
  <c r="DK13" i="45"/>
  <c r="DS13" i="45"/>
  <c r="EA13" i="45"/>
  <c r="EI13" i="45"/>
  <c r="EQ13" i="45"/>
  <c r="EY13" i="45"/>
  <c r="FG13" i="45"/>
  <c r="FO13" i="45"/>
  <c r="FW13" i="45"/>
  <c r="GE13" i="45"/>
  <c r="GM13" i="45"/>
  <c r="GU13" i="45"/>
  <c r="HC13" i="45"/>
  <c r="HK13" i="45"/>
  <c r="HS13" i="45"/>
  <c r="IA13" i="45"/>
  <c r="II13" i="45"/>
  <c r="IQ13" i="45"/>
  <c r="IY13" i="45"/>
  <c r="JG13" i="45"/>
  <c r="JO13" i="45"/>
  <c r="JW13" i="45"/>
  <c r="KE13" i="45"/>
  <c r="KM13" i="45"/>
  <c r="KU13" i="45"/>
  <c r="LC13" i="45"/>
  <c r="LK13" i="45"/>
  <c r="LS13" i="45"/>
  <c r="MB13" i="45"/>
  <c r="MN13" i="45"/>
  <c r="NA13" i="45"/>
  <c r="J14" i="45"/>
  <c r="V14" i="45"/>
  <c r="AJ14" i="45"/>
  <c r="AV14" i="45"/>
  <c r="BI14" i="45"/>
  <c r="BV14" i="45"/>
  <c r="CH14" i="45"/>
  <c r="CV14" i="45"/>
  <c r="DH14" i="45"/>
  <c r="DU14" i="45"/>
  <c r="EJ14" i="45"/>
  <c r="EZ14" i="45"/>
  <c r="FP14" i="45"/>
  <c r="GF14" i="45"/>
  <c r="GV14" i="45"/>
  <c r="HL14" i="45"/>
  <c r="IB14" i="45"/>
  <c r="IR14" i="45"/>
  <c r="JH14" i="45"/>
  <c r="JX14" i="45"/>
  <c r="KP14" i="45"/>
  <c r="LL14" i="45"/>
  <c r="MF14" i="45"/>
  <c r="NB14" i="45"/>
  <c r="AJ13" i="43"/>
  <c r="DR13" i="43"/>
  <c r="JO13" i="43"/>
  <c r="ER14" i="43"/>
  <c r="K13" i="45"/>
  <c r="AI13" i="45"/>
  <c r="AQ13" i="45"/>
  <c r="BG13" i="45"/>
  <c r="CE13" i="45"/>
  <c r="D13" i="45"/>
  <c r="L13" i="45"/>
  <c r="T13" i="45"/>
  <c r="AB13" i="45"/>
  <c r="AJ13" i="45"/>
  <c r="AR13" i="45"/>
  <c r="AZ13" i="45"/>
  <c r="BH13" i="45"/>
  <c r="BP13" i="45"/>
  <c r="BX13" i="45"/>
  <c r="CF13" i="45"/>
  <c r="CN13" i="45"/>
  <c r="CV13" i="45"/>
  <c r="DD13" i="45"/>
  <c r="DL13" i="45"/>
  <c r="DT13" i="45"/>
  <c r="EB13" i="45"/>
  <c r="EJ13" i="45"/>
  <c r="ER13" i="45"/>
  <c r="EZ13" i="45"/>
  <c r="FH13" i="45"/>
  <c r="FP13" i="45"/>
  <c r="FX13" i="45"/>
  <c r="GF13" i="45"/>
  <c r="GN13" i="45"/>
  <c r="GV13" i="45"/>
  <c r="HD13" i="45"/>
  <c r="HL13" i="45"/>
  <c r="HT13" i="45"/>
  <c r="IB13" i="45"/>
  <c r="IJ13" i="45"/>
  <c r="IR13" i="45"/>
  <c r="IZ13" i="45"/>
  <c r="JH13" i="45"/>
  <c r="JP13" i="45"/>
  <c r="JX13" i="45"/>
  <c r="KF13" i="45"/>
  <c r="KN13" i="45"/>
  <c r="KV13" i="45"/>
  <c r="LD13" i="45"/>
  <c r="LL13" i="45"/>
  <c r="LT13" i="45"/>
  <c r="MC13" i="45"/>
  <c r="MP13" i="45"/>
  <c r="NB13" i="45"/>
  <c r="L14" i="45"/>
  <c r="X14" i="45"/>
  <c r="AK14" i="45"/>
  <c r="AX14" i="45"/>
  <c r="BJ14" i="45"/>
  <c r="BX14" i="45"/>
  <c r="CJ14" i="45"/>
  <c r="CW14" i="45"/>
  <c r="DJ14" i="45"/>
  <c r="DV14" i="45"/>
  <c r="EK14" i="45"/>
  <c r="FA14" i="45"/>
  <c r="FQ14" i="45"/>
  <c r="GG14" i="45"/>
  <c r="GW14" i="45"/>
  <c r="HM14" i="45"/>
  <c r="IC14" i="45"/>
  <c r="IS14" i="45"/>
  <c r="JI14" i="45"/>
  <c r="JY14" i="45"/>
  <c r="KR14" i="45"/>
  <c r="LN14" i="45"/>
  <c r="MJ14" i="45"/>
  <c r="ND14" i="45"/>
  <c r="AR13" i="43"/>
  <c r="AR13" i="41" s="1"/>
  <c r="EH13" i="43"/>
  <c r="KJ13" i="43"/>
  <c r="FX14" i="43"/>
  <c r="E13" i="45"/>
  <c r="M13" i="45"/>
  <c r="U13" i="45"/>
  <c r="AC13" i="45"/>
  <c r="AK13" i="45"/>
  <c r="AS13" i="45"/>
  <c r="BA13" i="45"/>
  <c r="BI13" i="45"/>
  <c r="BQ13" i="45"/>
  <c r="BY13" i="45"/>
  <c r="CG13" i="45"/>
  <c r="CO13" i="45"/>
  <c r="CW13" i="45"/>
  <c r="DE13" i="45"/>
  <c r="DM13" i="45"/>
  <c r="DU13" i="45"/>
  <c r="EC13" i="45"/>
  <c r="EK13" i="45"/>
  <c r="ES13" i="45"/>
  <c r="FA13" i="45"/>
  <c r="FI13" i="45"/>
  <c r="FQ13" i="45"/>
  <c r="FY13" i="45"/>
  <c r="GG13" i="45"/>
  <c r="GO13" i="45"/>
  <c r="GW13" i="45"/>
  <c r="HE13" i="45"/>
  <c r="HM13" i="45"/>
  <c r="HU13" i="45"/>
  <c r="IC13" i="45"/>
  <c r="IK13" i="45"/>
  <c r="IS13" i="45"/>
  <c r="JA13" i="45"/>
  <c r="JI13" i="45"/>
  <c r="JQ13" i="45"/>
  <c r="JY13" i="45"/>
  <c r="KG13" i="45"/>
  <c r="KO13" i="45"/>
  <c r="KW13" i="45"/>
  <c r="LE13" i="45"/>
  <c r="LM13" i="45"/>
  <c r="LU13" i="45"/>
  <c r="MD13" i="45"/>
  <c r="MR13" i="45"/>
  <c r="ND13" i="45"/>
  <c r="M14" i="45"/>
  <c r="Z14" i="45"/>
  <c r="AL14" i="45"/>
  <c r="AZ14" i="45"/>
  <c r="BL14" i="45"/>
  <c r="BY14" i="45"/>
  <c r="CL14" i="45"/>
  <c r="CX14" i="45"/>
  <c r="DL14" i="45"/>
  <c r="DX14" i="45"/>
  <c r="EL14" i="45"/>
  <c r="FB14" i="45"/>
  <c r="FR14" i="45"/>
  <c r="GH14" i="45"/>
  <c r="GX14" i="45"/>
  <c r="HN14" i="45"/>
  <c r="ID14" i="45"/>
  <c r="IT14" i="45"/>
  <c r="JJ14" i="45"/>
  <c r="JZ14" i="45"/>
  <c r="KV14" i="45"/>
  <c r="LP14" i="45"/>
  <c r="ML14" i="45"/>
  <c r="AZ13" i="43"/>
  <c r="EX13" i="43"/>
  <c r="LM13" i="43"/>
  <c r="NE14" i="43"/>
  <c r="MW14" i="43"/>
  <c r="MO14" i="43"/>
  <c r="MG14" i="43"/>
  <c r="LY14" i="43"/>
  <c r="LQ14" i="43"/>
  <c r="LI14" i="43"/>
  <c r="LA14" i="43"/>
  <c r="KS14" i="43"/>
  <c r="KK14" i="43"/>
  <c r="KC14" i="43"/>
  <c r="JU14" i="43"/>
  <c r="JM14" i="43"/>
  <c r="JE14" i="43"/>
  <c r="IW14" i="43"/>
  <c r="IO14" i="43"/>
  <c r="IG14" i="43"/>
  <c r="HY14" i="43"/>
  <c r="HQ14" i="43"/>
  <c r="HI14" i="43"/>
  <c r="HA14" i="43"/>
  <c r="GS14" i="43"/>
  <c r="GK14" i="43"/>
  <c r="GC14" i="43"/>
  <c r="FU14" i="43"/>
  <c r="FM14" i="43"/>
  <c r="FE14" i="43"/>
  <c r="EW14" i="43"/>
  <c r="EO14" i="43"/>
  <c r="EG14" i="43"/>
  <c r="DY14" i="43"/>
  <c r="DQ14" i="43"/>
  <c r="DI14" i="43"/>
  <c r="DA14" i="43"/>
  <c r="CS14" i="43"/>
  <c r="CK14" i="43"/>
  <c r="CC14" i="43"/>
  <c r="BU14" i="43"/>
  <c r="BM14" i="43"/>
  <c r="BE14" i="43"/>
  <c r="AW14" i="43"/>
  <c r="AO14" i="43"/>
  <c r="AG14" i="43"/>
  <c r="Y14" i="43"/>
  <c r="Q14" i="43"/>
  <c r="I14" i="43"/>
  <c r="ND14" i="43"/>
  <c r="MV14" i="43"/>
  <c r="MV14" i="41" s="1"/>
  <c r="MN14" i="43"/>
  <c r="MF14" i="43"/>
  <c r="LX14" i="43"/>
  <c r="LP14" i="43"/>
  <c r="LP14" i="41" s="1"/>
  <c r="LH14" i="43"/>
  <c r="KZ14" i="43"/>
  <c r="KR14" i="43"/>
  <c r="KJ14" i="43"/>
  <c r="KB14" i="43"/>
  <c r="JT14" i="43"/>
  <c r="JL14" i="43"/>
  <c r="JD14" i="43"/>
  <c r="JD14" i="41" s="1"/>
  <c r="IV14" i="43"/>
  <c r="IN14" i="43"/>
  <c r="IF14" i="43"/>
  <c r="HX14" i="43"/>
  <c r="HP14" i="43"/>
  <c r="HH14" i="43"/>
  <c r="GZ14" i="43"/>
  <c r="GR14" i="43"/>
  <c r="GJ14" i="43"/>
  <c r="GB14" i="43"/>
  <c r="FT14" i="43"/>
  <c r="FL14" i="43"/>
  <c r="FD14" i="43"/>
  <c r="EV14" i="43"/>
  <c r="EN14" i="43"/>
  <c r="EF14" i="43"/>
  <c r="DX14" i="43"/>
  <c r="DP14" i="43"/>
  <c r="DH14" i="43"/>
  <c r="CZ14" i="43"/>
  <c r="CR14" i="43"/>
  <c r="CJ14" i="43"/>
  <c r="CB14" i="43"/>
  <c r="BT14" i="43"/>
  <c r="BL14" i="43"/>
  <c r="BD14" i="43"/>
  <c r="AV14" i="43"/>
  <c r="AN14" i="43"/>
  <c r="AF14" i="43"/>
  <c r="X14" i="43"/>
  <c r="P14" i="43"/>
  <c r="H14" i="43"/>
  <c r="NC14" i="43"/>
  <c r="MU14" i="43"/>
  <c r="MM14" i="43"/>
  <c r="ME14" i="43"/>
  <c r="LW14" i="43"/>
  <c r="LO14" i="43"/>
  <c r="LG14" i="43"/>
  <c r="KY14" i="43"/>
  <c r="KQ14" i="43"/>
  <c r="KI14" i="43"/>
  <c r="KA14" i="43"/>
  <c r="JS14" i="43"/>
  <c r="JK14" i="43"/>
  <c r="JC14" i="43"/>
  <c r="IU14" i="43"/>
  <c r="IM14" i="43"/>
  <c r="IE14" i="43"/>
  <c r="HW14" i="43"/>
  <c r="HO14" i="43"/>
  <c r="HG14" i="43"/>
  <c r="GY14" i="43"/>
  <c r="GQ14" i="43"/>
  <c r="GI14" i="43"/>
  <c r="GA14" i="43"/>
  <c r="FS14" i="43"/>
  <c r="FK14" i="43"/>
  <c r="FC14" i="43"/>
  <c r="EU14" i="43"/>
  <c r="EM14" i="43"/>
  <c r="EE14" i="43"/>
  <c r="DW14" i="43"/>
  <c r="DO14" i="43"/>
  <c r="DG14" i="43"/>
  <c r="CY14" i="43"/>
  <c r="CQ14" i="43"/>
  <c r="CI14" i="43"/>
  <c r="CA14" i="43"/>
  <c r="BS14" i="43"/>
  <c r="BK14" i="43"/>
  <c r="BC14" i="43"/>
  <c r="AU14" i="43"/>
  <c r="AM14" i="43"/>
  <c r="AE14" i="43"/>
  <c r="W14" i="43"/>
  <c r="O14" i="43"/>
  <c r="G14" i="43"/>
  <c r="NB14" i="43"/>
  <c r="MT14" i="43"/>
  <c r="ML14" i="43"/>
  <c r="ML14" i="41" s="1"/>
  <c r="MD14" i="43"/>
  <c r="LV14" i="43"/>
  <c r="LN14" i="43"/>
  <c r="LF14" i="43"/>
  <c r="KX14" i="43"/>
  <c r="KP14" i="43"/>
  <c r="KH14" i="43"/>
  <c r="JZ14" i="43"/>
  <c r="JR14" i="43"/>
  <c r="JR14" i="41" s="1"/>
  <c r="JJ14" i="43"/>
  <c r="JB14" i="43"/>
  <c r="IT14" i="43"/>
  <c r="IL14" i="43"/>
  <c r="ID14" i="43"/>
  <c r="HV14" i="43"/>
  <c r="HN14" i="43"/>
  <c r="HF14" i="43"/>
  <c r="GX14" i="43"/>
  <c r="GP14" i="43"/>
  <c r="GH14" i="43"/>
  <c r="FZ14" i="43"/>
  <c r="FZ14" i="41" s="1"/>
  <c r="FR14" i="43"/>
  <c r="FR14" i="41" s="1"/>
  <c r="FJ14" i="43"/>
  <c r="FB14" i="43"/>
  <c r="ET14" i="43"/>
  <c r="EL14" i="43"/>
  <c r="ED14" i="43"/>
  <c r="DV14" i="43"/>
  <c r="DN14" i="43"/>
  <c r="DF14" i="43"/>
  <c r="CX14" i="43"/>
  <c r="CP14" i="43"/>
  <c r="CH14" i="43"/>
  <c r="CH14" i="41" s="1"/>
  <c r="BZ14" i="43"/>
  <c r="BR14" i="43"/>
  <c r="BJ14" i="43"/>
  <c r="BB14" i="43"/>
  <c r="AT14" i="43"/>
  <c r="AT14" i="41" s="1"/>
  <c r="AL14" i="43"/>
  <c r="AD14" i="43"/>
  <c r="AD14" i="41" s="1"/>
  <c r="V14" i="43"/>
  <c r="N14" i="43"/>
  <c r="F14" i="43"/>
  <c r="NA14" i="43"/>
  <c r="MS14" i="43"/>
  <c r="MK14" i="43"/>
  <c r="MC14" i="43"/>
  <c r="LU14" i="43"/>
  <c r="LM14" i="43"/>
  <c r="LE14" i="43"/>
  <c r="KW14" i="43"/>
  <c r="KO14" i="43"/>
  <c r="KG14" i="43"/>
  <c r="JY14" i="43"/>
  <c r="JQ14" i="43"/>
  <c r="JI14" i="43"/>
  <c r="JA14" i="43"/>
  <c r="IS14" i="43"/>
  <c r="IS14" i="41" s="1"/>
  <c r="IK14" i="43"/>
  <c r="IK14" i="41" s="1"/>
  <c r="IC14" i="43"/>
  <c r="HU14" i="43"/>
  <c r="HM14" i="43"/>
  <c r="HE14" i="43"/>
  <c r="GW14" i="43"/>
  <c r="GO14" i="43"/>
  <c r="GG14" i="43"/>
  <c r="FY14" i="43"/>
  <c r="FQ14" i="43"/>
  <c r="FI14" i="43"/>
  <c r="FA14" i="43"/>
  <c r="ES14" i="43"/>
  <c r="EK14" i="43"/>
  <c r="EC14" i="43"/>
  <c r="DU14" i="43"/>
  <c r="DM14" i="43"/>
  <c r="DE14" i="43"/>
  <c r="CW14" i="43"/>
  <c r="CO14" i="43"/>
  <c r="CG14" i="43"/>
  <c r="BY14" i="43"/>
  <c r="BQ14" i="43"/>
  <c r="BI14" i="43"/>
  <c r="BA14" i="43"/>
  <c r="AS14" i="43"/>
  <c r="AK14" i="43"/>
  <c r="AC14" i="43"/>
  <c r="U14" i="43"/>
  <c r="M14" i="43"/>
  <c r="E14" i="43"/>
  <c r="NG14" i="43"/>
  <c r="MY14" i="43"/>
  <c r="MQ14" i="43"/>
  <c r="MI14" i="43"/>
  <c r="MA14" i="43"/>
  <c r="LS14" i="43"/>
  <c r="LK14" i="43"/>
  <c r="LC14" i="43"/>
  <c r="KU14" i="43"/>
  <c r="KM14" i="43"/>
  <c r="KE14" i="43"/>
  <c r="JW14" i="43"/>
  <c r="JO14" i="43"/>
  <c r="JG14" i="43"/>
  <c r="IY14" i="43"/>
  <c r="IQ14" i="43"/>
  <c r="II14" i="43"/>
  <c r="IA14" i="43"/>
  <c r="HS14" i="43"/>
  <c r="HK14" i="43"/>
  <c r="HC14" i="43"/>
  <c r="GU14" i="43"/>
  <c r="GM14" i="43"/>
  <c r="GE14" i="43"/>
  <c r="FW14" i="43"/>
  <c r="FO14" i="43"/>
  <c r="FG14" i="43"/>
  <c r="EY14" i="43"/>
  <c r="EQ14" i="43"/>
  <c r="EI14" i="43"/>
  <c r="EA14" i="43"/>
  <c r="DS14" i="43"/>
  <c r="DK14" i="43"/>
  <c r="DC14" i="43"/>
  <c r="CU14" i="43"/>
  <c r="CM14" i="43"/>
  <c r="CE14" i="43"/>
  <c r="BW14" i="43"/>
  <c r="BO14" i="43"/>
  <c r="BG14" i="43"/>
  <c r="AY14" i="43"/>
  <c r="AQ14" i="43"/>
  <c r="AI14" i="43"/>
  <c r="AA14" i="43"/>
  <c r="S14" i="43"/>
  <c r="K14" i="43"/>
  <c r="C14" i="43"/>
  <c r="NF14" i="43"/>
  <c r="LZ14" i="43"/>
  <c r="KT14" i="43"/>
  <c r="JN14" i="43"/>
  <c r="IH14" i="43"/>
  <c r="HB14" i="43"/>
  <c r="FV14" i="43"/>
  <c r="EP14" i="43"/>
  <c r="DJ14" i="43"/>
  <c r="DJ14" i="41" s="1"/>
  <c r="CD14" i="43"/>
  <c r="AX14" i="43"/>
  <c r="R14" i="43"/>
  <c r="NA14" i="45"/>
  <c r="MS14" i="45"/>
  <c r="MK14" i="45"/>
  <c r="MC14" i="45"/>
  <c r="LU14" i="45"/>
  <c r="LM14" i="45"/>
  <c r="LE14" i="45"/>
  <c r="KW14" i="45"/>
  <c r="KO14" i="45"/>
  <c r="KG14" i="45"/>
  <c r="MZ14" i="43"/>
  <c r="LT14" i="43"/>
  <c r="KN14" i="43"/>
  <c r="JH14" i="43"/>
  <c r="IB14" i="43"/>
  <c r="IB14" i="41" s="1"/>
  <c r="GV14" i="43"/>
  <c r="FP14" i="43"/>
  <c r="EJ14" i="43"/>
  <c r="DD14" i="43"/>
  <c r="BX14" i="43"/>
  <c r="AR14" i="43"/>
  <c r="L14" i="43"/>
  <c r="MX14" i="43"/>
  <c r="LR14" i="43"/>
  <c r="KL14" i="43"/>
  <c r="JF14" i="43"/>
  <c r="HZ14" i="43"/>
  <c r="GT14" i="43"/>
  <c r="FN14" i="43"/>
  <c r="EH14" i="43"/>
  <c r="DB14" i="43"/>
  <c r="BV14" i="43"/>
  <c r="AP14" i="43"/>
  <c r="J14" i="43"/>
  <c r="MY14" i="45"/>
  <c r="MQ14" i="45"/>
  <c r="MI14" i="45"/>
  <c r="MA14" i="45"/>
  <c r="LS14" i="45"/>
  <c r="LK14" i="45"/>
  <c r="LC14" i="45"/>
  <c r="KU14" i="45"/>
  <c r="KM14" i="45"/>
  <c r="KE14" i="45"/>
  <c r="JW14" i="45"/>
  <c r="JO14" i="45"/>
  <c r="JG14" i="45"/>
  <c r="IY14" i="45"/>
  <c r="IQ14" i="45"/>
  <c r="II14" i="45"/>
  <c r="IA14" i="45"/>
  <c r="HS14" i="45"/>
  <c r="HK14" i="45"/>
  <c r="HC14" i="45"/>
  <c r="GU14" i="45"/>
  <c r="GM14" i="45"/>
  <c r="GE14" i="45"/>
  <c r="FW14" i="45"/>
  <c r="FO14" i="45"/>
  <c r="FG14" i="45"/>
  <c r="EY14" i="45"/>
  <c r="EQ14" i="45"/>
  <c r="EI14" i="45"/>
  <c r="EA14" i="45"/>
  <c r="DS14" i="45"/>
  <c r="DK14" i="45"/>
  <c r="DC14" i="45"/>
  <c r="CU14" i="45"/>
  <c r="CM14" i="45"/>
  <c r="CE14" i="45"/>
  <c r="BW14" i="45"/>
  <c r="BO14" i="45"/>
  <c r="BG14" i="45"/>
  <c r="AY14" i="45"/>
  <c r="AQ14" i="45"/>
  <c r="AI14" i="45"/>
  <c r="AA14" i="45"/>
  <c r="S14" i="45"/>
  <c r="K14" i="45"/>
  <c r="C14" i="45"/>
  <c r="MR14" i="43"/>
  <c r="LL14" i="43"/>
  <c r="KF14" i="43"/>
  <c r="IZ14" i="43"/>
  <c r="HT14" i="43"/>
  <c r="GN14" i="43"/>
  <c r="FH14" i="43"/>
  <c r="EB14" i="43"/>
  <c r="CV14" i="43"/>
  <c r="BP14" i="43"/>
  <c r="AJ14" i="43"/>
  <c r="D14" i="43"/>
  <c r="MX14" i="45"/>
  <c r="MP14" i="45"/>
  <c r="MH14" i="45"/>
  <c r="LZ14" i="45"/>
  <c r="LR14" i="45"/>
  <c r="LJ14" i="45"/>
  <c r="LB14" i="45"/>
  <c r="KT14" i="45"/>
  <c r="KL14" i="45"/>
  <c r="KD14" i="45"/>
  <c r="JV14" i="45"/>
  <c r="JN14" i="45"/>
  <c r="JF14" i="45"/>
  <c r="IX14" i="45"/>
  <c r="IP14" i="45"/>
  <c r="IH14" i="45"/>
  <c r="HZ14" i="45"/>
  <c r="HR14" i="45"/>
  <c r="HJ14" i="45"/>
  <c r="HB14" i="45"/>
  <c r="GT14" i="45"/>
  <c r="GL14" i="45"/>
  <c r="GD14" i="45"/>
  <c r="FV14" i="45"/>
  <c r="FN14" i="45"/>
  <c r="FF14" i="45"/>
  <c r="EX14" i="45"/>
  <c r="EP14" i="45"/>
  <c r="EH14" i="45"/>
  <c r="MP14" i="43"/>
  <c r="LJ14" i="43"/>
  <c r="KD14" i="43"/>
  <c r="IX14" i="43"/>
  <c r="HR14" i="43"/>
  <c r="HR14" i="41" s="1"/>
  <c r="GL14" i="43"/>
  <c r="FF14" i="43"/>
  <c r="DZ14" i="43"/>
  <c r="CT14" i="43"/>
  <c r="BN14" i="43"/>
  <c r="AH14" i="43"/>
  <c r="NE14" i="45"/>
  <c r="MW14" i="45"/>
  <c r="MO14" i="45"/>
  <c r="MG14" i="45"/>
  <c r="LY14" i="45"/>
  <c r="LQ14" i="45"/>
  <c r="LI14" i="45"/>
  <c r="LA14" i="45"/>
  <c r="KS14" i="45"/>
  <c r="KK14" i="45"/>
  <c r="KC14" i="45"/>
  <c r="JU14" i="45"/>
  <c r="JM14" i="45"/>
  <c r="JE14" i="45"/>
  <c r="IW14" i="45"/>
  <c r="IO14" i="45"/>
  <c r="IG14" i="45"/>
  <c r="HY14" i="45"/>
  <c r="HQ14" i="45"/>
  <c r="HI14" i="45"/>
  <c r="HA14" i="45"/>
  <c r="GS14" i="45"/>
  <c r="GK14" i="45"/>
  <c r="GC14" i="45"/>
  <c r="FU14" i="45"/>
  <c r="FM14" i="45"/>
  <c r="FE14" i="45"/>
  <c r="EW14" i="45"/>
  <c r="EO14" i="45"/>
  <c r="EG14" i="45"/>
  <c r="DY14" i="45"/>
  <c r="DQ14" i="45"/>
  <c r="DI14" i="45"/>
  <c r="DA14" i="45"/>
  <c r="CS14" i="45"/>
  <c r="CK14" i="45"/>
  <c r="CC14" i="45"/>
  <c r="BU14" i="45"/>
  <c r="BM14" i="45"/>
  <c r="BE14" i="45"/>
  <c r="AW14" i="45"/>
  <c r="AO14" i="45"/>
  <c r="AG14" i="45"/>
  <c r="Y14" i="45"/>
  <c r="Q14" i="45"/>
  <c r="I14" i="45"/>
  <c r="MJ14" i="43"/>
  <c r="MJ14" i="41" s="1"/>
  <c r="LD14" i="43"/>
  <c r="JX14" i="43"/>
  <c r="IR14" i="43"/>
  <c r="HL14" i="43"/>
  <c r="GF14" i="43"/>
  <c r="EZ14" i="43"/>
  <c r="DT14" i="43"/>
  <c r="CN14" i="43"/>
  <c r="BH14" i="43"/>
  <c r="AB14" i="43"/>
  <c r="MH14" i="43"/>
  <c r="LB14" i="43"/>
  <c r="JV14" i="43"/>
  <c r="IP14" i="43"/>
  <c r="HJ14" i="43"/>
  <c r="GD14" i="43"/>
  <c r="EX14" i="43"/>
  <c r="DR14" i="43"/>
  <c r="CL14" i="43"/>
  <c r="BF14" i="43"/>
  <c r="Z14" i="43"/>
  <c r="NC14" i="45"/>
  <c r="MU14" i="45"/>
  <c r="MM14" i="45"/>
  <c r="ME14" i="45"/>
  <c r="LW14" i="45"/>
  <c r="LO14" i="45"/>
  <c r="LG14" i="45"/>
  <c r="KY14" i="45"/>
  <c r="KQ14" i="45"/>
  <c r="KI14" i="45"/>
  <c r="KA14" i="45"/>
  <c r="JS14" i="45"/>
  <c r="JK14" i="45"/>
  <c r="JC14" i="45"/>
  <c r="IU14" i="45"/>
  <c r="IM14" i="45"/>
  <c r="IE14" i="45"/>
  <c r="HW14" i="45"/>
  <c r="HO14" i="45"/>
  <c r="HG14" i="45"/>
  <c r="GY14" i="45"/>
  <c r="GQ14" i="45"/>
  <c r="GI14" i="45"/>
  <c r="GA14" i="45"/>
  <c r="FS14" i="45"/>
  <c r="FK14" i="45"/>
  <c r="FC14" i="45"/>
  <c r="EU14" i="45"/>
  <c r="EM14" i="45"/>
  <c r="EE14" i="45"/>
  <c r="DW14" i="45"/>
  <c r="DO14" i="45"/>
  <c r="DG14" i="45"/>
  <c r="CY14" i="45"/>
  <c r="CQ14" i="45"/>
  <c r="CI14" i="45"/>
  <c r="CA14" i="45"/>
  <c r="BS14" i="45"/>
  <c r="BK14" i="45"/>
  <c r="BC14" i="45"/>
  <c r="AU14" i="45"/>
  <c r="AM14" i="45"/>
  <c r="AE14" i="45"/>
  <c r="W14" i="45"/>
  <c r="O14" i="45"/>
  <c r="G14" i="45"/>
  <c r="F13" i="45"/>
  <c r="N13" i="45"/>
  <c r="V13" i="45"/>
  <c r="AD13" i="45"/>
  <c r="AL13" i="45"/>
  <c r="AT13" i="45"/>
  <c r="BB13" i="45"/>
  <c r="BJ13" i="45"/>
  <c r="BR13" i="45"/>
  <c r="BZ13" i="45"/>
  <c r="CH13" i="45"/>
  <c r="CP13" i="45"/>
  <c r="CX13" i="45"/>
  <c r="DF13" i="45"/>
  <c r="DN13" i="45"/>
  <c r="DV13" i="45"/>
  <c r="ED13" i="45"/>
  <c r="EL13" i="45"/>
  <c r="ET13" i="45"/>
  <c r="FB13" i="45"/>
  <c r="FJ13" i="45"/>
  <c r="FR13" i="45"/>
  <c r="FZ13" i="45"/>
  <c r="GH13" i="45"/>
  <c r="GP13" i="45"/>
  <c r="GX13" i="45"/>
  <c r="HF13" i="45"/>
  <c r="HN13" i="45"/>
  <c r="HV13" i="45"/>
  <c r="ID13" i="45"/>
  <c r="IL13" i="45"/>
  <c r="IT13" i="45"/>
  <c r="JB13" i="45"/>
  <c r="JJ13" i="45"/>
  <c r="JR13" i="45"/>
  <c r="JZ13" i="45"/>
  <c r="KH13" i="45"/>
  <c r="KP13" i="45"/>
  <c r="KX13" i="45"/>
  <c r="LF13" i="45"/>
  <c r="LN13" i="45"/>
  <c r="LV13" i="45"/>
  <c r="MF13" i="45"/>
  <c r="MS13" i="45"/>
  <c r="N14" i="45"/>
  <c r="AB14" i="45"/>
  <c r="AN14" i="45"/>
  <c r="BA14" i="45"/>
  <c r="BN14" i="45"/>
  <c r="BZ14" i="45"/>
  <c r="CN14" i="45"/>
  <c r="CZ14" i="45"/>
  <c r="DM14" i="45"/>
  <c r="DZ14" i="45"/>
  <c r="EN14" i="45"/>
  <c r="FD14" i="45"/>
  <c r="FT14" i="45"/>
  <c r="GJ14" i="45"/>
  <c r="GZ14" i="45"/>
  <c r="HP14" i="45"/>
  <c r="IF14" i="45"/>
  <c r="IV14" i="45"/>
  <c r="JL14" i="45"/>
  <c r="KB14" i="45"/>
  <c r="KX14" i="45"/>
  <c r="LT14" i="45"/>
  <c r="MN14" i="45"/>
  <c r="BH13" i="43"/>
  <c r="FN13" i="43"/>
  <c r="IJ14" i="43"/>
  <c r="NF13" i="43"/>
  <c r="NF13" i="41" s="1"/>
  <c r="MX13" i="43"/>
  <c r="MP13" i="43"/>
  <c r="MH13" i="43"/>
  <c r="LZ13" i="43"/>
  <c r="LR13" i="43"/>
  <c r="LR13" i="41" s="1"/>
  <c r="LJ13" i="43"/>
  <c r="LJ13" i="41" s="1"/>
  <c r="LB13" i="43"/>
  <c r="KT13" i="43"/>
  <c r="KL13" i="43"/>
  <c r="KD13" i="43"/>
  <c r="KD13" i="41" s="1"/>
  <c r="JV13" i="43"/>
  <c r="JN13" i="43"/>
  <c r="JF13" i="43"/>
  <c r="IX13" i="43"/>
  <c r="IP13" i="43"/>
  <c r="IH13" i="43"/>
  <c r="HZ13" i="43"/>
  <c r="HR13" i="43"/>
  <c r="HJ13" i="43"/>
  <c r="HJ13" i="41" s="1"/>
  <c r="HB13" i="43"/>
  <c r="GT13" i="43"/>
  <c r="GL13" i="43"/>
  <c r="GD13" i="43"/>
  <c r="GD13" i="41" s="1"/>
  <c r="FV13" i="43"/>
  <c r="FV13" i="41" s="1"/>
  <c r="NE13" i="43"/>
  <c r="MW13" i="43"/>
  <c r="MO13" i="43"/>
  <c r="MG13" i="43"/>
  <c r="LY13" i="43"/>
  <c r="LQ13" i="43"/>
  <c r="LI13" i="43"/>
  <c r="LI13" i="41" s="1"/>
  <c r="LA13" i="43"/>
  <c r="KS13" i="43"/>
  <c r="KK13" i="43"/>
  <c r="KK13" i="41" s="1"/>
  <c r="KC13" i="43"/>
  <c r="JU13" i="43"/>
  <c r="JM13" i="43"/>
  <c r="JE13" i="43"/>
  <c r="IW13" i="43"/>
  <c r="IO13" i="43"/>
  <c r="IO13" i="41" s="1"/>
  <c r="IG13" i="43"/>
  <c r="HY13" i="43"/>
  <c r="HQ13" i="43"/>
  <c r="HI13" i="43"/>
  <c r="HA13" i="43"/>
  <c r="GS13" i="43"/>
  <c r="GK13" i="43"/>
  <c r="GC13" i="43"/>
  <c r="FU13" i="43"/>
  <c r="FU13" i="41" s="1"/>
  <c r="FM13" i="43"/>
  <c r="FE13" i="43"/>
  <c r="EW13" i="43"/>
  <c r="EO13" i="43"/>
  <c r="EO13" i="41" s="1"/>
  <c r="EG13" i="43"/>
  <c r="EG13" i="41" s="1"/>
  <c r="DY13" i="43"/>
  <c r="DQ13" i="43"/>
  <c r="DI13" i="43"/>
  <c r="ND13" i="43"/>
  <c r="MV13" i="43"/>
  <c r="MV13" i="41" s="1"/>
  <c r="MN13" i="43"/>
  <c r="MF13" i="43"/>
  <c r="LX13" i="43"/>
  <c r="LP13" i="43"/>
  <c r="LH13" i="43"/>
  <c r="KZ13" i="43"/>
  <c r="KZ13" i="41" s="1"/>
  <c r="KR13" i="43"/>
  <c r="NC13" i="43"/>
  <c r="MU13" i="43"/>
  <c r="MM13" i="43"/>
  <c r="ME13" i="43"/>
  <c r="LW13" i="43"/>
  <c r="LO13" i="43"/>
  <c r="LG13" i="43"/>
  <c r="KY13" i="43"/>
  <c r="KQ13" i="43"/>
  <c r="KI13" i="43"/>
  <c r="KA13" i="43"/>
  <c r="JS13" i="43"/>
  <c r="JK13" i="43"/>
  <c r="JC13" i="43"/>
  <c r="IU13" i="43"/>
  <c r="IM13" i="43"/>
  <c r="IE13" i="43"/>
  <c r="HW13" i="43"/>
  <c r="HO13" i="43"/>
  <c r="HG13" i="43"/>
  <c r="GY13" i="43"/>
  <c r="GQ13" i="43"/>
  <c r="GI13" i="43"/>
  <c r="GA13" i="43"/>
  <c r="FS13" i="43"/>
  <c r="FK13" i="43"/>
  <c r="FC13" i="43"/>
  <c r="EU13" i="43"/>
  <c r="EM13" i="43"/>
  <c r="EE13" i="43"/>
  <c r="DW13" i="43"/>
  <c r="DO13" i="43"/>
  <c r="DG13" i="43"/>
  <c r="CY13" i="43"/>
  <c r="CQ13" i="43"/>
  <c r="CI13" i="43"/>
  <c r="CA13" i="43"/>
  <c r="BS13" i="43"/>
  <c r="NB13" i="43"/>
  <c r="MT13" i="43"/>
  <c r="ML13" i="43"/>
  <c r="MD13" i="43"/>
  <c r="LV13" i="43"/>
  <c r="LN13" i="43"/>
  <c r="LF13" i="43"/>
  <c r="KX13" i="43"/>
  <c r="KX13" i="41" s="1"/>
  <c r="KP13" i="43"/>
  <c r="KH13" i="43"/>
  <c r="JZ13" i="43"/>
  <c r="JR13" i="43"/>
  <c r="JR13" i="41" s="1"/>
  <c r="JJ13" i="43"/>
  <c r="JB13" i="43"/>
  <c r="IT13" i="43"/>
  <c r="IL13" i="43"/>
  <c r="IL13" i="41" s="1"/>
  <c r="ID13" i="43"/>
  <c r="HV13" i="43"/>
  <c r="HN13" i="43"/>
  <c r="HF13" i="43"/>
  <c r="HF13" i="41" s="1"/>
  <c r="GX13" i="43"/>
  <c r="GP13" i="43"/>
  <c r="GH13" i="43"/>
  <c r="FZ13" i="43"/>
  <c r="FZ13" i="41" s="1"/>
  <c r="FR13" i="43"/>
  <c r="FJ13" i="43"/>
  <c r="FB13" i="43"/>
  <c r="ET13" i="43"/>
  <c r="ET13" i="41" s="1"/>
  <c r="EL13" i="43"/>
  <c r="ED13" i="43"/>
  <c r="DV13" i="43"/>
  <c r="DN13" i="43"/>
  <c r="DN13" i="41" s="1"/>
  <c r="DF13" i="43"/>
  <c r="CX13" i="43"/>
  <c r="CP13" i="43"/>
  <c r="CH13" i="43"/>
  <c r="CH13" i="41" s="1"/>
  <c r="BZ13" i="43"/>
  <c r="BR13" i="43"/>
  <c r="MZ13" i="43"/>
  <c r="MZ13" i="41" s="1"/>
  <c r="MR13" i="43"/>
  <c r="MJ13" i="43"/>
  <c r="MB13" i="43"/>
  <c r="LT13" i="43"/>
  <c r="LL13" i="43"/>
  <c r="LD13" i="43"/>
  <c r="KV13" i="43"/>
  <c r="KN13" i="43"/>
  <c r="KF13" i="43"/>
  <c r="JX13" i="43"/>
  <c r="JP13" i="43"/>
  <c r="JH13" i="43"/>
  <c r="IZ13" i="43"/>
  <c r="IR13" i="43"/>
  <c r="IJ13" i="43"/>
  <c r="IB13" i="43"/>
  <c r="HT13" i="43"/>
  <c r="HL13" i="43"/>
  <c r="HD13" i="43"/>
  <c r="GV13" i="43"/>
  <c r="GN13" i="43"/>
  <c r="GF13" i="43"/>
  <c r="FX13" i="43"/>
  <c r="FP13" i="43"/>
  <c r="FH13" i="43"/>
  <c r="EZ13" i="43"/>
  <c r="ER13" i="43"/>
  <c r="EJ13" i="43"/>
  <c r="EB13" i="43"/>
  <c r="DT13" i="43"/>
  <c r="DL13" i="43"/>
  <c r="DD13" i="43"/>
  <c r="CV13" i="43"/>
  <c r="CN13" i="43"/>
  <c r="CF13" i="43"/>
  <c r="BX13" i="43"/>
  <c r="MQ13" i="43"/>
  <c r="LK13" i="43"/>
  <c r="LK13" i="41" s="1"/>
  <c r="KG13" i="43"/>
  <c r="JL13" i="43"/>
  <c r="IQ13" i="43"/>
  <c r="HU13" i="43"/>
  <c r="GZ13" i="43"/>
  <c r="GE13" i="43"/>
  <c r="FL13" i="43"/>
  <c r="EV13" i="43"/>
  <c r="EF13" i="43"/>
  <c r="DP13" i="43"/>
  <c r="DA13" i="43"/>
  <c r="CM13" i="43"/>
  <c r="CB13" i="43"/>
  <c r="BO13" i="43"/>
  <c r="BG13" i="43"/>
  <c r="AY13" i="43"/>
  <c r="AY13" i="41" s="1"/>
  <c r="AQ13" i="43"/>
  <c r="AI13" i="43"/>
  <c r="AI13" i="41" s="1"/>
  <c r="AA13" i="43"/>
  <c r="S13" i="43"/>
  <c r="K13" i="43"/>
  <c r="C13" i="43"/>
  <c r="MK13" i="43"/>
  <c r="LE13" i="43"/>
  <c r="KE13" i="43"/>
  <c r="JI13" i="43"/>
  <c r="IN13" i="43"/>
  <c r="IN13" i="41" s="1"/>
  <c r="HS13" i="43"/>
  <c r="HS13" i="41" s="1"/>
  <c r="GW13" i="43"/>
  <c r="GB13" i="43"/>
  <c r="GB13" i="41" s="1"/>
  <c r="FI13" i="43"/>
  <c r="ES13" i="43"/>
  <c r="EC13" i="43"/>
  <c r="DM13" i="43"/>
  <c r="CZ13" i="43"/>
  <c r="CL13" i="43"/>
  <c r="BY13" i="43"/>
  <c r="BN13" i="43"/>
  <c r="BN13" i="41" s="1"/>
  <c r="BF13" i="43"/>
  <c r="AX13" i="43"/>
  <c r="AP13" i="43"/>
  <c r="AH13" i="43"/>
  <c r="Z13" i="43"/>
  <c r="R13" i="43"/>
  <c r="J13" i="43"/>
  <c r="MI13" i="43"/>
  <c r="LC13" i="43"/>
  <c r="LC13" i="41" s="1"/>
  <c r="KB13" i="43"/>
  <c r="JG13" i="43"/>
  <c r="JG13" i="41" s="1"/>
  <c r="IK13" i="43"/>
  <c r="HP13" i="43"/>
  <c r="GU13" i="43"/>
  <c r="FY13" i="43"/>
  <c r="FY13" i="41" s="1"/>
  <c r="FG13" i="43"/>
  <c r="EQ13" i="43"/>
  <c r="EA13" i="43"/>
  <c r="EA13" i="41" s="1"/>
  <c r="DK13" i="43"/>
  <c r="CW13" i="43"/>
  <c r="CK13" i="43"/>
  <c r="BW13" i="43"/>
  <c r="BM13" i="43"/>
  <c r="BE13" i="43"/>
  <c r="AW13" i="43"/>
  <c r="AO13" i="43"/>
  <c r="AG13" i="43"/>
  <c r="Y13" i="43"/>
  <c r="Q13" i="43"/>
  <c r="I13" i="43"/>
  <c r="MY13" i="45"/>
  <c r="MQ13" i="45"/>
  <c r="MI13" i="45"/>
  <c r="MC13" i="43"/>
  <c r="MC13" i="41" s="1"/>
  <c r="KW13" i="43"/>
  <c r="JY13" i="43"/>
  <c r="JY13" i="41" s="1"/>
  <c r="JD13" i="43"/>
  <c r="II13" i="43"/>
  <c r="HM13" i="43"/>
  <c r="GR13" i="43"/>
  <c r="FW13" i="43"/>
  <c r="FF13" i="43"/>
  <c r="EP13" i="43"/>
  <c r="DZ13" i="43"/>
  <c r="DJ13" i="43"/>
  <c r="CU13" i="43"/>
  <c r="CU13" i="41" s="1"/>
  <c r="CJ13" i="43"/>
  <c r="BV13" i="43"/>
  <c r="BV13" i="41" s="1"/>
  <c r="BL13" i="43"/>
  <c r="BD13" i="43"/>
  <c r="AV13" i="43"/>
  <c r="AN13" i="43"/>
  <c r="AF13" i="43"/>
  <c r="X13" i="43"/>
  <c r="X13" i="41" s="1"/>
  <c r="P13" i="43"/>
  <c r="H13" i="43"/>
  <c r="NG13" i="43"/>
  <c r="MA13" i="43"/>
  <c r="KU13" i="43"/>
  <c r="JW13" i="43"/>
  <c r="JA13" i="43"/>
  <c r="IF13" i="43"/>
  <c r="IF13" i="41" s="1"/>
  <c r="HK13" i="43"/>
  <c r="GO13" i="43"/>
  <c r="FT13" i="43"/>
  <c r="FD13" i="43"/>
  <c r="FD13" i="41" s="1"/>
  <c r="EN13" i="43"/>
  <c r="DX13" i="43"/>
  <c r="DH13" i="43"/>
  <c r="CT13" i="43"/>
  <c r="CG13" i="43"/>
  <c r="BU13" i="43"/>
  <c r="BK13" i="43"/>
  <c r="BC13" i="43"/>
  <c r="AU13" i="43"/>
  <c r="AM13" i="43"/>
  <c r="AE13" i="43"/>
  <c r="W13" i="43"/>
  <c r="O13" i="43"/>
  <c r="G13" i="43"/>
  <c r="NE13" i="45"/>
  <c r="MW13" i="45"/>
  <c r="MO13" i="45"/>
  <c r="MG13" i="45"/>
  <c r="NA13" i="43"/>
  <c r="LU13" i="43"/>
  <c r="KO13" i="43"/>
  <c r="JT13" i="43"/>
  <c r="IY13" i="43"/>
  <c r="IC13" i="43"/>
  <c r="HH13" i="43"/>
  <c r="GM13" i="43"/>
  <c r="FQ13" i="43"/>
  <c r="FA13" i="43"/>
  <c r="EK13" i="43"/>
  <c r="DU13" i="43"/>
  <c r="DU13" i="41" s="1"/>
  <c r="DE13" i="43"/>
  <c r="CS13" i="43"/>
  <c r="CS13" i="41" s="1"/>
  <c r="CE13" i="43"/>
  <c r="BT13" i="43"/>
  <c r="BJ13" i="43"/>
  <c r="BB13" i="43"/>
  <c r="AT13" i="43"/>
  <c r="AL13" i="43"/>
  <c r="AD13" i="43"/>
  <c r="V13" i="43"/>
  <c r="N13" i="43"/>
  <c r="F13" i="43"/>
  <c r="MY13" i="43"/>
  <c r="LS13" i="43"/>
  <c r="KM13" i="43"/>
  <c r="KM13" i="41" s="1"/>
  <c r="JQ13" i="43"/>
  <c r="IV13" i="43"/>
  <c r="IA13" i="43"/>
  <c r="HE13" i="43"/>
  <c r="HE13" i="41" s="1"/>
  <c r="GJ13" i="43"/>
  <c r="FO13" i="43"/>
  <c r="EY13" i="43"/>
  <c r="EI13" i="43"/>
  <c r="DS13" i="43"/>
  <c r="DC13" i="43"/>
  <c r="CR13" i="43"/>
  <c r="CR13" i="41" s="1"/>
  <c r="CD13" i="43"/>
  <c r="BQ13" i="43"/>
  <c r="BI13" i="43"/>
  <c r="BA13" i="43"/>
  <c r="AS13" i="43"/>
  <c r="AK13" i="43"/>
  <c r="AC13" i="43"/>
  <c r="U13" i="43"/>
  <c r="M13" i="43"/>
  <c r="E13" i="43"/>
  <c r="NC13" i="45"/>
  <c r="MU13" i="45"/>
  <c r="MM13" i="45"/>
  <c r="ME13" i="45"/>
  <c r="LW13" i="45"/>
  <c r="G13" i="45"/>
  <c r="O13" i="45"/>
  <c r="W13" i="45"/>
  <c r="AE13" i="45"/>
  <c r="AM13" i="45"/>
  <c r="AU13" i="45"/>
  <c r="BC13" i="45"/>
  <c r="BK13" i="45"/>
  <c r="BS13" i="45"/>
  <c r="CA13" i="45"/>
  <c r="CI13" i="45"/>
  <c r="CQ13" i="45"/>
  <c r="CY13" i="45"/>
  <c r="DG13" i="45"/>
  <c r="DO13" i="45"/>
  <c r="DW13" i="45"/>
  <c r="EE13" i="45"/>
  <c r="EM13" i="45"/>
  <c r="EU13" i="45"/>
  <c r="FC13" i="45"/>
  <c r="FK13" i="45"/>
  <c r="FS13" i="45"/>
  <c r="GA13" i="45"/>
  <c r="GI13" i="45"/>
  <c r="GQ13" i="45"/>
  <c r="GY13" i="45"/>
  <c r="HG13" i="45"/>
  <c r="HO13" i="45"/>
  <c r="HW13" i="45"/>
  <c r="IE13" i="45"/>
  <c r="IM13" i="45"/>
  <c r="IU13" i="45"/>
  <c r="JC13" i="45"/>
  <c r="JK13" i="45"/>
  <c r="JS13" i="45"/>
  <c r="KA13" i="45"/>
  <c r="KI13" i="45"/>
  <c r="KQ13" i="45"/>
  <c r="KY13" i="45"/>
  <c r="LG13" i="45"/>
  <c r="LO13" i="45"/>
  <c r="LX13" i="45"/>
  <c r="MH13" i="45"/>
  <c r="MT13" i="45"/>
  <c r="D14" i="45"/>
  <c r="P14" i="45"/>
  <c r="AC14" i="45"/>
  <c r="AP14" i="45"/>
  <c r="BB14" i="45"/>
  <c r="BP14" i="45"/>
  <c r="CB14" i="45"/>
  <c r="CO14" i="45"/>
  <c r="DB14" i="45"/>
  <c r="DN14" i="45"/>
  <c r="EB14" i="45"/>
  <c r="ER14" i="45"/>
  <c r="FH14" i="45"/>
  <c r="FX14" i="45"/>
  <c r="GN14" i="45"/>
  <c r="HD14" i="45"/>
  <c r="HT14" i="45"/>
  <c r="IJ14" i="45"/>
  <c r="IZ14" i="45"/>
  <c r="JP14" i="45"/>
  <c r="KF14" i="45"/>
  <c r="KZ14" i="45"/>
  <c r="LV14" i="45"/>
  <c r="MR14" i="45"/>
  <c r="D13" i="43"/>
  <c r="BP13" i="43"/>
  <c r="GG13" i="43"/>
  <c r="GG13" i="41" s="1"/>
  <c r="T14" i="43"/>
  <c r="JP14" i="43"/>
  <c r="L13" i="43"/>
  <c r="CC13" i="43"/>
  <c r="HC13" i="43"/>
  <c r="AZ14" i="43"/>
  <c r="KV14" i="43"/>
  <c r="E12" i="45"/>
  <c r="M12" i="45"/>
  <c r="U12" i="45"/>
  <c r="AC12" i="45"/>
  <c r="AK12" i="45"/>
  <c r="AS12" i="45"/>
  <c r="BA12" i="45"/>
  <c r="BI12" i="45"/>
  <c r="BQ12" i="45"/>
  <c r="BZ12" i="45"/>
  <c r="CN12" i="45"/>
  <c r="DL12" i="45"/>
  <c r="FX12" i="45"/>
  <c r="IJ12" i="45"/>
  <c r="KV12" i="45"/>
  <c r="D12" i="43"/>
  <c r="BP12" i="43"/>
  <c r="EB12" i="43"/>
  <c r="GN12" i="43"/>
  <c r="IZ12" i="43"/>
  <c r="LL12" i="43"/>
  <c r="L12" i="43"/>
  <c r="BX12" i="43"/>
  <c r="EJ12" i="43"/>
  <c r="GV12" i="43"/>
  <c r="JH12" i="43"/>
  <c r="LT12" i="43"/>
  <c r="O12" i="45"/>
  <c r="AU12" i="45"/>
  <c r="CQ12" i="45"/>
  <c r="LL12" i="45"/>
  <c r="T12" i="43"/>
  <c r="CF12" i="43"/>
  <c r="ER12" i="43"/>
  <c r="HD12" i="43"/>
  <c r="JP12" i="43"/>
  <c r="MB12" i="43"/>
  <c r="W12" i="45"/>
  <c r="BC12" i="45"/>
  <c r="BS12" i="45"/>
  <c r="GN12" i="45"/>
  <c r="H12" i="45"/>
  <c r="X12" i="45"/>
  <c r="AF12" i="45"/>
  <c r="AN12" i="45"/>
  <c r="BD12" i="45"/>
  <c r="BL12" i="45"/>
  <c r="BU12" i="45"/>
  <c r="CE12" i="45"/>
  <c r="CV12" i="45"/>
  <c r="EJ12" i="45"/>
  <c r="GV12" i="45"/>
  <c r="JH12" i="45"/>
  <c r="LT12" i="45"/>
  <c r="AB12" i="43"/>
  <c r="CN12" i="43"/>
  <c r="EZ12" i="43"/>
  <c r="HL12" i="43"/>
  <c r="JX12" i="43"/>
  <c r="MJ12" i="43"/>
  <c r="G12" i="45"/>
  <c r="AM12" i="45"/>
  <c r="EB12" i="45"/>
  <c r="P12" i="45"/>
  <c r="AV12" i="45"/>
  <c r="I12" i="45"/>
  <c r="Q12" i="45"/>
  <c r="Y12" i="45"/>
  <c r="AG12" i="45"/>
  <c r="AO12" i="45"/>
  <c r="AW12" i="45"/>
  <c r="BE12" i="45"/>
  <c r="BM12" i="45"/>
  <c r="BV12" i="45"/>
  <c r="CF12" i="45"/>
  <c r="CX12" i="45"/>
  <c r="ER12" i="45"/>
  <c r="HD12" i="45"/>
  <c r="JP12" i="45"/>
  <c r="MB12" i="45"/>
  <c r="AJ12" i="43"/>
  <c r="CV12" i="43"/>
  <c r="CV12" i="41" s="1"/>
  <c r="FH12" i="43"/>
  <c r="HT12" i="43"/>
  <c r="KF12" i="43"/>
  <c r="H25" i="39"/>
  <c r="D25" i="36" s="1"/>
  <c r="NG12" i="43"/>
  <c r="MY12" i="43"/>
  <c r="MQ12" i="43"/>
  <c r="MI12" i="43"/>
  <c r="MA12" i="43"/>
  <c r="LS12" i="43"/>
  <c r="LK12" i="43"/>
  <c r="LC12" i="43"/>
  <c r="KU12" i="43"/>
  <c r="KM12" i="43"/>
  <c r="KE12" i="43"/>
  <c r="JW12" i="43"/>
  <c r="JO12" i="43"/>
  <c r="JG12" i="43"/>
  <c r="IY12" i="43"/>
  <c r="IQ12" i="43"/>
  <c r="II12" i="43"/>
  <c r="IA12" i="43"/>
  <c r="HS12" i="43"/>
  <c r="HK12" i="43"/>
  <c r="HC12" i="43"/>
  <c r="GU12" i="43"/>
  <c r="GM12" i="43"/>
  <c r="GE12" i="43"/>
  <c r="FW12" i="43"/>
  <c r="FO12" i="43"/>
  <c r="FG12" i="43"/>
  <c r="EY12" i="43"/>
  <c r="EQ12" i="43"/>
  <c r="EI12" i="43"/>
  <c r="EA12" i="43"/>
  <c r="DS12" i="43"/>
  <c r="DK12" i="43"/>
  <c r="DC12" i="43"/>
  <c r="CU12" i="43"/>
  <c r="CM12" i="43"/>
  <c r="CE12" i="43"/>
  <c r="BW12" i="43"/>
  <c r="BO12" i="43"/>
  <c r="BG12" i="43"/>
  <c r="AY12" i="43"/>
  <c r="AQ12" i="43"/>
  <c r="AI12" i="43"/>
  <c r="AA12" i="43"/>
  <c r="S12" i="43"/>
  <c r="K12" i="43"/>
  <c r="C12" i="43"/>
  <c r="MY12" i="45"/>
  <c r="MQ12" i="45"/>
  <c r="MI12" i="45"/>
  <c r="MA12" i="45"/>
  <c r="LS12" i="45"/>
  <c r="LK12" i="45"/>
  <c r="LC12" i="45"/>
  <c r="KU12" i="45"/>
  <c r="KM12" i="45"/>
  <c r="KE12" i="45"/>
  <c r="JW12" i="45"/>
  <c r="JO12" i="45"/>
  <c r="JG12" i="45"/>
  <c r="IY12" i="45"/>
  <c r="IQ12" i="45"/>
  <c r="II12" i="45"/>
  <c r="IA12" i="45"/>
  <c r="HS12" i="45"/>
  <c r="HK12" i="45"/>
  <c r="HC12" i="45"/>
  <c r="GU12" i="45"/>
  <c r="GM12" i="45"/>
  <c r="GE12" i="45"/>
  <c r="FW12" i="45"/>
  <c r="FO12" i="45"/>
  <c r="FG12" i="45"/>
  <c r="EY12" i="45"/>
  <c r="EQ12" i="45"/>
  <c r="EI12" i="45"/>
  <c r="EA12" i="45"/>
  <c r="DS12" i="45"/>
  <c r="DK12" i="45"/>
  <c r="DC12" i="45"/>
  <c r="CU12" i="45"/>
  <c r="CM12" i="45"/>
  <c r="NF12" i="43"/>
  <c r="MX12" i="43"/>
  <c r="MP12" i="43"/>
  <c r="MH12" i="43"/>
  <c r="LZ12" i="43"/>
  <c r="LR12" i="43"/>
  <c r="LJ12" i="43"/>
  <c r="LB12" i="43"/>
  <c r="KT12" i="43"/>
  <c r="KL12" i="43"/>
  <c r="KD12" i="43"/>
  <c r="JV12" i="43"/>
  <c r="JN12" i="43"/>
  <c r="JF12" i="43"/>
  <c r="IX12" i="43"/>
  <c r="IP12" i="43"/>
  <c r="IH12" i="43"/>
  <c r="HZ12" i="43"/>
  <c r="HR12" i="43"/>
  <c r="HJ12" i="43"/>
  <c r="HB12" i="43"/>
  <c r="GT12" i="43"/>
  <c r="GL12" i="43"/>
  <c r="GD12" i="43"/>
  <c r="FV12" i="43"/>
  <c r="FN12" i="43"/>
  <c r="FF12" i="43"/>
  <c r="EX12" i="43"/>
  <c r="EP12" i="43"/>
  <c r="EH12" i="43"/>
  <c r="DZ12" i="43"/>
  <c r="DR12" i="43"/>
  <c r="DJ12" i="43"/>
  <c r="DB12" i="43"/>
  <c r="CT12" i="43"/>
  <c r="CL12" i="43"/>
  <c r="CD12" i="43"/>
  <c r="BV12" i="43"/>
  <c r="BN12" i="43"/>
  <c r="BF12" i="43"/>
  <c r="AX12" i="43"/>
  <c r="AP12" i="43"/>
  <c r="AH12" i="43"/>
  <c r="Z12" i="43"/>
  <c r="R12" i="43"/>
  <c r="J12" i="43"/>
  <c r="MX12" i="45"/>
  <c r="MP12" i="45"/>
  <c r="MH12" i="45"/>
  <c r="LZ12" i="45"/>
  <c r="LR12" i="45"/>
  <c r="LJ12" i="45"/>
  <c r="LB12" i="45"/>
  <c r="KT12" i="45"/>
  <c r="KL12" i="45"/>
  <c r="KD12" i="45"/>
  <c r="JV12" i="45"/>
  <c r="JN12" i="45"/>
  <c r="JF12" i="45"/>
  <c r="IX12" i="45"/>
  <c r="IP12" i="45"/>
  <c r="IH12" i="45"/>
  <c r="HZ12" i="45"/>
  <c r="HR12" i="45"/>
  <c r="HJ12" i="45"/>
  <c r="HB12" i="45"/>
  <c r="GT12" i="45"/>
  <c r="GL12" i="45"/>
  <c r="GD12" i="45"/>
  <c r="FV12" i="45"/>
  <c r="FN12" i="45"/>
  <c r="FF12" i="45"/>
  <c r="EX12" i="45"/>
  <c r="EP12" i="45"/>
  <c r="EH12" i="45"/>
  <c r="DZ12" i="45"/>
  <c r="DR12" i="45"/>
  <c r="DJ12" i="45"/>
  <c r="DB12" i="45"/>
  <c r="CT12" i="45"/>
  <c r="CL12" i="45"/>
  <c r="CD12" i="45"/>
  <c r="NE12" i="43"/>
  <c r="MW12" i="43"/>
  <c r="MO12" i="43"/>
  <c r="MG12" i="43"/>
  <c r="LY12" i="43"/>
  <c r="LQ12" i="43"/>
  <c r="LI12" i="43"/>
  <c r="LA12" i="43"/>
  <c r="KS12" i="43"/>
  <c r="KK12" i="43"/>
  <c r="KC12" i="43"/>
  <c r="JU12" i="43"/>
  <c r="JM12" i="43"/>
  <c r="JE12" i="43"/>
  <c r="IW12" i="43"/>
  <c r="IO12" i="43"/>
  <c r="IG12" i="43"/>
  <c r="HY12" i="43"/>
  <c r="HQ12" i="43"/>
  <c r="HI12" i="43"/>
  <c r="HA12" i="43"/>
  <c r="GS12" i="43"/>
  <c r="GK12" i="43"/>
  <c r="GC12" i="43"/>
  <c r="FU12" i="43"/>
  <c r="FM12" i="43"/>
  <c r="FE12" i="43"/>
  <c r="EW12" i="43"/>
  <c r="EO12" i="43"/>
  <c r="EG12" i="43"/>
  <c r="DY12" i="43"/>
  <c r="DQ12" i="43"/>
  <c r="DI12" i="43"/>
  <c r="DA12" i="43"/>
  <c r="CS12" i="43"/>
  <c r="CK12" i="43"/>
  <c r="CC12" i="43"/>
  <c r="BU12" i="43"/>
  <c r="BU12" i="41" s="1"/>
  <c r="BM12" i="43"/>
  <c r="BM12" i="41" s="1"/>
  <c r="BE12" i="43"/>
  <c r="AW12" i="43"/>
  <c r="AO12" i="43"/>
  <c r="AG12" i="43"/>
  <c r="AG12" i="41" s="1"/>
  <c r="Y12" i="43"/>
  <c r="Q12" i="43"/>
  <c r="I12" i="43"/>
  <c r="NE12" i="45"/>
  <c r="MW12" i="45"/>
  <c r="MO12" i="45"/>
  <c r="MG12" i="45"/>
  <c r="LY12" i="45"/>
  <c r="LQ12" i="45"/>
  <c r="LI12" i="45"/>
  <c r="LA12" i="45"/>
  <c r="KS12" i="45"/>
  <c r="KK12" i="45"/>
  <c r="KC12" i="45"/>
  <c r="JU12" i="45"/>
  <c r="JM12" i="45"/>
  <c r="JE12" i="45"/>
  <c r="IW12" i="45"/>
  <c r="IO12" i="45"/>
  <c r="IG12" i="45"/>
  <c r="HY12" i="45"/>
  <c r="HQ12" i="45"/>
  <c r="HI12" i="45"/>
  <c r="HA12" i="45"/>
  <c r="GS12" i="45"/>
  <c r="GK12" i="45"/>
  <c r="GC12" i="45"/>
  <c r="FU12" i="45"/>
  <c r="FM12" i="45"/>
  <c r="FE12" i="45"/>
  <c r="EW12" i="45"/>
  <c r="EO12" i="45"/>
  <c r="EG12" i="45"/>
  <c r="DY12" i="45"/>
  <c r="DQ12" i="45"/>
  <c r="DI12" i="45"/>
  <c r="DA12" i="45"/>
  <c r="CS12" i="45"/>
  <c r="ND12" i="43"/>
  <c r="MV12" i="43"/>
  <c r="MN12" i="43"/>
  <c r="MF12" i="43"/>
  <c r="LX12" i="43"/>
  <c r="LP12" i="43"/>
  <c r="LH12" i="43"/>
  <c r="KZ12" i="43"/>
  <c r="KR12" i="43"/>
  <c r="KJ12" i="43"/>
  <c r="KB12" i="43"/>
  <c r="JT12" i="43"/>
  <c r="JL12" i="43"/>
  <c r="JD12" i="43"/>
  <c r="IV12" i="43"/>
  <c r="IN12" i="43"/>
  <c r="IF12" i="43"/>
  <c r="HX12" i="43"/>
  <c r="HP12" i="43"/>
  <c r="HH12" i="43"/>
  <c r="GZ12" i="43"/>
  <c r="GR12" i="43"/>
  <c r="GJ12" i="43"/>
  <c r="GB12" i="43"/>
  <c r="FT12" i="43"/>
  <c r="FL12" i="43"/>
  <c r="FD12" i="43"/>
  <c r="EV12" i="43"/>
  <c r="EN12" i="43"/>
  <c r="EF12" i="43"/>
  <c r="DX12" i="43"/>
  <c r="DP12" i="43"/>
  <c r="DH12" i="43"/>
  <c r="CZ12" i="43"/>
  <c r="CR12" i="43"/>
  <c r="CJ12" i="43"/>
  <c r="CB12" i="43"/>
  <c r="BT12" i="43"/>
  <c r="BL12" i="43"/>
  <c r="BD12" i="43"/>
  <c r="AV12" i="43"/>
  <c r="AN12" i="43"/>
  <c r="AN12" i="41" s="1"/>
  <c r="AF12" i="43"/>
  <c r="X12" i="43"/>
  <c r="P12" i="43"/>
  <c r="P12" i="41" s="1"/>
  <c r="H12" i="43"/>
  <c r="ND12" i="45"/>
  <c r="MV12" i="45"/>
  <c r="MN12" i="45"/>
  <c r="MF12" i="45"/>
  <c r="LX12" i="45"/>
  <c r="LP12" i="45"/>
  <c r="LH12" i="45"/>
  <c r="KZ12" i="45"/>
  <c r="KR12" i="45"/>
  <c r="KJ12" i="45"/>
  <c r="KB12" i="45"/>
  <c r="JT12" i="45"/>
  <c r="JL12" i="45"/>
  <c r="JD12" i="45"/>
  <c r="IV12" i="45"/>
  <c r="IN12" i="45"/>
  <c r="IF12" i="45"/>
  <c r="HX12" i="45"/>
  <c r="HP12" i="45"/>
  <c r="HH12" i="45"/>
  <c r="GZ12" i="45"/>
  <c r="GR12" i="45"/>
  <c r="GJ12" i="45"/>
  <c r="GB12" i="45"/>
  <c r="FT12" i="45"/>
  <c r="FL12" i="45"/>
  <c r="FD12" i="45"/>
  <c r="EV12" i="45"/>
  <c r="EN12" i="45"/>
  <c r="EF12" i="45"/>
  <c r="DX12" i="45"/>
  <c r="DP12" i="45"/>
  <c r="DH12" i="45"/>
  <c r="CZ12" i="45"/>
  <c r="CR12" i="45"/>
  <c r="CJ12" i="45"/>
  <c r="CB12" i="45"/>
  <c r="BT12" i="45"/>
  <c r="NC12" i="43"/>
  <c r="MU12" i="43"/>
  <c r="MM12" i="43"/>
  <c r="ME12" i="43"/>
  <c r="LW12" i="43"/>
  <c r="LO12" i="43"/>
  <c r="LG12" i="43"/>
  <c r="KY12" i="43"/>
  <c r="KQ12" i="43"/>
  <c r="KI12" i="43"/>
  <c r="KA12" i="43"/>
  <c r="JS12" i="43"/>
  <c r="JK12" i="43"/>
  <c r="JC12" i="43"/>
  <c r="IU12" i="43"/>
  <c r="IM12" i="43"/>
  <c r="IE12" i="43"/>
  <c r="HW12" i="43"/>
  <c r="HO12" i="43"/>
  <c r="HG12" i="43"/>
  <c r="GY12" i="43"/>
  <c r="GQ12" i="43"/>
  <c r="GI12" i="43"/>
  <c r="GA12" i="43"/>
  <c r="FS12" i="43"/>
  <c r="FK12" i="43"/>
  <c r="FC12" i="43"/>
  <c r="EU12" i="43"/>
  <c r="EM12" i="43"/>
  <c r="EE12" i="43"/>
  <c r="DW12" i="43"/>
  <c r="DO12" i="43"/>
  <c r="DG12" i="43"/>
  <c r="CY12" i="43"/>
  <c r="CQ12" i="43"/>
  <c r="CI12" i="43"/>
  <c r="CA12" i="43"/>
  <c r="CA12" i="41" s="1"/>
  <c r="BS12" i="43"/>
  <c r="BK12" i="43"/>
  <c r="BC12" i="43"/>
  <c r="BC12" i="41" s="1"/>
  <c r="AU12" i="43"/>
  <c r="AM12" i="43"/>
  <c r="AE12" i="43"/>
  <c r="W12" i="43"/>
  <c r="O12" i="43"/>
  <c r="O12" i="41" s="1"/>
  <c r="G12" i="43"/>
  <c r="G12" i="41" s="1"/>
  <c r="NC12" i="45"/>
  <c r="MU12" i="45"/>
  <c r="MM12" i="45"/>
  <c r="ME12" i="45"/>
  <c r="LW12" i="45"/>
  <c r="LO12" i="45"/>
  <c r="LG12" i="45"/>
  <c r="KY12" i="45"/>
  <c r="KQ12" i="45"/>
  <c r="KI12" i="45"/>
  <c r="KA12" i="45"/>
  <c r="JS12" i="45"/>
  <c r="JK12" i="45"/>
  <c r="JC12" i="45"/>
  <c r="IU12" i="45"/>
  <c r="IM12" i="45"/>
  <c r="IE12" i="45"/>
  <c r="HW12" i="45"/>
  <c r="HO12" i="45"/>
  <c r="HG12" i="45"/>
  <c r="GY12" i="45"/>
  <c r="GQ12" i="45"/>
  <c r="GI12" i="45"/>
  <c r="GA12" i="45"/>
  <c r="FS12" i="45"/>
  <c r="FK12" i="45"/>
  <c r="FC12" i="45"/>
  <c r="EU12" i="45"/>
  <c r="EM12" i="45"/>
  <c r="EE12" i="45"/>
  <c r="DW12" i="45"/>
  <c r="DO12" i="45"/>
  <c r="DG12" i="45"/>
  <c r="NB12" i="43"/>
  <c r="MT12" i="43"/>
  <c r="ML12" i="43"/>
  <c r="MD12" i="43"/>
  <c r="LV12" i="43"/>
  <c r="LN12" i="43"/>
  <c r="LF12" i="43"/>
  <c r="KX12" i="43"/>
  <c r="KP12" i="43"/>
  <c r="KH12" i="43"/>
  <c r="JZ12" i="43"/>
  <c r="JR12" i="43"/>
  <c r="JJ12" i="43"/>
  <c r="JB12" i="43"/>
  <c r="IT12" i="43"/>
  <c r="IL12" i="43"/>
  <c r="ID12" i="43"/>
  <c r="HV12" i="43"/>
  <c r="HN12" i="43"/>
  <c r="HF12" i="43"/>
  <c r="GX12" i="43"/>
  <c r="GP12" i="43"/>
  <c r="GH12" i="43"/>
  <c r="FZ12" i="43"/>
  <c r="FR12" i="43"/>
  <c r="FJ12" i="43"/>
  <c r="FB12" i="43"/>
  <c r="ET12" i="43"/>
  <c r="EL12" i="43"/>
  <c r="ED12" i="43"/>
  <c r="DV12" i="43"/>
  <c r="DN12" i="43"/>
  <c r="DF12" i="43"/>
  <c r="CX12" i="43"/>
  <c r="CP12" i="43"/>
  <c r="CH12" i="43"/>
  <c r="BZ12" i="43"/>
  <c r="BR12" i="43"/>
  <c r="BJ12" i="43"/>
  <c r="BB12" i="43"/>
  <c r="AT12" i="43"/>
  <c r="AT12" i="41" s="1"/>
  <c r="AL12" i="43"/>
  <c r="AD12" i="43"/>
  <c r="AD12" i="41" s="1"/>
  <c r="V12" i="43"/>
  <c r="N12" i="43"/>
  <c r="F12" i="43"/>
  <c r="NB12" i="45"/>
  <c r="MT12" i="45"/>
  <c r="ML12" i="45"/>
  <c r="MD12" i="45"/>
  <c r="LV12" i="45"/>
  <c r="LN12" i="45"/>
  <c r="LF12" i="45"/>
  <c r="KX12" i="45"/>
  <c r="KP12" i="45"/>
  <c r="KH12" i="45"/>
  <c r="JZ12" i="45"/>
  <c r="JR12" i="45"/>
  <c r="JJ12" i="45"/>
  <c r="JB12" i="45"/>
  <c r="IT12" i="45"/>
  <c r="IL12" i="45"/>
  <c r="ID12" i="45"/>
  <c r="HV12" i="45"/>
  <c r="HN12" i="45"/>
  <c r="HF12" i="45"/>
  <c r="GX12" i="45"/>
  <c r="GP12" i="45"/>
  <c r="GH12" i="45"/>
  <c r="FZ12" i="45"/>
  <c r="FR12" i="45"/>
  <c r="FJ12" i="45"/>
  <c r="FB12" i="45"/>
  <c r="ET12" i="45"/>
  <c r="EL12" i="45"/>
  <c r="ED12" i="45"/>
  <c r="DV12" i="45"/>
  <c r="DN12" i="45"/>
  <c r="NA12" i="43"/>
  <c r="MS12" i="43"/>
  <c r="MK12" i="43"/>
  <c r="MC12" i="43"/>
  <c r="LU12" i="43"/>
  <c r="LM12" i="43"/>
  <c r="LE12" i="43"/>
  <c r="KW12" i="43"/>
  <c r="KO12" i="43"/>
  <c r="KG12" i="43"/>
  <c r="JY12" i="43"/>
  <c r="JQ12" i="43"/>
  <c r="JI12" i="43"/>
  <c r="JA12" i="43"/>
  <c r="IS12" i="43"/>
  <c r="IK12" i="43"/>
  <c r="IC12" i="43"/>
  <c r="HU12" i="43"/>
  <c r="HM12" i="43"/>
  <c r="HE12" i="43"/>
  <c r="GW12" i="43"/>
  <c r="GO12" i="43"/>
  <c r="GG12" i="43"/>
  <c r="FY12" i="43"/>
  <c r="FQ12" i="43"/>
  <c r="FI12" i="43"/>
  <c r="FA12" i="43"/>
  <c r="ES12" i="43"/>
  <c r="EK12" i="43"/>
  <c r="EC12" i="43"/>
  <c r="DU12" i="43"/>
  <c r="DM12" i="43"/>
  <c r="DE12" i="43"/>
  <c r="CW12" i="43"/>
  <c r="CO12" i="43"/>
  <c r="CG12" i="43"/>
  <c r="BY12" i="43"/>
  <c r="BQ12" i="43"/>
  <c r="BI12" i="43"/>
  <c r="BA12" i="43"/>
  <c r="AS12" i="43"/>
  <c r="AK12" i="43"/>
  <c r="AC12" i="43"/>
  <c r="U12" i="43"/>
  <c r="M12" i="43"/>
  <c r="E12" i="43"/>
  <c r="NA12" i="45"/>
  <c r="MS12" i="45"/>
  <c r="MK12" i="45"/>
  <c r="MC12" i="45"/>
  <c r="LU12" i="45"/>
  <c r="LM12" i="45"/>
  <c r="LE12" i="45"/>
  <c r="KW12" i="45"/>
  <c r="KO12" i="45"/>
  <c r="KG12" i="45"/>
  <c r="JY12" i="45"/>
  <c r="JQ12" i="45"/>
  <c r="JI12" i="45"/>
  <c r="JA12" i="45"/>
  <c r="IS12" i="45"/>
  <c r="IK12" i="45"/>
  <c r="IC12" i="45"/>
  <c r="HU12" i="45"/>
  <c r="HM12" i="45"/>
  <c r="HE12" i="45"/>
  <c r="GW12" i="45"/>
  <c r="GO12" i="45"/>
  <c r="GG12" i="45"/>
  <c r="FY12" i="45"/>
  <c r="FQ12" i="45"/>
  <c r="FI12" i="45"/>
  <c r="FA12" i="45"/>
  <c r="ES12" i="45"/>
  <c r="EK12" i="45"/>
  <c r="EC12" i="45"/>
  <c r="DU12" i="45"/>
  <c r="DM12" i="45"/>
  <c r="DE12" i="45"/>
  <c r="CW12" i="45"/>
  <c r="CO12" i="45"/>
  <c r="CG12" i="45"/>
  <c r="AE12" i="45"/>
  <c r="BK12" i="45"/>
  <c r="CC12" i="45"/>
  <c r="IZ12" i="45"/>
  <c r="J12" i="45"/>
  <c r="R12" i="45"/>
  <c r="Z12" i="45"/>
  <c r="AH12" i="45"/>
  <c r="AP12" i="45"/>
  <c r="AX12" i="45"/>
  <c r="BF12" i="45"/>
  <c r="BN12" i="45"/>
  <c r="BW12" i="45"/>
  <c r="CH12" i="45"/>
  <c r="CY12" i="45"/>
  <c r="EZ12" i="45"/>
  <c r="HL12" i="45"/>
  <c r="JX12" i="45"/>
  <c r="MJ12" i="45"/>
  <c r="AR12" i="43"/>
  <c r="DD12" i="43"/>
  <c r="FP12" i="43"/>
  <c r="IB12" i="43"/>
  <c r="KN12" i="43"/>
  <c r="MZ12" i="43"/>
  <c r="AU11" i="45"/>
  <c r="BS11" i="45"/>
  <c r="CY11" i="45"/>
  <c r="G11" i="45"/>
  <c r="LX11" i="45"/>
  <c r="GD11" i="45"/>
  <c r="W11" i="45"/>
  <c r="HW11" i="45"/>
  <c r="IP11" i="45"/>
  <c r="JL11" i="45"/>
  <c r="CB11" i="45"/>
  <c r="KI11" i="45"/>
  <c r="O11" i="45"/>
  <c r="DR11" i="45"/>
  <c r="MU11" i="45"/>
  <c r="FK11" i="45"/>
  <c r="BK11" i="45"/>
  <c r="GZ11" i="45"/>
  <c r="X11" i="43"/>
  <c r="CJ11" i="43"/>
  <c r="EV11" i="43"/>
  <c r="HH11" i="43"/>
  <c r="JT11" i="43"/>
  <c r="AM11" i="45"/>
  <c r="EN11" i="45"/>
  <c r="LB11" i="45"/>
  <c r="MF11" i="43"/>
  <c r="J11" i="45"/>
  <c r="AX11" i="45"/>
  <c r="CJ11" i="45"/>
  <c r="GL11" i="45"/>
  <c r="KQ11" i="45"/>
  <c r="L11" i="45"/>
  <c r="AJ11" i="45"/>
  <c r="BH11" i="45"/>
  <c r="CQ11" i="45"/>
  <c r="FC11" i="45"/>
  <c r="HO11" i="45"/>
  <c r="KA11" i="45"/>
  <c r="LP11" i="45"/>
  <c r="E11" i="45"/>
  <c r="M11" i="45"/>
  <c r="U11" i="45"/>
  <c r="AC11" i="45"/>
  <c r="AK11" i="45"/>
  <c r="AS11" i="45"/>
  <c r="BA11" i="45"/>
  <c r="BI11" i="45"/>
  <c r="BQ11" i="45"/>
  <c r="BY11" i="45"/>
  <c r="CR11" i="45"/>
  <c r="DO11" i="45"/>
  <c r="EH11" i="45"/>
  <c r="FD11" i="45"/>
  <c r="GA11" i="45"/>
  <c r="GT11" i="45"/>
  <c r="HP11" i="45"/>
  <c r="IM11" i="45"/>
  <c r="JF11" i="45"/>
  <c r="KB11" i="45"/>
  <c r="KY11" i="45"/>
  <c r="LR11" i="45"/>
  <c r="MN11" i="45"/>
  <c r="H11" i="43"/>
  <c r="BT11" i="43"/>
  <c r="EF11" i="43"/>
  <c r="GR11" i="43"/>
  <c r="JD11" i="43"/>
  <c r="NC11" i="43"/>
  <c r="MU11" i="43"/>
  <c r="MM11" i="43"/>
  <c r="ME11" i="43"/>
  <c r="LW11" i="43"/>
  <c r="LO11" i="43"/>
  <c r="LG11" i="43"/>
  <c r="KY11" i="43"/>
  <c r="KQ11" i="43"/>
  <c r="KI11" i="43"/>
  <c r="KA11" i="43"/>
  <c r="KA11" i="41" s="1"/>
  <c r="JS11" i="43"/>
  <c r="JK11" i="43"/>
  <c r="JC11" i="43"/>
  <c r="IU11" i="43"/>
  <c r="IM11" i="43"/>
  <c r="IE11" i="43"/>
  <c r="HW11" i="43"/>
  <c r="HO11" i="43"/>
  <c r="HG11" i="43"/>
  <c r="GY11" i="43"/>
  <c r="GQ11" i="43"/>
  <c r="GI11" i="43"/>
  <c r="GA11" i="43"/>
  <c r="FS11" i="43"/>
  <c r="FK11" i="43"/>
  <c r="FC11" i="43"/>
  <c r="EU11" i="43"/>
  <c r="EM11" i="43"/>
  <c r="EE11" i="43"/>
  <c r="DW11" i="43"/>
  <c r="DO11" i="43"/>
  <c r="DO11" i="41" s="1"/>
  <c r="DG11" i="43"/>
  <c r="CY11" i="43"/>
  <c r="CQ11" i="43"/>
  <c r="CI11" i="43"/>
  <c r="CA11" i="43"/>
  <c r="BS11" i="43"/>
  <c r="BS11" i="41" s="1"/>
  <c r="BK11" i="43"/>
  <c r="BC11" i="43"/>
  <c r="AU11" i="43"/>
  <c r="AM11" i="43"/>
  <c r="AE11" i="43"/>
  <c r="AE11" i="41" s="1"/>
  <c r="W11" i="43"/>
  <c r="O11" i="43"/>
  <c r="G11" i="43"/>
  <c r="NB11" i="43"/>
  <c r="MT11" i="43"/>
  <c r="ML11" i="43"/>
  <c r="MD11" i="43"/>
  <c r="LV11" i="43"/>
  <c r="LN11" i="43"/>
  <c r="LF11" i="43"/>
  <c r="KX11" i="43"/>
  <c r="KP11" i="43"/>
  <c r="KH11" i="43"/>
  <c r="JZ11" i="43"/>
  <c r="JR11" i="43"/>
  <c r="JJ11" i="43"/>
  <c r="JB11" i="43"/>
  <c r="IT11" i="43"/>
  <c r="IL11" i="43"/>
  <c r="ID11" i="43"/>
  <c r="HV11" i="43"/>
  <c r="HN11" i="43"/>
  <c r="HF11" i="43"/>
  <c r="GX11" i="43"/>
  <c r="GP11" i="43"/>
  <c r="GH11" i="43"/>
  <c r="FZ11" i="43"/>
  <c r="FR11" i="43"/>
  <c r="FJ11" i="43"/>
  <c r="FB11" i="43"/>
  <c r="ET11" i="43"/>
  <c r="EL11" i="43"/>
  <c r="ED11" i="43"/>
  <c r="DV11" i="43"/>
  <c r="DN11" i="43"/>
  <c r="DF11" i="43"/>
  <c r="CX11" i="43"/>
  <c r="CP11" i="43"/>
  <c r="CH11" i="43"/>
  <c r="BZ11" i="43"/>
  <c r="BR11" i="43"/>
  <c r="BJ11" i="43"/>
  <c r="BB11" i="43"/>
  <c r="AT11" i="43"/>
  <c r="AL11" i="43"/>
  <c r="AD11" i="43"/>
  <c r="V11" i="43"/>
  <c r="N11" i="43"/>
  <c r="F11" i="43"/>
  <c r="NB11" i="45"/>
  <c r="MT11" i="45"/>
  <c r="ML11" i="45"/>
  <c r="MD11" i="45"/>
  <c r="LV11" i="45"/>
  <c r="LN11" i="45"/>
  <c r="LF11" i="45"/>
  <c r="KX11" i="45"/>
  <c r="KP11" i="45"/>
  <c r="KH11" i="45"/>
  <c r="JZ11" i="45"/>
  <c r="JR11" i="45"/>
  <c r="JJ11" i="45"/>
  <c r="JB11" i="45"/>
  <c r="IT11" i="45"/>
  <c r="IL11" i="45"/>
  <c r="ID11" i="45"/>
  <c r="HV11" i="45"/>
  <c r="HN11" i="45"/>
  <c r="HF11" i="45"/>
  <c r="GX11" i="45"/>
  <c r="GP11" i="45"/>
  <c r="GH11" i="45"/>
  <c r="FZ11" i="45"/>
  <c r="FR11" i="45"/>
  <c r="FJ11" i="45"/>
  <c r="FB11" i="45"/>
  <c r="ET11" i="45"/>
  <c r="EL11" i="45"/>
  <c r="ED11" i="45"/>
  <c r="DV11" i="45"/>
  <c r="DN11" i="45"/>
  <c r="DF11" i="45"/>
  <c r="CX11" i="45"/>
  <c r="CP11" i="45"/>
  <c r="CH11" i="45"/>
  <c r="BZ11" i="45"/>
  <c r="NA11" i="43"/>
  <c r="MS11" i="43"/>
  <c r="MK11" i="43"/>
  <c r="MC11" i="43"/>
  <c r="LU11" i="43"/>
  <c r="LM11" i="43"/>
  <c r="LE11" i="43"/>
  <c r="KW11" i="43"/>
  <c r="KO11" i="43"/>
  <c r="KG11" i="43"/>
  <c r="JY11" i="43"/>
  <c r="JQ11" i="43"/>
  <c r="JI11" i="43"/>
  <c r="JA11" i="43"/>
  <c r="IS11" i="43"/>
  <c r="IK11" i="43"/>
  <c r="IC11" i="43"/>
  <c r="HU11" i="43"/>
  <c r="HM11" i="43"/>
  <c r="HE11" i="43"/>
  <c r="GW11" i="43"/>
  <c r="GO11" i="43"/>
  <c r="GG11" i="43"/>
  <c r="FY11" i="43"/>
  <c r="FQ11" i="43"/>
  <c r="FI11" i="43"/>
  <c r="FA11" i="43"/>
  <c r="ES11" i="43"/>
  <c r="EK11" i="43"/>
  <c r="EC11" i="43"/>
  <c r="DU11" i="43"/>
  <c r="DM11" i="43"/>
  <c r="DE11" i="43"/>
  <c r="CW11" i="43"/>
  <c r="CO11" i="43"/>
  <c r="CG11" i="43"/>
  <c r="BY11" i="43"/>
  <c r="BY11" i="41" s="1"/>
  <c r="BQ11" i="43"/>
  <c r="BI11" i="43"/>
  <c r="BA11" i="43"/>
  <c r="AS11" i="43"/>
  <c r="AS11" i="41" s="1"/>
  <c r="AK11" i="43"/>
  <c r="AC11" i="43"/>
  <c r="U11" i="43"/>
  <c r="M11" i="43"/>
  <c r="M11" i="41" s="1"/>
  <c r="E11" i="43"/>
  <c r="NA11" i="45"/>
  <c r="MS11" i="45"/>
  <c r="MK11" i="45"/>
  <c r="MC11" i="45"/>
  <c r="LU11" i="45"/>
  <c r="LM11" i="45"/>
  <c r="LE11" i="45"/>
  <c r="KW11" i="45"/>
  <c r="KO11" i="45"/>
  <c r="KG11" i="45"/>
  <c r="JY11" i="45"/>
  <c r="JQ11" i="45"/>
  <c r="JI11" i="45"/>
  <c r="JA11" i="45"/>
  <c r="IS11" i="45"/>
  <c r="IK11" i="45"/>
  <c r="IC11" i="45"/>
  <c r="HU11" i="45"/>
  <c r="HM11" i="45"/>
  <c r="HE11" i="45"/>
  <c r="GW11" i="45"/>
  <c r="GO11" i="45"/>
  <c r="GG11" i="45"/>
  <c r="FY11" i="45"/>
  <c r="FQ11" i="45"/>
  <c r="FI11" i="45"/>
  <c r="FA11" i="45"/>
  <c r="ES11" i="45"/>
  <c r="EK11" i="45"/>
  <c r="EC11" i="45"/>
  <c r="DU11" i="45"/>
  <c r="DM11" i="45"/>
  <c r="DE11" i="45"/>
  <c r="CW11" i="45"/>
  <c r="CO11" i="45"/>
  <c r="CG11" i="45"/>
  <c r="MZ11" i="43"/>
  <c r="MR11" i="43"/>
  <c r="MJ11" i="43"/>
  <c r="MB11" i="43"/>
  <c r="LT11" i="43"/>
  <c r="LL11" i="43"/>
  <c r="LD11" i="43"/>
  <c r="KV11" i="43"/>
  <c r="KN11" i="43"/>
  <c r="KF11" i="43"/>
  <c r="JX11" i="43"/>
  <c r="JP11" i="43"/>
  <c r="JH11" i="43"/>
  <c r="IZ11" i="43"/>
  <c r="IR11" i="43"/>
  <c r="IJ11" i="43"/>
  <c r="IB11" i="43"/>
  <c r="HT11" i="43"/>
  <c r="HL11" i="43"/>
  <c r="HD11" i="43"/>
  <c r="GV11" i="43"/>
  <c r="GN11" i="43"/>
  <c r="GF11" i="43"/>
  <c r="FX11" i="43"/>
  <c r="FP11" i="43"/>
  <c r="FH11" i="43"/>
  <c r="EZ11" i="43"/>
  <c r="ER11" i="43"/>
  <c r="EJ11" i="43"/>
  <c r="EB11" i="43"/>
  <c r="DT11" i="43"/>
  <c r="DL11" i="43"/>
  <c r="DD11" i="43"/>
  <c r="CV11" i="43"/>
  <c r="CN11" i="43"/>
  <c r="CF11" i="43"/>
  <c r="BX11" i="43"/>
  <c r="BP11" i="43"/>
  <c r="BH11" i="43"/>
  <c r="AZ11" i="43"/>
  <c r="AR11" i="43"/>
  <c r="AJ11" i="43"/>
  <c r="AB11" i="43"/>
  <c r="T11" i="43"/>
  <c r="L11" i="43"/>
  <c r="D11" i="43"/>
  <c r="MZ11" i="45"/>
  <c r="MR11" i="45"/>
  <c r="MJ11" i="45"/>
  <c r="MB11" i="45"/>
  <c r="LT11" i="45"/>
  <c r="LL11" i="45"/>
  <c r="LD11" i="45"/>
  <c r="KV11" i="45"/>
  <c r="KN11" i="45"/>
  <c r="KF11" i="45"/>
  <c r="JX11" i="45"/>
  <c r="JP11" i="45"/>
  <c r="JH11" i="45"/>
  <c r="IZ11" i="45"/>
  <c r="IR11" i="45"/>
  <c r="IJ11" i="45"/>
  <c r="IB11" i="45"/>
  <c r="HT11" i="45"/>
  <c r="HL11" i="45"/>
  <c r="HD11" i="45"/>
  <c r="GV11" i="45"/>
  <c r="GN11" i="45"/>
  <c r="GF11" i="45"/>
  <c r="FX11" i="45"/>
  <c r="FP11" i="45"/>
  <c r="FH11" i="45"/>
  <c r="EZ11" i="45"/>
  <c r="ER11" i="45"/>
  <c r="EJ11" i="45"/>
  <c r="EB11" i="45"/>
  <c r="DT11" i="45"/>
  <c r="DL11" i="45"/>
  <c r="DD11" i="45"/>
  <c r="CV11" i="45"/>
  <c r="CN11" i="45"/>
  <c r="CF11" i="45"/>
  <c r="NG11" i="43"/>
  <c r="MY11" i="43"/>
  <c r="MQ11" i="43"/>
  <c r="MI11" i="43"/>
  <c r="MA11" i="43"/>
  <c r="LS11" i="43"/>
  <c r="LK11" i="43"/>
  <c r="LC11" i="43"/>
  <c r="KU11" i="43"/>
  <c r="KM11" i="43"/>
  <c r="KE11" i="43"/>
  <c r="JW11" i="43"/>
  <c r="JO11" i="43"/>
  <c r="JG11" i="43"/>
  <c r="IY11" i="43"/>
  <c r="IQ11" i="43"/>
  <c r="II11" i="43"/>
  <c r="IA11" i="43"/>
  <c r="HS11" i="43"/>
  <c r="HK11" i="43"/>
  <c r="HC11" i="43"/>
  <c r="GU11" i="43"/>
  <c r="GM11" i="43"/>
  <c r="GE11" i="43"/>
  <c r="FW11" i="43"/>
  <c r="FO11" i="43"/>
  <c r="FG11" i="43"/>
  <c r="EY11" i="43"/>
  <c r="EQ11" i="43"/>
  <c r="EI11" i="43"/>
  <c r="EA11" i="43"/>
  <c r="DS11" i="43"/>
  <c r="DK11" i="43"/>
  <c r="DC11" i="43"/>
  <c r="CU11" i="43"/>
  <c r="CM11" i="43"/>
  <c r="CE11" i="43"/>
  <c r="BW11" i="43"/>
  <c r="BO11" i="43"/>
  <c r="BG11" i="43"/>
  <c r="AY11" i="43"/>
  <c r="AQ11" i="43"/>
  <c r="AI11" i="43"/>
  <c r="AA11" i="43"/>
  <c r="S11" i="43"/>
  <c r="K11" i="43"/>
  <c r="C11" i="43"/>
  <c r="MY11" i="45"/>
  <c r="MQ11" i="45"/>
  <c r="MI11" i="45"/>
  <c r="MA11" i="45"/>
  <c r="LS11" i="45"/>
  <c r="LK11" i="45"/>
  <c r="LC11" i="45"/>
  <c r="KU11" i="45"/>
  <c r="KM11" i="45"/>
  <c r="KE11" i="45"/>
  <c r="JW11" i="45"/>
  <c r="JO11" i="45"/>
  <c r="JG11" i="45"/>
  <c r="IY11" i="45"/>
  <c r="IQ11" i="45"/>
  <c r="II11" i="45"/>
  <c r="IA11" i="45"/>
  <c r="HS11" i="45"/>
  <c r="HK11" i="45"/>
  <c r="HC11" i="45"/>
  <c r="GU11" i="45"/>
  <c r="GM11" i="45"/>
  <c r="GE11" i="45"/>
  <c r="FW11" i="45"/>
  <c r="FO11" i="45"/>
  <c r="FG11" i="45"/>
  <c r="EY11" i="45"/>
  <c r="EQ11" i="45"/>
  <c r="EI11" i="45"/>
  <c r="EA11" i="45"/>
  <c r="DS11" i="45"/>
  <c r="DK11" i="45"/>
  <c r="DC11" i="45"/>
  <c r="CU11" i="45"/>
  <c r="CM11" i="45"/>
  <c r="CE11" i="45"/>
  <c r="NF11" i="43"/>
  <c r="MX11" i="43"/>
  <c r="MP11" i="43"/>
  <c r="MH11" i="43"/>
  <c r="LZ11" i="43"/>
  <c r="LR11" i="43"/>
  <c r="LJ11" i="43"/>
  <c r="LB11" i="43"/>
  <c r="KT11" i="43"/>
  <c r="KL11" i="43"/>
  <c r="KD11" i="43"/>
  <c r="JV11" i="43"/>
  <c r="JN11" i="43"/>
  <c r="JF11" i="43"/>
  <c r="IX11" i="43"/>
  <c r="IP11" i="43"/>
  <c r="IH11" i="43"/>
  <c r="HZ11" i="43"/>
  <c r="HR11" i="43"/>
  <c r="HJ11" i="43"/>
  <c r="HB11" i="43"/>
  <c r="GT11" i="43"/>
  <c r="GL11" i="43"/>
  <c r="GD11" i="43"/>
  <c r="FV11" i="43"/>
  <c r="FN11" i="43"/>
  <c r="FF11" i="43"/>
  <c r="EX11" i="43"/>
  <c r="EP11" i="43"/>
  <c r="EH11" i="43"/>
  <c r="DZ11" i="43"/>
  <c r="DR11" i="43"/>
  <c r="DJ11" i="43"/>
  <c r="DB11" i="43"/>
  <c r="CT11" i="43"/>
  <c r="CL11" i="43"/>
  <c r="CD11" i="43"/>
  <c r="BV11" i="43"/>
  <c r="BN11" i="43"/>
  <c r="BF11" i="43"/>
  <c r="AX11" i="43"/>
  <c r="AX11" i="41" s="1"/>
  <c r="AP11" i="43"/>
  <c r="AH11" i="43"/>
  <c r="Z11" i="43"/>
  <c r="R11" i="43"/>
  <c r="J11" i="43"/>
  <c r="NE11" i="43"/>
  <c r="MW11" i="43"/>
  <c r="MO11" i="43"/>
  <c r="MG11" i="43"/>
  <c r="LY11" i="43"/>
  <c r="LQ11" i="43"/>
  <c r="LI11" i="43"/>
  <c r="LA11" i="43"/>
  <c r="KS11" i="43"/>
  <c r="KK11" i="43"/>
  <c r="KC11" i="43"/>
  <c r="JU11" i="43"/>
  <c r="JM11" i="43"/>
  <c r="JE11" i="43"/>
  <c r="IW11" i="43"/>
  <c r="IO11" i="43"/>
  <c r="IG11" i="43"/>
  <c r="HY11" i="43"/>
  <c r="HQ11" i="43"/>
  <c r="HI11" i="43"/>
  <c r="HA11" i="43"/>
  <c r="GS11" i="43"/>
  <c r="GK11" i="43"/>
  <c r="GC11" i="43"/>
  <c r="FU11" i="43"/>
  <c r="FM11" i="43"/>
  <c r="FE11" i="43"/>
  <c r="EW11" i="43"/>
  <c r="EO11" i="43"/>
  <c r="EG11" i="43"/>
  <c r="DY11" i="43"/>
  <c r="DQ11" i="43"/>
  <c r="DI11" i="43"/>
  <c r="DA11" i="43"/>
  <c r="CS11" i="43"/>
  <c r="CK11" i="43"/>
  <c r="CC11" i="43"/>
  <c r="BU11" i="43"/>
  <c r="BM11" i="43"/>
  <c r="BE11" i="43"/>
  <c r="AW11" i="43"/>
  <c r="AO11" i="43"/>
  <c r="AG11" i="43"/>
  <c r="Y11" i="43"/>
  <c r="Q11" i="43"/>
  <c r="I11" i="43"/>
  <c r="NE11" i="45"/>
  <c r="MW11" i="45"/>
  <c r="MO11" i="45"/>
  <c r="MG11" i="45"/>
  <c r="LY11" i="45"/>
  <c r="LQ11" i="45"/>
  <c r="LI11" i="45"/>
  <c r="LA11" i="45"/>
  <c r="KS11" i="45"/>
  <c r="KK11" i="45"/>
  <c r="KC11" i="45"/>
  <c r="JU11" i="45"/>
  <c r="JM11" i="45"/>
  <c r="JE11" i="45"/>
  <c r="IW11" i="45"/>
  <c r="IO11" i="45"/>
  <c r="IG11" i="45"/>
  <c r="HY11" i="45"/>
  <c r="HQ11" i="45"/>
  <c r="HI11" i="45"/>
  <c r="HA11" i="45"/>
  <c r="GS11" i="45"/>
  <c r="GK11" i="45"/>
  <c r="GC11" i="45"/>
  <c r="FU11" i="45"/>
  <c r="FM11" i="45"/>
  <c r="FE11" i="45"/>
  <c r="EW11" i="45"/>
  <c r="EO11" i="45"/>
  <c r="EG11" i="45"/>
  <c r="DY11" i="45"/>
  <c r="DQ11" i="45"/>
  <c r="DI11" i="45"/>
  <c r="DA11" i="45"/>
  <c r="CS11" i="45"/>
  <c r="CK11" i="45"/>
  <c r="CC11" i="45"/>
  <c r="AP11" i="45"/>
  <c r="DZ11" i="45"/>
  <c r="JT11" i="45"/>
  <c r="T11" i="45"/>
  <c r="AR11" i="45"/>
  <c r="BP11" i="45"/>
  <c r="DJ11" i="45"/>
  <c r="FV11" i="45"/>
  <c r="IH11" i="45"/>
  <c r="KT11" i="45"/>
  <c r="F11" i="45"/>
  <c r="N11" i="45"/>
  <c r="V11" i="45"/>
  <c r="AD11" i="45"/>
  <c r="AL11" i="45"/>
  <c r="AT11" i="45"/>
  <c r="BB11" i="45"/>
  <c r="BJ11" i="45"/>
  <c r="BR11" i="45"/>
  <c r="CA11" i="45"/>
  <c r="CT11" i="45"/>
  <c r="DP11" i="45"/>
  <c r="EM11" i="45"/>
  <c r="FF11" i="45"/>
  <c r="GB11" i="45"/>
  <c r="GY11" i="45"/>
  <c r="HR11" i="45"/>
  <c r="IN11" i="45"/>
  <c r="JK11" i="45"/>
  <c r="KD11" i="45"/>
  <c r="KZ11" i="45"/>
  <c r="LW11" i="45"/>
  <c r="MP11" i="45"/>
  <c r="P11" i="43"/>
  <c r="CB11" i="43"/>
  <c r="EN11" i="43"/>
  <c r="EN11" i="41" s="1"/>
  <c r="GZ11" i="43"/>
  <c r="GZ11" i="41" s="1"/>
  <c r="JL11" i="43"/>
  <c r="LX11" i="43"/>
  <c r="H11" i="45"/>
  <c r="P11" i="45"/>
  <c r="X11" i="45"/>
  <c r="AF11" i="45"/>
  <c r="AN11" i="45"/>
  <c r="AV11" i="45"/>
  <c r="BD11" i="45"/>
  <c r="BL11" i="45"/>
  <c r="BT11" i="45"/>
  <c r="CD11" i="45"/>
  <c r="CZ11" i="45"/>
  <c r="DW11" i="45"/>
  <c r="EP11" i="45"/>
  <c r="FL11" i="45"/>
  <c r="GI11" i="45"/>
  <c r="HB11" i="45"/>
  <c r="HX11" i="45"/>
  <c r="IU11" i="45"/>
  <c r="JN11" i="45"/>
  <c r="KJ11" i="45"/>
  <c r="LG11" i="45"/>
  <c r="LZ11" i="45"/>
  <c r="MV11" i="45"/>
  <c r="AF11" i="43"/>
  <c r="CR11" i="43"/>
  <c r="FD11" i="43"/>
  <c r="FD11" i="41" s="1"/>
  <c r="HP11" i="43"/>
  <c r="KB11" i="43"/>
  <c r="MN11" i="43"/>
  <c r="I11" i="45"/>
  <c r="Q11" i="45"/>
  <c r="Y11" i="45"/>
  <c r="AG11" i="45"/>
  <c r="AO11" i="45"/>
  <c r="AW11" i="45"/>
  <c r="BE11" i="45"/>
  <c r="BM11" i="45"/>
  <c r="BU11" i="45"/>
  <c r="CI11" i="45"/>
  <c r="DB11" i="45"/>
  <c r="DX11" i="45"/>
  <c r="EU11" i="45"/>
  <c r="FN11" i="45"/>
  <c r="GJ11" i="45"/>
  <c r="HG11" i="45"/>
  <c r="HZ11" i="45"/>
  <c r="IV11" i="45"/>
  <c r="JS11" i="45"/>
  <c r="KL11" i="45"/>
  <c r="LH11" i="45"/>
  <c r="ME11" i="45"/>
  <c r="MX11" i="45"/>
  <c r="AN11" i="43"/>
  <c r="AN11" i="41" s="1"/>
  <c r="CZ11" i="43"/>
  <c r="FL11" i="43"/>
  <c r="HX11" i="43"/>
  <c r="KJ11" i="43"/>
  <c r="MV11" i="43"/>
  <c r="Z11" i="45"/>
  <c r="BN11" i="45"/>
  <c r="EV11" i="45"/>
  <c r="IE11" i="45"/>
  <c r="MF11" i="45"/>
  <c r="AV11" i="43"/>
  <c r="DH11" i="43"/>
  <c r="FT11" i="43"/>
  <c r="IF11" i="43"/>
  <c r="KR11" i="43"/>
  <c r="ND11" i="43"/>
  <c r="R11" i="45"/>
  <c r="BF11" i="45"/>
  <c r="DG11" i="45"/>
  <c r="HH11" i="45"/>
  <c r="LJ11" i="45"/>
  <c r="C11" i="45"/>
  <c r="K11" i="45"/>
  <c r="S11" i="45"/>
  <c r="AA11" i="45"/>
  <c r="AI11" i="45"/>
  <c r="AQ11" i="45"/>
  <c r="AY11" i="45"/>
  <c r="BG11" i="45"/>
  <c r="BO11" i="45"/>
  <c r="BW11" i="45"/>
  <c r="CL11" i="45"/>
  <c r="DH11" i="45"/>
  <c r="EE11" i="45"/>
  <c r="EX11" i="45"/>
  <c r="FT11" i="45"/>
  <c r="GQ11" i="45"/>
  <c r="HJ11" i="45"/>
  <c r="IF11" i="45"/>
  <c r="JC11" i="45"/>
  <c r="JV11" i="45"/>
  <c r="KR11" i="45"/>
  <c r="LO11" i="45"/>
  <c r="MH11" i="45"/>
  <c r="ND11" i="45"/>
  <c r="BD11" i="43"/>
  <c r="DP11" i="43"/>
  <c r="GB11" i="43"/>
  <c r="IN11" i="43"/>
  <c r="KZ11" i="43"/>
  <c r="AH11" i="45"/>
  <c r="BV11" i="45"/>
  <c r="FS11" i="45"/>
  <c r="IX11" i="45"/>
  <c r="NC11" i="45"/>
  <c r="D11" i="45"/>
  <c r="AB11" i="45"/>
  <c r="AZ11" i="45"/>
  <c r="BX11" i="45"/>
  <c r="EF11" i="45"/>
  <c r="GR11" i="45"/>
  <c r="JD11" i="45"/>
  <c r="MM11" i="45"/>
  <c r="BL11" i="43"/>
  <c r="DX11" i="43"/>
  <c r="GJ11" i="43"/>
  <c r="IV11" i="43"/>
  <c r="LH11" i="43"/>
  <c r="B14" i="29"/>
  <c r="NI31" i="41" l="1"/>
  <c r="NI29" i="41"/>
  <c r="NH30" i="41"/>
  <c r="GL13" i="41"/>
  <c r="GD14" i="41"/>
  <c r="Y20" i="41"/>
  <c r="S12" i="41"/>
  <c r="KB13" i="41"/>
  <c r="AX13" i="41"/>
  <c r="JF13" i="41"/>
  <c r="BI19" i="41"/>
  <c r="HQ20" i="41"/>
  <c r="GS13" i="41"/>
  <c r="AA12" i="41"/>
  <c r="FM20" i="41"/>
  <c r="NF21" i="41"/>
  <c r="GN21" i="41"/>
  <c r="NF12" i="41"/>
  <c r="CR14" i="41"/>
  <c r="IG20" i="41"/>
  <c r="NE20" i="41"/>
  <c r="DQ20" i="41"/>
  <c r="NI22" i="41"/>
  <c r="NI26" i="41"/>
  <c r="MZ12" i="41"/>
  <c r="DF12" i="41"/>
  <c r="NF16" i="41"/>
  <c r="IA27" i="41"/>
  <c r="DQ13" i="41"/>
  <c r="KN14" i="41"/>
  <c r="NG19" i="41"/>
  <c r="JE20" i="41"/>
  <c r="NI30" i="41"/>
  <c r="NH22" i="41"/>
  <c r="NH26" i="41"/>
  <c r="NH24" i="41"/>
  <c r="NH28" i="41"/>
  <c r="NH31" i="41"/>
  <c r="NH29" i="41"/>
  <c r="NI25" i="41"/>
  <c r="NI28" i="41"/>
  <c r="NI27" i="41"/>
  <c r="NH27" i="41"/>
  <c r="NI20" i="41"/>
  <c r="NH25" i="41"/>
  <c r="NI23" i="41"/>
  <c r="NI24" i="41"/>
  <c r="NH23" i="41"/>
  <c r="GB15" i="41"/>
  <c r="FE20" i="41"/>
  <c r="CI12" i="41"/>
  <c r="LZ13" i="41"/>
  <c r="DA20" i="41"/>
  <c r="AX21" i="41"/>
  <c r="DJ21" i="41"/>
  <c r="N16" i="41"/>
  <c r="HI13" i="41"/>
  <c r="FI14" i="41"/>
  <c r="GP15" i="41"/>
  <c r="JA18" i="41"/>
  <c r="DL19" i="41"/>
  <c r="HQ13" i="41"/>
  <c r="JV13" i="41"/>
  <c r="EL15" i="41"/>
  <c r="H15" i="41"/>
  <c r="GO18" i="41"/>
  <c r="NF19" i="41"/>
  <c r="EY19" i="41"/>
  <c r="NG28" i="41"/>
  <c r="DA21" i="41"/>
  <c r="AO13" i="41"/>
  <c r="NG18" i="41"/>
  <c r="FL13" i="41"/>
  <c r="K13" i="41"/>
  <c r="MP13" i="41"/>
  <c r="EN16" i="41"/>
  <c r="IZ19" i="41"/>
  <c r="BE20" i="41"/>
  <c r="LM16" i="41"/>
  <c r="AR12" i="41"/>
  <c r="CB13" i="41"/>
  <c r="AC12" i="41"/>
  <c r="AY12" i="41"/>
  <c r="LS13" i="41"/>
  <c r="I13" i="41"/>
  <c r="GU13" i="41"/>
  <c r="CN13" i="41"/>
  <c r="EZ13" i="41"/>
  <c r="HL13" i="41"/>
  <c r="JX13" i="41"/>
  <c r="DI13" i="41"/>
  <c r="KL13" i="41"/>
  <c r="MX13" i="41"/>
  <c r="NG14" i="41"/>
  <c r="BI14" i="41"/>
  <c r="EH13" i="41"/>
  <c r="X16" i="41"/>
  <c r="DI16" i="41"/>
  <c r="KQ17" i="41"/>
  <c r="BE17" i="41"/>
  <c r="BA18" i="41"/>
  <c r="X18" i="41"/>
  <c r="KM19" i="41"/>
  <c r="W19" i="41"/>
  <c r="DT12" i="41"/>
  <c r="LR21" i="41"/>
  <c r="HL21" i="41"/>
  <c r="NI15" i="41"/>
  <c r="BD18" i="41"/>
  <c r="CE19" i="41"/>
  <c r="CG13" i="41"/>
  <c r="DJ13" i="41"/>
  <c r="AR14" i="41"/>
  <c r="BQ14" i="41"/>
  <c r="GO14" i="41"/>
  <c r="IN14" i="41"/>
  <c r="AF15" i="41"/>
  <c r="KB15" i="41"/>
  <c r="ER19" i="41"/>
  <c r="AK19" i="41"/>
  <c r="CW18" i="41"/>
  <c r="GS20" i="41"/>
  <c r="Z20" i="41"/>
  <c r="CL20" i="41"/>
  <c r="EX20" i="41"/>
  <c r="HJ20" i="41"/>
  <c r="JV20" i="41"/>
  <c r="MH20" i="41"/>
  <c r="DY21" i="41"/>
  <c r="HB13" i="41"/>
  <c r="CH16" i="41"/>
  <c r="EI13" i="41"/>
  <c r="GZ13" i="41"/>
  <c r="BJ12" i="41"/>
  <c r="DY13" i="41"/>
  <c r="FY16" i="41"/>
  <c r="NG31" i="41"/>
  <c r="JM20" i="41"/>
  <c r="JV21" i="41"/>
  <c r="HB22" i="41"/>
  <c r="AC19" i="41"/>
  <c r="EH24" i="41"/>
  <c r="DY20" i="41"/>
  <c r="DJ16" i="41"/>
  <c r="P19" i="41"/>
  <c r="GV19" i="41"/>
  <c r="Z13" i="41"/>
  <c r="MD14" i="41"/>
  <c r="GB14" i="41"/>
  <c r="FD15" i="41"/>
  <c r="CR16" i="41"/>
  <c r="BE16" i="41"/>
  <c r="FZ16" i="41"/>
  <c r="II19" i="41"/>
  <c r="KU19" i="41"/>
  <c r="EP24" i="41"/>
  <c r="JT16" i="41"/>
  <c r="CM17" i="41"/>
  <c r="BN19" i="41"/>
  <c r="CC13" i="41"/>
  <c r="DX13" i="41"/>
  <c r="DZ13" i="41"/>
  <c r="Y13" i="41"/>
  <c r="IP13" i="41"/>
  <c r="BH14" i="41"/>
  <c r="CP14" i="41"/>
  <c r="I17" i="41"/>
  <c r="GS17" i="41"/>
  <c r="BV18" i="41"/>
  <c r="AG19" i="41"/>
  <c r="BZ19" i="41"/>
  <c r="Z24" i="41"/>
  <c r="NF24" i="41"/>
  <c r="AK18" i="41"/>
  <c r="JW26" i="41"/>
  <c r="NF31" i="41"/>
  <c r="Q20" i="41"/>
  <c r="AQ20" i="41"/>
  <c r="DC20" i="41"/>
  <c r="FO20" i="41"/>
  <c r="IA20" i="41"/>
  <c r="KM20" i="41"/>
  <c r="CT13" i="41"/>
  <c r="ME16" i="41"/>
  <c r="MF16" i="41"/>
  <c r="FT15" i="41"/>
  <c r="U18" i="41"/>
  <c r="AU19" i="41"/>
  <c r="KB19" i="41"/>
  <c r="HI20" i="41"/>
  <c r="AB12" i="41"/>
  <c r="NG15" i="41"/>
  <c r="AX16" i="41"/>
  <c r="K12" i="41"/>
  <c r="AP13" i="41"/>
  <c r="IU15" i="41"/>
  <c r="BD15" i="41"/>
  <c r="CC16" i="41"/>
  <c r="LW17" i="41"/>
  <c r="LM18" i="41"/>
  <c r="EF19" i="41"/>
  <c r="AH19" i="41"/>
  <c r="CT19" i="41"/>
  <c r="KN19" i="41"/>
  <c r="NF20" i="41"/>
  <c r="CK21" i="41"/>
  <c r="NF29" i="41"/>
  <c r="CP15" i="41"/>
  <c r="HH16" i="41"/>
  <c r="DF16" i="41"/>
  <c r="HH13" i="41"/>
  <c r="AG13" i="41"/>
  <c r="DD14" i="41"/>
  <c r="ES13" i="41"/>
  <c r="E11" i="41"/>
  <c r="BQ11" i="41"/>
  <c r="T14" i="41"/>
  <c r="DC13" i="41"/>
  <c r="JU13" i="41"/>
  <c r="HH14" i="41"/>
  <c r="BF15" i="41"/>
  <c r="DR15" i="41"/>
  <c r="GD15" i="41"/>
  <c r="AA15" i="41"/>
  <c r="CM15" i="41"/>
  <c r="EY15" i="41"/>
  <c r="BR15" i="41"/>
  <c r="EZ16" i="41"/>
  <c r="BG18" i="41"/>
  <c r="BE19" i="41"/>
  <c r="AX24" i="41"/>
  <c r="MW20" i="41"/>
  <c r="BF20" i="41"/>
  <c r="DR20" i="41"/>
  <c r="GD20" i="41"/>
  <c r="IP20" i="41"/>
  <c r="LB20" i="41"/>
  <c r="KT21" i="41"/>
  <c r="NI21" i="41"/>
  <c r="DD12" i="41"/>
  <c r="U13" i="41"/>
  <c r="BY12" i="41"/>
  <c r="GR13" i="41"/>
  <c r="KC13" i="41"/>
  <c r="AS14" i="41"/>
  <c r="N15" i="41"/>
  <c r="EF15" i="41"/>
  <c r="LP15" i="41"/>
  <c r="CS16" i="41"/>
  <c r="AD16" i="41"/>
  <c r="JD18" i="41"/>
  <c r="DX19" i="41"/>
  <c r="MA24" i="41"/>
  <c r="NG27" i="41"/>
  <c r="K20" i="41"/>
  <c r="BW20" i="41"/>
  <c r="EI20" i="41"/>
  <c r="GU20" i="41"/>
  <c r="JG20" i="41"/>
  <c r="LS20" i="41"/>
  <c r="NH21" i="41"/>
  <c r="FP12" i="41"/>
  <c r="EF13" i="41"/>
  <c r="BT14" i="41"/>
  <c r="GR14" i="41"/>
  <c r="HZ15" i="41"/>
  <c r="BA19" i="41"/>
  <c r="EV13" i="41"/>
  <c r="CT14" i="41"/>
  <c r="Q16" i="41"/>
  <c r="R16" i="41"/>
  <c r="CD16" i="41"/>
  <c r="EP16" i="41"/>
  <c r="Y17" i="41"/>
  <c r="EW17" i="41"/>
  <c r="DC11" i="41"/>
  <c r="IA11" i="41"/>
  <c r="MY11" i="41"/>
  <c r="CF11" i="41"/>
  <c r="HD11" i="41"/>
  <c r="MB11" i="41"/>
  <c r="EC11" i="41"/>
  <c r="JA11" i="41"/>
  <c r="LM11" i="41"/>
  <c r="DF11" i="41"/>
  <c r="FR11" i="41"/>
  <c r="ID11" i="41"/>
  <c r="KP11" i="41"/>
  <c r="NB11" i="41"/>
  <c r="BK11" i="41"/>
  <c r="EC12" i="41"/>
  <c r="GO12" i="41"/>
  <c r="JA12" i="41"/>
  <c r="LM12" i="41"/>
  <c r="ET12" i="41"/>
  <c r="HF12" i="41"/>
  <c r="JR12" i="41"/>
  <c r="MD12" i="41"/>
  <c r="FC12" i="41"/>
  <c r="HO12" i="41"/>
  <c r="KA12" i="41"/>
  <c r="MM12" i="41"/>
  <c r="DX12" i="41"/>
  <c r="GJ12" i="41"/>
  <c r="BE12" i="41"/>
  <c r="AC13" i="41"/>
  <c r="BL13" i="41"/>
  <c r="EQ13" i="41"/>
  <c r="MD13" i="41"/>
  <c r="FP14" i="41"/>
  <c r="AK14" i="41"/>
  <c r="G15" i="41"/>
  <c r="BS15" i="41"/>
  <c r="EE15" i="41"/>
  <c r="GQ15" i="41"/>
  <c r="BL15" i="41"/>
  <c r="GS15" i="41"/>
  <c r="CK16" i="41"/>
  <c r="HJ16" i="41"/>
  <c r="JV16" i="41"/>
  <c r="MH16" i="41"/>
  <c r="BZ18" i="41"/>
  <c r="EL18" i="41"/>
  <c r="GX18" i="41"/>
  <c r="JJ18" i="41"/>
  <c r="LV18" i="41"/>
  <c r="DG18" i="41"/>
  <c r="FS18" i="41"/>
  <c r="IE18" i="41"/>
  <c r="KQ18" i="41"/>
  <c r="NC18" i="41"/>
  <c r="CK18" i="41"/>
  <c r="EW18" i="41"/>
  <c r="HI18" i="41"/>
  <c r="JU18" i="41"/>
  <c r="MG18" i="41"/>
  <c r="FX19" i="41"/>
  <c r="KR19" i="41"/>
  <c r="FD19" i="41"/>
  <c r="IH21" i="41"/>
  <c r="LX11" i="41"/>
  <c r="NE11" i="41"/>
  <c r="FO11" i="41"/>
  <c r="KM11" i="41"/>
  <c r="ER11" i="41"/>
  <c r="JP11" i="41"/>
  <c r="GO11" i="41"/>
  <c r="EH11" i="41"/>
  <c r="JQ13" i="41"/>
  <c r="BO13" i="41"/>
  <c r="LF14" i="41"/>
  <c r="EF16" i="41"/>
  <c r="AG16" i="41"/>
  <c r="CZ17" i="41"/>
  <c r="FL17" i="41"/>
  <c r="HX17" i="41"/>
  <c r="KJ17" i="41"/>
  <c r="MV17" i="41"/>
  <c r="MK18" i="41"/>
  <c r="BF24" i="41"/>
  <c r="BF21" i="41"/>
  <c r="DR21" i="41"/>
  <c r="NJ13" i="41"/>
  <c r="NI18" i="41"/>
  <c r="NH20" i="41"/>
  <c r="CX12" i="41"/>
  <c r="HY13" i="41"/>
  <c r="HR13" i="41"/>
  <c r="HX14" i="41"/>
  <c r="KJ14" i="41"/>
  <c r="ET15" i="41"/>
  <c r="CB15" i="41"/>
  <c r="DA16" i="41"/>
  <c r="NC17" i="41"/>
  <c r="JY18" i="41"/>
  <c r="AX18" i="41"/>
  <c r="GN19" i="41"/>
  <c r="HX24" i="41"/>
  <c r="FA13" i="41"/>
  <c r="BW13" i="41"/>
  <c r="FR13" i="41"/>
  <c r="KP13" i="41"/>
  <c r="KS13" i="41"/>
  <c r="CL14" i="41"/>
  <c r="GX14" i="41"/>
  <c r="FB15" i="41"/>
  <c r="CS15" i="41"/>
  <c r="AT16" i="41"/>
  <c r="GG18" i="41"/>
  <c r="DF13" i="41"/>
  <c r="ID13" i="41"/>
  <c r="NB13" i="41"/>
  <c r="ND14" i="41"/>
  <c r="KF15" i="41"/>
  <c r="HH15" i="41"/>
  <c r="CK12" i="41"/>
  <c r="L12" i="41"/>
  <c r="Q13" i="41"/>
  <c r="E14" i="41"/>
  <c r="DP14" i="41"/>
  <c r="Z15" i="41"/>
  <c r="CL15" i="41"/>
  <c r="EX15" i="41"/>
  <c r="HJ15" i="41"/>
  <c r="KO16" i="41"/>
  <c r="E18" i="41"/>
  <c r="AS18" i="41"/>
  <c r="DK19" i="41"/>
  <c r="MB19" i="41"/>
  <c r="O11" i="41"/>
  <c r="BM13" i="41"/>
  <c r="J13" i="41"/>
  <c r="CX13" i="41"/>
  <c r="FJ13" i="41"/>
  <c r="HV13" i="41"/>
  <c r="KH13" i="41"/>
  <c r="LB14" i="41"/>
  <c r="JB14" i="41"/>
  <c r="V15" i="41"/>
  <c r="GZ15" i="41"/>
  <c r="CB16" i="41"/>
  <c r="FM16" i="41"/>
  <c r="HY16" i="41"/>
  <c r="KK16" i="41"/>
  <c r="MW16" i="41"/>
  <c r="EC18" i="41"/>
  <c r="BU19" i="41"/>
  <c r="EG19" i="41"/>
  <c r="GS19" i="41"/>
  <c r="JE19" i="41"/>
  <c r="LQ19" i="41"/>
  <c r="KE19" i="41"/>
  <c r="EB19" i="41"/>
  <c r="AF19" i="41"/>
  <c r="DI21" i="41"/>
  <c r="NH18" i="41"/>
  <c r="HZ13" i="41"/>
  <c r="CD14" i="41"/>
  <c r="MR15" i="41"/>
  <c r="HO15" i="41"/>
  <c r="CJ15" i="41"/>
  <c r="AW16" i="41"/>
  <c r="AA16" i="41"/>
  <c r="CM16" i="41"/>
  <c r="FX16" i="41"/>
  <c r="IJ16" i="41"/>
  <c r="KV16" i="41"/>
  <c r="AA17" i="41"/>
  <c r="BY18" i="41"/>
  <c r="BF18" i="41"/>
  <c r="FO19" i="41"/>
  <c r="NF26" i="41"/>
  <c r="GK20" i="41"/>
  <c r="BE21" i="41"/>
  <c r="EZ21" i="41"/>
  <c r="HP13" i="41"/>
  <c r="CZ13" i="41"/>
  <c r="LH13" i="41"/>
  <c r="LA13" i="41"/>
  <c r="EC14" i="41"/>
  <c r="BD14" i="41"/>
  <c r="CX15" i="41"/>
  <c r="IE17" i="41"/>
  <c r="I20" i="41"/>
  <c r="NI19" i="41"/>
  <c r="AT15" i="41"/>
  <c r="FL15" i="41"/>
  <c r="CZ16" i="41"/>
  <c r="DY16" i="41"/>
  <c r="FS17" i="41"/>
  <c r="JX19" i="41"/>
  <c r="NG24" i="41"/>
  <c r="AA26" i="41"/>
  <c r="CC20" i="41"/>
  <c r="I21" i="41"/>
  <c r="Z21" i="41"/>
  <c r="CL21" i="41"/>
  <c r="NH19" i="41"/>
  <c r="NF11" i="41"/>
  <c r="BR12" i="41"/>
  <c r="EN13" i="41"/>
  <c r="EP13" i="41"/>
  <c r="HV14" i="41"/>
  <c r="EF14" i="41"/>
  <c r="I16" i="41"/>
  <c r="LE16" i="41"/>
  <c r="F16" i="41"/>
  <c r="R18" i="41"/>
  <c r="JU20" i="41"/>
  <c r="NG20" i="41"/>
  <c r="N12" i="41"/>
  <c r="FH12" i="41"/>
  <c r="DT14" i="41"/>
  <c r="GH15" i="41"/>
  <c r="AW19" i="41"/>
  <c r="ND19" i="41"/>
  <c r="GM24" i="41"/>
  <c r="BC11" i="41"/>
  <c r="JM13" i="41"/>
  <c r="DP16" i="41"/>
  <c r="FL11" i="41"/>
  <c r="JL11" i="41"/>
  <c r="E12" i="41"/>
  <c r="BQ12" i="41"/>
  <c r="V12" i="41"/>
  <c r="IV12" i="41"/>
  <c r="LH12" i="41"/>
  <c r="DQ12" i="41"/>
  <c r="GC12" i="41"/>
  <c r="IO12" i="41"/>
  <c r="LA12" i="41"/>
  <c r="CM12" i="41"/>
  <c r="EY12" i="41"/>
  <c r="HK12" i="41"/>
  <c r="FW13" i="41"/>
  <c r="AW13" i="41"/>
  <c r="EB13" i="41"/>
  <c r="GN13" i="41"/>
  <c r="IZ13" i="41"/>
  <c r="LL13" i="41"/>
  <c r="EW13" i="41"/>
  <c r="IP14" i="41"/>
  <c r="CJ14" i="41"/>
  <c r="JT14" i="41"/>
  <c r="LB15" i="41"/>
  <c r="HK15" i="41"/>
  <c r="JW15" i="41"/>
  <c r="MI15" i="41"/>
  <c r="JB15" i="41"/>
  <c r="GJ15" i="41"/>
  <c r="W16" i="41"/>
  <c r="BO16" i="41"/>
  <c r="EA16" i="41"/>
  <c r="GW16" i="41"/>
  <c r="V16" i="41"/>
  <c r="BO17" i="41"/>
  <c r="AH18" i="41"/>
  <c r="AL19" i="41"/>
  <c r="BK19" i="41"/>
  <c r="GJ19" i="41"/>
  <c r="FV24" i="41"/>
  <c r="AT11" i="41"/>
  <c r="CH12" i="41"/>
  <c r="JW12" i="41"/>
  <c r="MI12" i="41"/>
  <c r="MQ13" i="41"/>
  <c r="KX14" i="41"/>
  <c r="JE15" i="41"/>
  <c r="LQ15" i="41"/>
  <c r="GM16" i="41"/>
  <c r="IY16" i="41"/>
  <c r="LK16" i="41"/>
  <c r="AB16" i="41"/>
  <c r="CN16" i="41"/>
  <c r="M16" i="41"/>
  <c r="BY16" i="41"/>
  <c r="EK16" i="41"/>
  <c r="JI16" i="41"/>
  <c r="HQ17" i="41"/>
  <c r="DX18" i="41"/>
  <c r="Y18" i="41"/>
  <c r="DS18" i="41"/>
  <c r="GE18" i="41"/>
  <c r="IQ18" i="41"/>
  <c r="LC18" i="41"/>
  <c r="DL18" i="41"/>
  <c r="FX18" i="41"/>
  <c r="IJ18" i="41"/>
  <c r="KV18" i="41"/>
  <c r="GZ19" i="41"/>
  <c r="DB19" i="41"/>
  <c r="EQ19" i="41"/>
  <c r="EC19" i="41"/>
  <c r="GO19" i="41"/>
  <c r="JA19" i="41"/>
  <c r="LM19" i="41"/>
  <c r="JD24" i="41"/>
  <c r="HW24" i="41"/>
  <c r="NH16" i="41"/>
  <c r="BP13" i="41"/>
  <c r="AX14" i="41"/>
  <c r="AB15" i="41"/>
  <c r="CN15" i="41"/>
  <c r="EZ15" i="41"/>
  <c r="CB19" i="41"/>
  <c r="I19" i="41"/>
  <c r="HS19" i="41"/>
  <c r="D13" i="41"/>
  <c r="II13" i="41"/>
  <c r="S13" i="41"/>
  <c r="IR14" i="41"/>
  <c r="JN15" i="41"/>
  <c r="II15" i="41"/>
  <c r="KU15" i="41"/>
  <c r="IH16" i="41"/>
  <c r="KT16" i="41"/>
  <c r="EJ19" i="41"/>
  <c r="NH17" i="41"/>
  <c r="NG11" i="41"/>
  <c r="ID15" i="41"/>
  <c r="AW15" i="41"/>
  <c r="GK16" i="41"/>
  <c r="IW16" i="41"/>
  <c r="LI16" i="41"/>
  <c r="CG18" i="41"/>
  <c r="CS19" i="41"/>
  <c r="FE19" i="41"/>
  <c r="HQ19" i="41"/>
  <c r="KC19" i="41"/>
  <c r="MO19" i="41"/>
  <c r="N19" i="41"/>
  <c r="R22" i="41"/>
  <c r="JN22" i="41"/>
  <c r="NI17" i="41"/>
  <c r="CP12" i="41"/>
  <c r="AV11" i="41"/>
  <c r="DA11" i="41"/>
  <c r="FM11" i="41"/>
  <c r="HY11" i="41"/>
  <c r="KK11" i="41"/>
  <c r="MW11" i="41"/>
  <c r="LB11" i="41"/>
  <c r="CU11" i="41"/>
  <c r="FG11" i="41"/>
  <c r="HS11" i="41"/>
  <c r="KE11" i="41"/>
  <c r="MQ11" i="41"/>
  <c r="EJ11" i="41"/>
  <c r="GV11" i="41"/>
  <c r="JH11" i="41"/>
  <c r="LT11" i="41"/>
  <c r="DU11" i="41"/>
  <c r="GG11" i="41"/>
  <c r="IS11" i="41"/>
  <c r="LE11" i="41"/>
  <c r="CX11" i="41"/>
  <c r="FJ11" i="41"/>
  <c r="HV11" i="41"/>
  <c r="KH11" i="41"/>
  <c r="MT11" i="41"/>
  <c r="IM11" i="41"/>
  <c r="DU12" i="41"/>
  <c r="GG12" i="41"/>
  <c r="IS12" i="41"/>
  <c r="LE12" i="41"/>
  <c r="EL12" i="41"/>
  <c r="GX12" i="41"/>
  <c r="JJ12" i="41"/>
  <c r="LV12" i="41"/>
  <c r="EU12" i="41"/>
  <c r="HG12" i="41"/>
  <c r="JS12" i="41"/>
  <c r="ME12" i="41"/>
  <c r="DP12" i="41"/>
  <c r="GB12" i="41"/>
  <c r="IN12" i="41"/>
  <c r="KZ12" i="41"/>
  <c r="DI12" i="41"/>
  <c r="FU12" i="41"/>
  <c r="IG12" i="41"/>
  <c r="KS12" i="41"/>
  <c r="NE12" i="41"/>
  <c r="CE12" i="41"/>
  <c r="EQ12" i="41"/>
  <c r="HC12" i="41"/>
  <c r="JO12" i="41"/>
  <c r="MA12" i="41"/>
  <c r="GN12" i="41"/>
  <c r="BC13" i="41"/>
  <c r="LE13" i="41"/>
  <c r="BZ13" i="41"/>
  <c r="EL13" i="41"/>
  <c r="GX13" i="41"/>
  <c r="JJ13" i="41"/>
  <c r="LV13" i="41"/>
  <c r="FA14" i="41"/>
  <c r="JY14" i="41"/>
  <c r="HB16" i="41"/>
  <c r="JN16" i="41"/>
  <c r="LZ16" i="41"/>
  <c r="BW19" i="41"/>
  <c r="IB19" i="41"/>
  <c r="FA21" i="41"/>
  <c r="NF30" i="41"/>
  <c r="FT11" i="41"/>
  <c r="KL11" i="41"/>
  <c r="HG16" i="41"/>
  <c r="FO16" i="41"/>
  <c r="IA16" i="41"/>
  <c r="KM16" i="41"/>
  <c r="MY16" i="41"/>
  <c r="EM17" i="41"/>
  <c r="EF17" i="41"/>
  <c r="GR17" i="41"/>
  <c r="JD17" i="41"/>
  <c r="LP17" i="41"/>
  <c r="MN19" i="41"/>
  <c r="LL15" i="41"/>
  <c r="BG16" i="41"/>
  <c r="DS16" i="41"/>
  <c r="HD16" i="41"/>
  <c r="JP16" i="41"/>
  <c r="MB16" i="41"/>
  <c r="JK17" i="41"/>
  <c r="BG17" i="41"/>
  <c r="NI16" i="41"/>
  <c r="FU11" i="41"/>
  <c r="KS11" i="41"/>
  <c r="T11" i="41"/>
  <c r="LG11" i="41"/>
  <c r="BQ25" i="41"/>
  <c r="LM25" i="41"/>
  <c r="V25" i="41"/>
  <c r="CH25" i="41"/>
  <c r="ET25" i="41"/>
  <c r="HF25" i="41"/>
  <c r="JR25" i="41"/>
  <c r="MD25" i="41"/>
  <c r="JB26" i="41"/>
  <c r="HU21" i="41"/>
  <c r="DI11" i="41"/>
  <c r="IG11" i="41"/>
  <c r="LJ15" i="41"/>
  <c r="T15" i="41"/>
  <c r="CF15" i="41"/>
  <c r="ER15" i="41"/>
  <c r="HD15" i="41"/>
  <c r="Q15" i="41"/>
  <c r="GU16" i="41"/>
  <c r="JG16" i="41"/>
  <c r="LS16" i="41"/>
  <c r="HE16" i="41"/>
  <c r="JQ16" i="41"/>
  <c r="FL14" i="41"/>
  <c r="FT13" i="41"/>
  <c r="HU14" i="41"/>
  <c r="LO15" i="41"/>
  <c r="BL16" i="41"/>
  <c r="KC17" i="41"/>
  <c r="AU18" i="41"/>
  <c r="IV18" i="41"/>
  <c r="DJ24" i="41"/>
  <c r="GQ24" i="41"/>
  <c r="GI25" i="41"/>
  <c r="GQ25" i="41"/>
  <c r="AO20" i="41"/>
  <c r="IE21" i="41"/>
  <c r="NH14" i="41"/>
  <c r="BU13" i="41"/>
  <c r="AF14" i="41"/>
  <c r="JK15" i="41"/>
  <c r="DJ19" i="41"/>
  <c r="FU20" i="41"/>
  <c r="AO21" i="41"/>
  <c r="KR13" i="41"/>
  <c r="F14" i="41"/>
  <c r="FJ16" i="41"/>
  <c r="NF18" i="41"/>
  <c r="R13" i="41"/>
  <c r="EL14" i="41"/>
  <c r="JJ14" i="41"/>
  <c r="LI20" i="41"/>
  <c r="NG30" i="41"/>
  <c r="AL12" i="41"/>
  <c r="BX12" i="41"/>
  <c r="DU14" i="41"/>
  <c r="HC13" i="41"/>
  <c r="BI13" i="41"/>
  <c r="CV13" i="41"/>
  <c r="FH13" i="41"/>
  <c r="HT13" i="41"/>
  <c r="KF13" i="41"/>
  <c r="MR13" i="41"/>
  <c r="GC13" i="41"/>
  <c r="NF14" i="41"/>
  <c r="V14" i="41"/>
  <c r="MH15" i="41"/>
  <c r="IQ15" i="41"/>
  <c r="LC15" i="41"/>
  <c r="FJ15" i="41"/>
  <c r="HV15" i="41"/>
  <c r="MN15" i="41"/>
  <c r="JS16" i="41"/>
  <c r="DQ16" i="41"/>
  <c r="BF16" i="41"/>
  <c r="DR16" i="41"/>
  <c r="AI16" i="41"/>
  <c r="CU16" i="41"/>
  <c r="NA16" i="41"/>
  <c r="DN16" i="41"/>
  <c r="DX17" i="41"/>
  <c r="GJ17" i="41"/>
  <c r="IV17" i="41"/>
  <c r="LH17" i="41"/>
  <c r="AI17" i="41"/>
  <c r="BX17" i="41"/>
  <c r="CF18" i="41"/>
  <c r="J19" i="41"/>
  <c r="BV19" i="41"/>
  <c r="FW19" i="41"/>
  <c r="F19" i="41"/>
  <c r="BR19" i="41"/>
  <c r="NG25" i="41"/>
  <c r="EG20" i="41"/>
  <c r="R21" i="41"/>
  <c r="CD21" i="41"/>
  <c r="EP21" i="41"/>
  <c r="NH15" i="41"/>
  <c r="BO12" i="41"/>
  <c r="AH13" i="41"/>
  <c r="LB13" i="41"/>
  <c r="IS18" i="41"/>
  <c r="HA20" i="41"/>
  <c r="EG21" i="41"/>
  <c r="EP22" i="41"/>
  <c r="NG23" i="41"/>
  <c r="HZ11" i="41"/>
  <c r="GJ13" i="41"/>
  <c r="LH14" i="41"/>
  <c r="F12" i="41"/>
  <c r="N13" i="41"/>
  <c r="KU13" i="41"/>
  <c r="DK13" i="41"/>
  <c r="JE13" i="41"/>
  <c r="MZ14" i="41"/>
  <c r="GS16" i="41"/>
  <c r="JE16" i="41"/>
  <c r="LQ16" i="41"/>
  <c r="FT18" i="41"/>
  <c r="DA19" i="41"/>
  <c r="FM19" i="41"/>
  <c r="HY19" i="41"/>
  <c r="KK19" i="41"/>
  <c r="MW19" i="41"/>
  <c r="BD19" i="41"/>
  <c r="KG18" i="41"/>
  <c r="LH19" i="41"/>
  <c r="AY20" i="41"/>
  <c r="DK20" i="41"/>
  <c r="FW20" i="41"/>
  <c r="II20" i="41"/>
  <c r="KU20" i="41"/>
  <c r="FS21" i="41"/>
  <c r="CC21" i="41"/>
  <c r="NG29" i="41"/>
  <c r="NJ12" i="41"/>
  <c r="NJ26" i="41"/>
  <c r="NI14" i="41"/>
  <c r="BB12" i="41"/>
  <c r="FQ13" i="41"/>
  <c r="NA13" i="41"/>
  <c r="CK13" i="41"/>
  <c r="DA13" i="41"/>
  <c r="JL13" i="41"/>
  <c r="GK13" i="41"/>
  <c r="AM11" i="41"/>
  <c r="DR11" i="41"/>
  <c r="GD11" i="41"/>
  <c r="BI11" i="41"/>
  <c r="BN11" i="41"/>
  <c r="IU11" i="41"/>
  <c r="GR11" i="41"/>
  <c r="AE12" i="41"/>
  <c r="BL12" i="41"/>
  <c r="AP12" i="41"/>
  <c r="DB12" i="41"/>
  <c r="FN12" i="41"/>
  <c r="HZ12" i="41"/>
  <c r="KL12" i="41"/>
  <c r="MX12" i="41"/>
  <c r="HW11" i="41"/>
  <c r="IB12" i="41"/>
  <c r="LJ11" i="41"/>
  <c r="GT11" i="41"/>
  <c r="FK11" i="41"/>
  <c r="GJ11" i="41"/>
  <c r="DW11" i="41"/>
  <c r="GB11" i="41"/>
  <c r="R11" i="41"/>
  <c r="LZ11" i="41"/>
  <c r="AJ11" i="41"/>
  <c r="HF14" i="41"/>
  <c r="IK15" i="41"/>
  <c r="JV15" i="41"/>
  <c r="AL15" i="41"/>
  <c r="FG16" i="41"/>
  <c r="HS16" i="41"/>
  <c r="KE16" i="41"/>
  <c r="MQ16" i="41"/>
  <c r="BB16" i="41"/>
  <c r="AE19" i="41"/>
  <c r="CZ15" i="41"/>
  <c r="BJ16" i="41"/>
  <c r="JE17" i="41"/>
  <c r="CN19" i="41"/>
  <c r="HK26" i="41"/>
  <c r="BA12" i="41"/>
  <c r="AV12" i="41"/>
  <c r="KE13" i="41"/>
  <c r="DL13" i="41"/>
  <c r="FX13" i="41"/>
  <c r="IJ13" i="41"/>
  <c r="KV13" i="41"/>
  <c r="ES14" i="41"/>
  <c r="AL14" i="41"/>
  <c r="KH14" i="41"/>
  <c r="H14" i="41"/>
  <c r="BH15" i="41"/>
  <c r="DT15" i="41"/>
  <c r="GF15" i="41"/>
  <c r="LD15" i="41"/>
  <c r="IL15" i="41"/>
  <c r="DQ15" i="41"/>
  <c r="EU16" i="41"/>
  <c r="FT16" i="41"/>
  <c r="IF16" i="41"/>
  <c r="KR16" i="41"/>
  <c r="ND16" i="41"/>
  <c r="GV16" i="41"/>
  <c r="JH16" i="41"/>
  <c r="LT16" i="41"/>
  <c r="ED16" i="41"/>
  <c r="MU17" i="41"/>
  <c r="EN17" i="41"/>
  <c r="GZ17" i="41"/>
  <c r="JL17" i="41"/>
  <c r="LX17" i="41"/>
  <c r="Q17" i="41"/>
  <c r="HA17" i="41"/>
  <c r="AY17" i="41"/>
  <c r="AV18" i="41"/>
  <c r="IF18" i="41"/>
  <c r="AQ18" i="41"/>
  <c r="GR19" i="41"/>
  <c r="GM19" i="41"/>
  <c r="LK19" i="41"/>
  <c r="IC13" i="41"/>
  <c r="LL14" i="41"/>
  <c r="HM14" i="41"/>
  <c r="LX14" i="41"/>
  <c r="JO15" i="41"/>
  <c r="MA15" i="41"/>
  <c r="DV15" i="41"/>
  <c r="HU15" i="41"/>
  <c r="BZ16" i="41"/>
  <c r="GX16" i="41"/>
  <c r="KI17" i="41"/>
  <c r="HI17" i="41"/>
  <c r="MG17" i="41"/>
  <c r="CL18" i="41"/>
  <c r="DI19" i="41"/>
  <c r="FU19" i="41"/>
  <c r="IG19" i="41"/>
  <c r="KS19" i="41"/>
  <c r="NE19" i="41"/>
  <c r="EI19" i="41"/>
  <c r="DD19" i="41"/>
  <c r="MZ19" i="41"/>
  <c r="HL12" i="41"/>
  <c r="ER12" i="41"/>
  <c r="JH12" i="41"/>
  <c r="EB12" i="41"/>
  <c r="DE13" i="41"/>
  <c r="NG13" i="41"/>
  <c r="BF13" i="41"/>
  <c r="BG13" i="41"/>
  <c r="CY13" i="41"/>
  <c r="FK13" i="41"/>
  <c r="HW13" i="41"/>
  <c r="KI13" i="41"/>
  <c r="MU13" i="41"/>
  <c r="MG13" i="41"/>
  <c r="JN13" i="41"/>
  <c r="DZ14" i="41"/>
  <c r="CV14" i="41"/>
  <c r="IH14" i="41"/>
  <c r="CW14" i="41"/>
  <c r="G14" i="41"/>
  <c r="BS14" i="41"/>
  <c r="EE14" i="41"/>
  <c r="GQ14" i="41"/>
  <c r="JC14" i="41"/>
  <c r="LO14" i="41"/>
  <c r="X14" i="41"/>
  <c r="AO14" i="41"/>
  <c r="DA14" i="41"/>
  <c r="FM14" i="41"/>
  <c r="HY14" i="41"/>
  <c r="KK14" i="41"/>
  <c r="MW14" i="41"/>
  <c r="JO13" i="41"/>
  <c r="IP15" i="41"/>
  <c r="L15" i="41"/>
  <c r="BX15" i="41"/>
  <c r="EJ15" i="41"/>
  <c r="GV15" i="41"/>
  <c r="JH15" i="41"/>
  <c r="LT15" i="41"/>
  <c r="JC15" i="41"/>
  <c r="DX15" i="41"/>
  <c r="BU15" i="41"/>
  <c r="EG15" i="41"/>
  <c r="FI15" i="41"/>
  <c r="E15" i="41"/>
  <c r="Z16" i="41"/>
  <c r="CL16" i="41"/>
  <c r="HL16" i="41"/>
  <c r="JX16" i="41"/>
  <c r="MJ16" i="41"/>
  <c r="ET16" i="41"/>
  <c r="HF16" i="41"/>
  <c r="JR16" i="41"/>
  <c r="MD16" i="41"/>
  <c r="BC16" i="41"/>
  <c r="HW17" i="41"/>
  <c r="AF17" i="41"/>
  <c r="CR17" i="41"/>
  <c r="FD17" i="41"/>
  <c r="HP17" i="41"/>
  <c r="KB17" i="41"/>
  <c r="MN17" i="41"/>
  <c r="AG17" i="41"/>
  <c r="FE17" i="41"/>
  <c r="AR17" i="41"/>
  <c r="DD17" i="41"/>
  <c r="FP17" i="41"/>
  <c r="IB17" i="41"/>
  <c r="KN17" i="41"/>
  <c r="MZ17" i="41"/>
  <c r="BY17" i="41"/>
  <c r="EK17" i="41"/>
  <c r="GW17" i="41"/>
  <c r="JI17" i="41"/>
  <c r="LU17" i="41"/>
  <c r="F17" i="41"/>
  <c r="ED17" i="41"/>
  <c r="GP17" i="41"/>
  <c r="JB17" i="41"/>
  <c r="LN17" i="41"/>
  <c r="EU17" i="41"/>
  <c r="N18" i="41"/>
  <c r="FF18" i="41"/>
  <c r="HR18" i="41"/>
  <c r="KD18" i="41"/>
  <c r="MP18" i="41"/>
  <c r="KO18" i="41"/>
  <c r="AP19" i="41"/>
  <c r="HC19" i="41"/>
  <c r="MA19" i="41"/>
  <c r="AZ19" i="41"/>
  <c r="IJ19" i="41"/>
  <c r="DW19" i="41"/>
  <c r="GI19" i="41"/>
  <c r="IU19" i="41"/>
  <c r="LG19" i="41"/>
  <c r="FM24" i="41"/>
  <c r="GU24" i="41"/>
  <c r="FU24" i="41"/>
  <c r="AJ24" i="41"/>
  <c r="CV24" i="41"/>
  <c r="FH24" i="41"/>
  <c r="U24" i="41"/>
  <c r="CG24" i="41"/>
  <c r="ES24" i="41"/>
  <c r="HE24" i="41"/>
  <c r="GX24" i="41"/>
  <c r="G24" i="41"/>
  <c r="BS24" i="41"/>
  <c r="EE24" i="41"/>
  <c r="KI24" i="41"/>
  <c r="MU24" i="41"/>
  <c r="JM24" i="41"/>
  <c r="LY24" i="41"/>
  <c r="JF24" i="41"/>
  <c r="LR24" i="41"/>
  <c r="JG24" i="41"/>
  <c r="IB24" i="41"/>
  <c r="KN24" i="41"/>
  <c r="MZ24" i="41"/>
  <c r="HM25" i="41"/>
  <c r="FA25" i="41"/>
  <c r="GY25" i="41"/>
  <c r="BE25" i="41"/>
  <c r="DQ25" i="41"/>
  <c r="GC25" i="41"/>
  <c r="IO25" i="41"/>
  <c r="LA25" i="41"/>
  <c r="J25" i="41"/>
  <c r="BV25" i="41"/>
  <c r="EH25" i="41"/>
  <c r="GT25" i="41"/>
  <c r="JF25" i="41"/>
  <c r="LR25" i="41"/>
  <c r="AB25" i="41"/>
  <c r="CN25" i="41"/>
  <c r="EZ25" i="41"/>
  <c r="HL25" i="41"/>
  <c r="JX25" i="41"/>
  <c r="MJ25" i="41"/>
  <c r="D26" i="41"/>
  <c r="CV26" i="41"/>
  <c r="JX26" i="41"/>
  <c r="GN26" i="41"/>
  <c r="FB26" i="41"/>
  <c r="U26" i="41"/>
  <c r="CG26" i="41"/>
  <c r="ES26" i="41"/>
  <c r="HE26" i="41"/>
  <c r="JQ26" i="41"/>
  <c r="MC26" i="41"/>
  <c r="BC26" i="41"/>
  <c r="DO26" i="41"/>
  <c r="GA26" i="41"/>
  <c r="IM26" i="41"/>
  <c r="KY26" i="41"/>
  <c r="AS27" i="41"/>
  <c r="AK27" i="41"/>
  <c r="T27" i="41"/>
  <c r="CF27" i="41"/>
  <c r="ER27" i="41"/>
  <c r="F27" i="41"/>
  <c r="BR27" i="41"/>
  <c r="ED27" i="41"/>
  <c r="MA27" i="41"/>
  <c r="BC27" i="41"/>
  <c r="DO27" i="41"/>
  <c r="AV27" i="41"/>
  <c r="DH27" i="41"/>
  <c r="H13" i="41"/>
  <c r="BE13" i="41"/>
  <c r="FG13" i="41"/>
  <c r="ML13" i="41"/>
  <c r="GF14" i="41"/>
  <c r="BV14" i="41"/>
  <c r="JP15" i="41"/>
  <c r="H16" i="41"/>
  <c r="FE16" i="41"/>
  <c r="HQ16" i="41"/>
  <c r="KC16" i="41"/>
  <c r="MO16" i="41"/>
  <c r="FK17" i="41"/>
  <c r="LP18" i="41"/>
  <c r="DY19" i="41"/>
  <c r="GK19" i="41"/>
  <c r="IW19" i="41"/>
  <c r="LI19" i="41"/>
  <c r="JW19" i="41"/>
  <c r="AT19" i="41"/>
  <c r="BS19" i="41"/>
  <c r="GD24" i="41"/>
  <c r="DU18" i="41"/>
  <c r="AU12" i="41"/>
  <c r="AS13" i="41"/>
  <c r="AT13" i="41"/>
  <c r="KO13" i="41"/>
  <c r="HM13" i="41"/>
  <c r="MB13" i="41"/>
  <c r="BF14" i="41"/>
  <c r="HL14" i="41"/>
  <c r="FY14" i="41"/>
  <c r="BR14" i="41"/>
  <c r="GP14" i="41"/>
  <c r="LR15" i="41"/>
  <c r="MJ15" i="41"/>
  <c r="HF15" i="41"/>
  <c r="EN15" i="41"/>
  <c r="LX15" i="41"/>
  <c r="GZ16" i="41"/>
  <c r="JL16" i="41"/>
  <c r="LX16" i="41"/>
  <c r="FN16" i="41"/>
  <c r="FP16" i="41"/>
  <c r="IB16" i="41"/>
  <c r="KN16" i="41"/>
  <c r="MZ16" i="41"/>
  <c r="FA16" i="41"/>
  <c r="AL16" i="41"/>
  <c r="CY17" i="41"/>
  <c r="P18" i="41"/>
  <c r="EN18" i="41"/>
  <c r="K18" i="41"/>
  <c r="BF19" i="41"/>
  <c r="CU19" i="41"/>
  <c r="MQ19" i="41"/>
  <c r="BN24" i="41"/>
  <c r="IS24" i="41"/>
  <c r="DC27" i="41"/>
  <c r="AI20" i="41"/>
  <c r="CU20" i="41"/>
  <c r="FG20" i="41"/>
  <c r="HS20" i="41"/>
  <c r="KE20" i="41"/>
  <c r="MQ20" i="41"/>
  <c r="BM21" i="41"/>
  <c r="NJ19" i="41"/>
  <c r="NJ31" i="41"/>
  <c r="NJ18" i="41"/>
  <c r="GF12" i="41"/>
  <c r="EW20" i="41"/>
  <c r="NJ16" i="41"/>
  <c r="IR12" i="41"/>
  <c r="MO20" i="41"/>
  <c r="AX20" i="41"/>
  <c r="DJ20" i="41"/>
  <c r="FV20" i="41"/>
  <c r="IH20" i="41"/>
  <c r="KT20" i="41"/>
  <c r="Y21" i="41"/>
  <c r="HQ27" i="41"/>
  <c r="JH27" i="41"/>
  <c r="LT27" i="41"/>
  <c r="FQ27" i="41"/>
  <c r="IC27" i="41"/>
  <c r="HF27" i="41"/>
  <c r="JR27" i="41"/>
  <c r="GA27" i="41"/>
  <c r="IM27" i="41"/>
  <c r="KB27" i="41"/>
  <c r="MN27" i="41"/>
  <c r="MY31" i="41"/>
  <c r="AI31" i="41"/>
  <c r="BP31" i="41"/>
  <c r="DC31" i="41"/>
  <c r="EJ31" i="41"/>
  <c r="AS31" i="41"/>
  <c r="HC31" i="41"/>
  <c r="CH31" i="41"/>
  <c r="ET31" i="41"/>
  <c r="BD31" i="41"/>
  <c r="DP31" i="41"/>
  <c r="AO31" i="41"/>
  <c r="DA31" i="41"/>
  <c r="CL31" i="41"/>
  <c r="KK20" i="41"/>
  <c r="DP28" i="41"/>
  <c r="FD28" i="41"/>
  <c r="AN28" i="41"/>
  <c r="KQ28" i="41"/>
  <c r="DJ28" i="41"/>
  <c r="K28" i="41"/>
  <c r="BW28" i="41"/>
  <c r="EI28" i="41"/>
  <c r="GU28" i="41"/>
  <c r="JJ28" i="41"/>
  <c r="BZ28" i="41"/>
  <c r="EL28" i="41"/>
  <c r="GX28" i="41"/>
  <c r="KO21" i="41"/>
  <c r="GG21" i="41"/>
  <c r="MM21" i="41"/>
  <c r="GH21" i="41"/>
  <c r="IT21" i="41"/>
  <c r="LF21" i="41"/>
  <c r="CS21" i="41"/>
  <c r="GE21" i="41"/>
  <c r="IQ21" i="41"/>
  <c r="LC21" i="41"/>
  <c r="FA29" i="41"/>
  <c r="HE29" i="41"/>
  <c r="F29" i="41"/>
  <c r="BR29" i="41"/>
  <c r="ED29" i="41"/>
  <c r="GP29" i="41"/>
  <c r="JB29" i="41"/>
  <c r="LN29" i="41"/>
  <c r="HT30" i="41"/>
  <c r="JH30" i="41"/>
  <c r="HU30" i="41"/>
  <c r="DU30" i="41"/>
  <c r="AT30" i="41"/>
  <c r="DF30" i="41"/>
  <c r="FR30" i="41"/>
  <c r="ID30" i="41"/>
  <c r="KP30" i="41"/>
  <c r="NB30" i="41"/>
  <c r="MJ22" i="41"/>
  <c r="FX22" i="41"/>
  <c r="CH22" i="41"/>
  <c r="MD22" i="41"/>
  <c r="IT22" i="41"/>
  <c r="N22" i="41"/>
  <c r="JJ22" i="41"/>
  <c r="AK22" i="41"/>
  <c r="CW22" i="41"/>
  <c r="FI22" i="41"/>
  <c r="HU22" i="41"/>
  <c r="KG22" i="41"/>
  <c r="MS22" i="41"/>
  <c r="NG22" i="41"/>
  <c r="BA23" i="41"/>
  <c r="BI23" i="41"/>
  <c r="AR23" i="41"/>
  <c r="NJ14" i="41"/>
  <c r="KS20" i="41"/>
  <c r="NH13" i="41"/>
  <c r="IO20" i="41"/>
  <c r="S20" i="41"/>
  <c r="CE20" i="41"/>
  <c r="EQ20" i="41"/>
  <c r="HC20" i="41"/>
  <c r="JO20" i="41"/>
  <c r="MA20" i="41"/>
  <c r="KQ21" i="41"/>
  <c r="NJ21" i="41"/>
  <c r="FN11" i="41"/>
  <c r="AW11" i="41"/>
  <c r="GL11" i="41"/>
  <c r="FI13" i="41"/>
  <c r="MR14" i="41"/>
  <c r="DZ11" i="41"/>
  <c r="X11" i="41"/>
  <c r="IV13" i="41"/>
  <c r="MK13" i="41"/>
  <c r="MN13" i="41"/>
  <c r="DY11" i="41"/>
  <c r="IW11" i="41"/>
  <c r="IX11" i="41"/>
  <c r="CQ12" i="41"/>
  <c r="MN11" i="41"/>
  <c r="GK11" i="41"/>
  <c r="LI11" i="41"/>
  <c r="MU11" i="41"/>
  <c r="AS12" i="41"/>
  <c r="JW13" i="41"/>
  <c r="AN13" i="41"/>
  <c r="CW13" i="41"/>
  <c r="DD13" i="41"/>
  <c r="FP13" i="41"/>
  <c r="IB13" i="41"/>
  <c r="KN13" i="41"/>
  <c r="LP13" i="41"/>
  <c r="AH14" i="41"/>
  <c r="HN14" i="41"/>
  <c r="IE15" i="41"/>
  <c r="AN16" i="41"/>
  <c r="FL16" i="41"/>
  <c r="HX16" i="41"/>
  <c r="KJ16" i="41"/>
  <c r="MV16" i="41"/>
  <c r="BM16" i="41"/>
  <c r="AQ16" i="41"/>
  <c r="DC16" i="41"/>
  <c r="FC17" i="41"/>
  <c r="EG17" i="41"/>
  <c r="AQ17" i="41"/>
  <c r="EZ19" i="41"/>
  <c r="EX24" i="41"/>
  <c r="JC21" i="41"/>
  <c r="BA11" i="41"/>
  <c r="AO12" i="41"/>
  <c r="CL12" i="41"/>
  <c r="HT12" i="41"/>
  <c r="CD13" i="41"/>
  <c r="AV13" i="41"/>
  <c r="AQ13" i="41"/>
  <c r="KG13" i="41"/>
  <c r="LQ13" i="41"/>
  <c r="IX13" i="41"/>
  <c r="FN13" i="41"/>
  <c r="U14" i="41"/>
  <c r="CX14" i="41"/>
  <c r="MT14" i="41"/>
  <c r="AP15" i="41"/>
  <c r="DB15" i="41"/>
  <c r="FN15" i="41"/>
  <c r="K15" i="41"/>
  <c r="BW15" i="41"/>
  <c r="EI15" i="41"/>
  <c r="GU15" i="41"/>
  <c r="JG15" i="41"/>
  <c r="LS15" i="41"/>
  <c r="FZ15" i="41"/>
  <c r="BC15" i="41"/>
  <c r="DO15" i="41"/>
  <c r="GA15" i="41"/>
  <c r="DH15" i="41"/>
  <c r="KR15" i="41"/>
  <c r="DH16" i="41"/>
  <c r="EG16" i="41"/>
  <c r="NG16" i="41"/>
  <c r="CQ17" i="41"/>
  <c r="ND18" i="41"/>
  <c r="CV19" i="41"/>
  <c r="CK20" i="41"/>
  <c r="AP20" i="41"/>
  <c r="DB20" i="41"/>
  <c r="FN20" i="41"/>
  <c r="HZ20" i="41"/>
  <c r="KL20" i="41"/>
  <c r="MX20" i="41"/>
  <c r="EO21" i="41"/>
  <c r="GA11" i="41"/>
  <c r="W12" i="41"/>
  <c r="BD12" i="41"/>
  <c r="HD12" i="41"/>
  <c r="LT12" i="41"/>
  <c r="HA13" i="41"/>
  <c r="D15" i="41"/>
  <c r="BP15" i="41"/>
  <c r="EB15" i="41"/>
  <c r="GN15" i="41"/>
  <c r="DY15" i="41"/>
  <c r="BD16" i="41"/>
  <c r="JA16" i="41"/>
  <c r="EV17" i="41"/>
  <c r="HH17" i="41"/>
  <c r="JT17" i="41"/>
  <c r="MF17" i="41"/>
  <c r="JU17" i="41"/>
  <c r="BR18" i="41"/>
  <c r="ED18" i="41"/>
  <c r="GP18" i="41"/>
  <c r="JB18" i="41"/>
  <c r="LN18" i="41"/>
  <c r="CY18" i="41"/>
  <c r="FK18" i="41"/>
  <c r="HW18" i="41"/>
  <c r="KI18" i="41"/>
  <c r="MU18" i="41"/>
  <c r="CC18" i="41"/>
  <c r="EO18" i="41"/>
  <c r="HA18" i="41"/>
  <c r="JM18" i="41"/>
  <c r="LY18" i="41"/>
  <c r="Z18" i="41"/>
  <c r="DK18" i="41"/>
  <c r="FW18" i="41"/>
  <c r="II18" i="41"/>
  <c r="KU18" i="41"/>
  <c r="DD18" i="41"/>
  <c r="FP18" i="41"/>
  <c r="IB18" i="41"/>
  <c r="KN18" i="41"/>
  <c r="GU19" i="41"/>
  <c r="FP19" i="41"/>
  <c r="BC19" i="41"/>
  <c r="HP19" i="41"/>
  <c r="ID24" i="41"/>
  <c r="BW25" i="41"/>
  <c r="KC20" i="41"/>
  <c r="NG21" i="41"/>
  <c r="KL14" i="41"/>
  <c r="AA14" i="41"/>
  <c r="CM14" i="41"/>
  <c r="EY14" i="41"/>
  <c r="HK14" i="41"/>
  <c r="JW14" i="41"/>
  <c r="MI14" i="41"/>
  <c r="DN14" i="41"/>
  <c r="IL14" i="41"/>
  <c r="EV14" i="41"/>
  <c r="MF14" i="41"/>
  <c r="F15" i="41"/>
  <c r="IV15" i="41"/>
  <c r="FQ15" i="41"/>
  <c r="DX16" i="41"/>
  <c r="EW16" i="41"/>
  <c r="HI16" i="41"/>
  <c r="JU16" i="41"/>
  <c r="MG16" i="41"/>
  <c r="MU16" i="41"/>
  <c r="DB17" i="41"/>
  <c r="FN17" i="41"/>
  <c r="HZ17" i="41"/>
  <c r="KL17" i="41"/>
  <c r="MX17" i="41"/>
  <c r="M17" i="41"/>
  <c r="BR17" i="41"/>
  <c r="GJ18" i="41"/>
  <c r="BT19" i="41"/>
  <c r="DQ19" i="41"/>
  <c r="GC19" i="41"/>
  <c r="IO19" i="41"/>
  <c r="LA19" i="41"/>
  <c r="BQ19" i="41"/>
  <c r="CX19" i="41"/>
  <c r="FJ19" i="41"/>
  <c r="HV19" i="41"/>
  <c r="KH19" i="41"/>
  <c r="MT19" i="41"/>
  <c r="CQ16" i="41"/>
  <c r="KA16" i="41"/>
  <c r="CS24" i="41"/>
  <c r="N24" i="41"/>
  <c r="BZ24" i="41"/>
  <c r="EL24" i="41"/>
  <c r="LS24" i="41"/>
  <c r="NA24" i="41"/>
  <c r="ME17" i="41"/>
  <c r="W25" i="41"/>
  <c r="JS25" i="41"/>
  <c r="CE25" i="41"/>
  <c r="JO25" i="41"/>
  <c r="MA25" i="41"/>
  <c r="LE18" i="41"/>
  <c r="X26" i="41"/>
  <c r="CJ26" i="41"/>
  <c r="EV26" i="41"/>
  <c r="HH26" i="41"/>
  <c r="JT26" i="41"/>
  <c r="MF26" i="41"/>
  <c r="JV26" i="41"/>
  <c r="FW26" i="41"/>
  <c r="II26" i="41"/>
  <c r="KU26" i="41"/>
  <c r="FM27" i="41"/>
  <c r="AO27" i="41"/>
  <c r="DA27" i="41"/>
  <c r="GM27" i="41"/>
  <c r="FN27" i="41"/>
  <c r="HZ27" i="41"/>
  <c r="KL27" i="41"/>
  <c r="MX27" i="41"/>
  <c r="GV27" i="41"/>
  <c r="KO27" i="41"/>
  <c r="NA27" i="41"/>
  <c r="KY27" i="41"/>
  <c r="DE31" i="41"/>
  <c r="V31" i="41"/>
  <c r="G31" i="41"/>
  <c r="BS31" i="41"/>
  <c r="EE31" i="41"/>
  <c r="IR31" i="41"/>
  <c r="GM31" i="41"/>
  <c r="Z31" i="41"/>
  <c r="EY31" i="41"/>
  <c r="HM31" i="41"/>
  <c r="JY31" i="41"/>
  <c r="MK31" i="41"/>
  <c r="GX31" i="41"/>
  <c r="JJ31" i="41"/>
  <c r="LV31" i="41"/>
  <c r="GQ31" i="41"/>
  <c r="JC31" i="41"/>
  <c r="LO31" i="41"/>
  <c r="GB31" i="41"/>
  <c r="IN31" i="41"/>
  <c r="KZ31" i="41"/>
  <c r="EW31" i="41"/>
  <c r="HI31" i="41"/>
  <c r="JU31" i="41"/>
  <c r="MG31" i="41"/>
  <c r="HY20" i="41"/>
  <c r="CJ28" i="41"/>
  <c r="HZ28" i="41"/>
  <c r="FT28" i="41"/>
  <c r="Q28" i="41"/>
  <c r="CC28" i="41"/>
  <c r="EO28" i="41"/>
  <c r="HA28" i="41"/>
  <c r="L28" i="41"/>
  <c r="BX28" i="41"/>
  <c r="EJ28" i="41"/>
  <c r="GV28" i="41"/>
  <c r="JK28" i="41"/>
  <c r="N28" i="41"/>
  <c r="JM28" i="41"/>
  <c r="O28" i="41"/>
  <c r="CA28" i="41"/>
  <c r="EM28" i="41"/>
  <c r="GY28" i="41"/>
  <c r="JN28" i="41"/>
  <c r="LZ28" i="41"/>
  <c r="KN28" i="41"/>
  <c r="MZ28" i="41"/>
  <c r="NA28" i="41"/>
  <c r="MU21" i="41"/>
  <c r="GZ21" i="41"/>
  <c r="JL21" i="41"/>
  <c r="LX21" i="41"/>
  <c r="AG21" i="41"/>
  <c r="BG21" i="41"/>
  <c r="DS21" i="41"/>
  <c r="LL21" i="41"/>
  <c r="GI29" i="41"/>
  <c r="BS29" i="41"/>
  <c r="LO29" i="41"/>
  <c r="GW29" i="41"/>
  <c r="CA29" i="41"/>
  <c r="LW29" i="41"/>
  <c r="DO29" i="41"/>
  <c r="X29" i="41"/>
  <c r="CJ29" i="41"/>
  <c r="EV29" i="41"/>
  <c r="HH29" i="41"/>
  <c r="CZ11" i="41"/>
  <c r="AM12" i="41"/>
  <c r="AI12" i="41"/>
  <c r="BP12" i="41"/>
  <c r="AK13" i="41"/>
  <c r="FE13" i="41"/>
  <c r="GV14" i="41"/>
  <c r="DE14" i="41"/>
  <c r="IC14" i="41"/>
  <c r="IX15" i="41"/>
  <c r="MB15" i="41"/>
  <c r="GX15" i="41"/>
  <c r="BT15" i="41"/>
  <c r="HA15" i="41"/>
  <c r="AH16" i="41"/>
  <c r="CT16" i="41"/>
  <c r="FF16" i="41"/>
  <c r="HT16" i="41"/>
  <c r="KF16" i="41"/>
  <c r="MR16" i="41"/>
  <c r="AO17" i="41"/>
  <c r="AX17" i="41"/>
  <c r="NF17" i="41"/>
  <c r="EN19" i="41"/>
  <c r="AX19" i="41"/>
  <c r="MI19" i="41"/>
  <c r="IF19" i="41"/>
  <c r="DR24" i="41"/>
  <c r="JO24" i="41"/>
  <c r="NF27" i="41"/>
  <c r="BH12" i="41"/>
  <c r="JN11" i="41"/>
  <c r="DS11" i="41"/>
  <c r="GE11" i="41"/>
  <c r="IQ11" i="41"/>
  <c r="LC11" i="41"/>
  <c r="CV11" i="41"/>
  <c r="FH11" i="41"/>
  <c r="HT11" i="41"/>
  <c r="KF11" i="41"/>
  <c r="MR11" i="41"/>
  <c r="CG11" i="41"/>
  <c r="ES11" i="41"/>
  <c r="HE11" i="41"/>
  <c r="JQ11" i="41"/>
  <c r="MC11" i="41"/>
  <c r="DV11" i="41"/>
  <c r="GH11" i="41"/>
  <c r="IT11" i="41"/>
  <c r="LF11" i="41"/>
  <c r="CG12" i="41"/>
  <c r="ES12" i="41"/>
  <c r="HE12" i="41"/>
  <c r="JQ12" i="41"/>
  <c r="MC12" i="41"/>
  <c r="FJ12" i="41"/>
  <c r="HV12" i="41"/>
  <c r="KH12" i="41"/>
  <c r="MT12" i="41"/>
  <c r="DG12" i="41"/>
  <c r="FS12" i="41"/>
  <c r="IE12" i="41"/>
  <c r="KQ12" i="41"/>
  <c r="NC12" i="41"/>
  <c r="CB12" i="41"/>
  <c r="EN12" i="41"/>
  <c r="GZ12" i="41"/>
  <c r="JL12" i="41"/>
  <c r="LX12" i="41"/>
  <c r="EG12" i="41"/>
  <c r="GS12" i="41"/>
  <c r="JE12" i="41"/>
  <c r="LQ12" i="41"/>
  <c r="DR12" i="41"/>
  <c r="GD12" i="41"/>
  <c r="IP12" i="41"/>
  <c r="LB12" i="41"/>
  <c r="DC12" i="41"/>
  <c r="FO12" i="41"/>
  <c r="IA12" i="41"/>
  <c r="KM12" i="41"/>
  <c r="MY12" i="41"/>
  <c r="D12" i="41"/>
  <c r="HK13" i="41"/>
  <c r="P13" i="41"/>
  <c r="ND13" i="41"/>
  <c r="MX14" i="41"/>
  <c r="ED14" i="41"/>
  <c r="JS15" i="41"/>
  <c r="Y15" i="41"/>
  <c r="P16" i="41"/>
  <c r="HZ16" i="41"/>
  <c r="KL16" i="41"/>
  <c r="MX16" i="41"/>
  <c r="MM17" i="41"/>
  <c r="DM18" i="41"/>
  <c r="CP18" i="41"/>
  <c r="FB18" i="41"/>
  <c r="HN18" i="41"/>
  <c r="JZ18" i="41"/>
  <c r="ML18" i="41"/>
  <c r="DW18" i="41"/>
  <c r="GI18" i="41"/>
  <c r="IU18" i="41"/>
  <c r="LG18" i="41"/>
  <c r="CB18" i="41"/>
  <c r="JL18" i="41"/>
  <c r="DA18" i="41"/>
  <c r="BP18" i="41"/>
  <c r="FG19" i="41"/>
  <c r="BB19" i="41"/>
  <c r="O19" i="41"/>
  <c r="LE24" i="41"/>
  <c r="GC20" i="41"/>
  <c r="BN21" i="41"/>
  <c r="DZ21" i="41"/>
  <c r="I11" i="41"/>
  <c r="W11" i="41"/>
  <c r="NG12" i="41"/>
  <c r="EY13" i="41"/>
  <c r="BB13" i="41"/>
  <c r="CM13" i="41"/>
  <c r="HU13" i="41"/>
  <c r="MJ13" i="41"/>
  <c r="L14" i="41"/>
  <c r="LZ14" i="41"/>
  <c r="EX13" i="41"/>
  <c r="LZ15" i="41"/>
  <c r="HM15" i="41"/>
  <c r="DW16" i="41"/>
  <c r="EY16" i="41"/>
  <c r="HK16" i="41"/>
  <c r="JW16" i="41"/>
  <c r="MI16" i="41"/>
  <c r="FK16" i="41"/>
  <c r="AM17" i="41"/>
  <c r="KA17" i="41"/>
  <c r="HE18" i="41"/>
  <c r="BQ18" i="41"/>
  <c r="MY19" i="41"/>
  <c r="LT19" i="41"/>
  <c r="J24" i="41"/>
  <c r="AA20" i="41"/>
  <c r="CM20" i="41"/>
  <c r="EY20" i="41"/>
  <c r="HK20" i="41"/>
  <c r="JW20" i="41"/>
  <c r="MI20" i="41"/>
  <c r="CD22" i="41"/>
  <c r="NF23" i="41"/>
  <c r="NJ23" i="41"/>
  <c r="NI11" i="41"/>
  <c r="JT29" i="41"/>
  <c r="MF29" i="41"/>
  <c r="AO29" i="41"/>
  <c r="FM29" i="41"/>
  <c r="HY29" i="41"/>
  <c r="KK29" i="41"/>
  <c r="BF29" i="41"/>
  <c r="DR29" i="41"/>
  <c r="GD29" i="41"/>
  <c r="IP29" i="41"/>
  <c r="LB29" i="41"/>
  <c r="BO29" i="41"/>
  <c r="EA29" i="41"/>
  <c r="GM29" i="41"/>
  <c r="IY29" i="41"/>
  <c r="LK29" i="41"/>
  <c r="BP30" i="41"/>
  <c r="AS30" i="41"/>
  <c r="KO30" i="41"/>
  <c r="I30" i="41"/>
  <c r="HE30" i="41"/>
  <c r="AV30" i="41"/>
  <c r="DH30" i="41"/>
  <c r="FT30" i="41"/>
  <c r="IF30" i="41"/>
  <c r="KR30" i="41"/>
  <c r="ND30" i="41"/>
  <c r="CS30" i="41"/>
  <c r="FE30" i="41"/>
  <c r="HQ30" i="41"/>
  <c r="BF30" i="41"/>
  <c r="DR30" i="41"/>
  <c r="GD30" i="41"/>
  <c r="IP30" i="41"/>
  <c r="LB30" i="41"/>
  <c r="AA30" i="41"/>
  <c r="CM30" i="41"/>
  <c r="EY30" i="41"/>
  <c r="HK30" i="41"/>
  <c r="JW30" i="41"/>
  <c r="MI30" i="41"/>
  <c r="F22" i="41"/>
  <c r="JB22" i="41"/>
  <c r="EJ22" i="41"/>
  <c r="H22" i="41"/>
  <c r="BT22" i="41"/>
  <c r="EF22" i="41"/>
  <c r="GR22" i="41"/>
  <c r="JD22" i="41"/>
  <c r="LP22" i="41"/>
  <c r="Y22" i="41"/>
  <c r="CK22" i="41"/>
  <c r="EW22" i="41"/>
  <c r="HI22" i="41"/>
  <c r="JU22" i="41"/>
  <c r="MG22" i="41"/>
  <c r="E23" i="41"/>
  <c r="AD23" i="41"/>
  <c r="EZ23" i="41"/>
  <c r="O23" i="41"/>
  <c r="MP23" i="41"/>
  <c r="KF23" i="41"/>
  <c r="BW23" i="41"/>
  <c r="EI23" i="41"/>
  <c r="GU23" i="41"/>
  <c r="JG23" i="41"/>
  <c r="LS23" i="41"/>
  <c r="CG23" i="41"/>
  <c r="ES23" i="41"/>
  <c r="HE23" i="41"/>
  <c r="JQ23" i="41"/>
  <c r="MC23" i="41"/>
  <c r="CX23" i="41"/>
  <c r="FJ23" i="41"/>
  <c r="HV23" i="41"/>
  <c r="KH23" i="41"/>
  <c r="MT23" i="41"/>
  <c r="EU23" i="41"/>
  <c r="HG23" i="41"/>
  <c r="JS23" i="41"/>
  <c r="ME23" i="41"/>
  <c r="DY23" i="41"/>
  <c r="GK23" i="41"/>
  <c r="IW23" i="41"/>
  <c r="LI23" i="41"/>
  <c r="NF22" i="41"/>
  <c r="NJ27" i="41"/>
  <c r="NI13" i="41"/>
  <c r="LN15" i="41"/>
  <c r="CS17" i="41"/>
  <c r="LK17" i="41"/>
  <c r="IK18" i="41"/>
  <c r="KV19" i="41"/>
  <c r="KO24" i="41"/>
  <c r="GX26" i="41"/>
  <c r="EG26" i="41"/>
  <c r="HJ26" i="41"/>
  <c r="EZ14" i="41"/>
  <c r="S19" i="41"/>
  <c r="FW24" i="41"/>
  <c r="ML24" i="41"/>
  <c r="BU26" i="41"/>
  <c r="CL26" i="41"/>
  <c r="CD11" i="41"/>
  <c r="HB11" i="41"/>
  <c r="BG11" i="41"/>
  <c r="BB14" i="41"/>
  <c r="GJ16" i="41"/>
  <c r="EA17" i="41"/>
  <c r="BY25" i="41"/>
  <c r="EX26" i="41"/>
  <c r="KZ11" i="41"/>
  <c r="IY13" i="41"/>
  <c r="IV16" i="41"/>
  <c r="GM17" i="41"/>
  <c r="JI18" i="41"/>
  <c r="LH24" i="41"/>
  <c r="LU25" i="41"/>
  <c r="S25" i="41"/>
  <c r="MZ26" i="41"/>
  <c r="GS26" i="41"/>
  <c r="Z26" i="41"/>
  <c r="BL11" i="41"/>
  <c r="ND11" i="41"/>
  <c r="KB11" i="41"/>
  <c r="MS14" i="41"/>
  <c r="LG16" i="41"/>
  <c r="AP17" i="41"/>
  <c r="IY17" i="41"/>
  <c r="CT18" i="41"/>
  <c r="EQ25" i="41"/>
  <c r="DD26" i="41"/>
  <c r="JE26" i="41"/>
  <c r="Y11" i="41"/>
  <c r="CK11" i="41"/>
  <c r="HI11" i="41"/>
  <c r="JU11" i="41"/>
  <c r="MG11" i="41"/>
  <c r="DB11" i="41"/>
  <c r="MX11" i="41"/>
  <c r="CE11" i="41"/>
  <c r="AQ11" i="41"/>
  <c r="AD13" i="41"/>
  <c r="KG14" i="41"/>
  <c r="LH16" i="41"/>
  <c r="KY17" i="41"/>
  <c r="GC24" i="41"/>
  <c r="LQ26" i="41"/>
  <c r="EW11" i="41"/>
  <c r="DH11" i="41"/>
  <c r="KJ11" i="41"/>
  <c r="J11" i="41"/>
  <c r="G11" i="41"/>
  <c r="JT13" i="41"/>
  <c r="CP13" i="41"/>
  <c r="FB13" i="41"/>
  <c r="HN13" i="41"/>
  <c r="JZ13" i="41"/>
  <c r="AI14" i="41"/>
  <c r="CU14" i="41"/>
  <c r="FG14" i="41"/>
  <c r="HS14" i="41"/>
  <c r="KE14" i="41"/>
  <c r="MQ14" i="41"/>
  <c r="HS15" i="41"/>
  <c r="KE15" i="41"/>
  <c r="MQ15" i="41"/>
  <c r="IU16" i="41"/>
  <c r="CP16" i="41"/>
  <c r="IM17" i="41"/>
  <c r="H18" i="41"/>
  <c r="GR18" i="41"/>
  <c r="HK19" i="41"/>
  <c r="G19" i="41"/>
  <c r="BJ11" i="41"/>
  <c r="EM11" i="41"/>
  <c r="GY11" i="41"/>
  <c r="JK11" i="41"/>
  <c r="LW11" i="41"/>
  <c r="BT11" i="41"/>
  <c r="U12" i="41"/>
  <c r="BF12" i="41"/>
  <c r="AQ12" i="41"/>
  <c r="CN12" i="41"/>
  <c r="EJ12" i="41"/>
  <c r="KV14" i="41"/>
  <c r="EK13" i="41"/>
  <c r="O13" i="41"/>
  <c r="BY13" i="41"/>
  <c r="GW13" i="41"/>
  <c r="CF13" i="41"/>
  <c r="ER13" i="41"/>
  <c r="HD13" i="41"/>
  <c r="JP13" i="41"/>
  <c r="MT13" i="41"/>
  <c r="DO13" i="41"/>
  <c r="GA13" i="41"/>
  <c r="IM13" i="41"/>
  <c r="KY13" i="41"/>
  <c r="MW13" i="41"/>
  <c r="GL14" i="41"/>
  <c r="FH14" i="41"/>
  <c r="DB14" i="41"/>
  <c r="KT14" i="41"/>
  <c r="AQ14" i="41"/>
  <c r="DC14" i="41"/>
  <c r="FO14" i="41"/>
  <c r="IA14" i="41"/>
  <c r="KM14" i="41"/>
  <c r="MY14" i="41"/>
  <c r="BA14" i="41"/>
  <c r="DM14" i="41"/>
  <c r="KW14" i="41"/>
  <c r="LN14" i="41"/>
  <c r="W14" i="41"/>
  <c r="CI14" i="41"/>
  <c r="EU14" i="41"/>
  <c r="HG14" i="41"/>
  <c r="JS14" i="41"/>
  <c r="ME14" i="41"/>
  <c r="AN14" i="41"/>
  <c r="CZ14" i="41"/>
  <c r="BE14" i="41"/>
  <c r="DQ14" i="41"/>
  <c r="GC14" i="41"/>
  <c r="IO14" i="41"/>
  <c r="LA14" i="41"/>
  <c r="AJ13" i="41"/>
  <c r="JQ15" i="41"/>
  <c r="AQ15" i="41"/>
  <c r="CH15" i="41"/>
  <c r="P15" i="41"/>
  <c r="GI16" i="41"/>
  <c r="S16" i="41"/>
  <c r="CE16" i="41"/>
  <c r="GA17" i="41"/>
  <c r="DH17" i="41"/>
  <c r="FT17" i="41"/>
  <c r="IF17" i="41"/>
  <c r="KR17" i="41"/>
  <c r="ND17" i="41"/>
  <c r="S17" i="41"/>
  <c r="JQ18" i="41"/>
  <c r="FM18" i="41"/>
  <c r="HY18" i="41"/>
  <c r="KK18" i="41"/>
  <c r="MW18" i="41"/>
  <c r="BW18" i="41"/>
  <c r="EI18" i="41"/>
  <c r="GU18" i="41"/>
  <c r="JG18" i="41"/>
  <c r="LS18" i="41"/>
  <c r="EB18" i="41"/>
  <c r="GN18" i="41"/>
  <c r="IZ18" i="41"/>
  <c r="U19" i="41"/>
  <c r="BL19" i="41"/>
  <c r="BU11" i="41"/>
  <c r="Z11" i="41"/>
  <c r="AC11" i="41"/>
  <c r="X12" i="41"/>
  <c r="Q12" i="41"/>
  <c r="LU13" i="41"/>
  <c r="CL13" i="41"/>
  <c r="AY14" i="41"/>
  <c r="DK14" i="41"/>
  <c r="FW14" i="41"/>
  <c r="II14" i="41"/>
  <c r="KU14" i="41"/>
  <c r="GG14" i="41"/>
  <c r="BZ14" i="41"/>
  <c r="AV14" i="41"/>
  <c r="HE15" i="41"/>
  <c r="R15" i="41"/>
  <c r="CD15" i="41"/>
  <c r="EP15" i="41"/>
  <c r="HB15" i="41"/>
  <c r="AY15" i="41"/>
  <c r="DK15" i="41"/>
  <c r="FW15" i="41"/>
  <c r="AE15" i="41"/>
  <c r="CQ15" i="41"/>
  <c r="FC15" i="41"/>
  <c r="KA15" i="41"/>
  <c r="MM15" i="41"/>
  <c r="EV15" i="41"/>
  <c r="JT15" i="41"/>
  <c r="MF15" i="41"/>
  <c r="AG15" i="41"/>
  <c r="HQ15" i="41"/>
  <c r="KC15" i="41"/>
  <c r="MO15" i="41"/>
  <c r="FU16" i="41"/>
  <c r="IG16" i="41"/>
  <c r="KS16" i="41"/>
  <c r="NE16" i="41"/>
  <c r="FV16" i="41"/>
  <c r="AZ16" i="41"/>
  <c r="DL16" i="41"/>
  <c r="HU16" i="41"/>
  <c r="MS16" i="41"/>
  <c r="KQ16" i="41"/>
  <c r="DO17" i="41"/>
  <c r="BD17" i="41"/>
  <c r="GC17" i="41"/>
  <c r="IO17" i="41"/>
  <c r="LA17" i="41"/>
  <c r="BN17" i="41"/>
  <c r="DZ17" i="41"/>
  <c r="GL17" i="41"/>
  <c r="IX17" i="41"/>
  <c r="LJ17" i="41"/>
  <c r="EY17" i="41"/>
  <c r="HK17" i="41"/>
  <c r="JW17" i="41"/>
  <c r="MI17" i="41"/>
  <c r="EB17" i="41"/>
  <c r="GN17" i="41"/>
  <c r="IZ17" i="41"/>
  <c r="LL17" i="41"/>
  <c r="CW17" i="41"/>
  <c r="FI17" i="41"/>
  <c r="HU17" i="41"/>
  <c r="KG17" i="41"/>
  <c r="MS17" i="41"/>
  <c r="CC19" i="41"/>
  <c r="EO19" i="41"/>
  <c r="HA19" i="41"/>
  <c r="JM19" i="41"/>
  <c r="LY19" i="41"/>
  <c r="JH19" i="41"/>
  <c r="DH19" i="41"/>
  <c r="BG12" i="41"/>
  <c r="JD13" i="41"/>
  <c r="DR14" i="41"/>
  <c r="AB14" i="41"/>
  <c r="JX14" i="41"/>
  <c r="IX14" i="41"/>
  <c r="ET14" i="41"/>
  <c r="U15" i="41"/>
  <c r="AR15" i="41"/>
  <c r="DD15" i="41"/>
  <c r="FP15" i="41"/>
  <c r="KN15" i="41"/>
  <c r="MZ15" i="41"/>
  <c r="HP15" i="41"/>
  <c r="AO15" i="41"/>
  <c r="GF16" i="41"/>
  <c r="IR16" i="41"/>
  <c r="LD16" i="41"/>
  <c r="AF18" i="41"/>
  <c r="CF19" i="41"/>
  <c r="CD24" i="41"/>
  <c r="EQ11" i="41"/>
  <c r="HC11" i="41"/>
  <c r="JO11" i="41"/>
  <c r="MA11" i="41"/>
  <c r="DT11" i="41"/>
  <c r="GF11" i="41"/>
  <c r="IR11" i="41"/>
  <c r="LD11" i="41"/>
  <c r="DE11" i="41"/>
  <c r="FQ11" i="41"/>
  <c r="IC11" i="41"/>
  <c r="KO11" i="41"/>
  <c r="NA11" i="41"/>
  <c r="V11" i="41"/>
  <c r="CH11" i="41"/>
  <c r="ET11" i="41"/>
  <c r="HF11" i="41"/>
  <c r="JR11" i="41"/>
  <c r="MD11" i="41"/>
  <c r="KI11" i="41"/>
  <c r="DE12" i="41"/>
  <c r="FQ12" i="41"/>
  <c r="IC12" i="41"/>
  <c r="KO12" i="41"/>
  <c r="NA12" i="41"/>
  <c r="DV12" i="41"/>
  <c r="GH12" i="41"/>
  <c r="IT12" i="41"/>
  <c r="LF12" i="41"/>
  <c r="EE12" i="41"/>
  <c r="GQ12" i="41"/>
  <c r="JC12" i="41"/>
  <c r="LO12" i="41"/>
  <c r="CZ12" i="41"/>
  <c r="FL12" i="41"/>
  <c r="HX12" i="41"/>
  <c r="KJ12" i="41"/>
  <c r="MV12" i="41"/>
  <c r="CS12" i="41"/>
  <c r="FE12" i="41"/>
  <c r="HQ12" i="41"/>
  <c r="KC12" i="41"/>
  <c r="MO12" i="41"/>
  <c r="EA12" i="41"/>
  <c r="GM12" i="41"/>
  <c r="IY12" i="41"/>
  <c r="LK12" i="41"/>
  <c r="LL12" i="41"/>
  <c r="GM13" i="41"/>
  <c r="AM13" i="41"/>
  <c r="JI13" i="41"/>
  <c r="BX14" i="41"/>
  <c r="BL14" i="41"/>
  <c r="DF15" i="41"/>
  <c r="MV15" i="41"/>
  <c r="DI15" i="41"/>
  <c r="GL16" i="41"/>
  <c r="IX16" i="41"/>
  <c r="LJ16" i="41"/>
  <c r="LQ17" i="41"/>
  <c r="DN18" i="41"/>
  <c r="FZ18" i="41"/>
  <c r="IL18" i="41"/>
  <c r="KX18" i="41"/>
  <c r="CI18" i="41"/>
  <c r="EU18" i="41"/>
  <c r="HG18" i="41"/>
  <c r="JS18" i="41"/>
  <c r="ME18" i="41"/>
  <c r="BM18" i="41"/>
  <c r="DY18" i="41"/>
  <c r="GK18" i="41"/>
  <c r="IW18" i="41"/>
  <c r="LI18" i="41"/>
  <c r="CU18" i="41"/>
  <c r="FG18" i="41"/>
  <c r="HS18" i="41"/>
  <c r="KE18" i="41"/>
  <c r="MQ18" i="41"/>
  <c r="EZ18" i="41"/>
  <c r="HL18" i="41"/>
  <c r="JX18" i="41"/>
  <c r="MJ18" i="41"/>
  <c r="JD19" i="41"/>
  <c r="GS24" i="41"/>
  <c r="KT11" i="41"/>
  <c r="EX12" i="41"/>
  <c r="HJ12" i="41"/>
  <c r="JV12" i="41"/>
  <c r="MH12" i="41"/>
  <c r="M13" i="41"/>
  <c r="ME13" i="41"/>
  <c r="LJ14" i="41"/>
  <c r="HZ14" i="41"/>
  <c r="FV14" i="41"/>
  <c r="HE14" i="41"/>
  <c r="MC14" i="41"/>
  <c r="BC14" i="41"/>
  <c r="DO14" i="41"/>
  <c r="GA14" i="41"/>
  <c r="IM14" i="41"/>
  <c r="KY14" i="41"/>
  <c r="Y14" i="41"/>
  <c r="CK14" i="41"/>
  <c r="EW14" i="41"/>
  <c r="HI14" i="41"/>
  <c r="JU14" i="41"/>
  <c r="MG14" i="41"/>
  <c r="DM15" i="41"/>
  <c r="KL15" i="41"/>
  <c r="MX15" i="41"/>
  <c r="IR15" i="41"/>
  <c r="KX15" i="41"/>
  <c r="KY15" i="41"/>
  <c r="ND15" i="41"/>
  <c r="BE15" i="41"/>
  <c r="GC15" i="41"/>
  <c r="KO15" i="41"/>
  <c r="AV16" i="41"/>
  <c r="J16" i="41"/>
  <c r="BV16" i="41"/>
  <c r="EH16" i="41"/>
  <c r="FW16" i="41"/>
  <c r="II16" i="41"/>
  <c r="KU16" i="41"/>
  <c r="DH18" i="41"/>
  <c r="EP18" i="41"/>
  <c r="HB18" i="41"/>
  <c r="JN18" i="41"/>
  <c r="LZ18" i="41"/>
  <c r="LX19" i="41"/>
  <c r="AO19" i="41"/>
  <c r="Z19" i="41"/>
  <c r="CT24" i="41"/>
  <c r="MH26" i="41"/>
  <c r="AY26" i="41"/>
  <c r="CZ19" i="41"/>
  <c r="AQ27" i="41"/>
  <c r="MZ31" i="41"/>
  <c r="KV12" i="41"/>
  <c r="MR12" i="41"/>
  <c r="LF20" i="41"/>
  <c r="ET20" i="41"/>
  <c r="BD20" i="41"/>
  <c r="KZ20" i="41"/>
  <c r="GJ20" i="41"/>
  <c r="BR20" i="41"/>
  <c r="LN20" i="41"/>
  <c r="GR20" i="41"/>
  <c r="BZ20" i="41"/>
  <c r="LV20" i="41"/>
  <c r="GZ20" i="41"/>
  <c r="W20" i="41"/>
  <c r="CI20" i="41"/>
  <c r="EU20" i="41"/>
  <c r="HG20" i="41"/>
  <c r="JS20" i="41"/>
  <c r="ME20" i="41"/>
  <c r="BO20" i="41"/>
  <c r="EA20" i="41"/>
  <c r="GM20" i="41"/>
  <c r="IY20" i="41"/>
  <c r="LK20" i="41"/>
  <c r="EX28" i="41"/>
  <c r="M28" i="41"/>
  <c r="BY28" i="41"/>
  <c r="EK28" i="41"/>
  <c r="GW28" i="41"/>
  <c r="MY28" i="41"/>
  <c r="BI15" i="41"/>
  <c r="IS13" i="41"/>
  <c r="JI21" i="41"/>
  <c r="CY21" i="41"/>
  <c r="W21" i="41"/>
  <c r="JS21" i="41"/>
  <c r="CQ21" i="41"/>
  <c r="BJ21" i="41"/>
  <c r="DV21" i="41"/>
  <c r="P21" i="41"/>
  <c r="CB21" i="41"/>
  <c r="EN21" i="41"/>
  <c r="FE21" i="41"/>
  <c r="HQ21" i="41"/>
  <c r="KC21" i="41"/>
  <c r="MO21" i="41"/>
  <c r="D21" i="41"/>
  <c r="BP21" i="41"/>
  <c r="EB21" i="41"/>
  <c r="DU29" i="41"/>
  <c r="DA29" i="41"/>
  <c r="MW29" i="41"/>
  <c r="L29" i="41"/>
  <c r="BX29" i="41"/>
  <c r="EJ29" i="41"/>
  <c r="GV29" i="41"/>
  <c r="JH29" i="41"/>
  <c r="LT29" i="41"/>
  <c r="DL30" i="41"/>
  <c r="CA30" i="41"/>
  <c r="EM30" i="41"/>
  <c r="GY30" i="41"/>
  <c r="JK30" i="41"/>
  <c r="LW30" i="41"/>
  <c r="KC30" i="41"/>
  <c r="MO30" i="41"/>
  <c r="IR22" i="41"/>
  <c r="AP22" i="41"/>
  <c r="DB22" i="41"/>
  <c r="FN22" i="41"/>
  <c r="HZ22" i="41"/>
  <c r="KL22" i="41"/>
  <c r="MX22" i="41"/>
  <c r="HB23" i="41"/>
  <c r="HJ23" i="41"/>
  <c r="CT23" i="41"/>
  <c r="BL23" i="41"/>
  <c r="AW23" i="41"/>
  <c r="AH23" i="41"/>
  <c r="FP23" i="41"/>
  <c r="R20" i="41"/>
  <c r="CD20" i="41"/>
  <c r="EP20" i="41"/>
  <c r="HB20" i="41"/>
  <c r="JN20" i="41"/>
  <c r="LZ20" i="41"/>
  <c r="GQ21" i="41"/>
  <c r="NI12" i="41"/>
  <c r="CM26" i="41"/>
  <c r="EY26" i="41"/>
  <c r="MW27" i="41"/>
  <c r="NJ22" i="41"/>
  <c r="NJ17" i="41"/>
  <c r="NH12" i="41"/>
  <c r="HG25" i="41"/>
  <c r="NJ28" i="41"/>
  <c r="NH11" i="41"/>
  <c r="BK13" i="41"/>
  <c r="DY24" i="41"/>
  <c r="AN25" i="41"/>
  <c r="HC25" i="41"/>
  <c r="DS31" i="41"/>
  <c r="L20" i="41"/>
  <c r="FI20" i="41"/>
  <c r="JQ28" i="41"/>
  <c r="DO22" i="41"/>
  <c r="KY22" i="41"/>
  <c r="DK22" i="41"/>
  <c r="II22" i="41"/>
  <c r="HD23" i="41"/>
  <c r="HZ23" i="41"/>
  <c r="CZ23" i="41"/>
  <c r="FL23" i="41"/>
  <c r="HX23" i="41"/>
  <c r="KJ23" i="41"/>
  <c r="MV23" i="41"/>
  <c r="LH18" i="41"/>
  <c r="AZ18" i="41"/>
  <c r="JO19" i="41"/>
  <c r="FL25" i="41"/>
  <c r="KV26" i="41"/>
  <c r="JU27" i="41"/>
  <c r="CT27" i="41"/>
  <c r="FD27" i="41"/>
  <c r="JH20" i="41"/>
  <c r="KG20" i="41"/>
  <c r="LG28" i="41"/>
  <c r="LD30" i="41"/>
  <c r="EB22" i="41"/>
  <c r="BC22" i="41"/>
  <c r="GA22" i="41"/>
  <c r="IM22" i="41"/>
  <c r="AY22" i="41"/>
  <c r="FW22" i="41"/>
  <c r="KU22" i="41"/>
  <c r="DX11" i="41"/>
  <c r="IN11" i="41"/>
  <c r="BE11" i="41"/>
  <c r="DQ11" i="41"/>
  <c r="GC11" i="41"/>
  <c r="IO11" i="41"/>
  <c r="LA11" i="41"/>
  <c r="BV11" i="41"/>
  <c r="JF11" i="41"/>
  <c r="LR11" i="41"/>
  <c r="AY11" i="41"/>
  <c r="DK11" i="41"/>
  <c r="FW11" i="41"/>
  <c r="II11" i="41"/>
  <c r="KU11" i="41"/>
  <c r="AB11" i="41"/>
  <c r="CN11" i="41"/>
  <c r="EZ11" i="41"/>
  <c r="HL11" i="41"/>
  <c r="JX11" i="41"/>
  <c r="MJ11" i="41"/>
  <c r="EK11" i="41"/>
  <c r="GW11" i="41"/>
  <c r="JI11" i="41"/>
  <c r="LU11" i="41"/>
  <c r="BB11" i="41"/>
  <c r="DN11" i="41"/>
  <c r="FZ11" i="41"/>
  <c r="IL11" i="41"/>
  <c r="KX11" i="41"/>
  <c r="EE11" i="41"/>
  <c r="GQ11" i="41"/>
  <c r="JC11" i="41"/>
  <c r="LO11" i="41"/>
  <c r="EF11" i="41"/>
  <c r="M12" i="41"/>
  <c r="EK12" i="41"/>
  <c r="GW12" i="41"/>
  <c r="JI12" i="41"/>
  <c r="LU12" i="41"/>
  <c r="FB12" i="41"/>
  <c r="HN12" i="41"/>
  <c r="JZ12" i="41"/>
  <c r="ML12" i="41"/>
  <c r="CY12" i="41"/>
  <c r="FK12" i="41"/>
  <c r="HW12" i="41"/>
  <c r="KI12" i="41"/>
  <c r="MU12" i="41"/>
  <c r="H12" i="41"/>
  <c r="BT12" i="41"/>
  <c r="EF12" i="41"/>
  <c r="GR12" i="41"/>
  <c r="JD12" i="41"/>
  <c r="LP12" i="41"/>
  <c r="DY12" i="41"/>
  <c r="GK12" i="41"/>
  <c r="IW12" i="41"/>
  <c r="LI12" i="41"/>
  <c r="AX12" i="41"/>
  <c r="DJ12" i="41"/>
  <c r="FV12" i="41"/>
  <c r="IH12" i="41"/>
  <c r="KT12" i="41"/>
  <c r="CU12" i="41"/>
  <c r="FG12" i="41"/>
  <c r="HS12" i="41"/>
  <c r="KE12" i="41"/>
  <c r="MQ12" i="41"/>
  <c r="AJ12" i="41"/>
  <c r="EZ12" i="41"/>
  <c r="CF12" i="41"/>
  <c r="GV12" i="41"/>
  <c r="DS13" i="41"/>
  <c r="AL13" i="41"/>
  <c r="G13" i="41"/>
  <c r="GO13" i="41"/>
  <c r="MI13" i="41"/>
  <c r="GE13" i="41"/>
  <c r="BX13" i="41"/>
  <c r="EJ13" i="41"/>
  <c r="GV13" i="41"/>
  <c r="JH13" i="41"/>
  <c r="LT13" i="41"/>
  <c r="DG13" i="41"/>
  <c r="FS13" i="41"/>
  <c r="IE13" i="41"/>
  <c r="KQ13" i="41"/>
  <c r="NC13" i="41"/>
  <c r="MO13" i="41"/>
  <c r="MH13" i="41"/>
  <c r="Z14" i="41"/>
  <c r="JV14" i="41"/>
  <c r="FF14" i="41"/>
  <c r="EB14" i="41"/>
  <c r="LR14" i="41"/>
  <c r="R14" i="41"/>
  <c r="JN14" i="41"/>
  <c r="FQ14" i="41"/>
  <c r="KO14" i="41"/>
  <c r="NA14" i="41"/>
  <c r="BJ14" i="41"/>
  <c r="DV14" i="41"/>
  <c r="GH14" i="41"/>
  <c r="IT14" i="41"/>
  <c r="O14" i="41"/>
  <c r="CA14" i="41"/>
  <c r="EM14" i="41"/>
  <c r="GY14" i="41"/>
  <c r="JK14" i="41"/>
  <c r="LW14" i="41"/>
  <c r="FD14" i="41"/>
  <c r="HP14" i="41"/>
  <c r="KB14" i="41"/>
  <c r="MN14" i="41"/>
  <c r="AW14" i="41"/>
  <c r="DI14" i="41"/>
  <c r="FU14" i="41"/>
  <c r="IG14" i="41"/>
  <c r="KS14" i="41"/>
  <c r="NE14" i="41"/>
  <c r="FX14" i="41"/>
  <c r="DR13" i="41"/>
  <c r="DX24" i="41"/>
  <c r="MV25" i="41"/>
  <c r="JF31" i="41"/>
  <c r="LT20" i="41"/>
  <c r="LQ28" i="41"/>
  <c r="BM11" i="41"/>
  <c r="I12" i="41"/>
  <c r="T12" i="41"/>
  <c r="LM13" i="41"/>
  <c r="KJ13" i="41"/>
  <c r="BV15" i="41"/>
  <c r="GT15" i="41"/>
  <c r="KR11" i="41"/>
  <c r="EG11" i="41"/>
  <c r="GS11" i="41"/>
  <c r="JE11" i="41"/>
  <c r="CL11" i="41"/>
  <c r="EX11" i="41"/>
  <c r="HJ11" i="41"/>
  <c r="JV11" i="41"/>
  <c r="MH11" i="41"/>
  <c r="BO11" i="41"/>
  <c r="EA11" i="41"/>
  <c r="GM11" i="41"/>
  <c r="IY11" i="41"/>
  <c r="LK11" i="41"/>
  <c r="AR11" i="41"/>
  <c r="DD11" i="41"/>
  <c r="FP11" i="41"/>
  <c r="IB11" i="41"/>
  <c r="KN11" i="41"/>
  <c r="MZ11" i="41"/>
  <c r="CO11" i="41"/>
  <c r="FA11" i="41"/>
  <c r="HM11" i="41"/>
  <c r="JY11" i="41"/>
  <c r="MK11" i="41"/>
  <c r="F11" i="41"/>
  <c r="BR11" i="41"/>
  <c r="ED11" i="41"/>
  <c r="GP11" i="41"/>
  <c r="JB11" i="41"/>
  <c r="LN11" i="41"/>
  <c r="CI11" i="41"/>
  <c r="EU11" i="41"/>
  <c r="HG11" i="41"/>
  <c r="JS11" i="41"/>
  <c r="ME11" i="41"/>
  <c r="H11" i="41"/>
  <c r="CO12" i="41"/>
  <c r="FA12" i="41"/>
  <c r="HM12" i="41"/>
  <c r="JY12" i="41"/>
  <c r="MK12" i="41"/>
  <c r="FR12" i="41"/>
  <c r="ID12" i="41"/>
  <c r="KP12" i="41"/>
  <c r="NB12" i="41"/>
  <c r="DO12" i="41"/>
  <c r="GA12" i="41"/>
  <c r="IM12" i="41"/>
  <c r="KY12" i="41"/>
  <c r="CJ12" i="41"/>
  <c r="EV12" i="41"/>
  <c r="HH12" i="41"/>
  <c r="JT12" i="41"/>
  <c r="MF12" i="41"/>
  <c r="CC12" i="41"/>
  <c r="EO12" i="41"/>
  <c r="HA12" i="41"/>
  <c r="JM12" i="41"/>
  <c r="LY12" i="41"/>
  <c r="BN12" i="41"/>
  <c r="DZ12" i="41"/>
  <c r="GL12" i="41"/>
  <c r="IX12" i="41"/>
  <c r="LJ12" i="41"/>
  <c r="DK12" i="41"/>
  <c r="FW12" i="41"/>
  <c r="II12" i="41"/>
  <c r="KU12" i="41"/>
  <c r="AZ14" i="41"/>
  <c r="BA13" i="41"/>
  <c r="W13" i="41"/>
  <c r="DW13" i="41"/>
  <c r="GI13" i="41"/>
  <c r="IU13" i="41"/>
  <c r="LG13" i="41"/>
  <c r="IG13" i="41"/>
  <c r="NE13" i="41"/>
  <c r="MH14" i="41"/>
  <c r="GN14" i="41"/>
  <c r="EH14" i="41"/>
  <c r="JH14" i="41"/>
  <c r="LE14" i="41"/>
  <c r="N14" i="41"/>
  <c r="LV14" i="41"/>
  <c r="AE14" i="41"/>
  <c r="CQ14" i="41"/>
  <c r="FC14" i="41"/>
  <c r="HO14" i="41"/>
  <c r="KA14" i="41"/>
  <c r="MM14" i="41"/>
  <c r="DH14" i="41"/>
  <c r="FT14" i="41"/>
  <c r="IF14" i="41"/>
  <c r="KR14" i="41"/>
  <c r="BM14" i="41"/>
  <c r="DY14" i="41"/>
  <c r="GK14" i="41"/>
  <c r="IW14" i="41"/>
  <c r="LI14" i="41"/>
  <c r="KW15" i="41"/>
  <c r="AJ15" i="41"/>
  <c r="CV15" i="41"/>
  <c r="FH15" i="41"/>
  <c r="HT15" i="41"/>
  <c r="HN15" i="41"/>
  <c r="JZ15" i="41"/>
  <c r="ML15" i="41"/>
  <c r="FE15" i="41"/>
  <c r="LM15" i="41"/>
  <c r="GQ16" i="41"/>
  <c r="EV16" i="41"/>
  <c r="GE24" i="41"/>
  <c r="CZ25" i="41"/>
  <c r="ET26" i="41"/>
  <c r="CG27" i="41"/>
  <c r="AH27" i="41"/>
  <c r="GT31" i="41"/>
  <c r="EJ20" i="41"/>
  <c r="HU20" i="41"/>
  <c r="M30" i="41"/>
  <c r="BH30" i="41"/>
  <c r="U11" i="41"/>
  <c r="CJ13" i="41"/>
  <c r="FM13" i="41"/>
  <c r="J15" i="41"/>
  <c r="EH15" i="41"/>
  <c r="DP11" i="41"/>
  <c r="CB11" i="41"/>
  <c r="LQ11" i="41"/>
  <c r="BD11" i="41"/>
  <c r="IF11" i="41"/>
  <c r="HP11" i="41"/>
  <c r="P11" i="41"/>
  <c r="Q11" i="41"/>
  <c r="CC11" i="41"/>
  <c r="EO11" i="41"/>
  <c r="HA11" i="41"/>
  <c r="JM11" i="41"/>
  <c r="LY11" i="41"/>
  <c r="AH11" i="41"/>
  <c r="CT11" i="41"/>
  <c r="FF11" i="41"/>
  <c r="HR11" i="41"/>
  <c r="KD11" i="41"/>
  <c r="MP11" i="41"/>
  <c r="K11" i="41"/>
  <c r="BW11" i="41"/>
  <c r="EI11" i="41"/>
  <c r="GU11" i="41"/>
  <c r="JG11" i="41"/>
  <c r="LS11" i="41"/>
  <c r="AZ11" i="41"/>
  <c r="DL11" i="41"/>
  <c r="FX11" i="41"/>
  <c r="IJ11" i="41"/>
  <c r="KV11" i="41"/>
  <c r="AK11" i="41"/>
  <c r="CW11" i="41"/>
  <c r="FI11" i="41"/>
  <c r="HU11" i="41"/>
  <c r="KG11" i="41"/>
  <c r="MS11" i="41"/>
  <c r="N11" i="41"/>
  <c r="BZ11" i="41"/>
  <c r="EL11" i="41"/>
  <c r="GX11" i="41"/>
  <c r="JJ11" i="41"/>
  <c r="LV11" i="41"/>
  <c r="CQ11" i="41"/>
  <c r="FC11" i="41"/>
  <c r="HO11" i="41"/>
  <c r="MM11" i="41"/>
  <c r="JT11" i="41"/>
  <c r="KN12" i="41"/>
  <c r="AK12" i="41"/>
  <c r="CW12" i="41"/>
  <c r="FI12" i="41"/>
  <c r="HU12" i="41"/>
  <c r="KG12" i="41"/>
  <c r="MS12" i="41"/>
  <c r="DN12" i="41"/>
  <c r="FZ12" i="41"/>
  <c r="IL12" i="41"/>
  <c r="KX12" i="41"/>
  <c r="BK12" i="41"/>
  <c r="DW12" i="41"/>
  <c r="GI12" i="41"/>
  <c r="IU12" i="41"/>
  <c r="LG12" i="41"/>
  <c r="AF12" i="41"/>
  <c r="CR12" i="41"/>
  <c r="FD12" i="41"/>
  <c r="HP12" i="41"/>
  <c r="KB12" i="41"/>
  <c r="MN12" i="41"/>
  <c r="Y12" i="41"/>
  <c r="EW12" i="41"/>
  <c r="HI12" i="41"/>
  <c r="JU12" i="41"/>
  <c r="MG12" i="41"/>
  <c r="J12" i="41"/>
  <c r="BV12" i="41"/>
  <c r="EH12" i="41"/>
  <c r="GT12" i="41"/>
  <c r="JF12" i="41"/>
  <c r="LR12" i="41"/>
  <c r="DS12" i="41"/>
  <c r="GE12" i="41"/>
  <c r="IQ12" i="41"/>
  <c r="LC12" i="41"/>
  <c r="FO13" i="41"/>
  <c r="MY13" i="41"/>
  <c r="BJ13" i="41"/>
  <c r="AE13" i="41"/>
  <c r="DH13" i="41"/>
  <c r="JA13" i="41"/>
  <c r="AF13" i="41"/>
  <c r="AA13" i="41"/>
  <c r="IQ13" i="41"/>
  <c r="BS13" i="41"/>
  <c r="EE13" i="41"/>
  <c r="GQ13" i="41"/>
  <c r="JC13" i="41"/>
  <c r="LO13" i="41"/>
  <c r="IH13" i="41"/>
  <c r="KT13" i="41"/>
  <c r="HT14" i="41"/>
  <c r="FN14" i="41"/>
  <c r="BG14" i="41"/>
  <c r="DS14" i="41"/>
  <c r="GE14" i="41"/>
  <c r="IQ14" i="41"/>
  <c r="LC14" i="41"/>
  <c r="JA14" i="41"/>
  <c r="LM14" i="41"/>
  <c r="AM14" i="41"/>
  <c r="CY14" i="41"/>
  <c r="FK14" i="41"/>
  <c r="HW14" i="41"/>
  <c r="KI14" i="41"/>
  <c r="MU14" i="41"/>
  <c r="KZ14" i="41"/>
  <c r="I14" i="41"/>
  <c r="BU14" i="41"/>
  <c r="EG14" i="41"/>
  <c r="GS14" i="41"/>
  <c r="JE14" i="41"/>
  <c r="LQ14" i="41"/>
  <c r="AZ13" i="41"/>
  <c r="MO17" i="41"/>
  <c r="GJ24" i="41"/>
  <c r="HX25" i="41"/>
  <c r="AZ26" i="41"/>
  <c r="HP27" i="41"/>
  <c r="FA31" i="41"/>
  <c r="BX20" i="41"/>
  <c r="CW20" i="41"/>
  <c r="BQ29" i="41"/>
  <c r="AP11" i="41"/>
  <c r="BH11" i="41"/>
  <c r="CY11" i="41"/>
  <c r="HH11" i="41"/>
  <c r="BS12" i="41"/>
  <c r="R12" i="41"/>
  <c r="CD12" i="41"/>
  <c r="EP12" i="41"/>
  <c r="HB12" i="41"/>
  <c r="JN12" i="41"/>
  <c r="LZ12" i="41"/>
  <c r="KF12" i="41"/>
  <c r="MB12" i="41"/>
  <c r="E13" i="41"/>
  <c r="BQ13" i="41"/>
  <c r="F13" i="41"/>
  <c r="BT13" i="41"/>
  <c r="IK13" i="41"/>
  <c r="DM13" i="41"/>
  <c r="DP13" i="41"/>
  <c r="DV13" i="41"/>
  <c r="GH13" i="41"/>
  <c r="IT13" i="41"/>
  <c r="LF13" i="41"/>
  <c r="CA13" i="41"/>
  <c r="EM13" i="41"/>
  <c r="GY13" i="41"/>
  <c r="JK13" i="41"/>
  <c r="LW13" i="41"/>
  <c r="IW13" i="41"/>
  <c r="IJ14" i="41"/>
  <c r="EX14" i="41"/>
  <c r="LD14" i="41"/>
  <c r="KD14" i="41"/>
  <c r="D14" i="41"/>
  <c r="IZ14" i="41"/>
  <c r="GT14" i="41"/>
  <c r="LT14" i="41"/>
  <c r="EP14" i="41"/>
  <c r="BO14" i="41"/>
  <c r="EA14" i="41"/>
  <c r="GM14" i="41"/>
  <c r="IY14" i="41"/>
  <c r="LK14" i="41"/>
  <c r="M14" i="41"/>
  <c r="BY14" i="41"/>
  <c r="EK14" i="41"/>
  <c r="GW14" i="41"/>
  <c r="JI14" i="41"/>
  <c r="LU14" i="41"/>
  <c r="FB14" i="41"/>
  <c r="JZ14" i="41"/>
  <c r="AU14" i="41"/>
  <c r="DG14" i="41"/>
  <c r="FS14" i="41"/>
  <c r="IE14" i="41"/>
  <c r="KQ14" i="41"/>
  <c r="NC14" i="41"/>
  <c r="DX14" i="41"/>
  <c r="GJ14" i="41"/>
  <c r="IV14" i="41"/>
  <c r="Q14" i="41"/>
  <c r="CC14" i="41"/>
  <c r="EO14" i="41"/>
  <c r="HA14" i="41"/>
  <c r="JM14" i="41"/>
  <c r="LY14" i="41"/>
  <c r="FY15" i="41"/>
  <c r="GI11" i="41"/>
  <c r="MF11" i="41"/>
  <c r="AP14" i="41"/>
  <c r="HV24" i="41"/>
  <c r="BL24" i="41"/>
  <c r="KJ25" i="41"/>
  <c r="DK26" i="41"/>
  <c r="MD27" i="41"/>
  <c r="LC31" i="41"/>
  <c r="LR31" i="41"/>
  <c r="GV20" i="41"/>
  <c r="MS20" i="41"/>
  <c r="DM21" i="41"/>
  <c r="EP11" i="41"/>
  <c r="LH11" i="41"/>
  <c r="CR11" i="41"/>
  <c r="AG11" i="41"/>
  <c r="CS11" i="41"/>
  <c r="FE11" i="41"/>
  <c r="HQ11" i="41"/>
  <c r="KC11" i="41"/>
  <c r="MO11" i="41"/>
  <c r="DJ11" i="41"/>
  <c r="FV11" i="41"/>
  <c r="IH11" i="41"/>
  <c r="AA11" i="41"/>
  <c r="CM11" i="41"/>
  <c r="EY11" i="41"/>
  <c r="HK11" i="41"/>
  <c r="JW11" i="41"/>
  <c r="MI11" i="41"/>
  <c r="D11" i="41"/>
  <c r="BP11" i="41"/>
  <c r="EB11" i="41"/>
  <c r="GN11" i="41"/>
  <c r="IZ11" i="41"/>
  <c r="LL11" i="41"/>
  <c r="DM11" i="41"/>
  <c r="FY11" i="41"/>
  <c r="IK11" i="41"/>
  <c r="KW11" i="41"/>
  <c r="AD11" i="41"/>
  <c r="CP11" i="41"/>
  <c r="FB11" i="41"/>
  <c r="HN11" i="41"/>
  <c r="JZ11" i="41"/>
  <c r="ML11" i="41"/>
  <c r="AU11" i="41"/>
  <c r="DG11" i="41"/>
  <c r="FS11" i="41"/>
  <c r="IE11" i="41"/>
  <c r="KQ11" i="41"/>
  <c r="NC11" i="41"/>
  <c r="EV11" i="41"/>
  <c r="DM12" i="41"/>
  <c r="FY12" i="41"/>
  <c r="IK12" i="41"/>
  <c r="KW12" i="41"/>
  <c r="ED12" i="41"/>
  <c r="GP12" i="41"/>
  <c r="JB12" i="41"/>
  <c r="LN12" i="41"/>
  <c r="EM12" i="41"/>
  <c r="GY12" i="41"/>
  <c r="JK12" i="41"/>
  <c r="LW12" i="41"/>
  <c r="DH12" i="41"/>
  <c r="FT12" i="41"/>
  <c r="IF12" i="41"/>
  <c r="KR12" i="41"/>
  <c r="ND12" i="41"/>
  <c r="DA12" i="41"/>
  <c r="FM12" i="41"/>
  <c r="HY12" i="41"/>
  <c r="KK12" i="41"/>
  <c r="MW12" i="41"/>
  <c r="Z12" i="41"/>
  <c r="BW12" i="41"/>
  <c r="EI12" i="41"/>
  <c r="GU12" i="41"/>
  <c r="JG12" i="41"/>
  <c r="LS12" i="41"/>
  <c r="MJ12" i="41"/>
  <c r="JP12" i="41"/>
  <c r="IZ12" i="41"/>
  <c r="L13" i="41"/>
  <c r="CE13" i="41"/>
  <c r="AU13" i="41"/>
  <c r="KW13" i="41"/>
  <c r="EC13" i="41"/>
  <c r="BR13" i="41"/>
  <c r="ED13" i="41"/>
  <c r="GP13" i="41"/>
  <c r="JB13" i="41"/>
  <c r="LN13" i="41"/>
  <c r="CI13" i="41"/>
  <c r="EU13" i="41"/>
  <c r="HG13" i="41"/>
  <c r="JS13" i="41"/>
  <c r="LX13" i="41"/>
  <c r="CN14" i="41"/>
  <c r="BN14" i="41"/>
  <c r="AJ14" i="41"/>
  <c r="KF14" i="41"/>
  <c r="K14" i="41"/>
  <c r="BW14" i="41"/>
  <c r="EI14" i="41"/>
  <c r="GU14" i="41"/>
  <c r="JG14" i="41"/>
  <c r="LS14" i="41"/>
  <c r="CG14" i="41"/>
  <c r="JQ14" i="41"/>
  <c r="FJ14" i="41"/>
  <c r="BB15" i="41"/>
  <c r="IM15" i="41"/>
  <c r="IF15" i="41"/>
  <c r="IO15" i="41"/>
  <c r="LA15" i="41"/>
  <c r="KG15" i="41"/>
  <c r="MC15" i="41"/>
  <c r="AC15" i="41"/>
  <c r="EC15" i="41"/>
  <c r="G16" i="41"/>
  <c r="BU16" i="41"/>
  <c r="LH15" i="41"/>
  <c r="Q26" i="41"/>
  <c r="IQ27" i="41"/>
  <c r="AK20" i="41"/>
  <c r="CT28" i="41"/>
  <c r="JL28" i="41"/>
  <c r="CA11" i="41"/>
  <c r="MV11" i="41"/>
  <c r="S11" i="41"/>
  <c r="IV11" i="41"/>
  <c r="HX11" i="41"/>
  <c r="AF11" i="41"/>
  <c r="AO11" i="41"/>
  <c r="BF11" i="41"/>
  <c r="IP11" i="41"/>
  <c r="AI11" i="41"/>
  <c r="L11" i="41"/>
  <c r="BX11" i="41"/>
  <c r="AL11" i="41"/>
  <c r="KY11" i="41"/>
  <c r="JD11" i="41"/>
  <c r="CJ11" i="41"/>
  <c r="BI12" i="41"/>
  <c r="BZ12" i="41"/>
  <c r="AW12" i="41"/>
  <c r="AH12" i="41"/>
  <c r="CT12" i="41"/>
  <c r="FF12" i="41"/>
  <c r="HR12" i="41"/>
  <c r="KD12" i="41"/>
  <c r="MP12" i="41"/>
  <c r="JX12" i="41"/>
  <c r="JP14" i="41"/>
  <c r="IA13" i="41"/>
  <c r="V13" i="41"/>
  <c r="MA13" i="41"/>
  <c r="BD13" i="41"/>
  <c r="FF13" i="41"/>
  <c r="DT13" i="41"/>
  <c r="GF13" i="41"/>
  <c r="IR13" i="41"/>
  <c r="LD13" i="41"/>
  <c r="CQ13" i="41"/>
  <c r="FC13" i="41"/>
  <c r="HO13" i="41"/>
  <c r="KA13" i="41"/>
  <c r="MM13" i="41"/>
  <c r="MF13" i="41"/>
  <c r="LY13" i="41"/>
  <c r="GT13" i="41"/>
  <c r="BH13" i="41"/>
  <c r="HJ14" i="41"/>
  <c r="MP14" i="41"/>
  <c r="BP14" i="41"/>
  <c r="J14" i="41"/>
  <c r="JF14" i="41"/>
  <c r="EJ14" i="41"/>
  <c r="HB14" i="41"/>
  <c r="S14" i="41"/>
  <c r="CE14" i="41"/>
  <c r="EQ14" i="41"/>
  <c r="HC14" i="41"/>
  <c r="JO14" i="41"/>
  <c r="MA14" i="41"/>
  <c r="AC14" i="41"/>
  <c r="CO14" i="41"/>
  <c r="MK14" i="41"/>
  <c r="DF14" i="41"/>
  <c r="ID14" i="41"/>
  <c r="KP14" i="41"/>
  <c r="NB14" i="41"/>
  <c r="BK14" i="41"/>
  <c r="DW14" i="41"/>
  <c r="GI14" i="41"/>
  <c r="IU14" i="41"/>
  <c r="LG14" i="41"/>
  <c r="P14" i="41"/>
  <c r="CB14" i="41"/>
  <c r="EN14" i="41"/>
  <c r="GZ14" i="41"/>
  <c r="JL14" i="41"/>
  <c r="AG14" i="41"/>
  <c r="CS14" i="41"/>
  <c r="FE14" i="41"/>
  <c r="HQ14" i="41"/>
  <c r="KC14" i="41"/>
  <c r="MO14" i="41"/>
  <c r="ER14" i="41"/>
  <c r="BA15" i="41"/>
  <c r="AX15" i="41"/>
  <c r="DJ15" i="41"/>
  <c r="FV15" i="41"/>
  <c r="KT15" i="41"/>
  <c r="S15" i="41"/>
  <c r="BZ15" i="41"/>
  <c r="JJ15" i="41"/>
  <c r="LV15" i="41"/>
  <c r="LW15" i="41"/>
  <c r="GR15" i="41"/>
  <c r="JD15" i="41"/>
  <c r="CC15" i="41"/>
  <c r="EO15" i="41"/>
  <c r="JM15" i="41"/>
  <c r="LY15" i="41"/>
  <c r="DE15" i="41"/>
  <c r="CW15" i="41"/>
  <c r="MK15" i="41"/>
  <c r="CG15" i="41"/>
  <c r="LO16" i="41"/>
  <c r="BT16" i="41"/>
  <c r="GR16" i="41"/>
  <c r="JD16" i="41"/>
  <c r="LP16" i="41"/>
  <c r="HR16" i="41"/>
  <c r="KD16" i="41"/>
  <c r="MP16" i="41"/>
  <c r="K16" i="41"/>
  <c r="BW16" i="41"/>
  <c r="EI16" i="41"/>
  <c r="AJ16" i="41"/>
  <c r="CV16" i="41"/>
  <c r="FH16" i="41"/>
  <c r="U16" i="41"/>
  <c r="CG16" i="41"/>
  <c r="ES16" i="41"/>
  <c r="FB16" i="41"/>
  <c r="HN16" i="41"/>
  <c r="JZ16" i="41"/>
  <c r="ML16" i="41"/>
  <c r="KI16" i="41"/>
  <c r="DW17" i="41"/>
  <c r="AN17" i="41"/>
  <c r="DA17" i="41"/>
  <c r="FM17" i="41"/>
  <c r="HY17" i="41"/>
  <c r="KK17" i="41"/>
  <c r="MW17" i="41"/>
  <c r="DJ17" i="41"/>
  <c r="FV17" i="41"/>
  <c r="IH17" i="41"/>
  <c r="KT17" i="41"/>
  <c r="K17" i="41"/>
  <c r="BW17" i="41"/>
  <c r="EI17" i="41"/>
  <c r="GU17" i="41"/>
  <c r="JG17" i="41"/>
  <c r="LS17" i="41"/>
  <c r="AZ17" i="41"/>
  <c r="DL17" i="41"/>
  <c r="FX17" i="41"/>
  <c r="IJ17" i="41"/>
  <c r="KV17" i="41"/>
  <c r="U17" i="41"/>
  <c r="CG17" i="41"/>
  <c r="ES17" i="41"/>
  <c r="HE17" i="41"/>
  <c r="JQ17" i="41"/>
  <c r="MC17" i="41"/>
  <c r="N17" i="41"/>
  <c r="BZ17" i="41"/>
  <c r="EL17" i="41"/>
  <c r="GX17" i="41"/>
  <c r="JJ17" i="41"/>
  <c r="LV17" i="41"/>
  <c r="CI17" i="41"/>
  <c r="MC18" i="41"/>
  <c r="FY18" i="41"/>
  <c r="V18" i="41"/>
  <c r="CH18" i="41"/>
  <c r="ET18" i="41"/>
  <c r="HF18" i="41"/>
  <c r="JR18" i="41"/>
  <c r="MD18" i="41"/>
  <c r="BC18" i="41"/>
  <c r="DO18" i="41"/>
  <c r="GA18" i="41"/>
  <c r="IM18" i="41"/>
  <c r="KY18" i="41"/>
  <c r="BT18" i="41"/>
  <c r="EF18" i="41"/>
  <c r="AG18" i="41"/>
  <c r="CS18" i="41"/>
  <c r="FE18" i="41"/>
  <c r="HQ18" i="41"/>
  <c r="KC18" i="41"/>
  <c r="MO18" i="41"/>
  <c r="DB18" i="41"/>
  <c r="FN18" i="41"/>
  <c r="HZ18" i="41"/>
  <c r="KL18" i="41"/>
  <c r="MX18" i="41"/>
  <c r="BO18" i="41"/>
  <c r="EA18" i="41"/>
  <c r="GM18" i="41"/>
  <c r="IY18" i="41"/>
  <c r="LK18" i="41"/>
  <c r="BH18" i="41"/>
  <c r="DT18" i="41"/>
  <c r="GF18" i="41"/>
  <c r="IR18" i="41"/>
  <c r="LD18" i="41"/>
  <c r="IC18" i="41"/>
  <c r="H19" i="41"/>
  <c r="BM19" i="41"/>
  <c r="AA19" i="41"/>
  <c r="CM19" i="41"/>
  <c r="BH19" i="41"/>
  <c r="DT19" i="41"/>
  <c r="GF19" i="41"/>
  <c r="IR19" i="41"/>
  <c r="LD19" i="41"/>
  <c r="BY19" i="41"/>
  <c r="EK19" i="41"/>
  <c r="GW19" i="41"/>
  <c r="JI19" i="41"/>
  <c r="LU19" i="41"/>
  <c r="DF19" i="41"/>
  <c r="FR19" i="41"/>
  <c r="ID19" i="41"/>
  <c r="KP19" i="41"/>
  <c r="NB19" i="41"/>
  <c r="EE19" i="41"/>
  <c r="GQ19" i="41"/>
  <c r="JC19" i="41"/>
  <c r="LO19" i="41"/>
  <c r="CR19" i="41"/>
  <c r="MM16" i="41"/>
  <c r="HS24" i="41"/>
  <c r="LN24" i="41"/>
  <c r="LV24" i="41"/>
  <c r="IF24" i="41"/>
  <c r="HA24" i="41"/>
  <c r="HI24" i="41"/>
  <c r="HK24" i="41"/>
  <c r="KJ24" i="41"/>
  <c r="AR24" i="41"/>
  <c r="DD24" i="41"/>
  <c r="FP24" i="41"/>
  <c r="II24" i="41"/>
  <c r="AC24" i="41"/>
  <c r="CO24" i="41"/>
  <c r="FA24" i="41"/>
  <c r="HN24" i="41"/>
  <c r="V24" i="41"/>
  <c r="CH24" i="41"/>
  <c r="ET24" i="41"/>
  <c r="HF24" i="41"/>
  <c r="O24" i="41"/>
  <c r="CA24" i="41"/>
  <c r="EM24" i="41"/>
  <c r="GY24" i="41"/>
  <c r="H24" i="41"/>
  <c r="BT24" i="41"/>
  <c r="EF24" i="41"/>
  <c r="GR24" i="41"/>
  <c r="MN24" i="41"/>
  <c r="KQ24" i="41"/>
  <c r="NC24" i="41"/>
  <c r="JU24" i="41"/>
  <c r="MG24" i="41"/>
  <c r="JN24" i="41"/>
  <c r="LZ24" i="41"/>
  <c r="IJ24" i="41"/>
  <c r="KV24" i="41"/>
  <c r="IK24" i="41"/>
  <c r="KW24" i="41"/>
  <c r="MK25" i="41"/>
  <c r="JY25" i="41"/>
  <c r="BC25" i="41"/>
  <c r="KY25" i="41"/>
  <c r="HO25" i="41"/>
  <c r="CW25" i="41"/>
  <c r="MS25" i="41"/>
  <c r="HW25" i="41"/>
  <c r="DE25" i="41"/>
  <c r="NA25" i="41"/>
  <c r="IE25" i="41"/>
  <c r="AD25" i="41"/>
  <c r="CP25" i="41"/>
  <c r="FB25" i="41"/>
  <c r="HN25" i="41"/>
  <c r="JZ25" i="41"/>
  <c r="ML25" i="41"/>
  <c r="AV25" i="41"/>
  <c r="DH25" i="41"/>
  <c r="FT25" i="41"/>
  <c r="IF25" i="41"/>
  <c r="KR25" i="41"/>
  <c r="ND25" i="41"/>
  <c r="BM25" i="41"/>
  <c r="DY25" i="41"/>
  <c r="GK25" i="41"/>
  <c r="IW25" i="41"/>
  <c r="LI25" i="41"/>
  <c r="R25" i="41"/>
  <c r="CD25" i="41"/>
  <c r="EP25" i="41"/>
  <c r="HB25" i="41"/>
  <c r="JN25" i="41"/>
  <c r="LZ25" i="41"/>
  <c r="AA25" i="41"/>
  <c r="CM25" i="41"/>
  <c r="EY25" i="41"/>
  <c r="HK25" i="41"/>
  <c r="JW25" i="41"/>
  <c r="MI25" i="41"/>
  <c r="AJ25" i="41"/>
  <c r="CV25" i="41"/>
  <c r="FH25" i="41"/>
  <c r="HT25" i="41"/>
  <c r="KF25" i="41"/>
  <c r="MR25" i="41"/>
  <c r="MJ26" i="41"/>
  <c r="HT26" i="41"/>
  <c r="AJ26" i="41"/>
  <c r="LL26" i="41"/>
  <c r="GH26" i="41"/>
  <c r="AL26" i="41"/>
  <c r="KH26" i="41"/>
  <c r="EJ26" i="41"/>
  <c r="I26" i="41"/>
  <c r="ID26" i="41"/>
  <c r="CF26" i="41"/>
  <c r="MB26" i="41"/>
  <c r="FZ26" i="41"/>
  <c r="AC26" i="41"/>
  <c r="CO26" i="41"/>
  <c r="FA26" i="41"/>
  <c r="HM26" i="41"/>
  <c r="JY26" i="41"/>
  <c r="MK26" i="41"/>
  <c r="BK26" i="41"/>
  <c r="DW26" i="41"/>
  <c r="GI26" i="41"/>
  <c r="IU26" i="41"/>
  <c r="LG26" i="41"/>
  <c r="AF26" i="41"/>
  <c r="CR26" i="41"/>
  <c r="FD26" i="41"/>
  <c r="HP26" i="41"/>
  <c r="KB26" i="41"/>
  <c r="MN26" i="41"/>
  <c r="CC26" i="41"/>
  <c r="EO26" i="41"/>
  <c r="HA26" i="41"/>
  <c r="JM26" i="41"/>
  <c r="LY26" i="41"/>
  <c r="AH26" i="41"/>
  <c r="CT26" i="41"/>
  <c r="FF26" i="41"/>
  <c r="HR26" i="41"/>
  <c r="KD26" i="41"/>
  <c r="MP26" i="41"/>
  <c r="BG26" i="41"/>
  <c r="DS26" i="41"/>
  <c r="GE26" i="41"/>
  <c r="IQ26" i="41"/>
  <c r="LC26" i="41"/>
  <c r="EV19" i="41"/>
  <c r="HY27" i="41"/>
  <c r="BY27" i="41"/>
  <c r="DM27" i="41"/>
  <c r="KK27" i="41"/>
  <c r="AI27" i="41"/>
  <c r="BQ27" i="41"/>
  <c r="AB27" i="41"/>
  <c r="CN27" i="41"/>
  <c r="FO27" i="41"/>
  <c r="N27" i="41"/>
  <c r="BZ27" i="41"/>
  <c r="EL27" i="41"/>
  <c r="BK27" i="41"/>
  <c r="DW27" i="41"/>
  <c r="LA27" i="41"/>
  <c r="BD27" i="41"/>
  <c r="DP27" i="41"/>
  <c r="JW27" i="41"/>
  <c r="AW27" i="41"/>
  <c r="DI27" i="41"/>
  <c r="IW27" i="41"/>
  <c r="AP27" i="41"/>
  <c r="DB27" i="41"/>
  <c r="HS27" i="41"/>
  <c r="FV27" i="41"/>
  <c r="IH27" i="41"/>
  <c r="KT27" i="41"/>
  <c r="HD27" i="41"/>
  <c r="JP27" i="41"/>
  <c r="MB27" i="41"/>
  <c r="FY27" i="41"/>
  <c r="IK27" i="41"/>
  <c r="KW27" i="41"/>
  <c r="FB27" i="41"/>
  <c r="HN27" i="41"/>
  <c r="JZ27" i="41"/>
  <c r="ML27" i="41"/>
  <c r="GI27" i="41"/>
  <c r="IU27" i="41"/>
  <c r="LG27" i="41"/>
  <c r="FL27" i="41"/>
  <c r="HX27" i="41"/>
  <c r="KJ27" i="41"/>
  <c r="MV27" i="41"/>
  <c r="AA31" i="41"/>
  <c r="CM31" i="41"/>
  <c r="AB31" i="41"/>
  <c r="BO31" i="41"/>
  <c r="CV31" i="41"/>
  <c r="EI31" i="41"/>
  <c r="GV31" i="41"/>
  <c r="BA31" i="41"/>
  <c r="DM31" i="41"/>
  <c r="II31" i="41"/>
  <c r="AD31" i="41"/>
  <c r="CP31" i="41"/>
  <c r="FD31" i="41"/>
  <c r="O31" i="41"/>
  <c r="DC15" i="41"/>
  <c r="FO15" i="41"/>
  <c r="IA15" i="41"/>
  <c r="KM15" i="41"/>
  <c r="MY15" i="41"/>
  <c r="JR15" i="41"/>
  <c r="MD15" i="41"/>
  <c r="W15" i="41"/>
  <c r="CI15" i="41"/>
  <c r="EU15" i="41"/>
  <c r="HG15" i="41"/>
  <c r="ME15" i="41"/>
  <c r="JL15" i="41"/>
  <c r="EW15" i="41"/>
  <c r="HI15" i="41"/>
  <c r="JU15" i="41"/>
  <c r="MG15" i="41"/>
  <c r="AS15" i="41"/>
  <c r="AK15" i="41"/>
  <c r="JY15" i="41"/>
  <c r="JC16" i="41"/>
  <c r="AO16" i="41"/>
  <c r="AP16" i="41"/>
  <c r="DB16" i="41"/>
  <c r="EQ16" i="41"/>
  <c r="HC16" i="41"/>
  <c r="JO16" i="41"/>
  <c r="MA16" i="41"/>
  <c r="AR16" i="41"/>
  <c r="DD16" i="41"/>
  <c r="AC16" i="41"/>
  <c r="CO16" i="41"/>
  <c r="HM16" i="41"/>
  <c r="JY16" i="41"/>
  <c r="MK16" i="41"/>
  <c r="CX16" i="41"/>
  <c r="HV16" i="41"/>
  <c r="KH16" i="41"/>
  <c r="MT16" i="41"/>
  <c r="NC16" i="41"/>
  <c r="HW16" i="41"/>
  <c r="BK17" i="41"/>
  <c r="AV17" i="41"/>
  <c r="AW17" i="41"/>
  <c r="DI17" i="41"/>
  <c r="FU17" i="41"/>
  <c r="IG17" i="41"/>
  <c r="KS17" i="41"/>
  <c r="NE17" i="41"/>
  <c r="BF17" i="41"/>
  <c r="DR17" i="41"/>
  <c r="GD17" i="41"/>
  <c r="IP17" i="41"/>
  <c r="LB17" i="41"/>
  <c r="CE17" i="41"/>
  <c r="EQ17" i="41"/>
  <c r="HC17" i="41"/>
  <c r="JO17" i="41"/>
  <c r="MA17" i="41"/>
  <c r="BH17" i="41"/>
  <c r="DT17" i="41"/>
  <c r="GF17" i="41"/>
  <c r="IR17" i="41"/>
  <c r="LD17" i="41"/>
  <c r="AC17" i="41"/>
  <c r="CO17" i="41"/>
  <c r="FA17" i="41"/>
  <c r="HM17" i="41"/>
  <c r="JY17" i="41"/>
  <c r="MK17" i="41"/>
  <c r="V17" i="41"/>
  <c r="CH17" i="41"/>
  <c r="ET17" i="41"/>
  <c r="HF17" i="41"/>
  <c r="JR17" i="41"/>
  <c r="MD17" i="41"/>
  <c r="W17" i="41"/>
  <c r="CA17" i="41"/>
  <c r="EK18" i="41"/>
  <c r="AD18" i="41"/>
  <c r="BK18" i="41"/>
  <c r="AO18" i="41"/>
  <c r="DJ18" i="41"/>
  <c r="FV18" i="41"/>
  <c r="IH18" i="41"/>
  <c r="KT18" i="41"/>
  <c r="D18" i="41"/>
  <c r="LL18" i="41"/>
  <c r="FQ18" i="41"/>
  <c r="AI19" i="41"/>
  <c r="D19" i="41"/>
  <c r="BP19" i="41"/>
  <c r="CG19" i="41"/>
  <c r="ES19" i="41"/>
  <c r="HE19" i="41"/>
  <c r="JQ19" i="41"/>
  <c r="MC19" i="41"/>
  <c r="DN19" i="41"/>
  <c r="FZ19" i="41"/>
  <c r="IL19" i="41"/>
  <c r="KX19" i="41"/>
  <c r="CA19" i="41"/>
  <c r="EM19" i="41"/>
  <c r="GY19" i="41"/>
  <c r="JK19" i="41"/>
  <c r="LW19" i="41"/>
  <c r="KZ19" i="41"/>
  <c r="FT19" i="41"/>
  <c r="FC16" i="41"/>
  <c r="BM24" i="41"/>
  <c r="I24" i="41"/>
  <c r="AI24" i="41"/>
  <c r="K24" i="41"/>
  <c r="NB24" i="41"/>
  <c r="JB24" i="41"/>
  <c r="JJ24" i="41"/>
  <c r="KH24" i="41"/>
  <c r="KP24" i="41"/>
  <c r="GL24" i="41"/>
  <c r="LP24" i="41"/>
  <c r="AZ24" i="41"/>
  <c r="DL24" i="41"/>
  <c r="FX24" i="41"/>
  <c r="JL24" i="41"/>
  <c r="AK24" i="41"/>
  <c r="CW24" i="41"/>
  <c r="FI24" i="41"/>
  <c r="AD24" i="41"/>
  <c r="CP24" i="41"/>
  <c r="FB24" i="41"/>
  <c r="HO24" i="41"/>
  <c r="W24" i="41"/>
  <c r="CI24" i="41"/>
  <c r="EU24" i="41"/>
  <c r="HG24" i="41"/>
  <c r="P24" i="41"/>
  <c r="CB24" i="41"/>
  <c r="EN24" i="41"/>
  <c r="GZ24" i="41"/>
  <c r="IM24" i="41"/>
  <c r="KY24" i="41"/>
  <c r="HQ24" i="41"/>
  <c r="KC24" i="41"/>
  <c r="MO24" i="41"/>
  <c r="JV24" i="41"/>
  <c r="MH24" i="41"/>
  <c r="JW24" i="41"/>
  <c r="MI24" i="41"/>
  <c r="IR24" i="41"/>
  <c r="LD24" i="41"/>
  <c r="G17" i="41"/>
  <c r="MC25" i="41"/>
  <c r="DU25" i="41"/>
  <c r="BA25" i="41"/>
  <c r="CI25" i="41"/>
  <c r="ME25" i="41"/>
  <c r="IU25" i="41"/>
  <c r="EC25" i="41"/>
  <c r="G25" i="41"/>
  <c r="JC25" i="41"/>
  <c r="EK25" i="41"/>
  <c r="O25" i="41"/>
  <c r="JK25" i="41"/>
  <c r="AL25" i="41"/>
  <c r="CX25" i="41"/>
  <c r="FJ25" i="41"/>
  <c r="HV25" i="41"/>
  <c r="KH25" i="41"/>
  <c r="MT25" i="41"/>
  <c r="BD25" i="41"/>
  <c r="DP25" i="41"/>
  <c r="GB25" i="41"/>
  <c r="IN25" i="41"/>
  <c r="KZ25" i="41"/>
  <c r="I25" i="41"/>
  <c r="BU25" i="41"/>
  <c r="EG25" i="41"/>
  <c r="GS25" i="41"/>
  <c r="JE25" i="41"/>
  <c r="LQ25" i="41"/>
  <c r="Z25" i="41"/>
  <c r="CL25" i="41"/>
  <c r="EX25" i="41"/>
  <c r="HJ25" i="41"/>
  <c r="JV25" i="41"/>
  <c r="MH25" i="41"/>
  <c r="AI25" i="41"/>
  <c r="CU25" i="41"/>
  <c r="FG25" i="41"/>
  <c r="HS25" i="41"/>
  <c r="KE25" i="41"/>
  <c r="MQ25" i="41"/>
  <c r="AR25" i="41"/>
  <c r="DD25" i="41"/>
  <c r="FP25" i="41"/>
  <c r="IB25" i="41"/>
  <c r="KN25" i="41"/>
  <c r="MZ25" i="41"/>
  <c r="FI18" i="41"/>
  <c r="N26" i="41"/>
  <c r="MR26" i="41"/>
  <c r="FH26" i="41"/>
  <c r="E26" i="41"/>
  <c r="HN26" i="41"/>
  <c r="BR26" i="41"/>
  <c r="LN26" i="41"/>
  <c r="FP26" i="41"/>
  <c r="V26" i="41"/>
  <c r="JJ26" i="41"/>
  <c r="DL26" i="41"/>
  <c r="HF26" i="41"/>
  <c r="AK26" i="41"/>
  <c r="CW26" i="41"/>
  <c r="FI26" i="41"/>
  <c r="HU26" i="41"/>
  <c r="KG26" i="41"/>
  <c r="MS26" i="41"/>
  <c r="BS26" i="41"/>
  <c r="EE26" i="41"/>
  <c r="GQ26" i="41"/>
  <c r="JC26" i="41"/>
  <c r="LO26" i="41"/>
  <c r="AN26" i="41"/>
  <c r="CZ26" i="41"/>
  <c r="FL26" i="41"/>
  <c r="HX26" i="41"/>
  <c r="KJ26" i="41"/>
  <c r="MV26" i="41"/>
  <c r="CK26" i="41"/>
  <c r="EW26" i="41"/>
  <c r="HI26" i="41"/>
  <c r="JU26" i="41"/>
  <c r="MG26" i="41"/>
  <c r="AP26" i="41"/>
  <c r="DB26" i="41"/>
  <c r="FN26" i="41"/>
  <c r="HZ26" i="41"/>
  <c r="KL26" i="41"/>
  <c r="MX26" i="41"/>
  <c r="BO26" i="41"/>
  <c r="EA26" i="41"/>
  <c r="GM26" i="41"/>
  <c r="IY26" i="41"/>
  <c r="LK26" i="41"/>
  <c r="KJ19" i="41"/>
  <c r="JT19" i="41"/>
  <c r="AY27" i="41"/>
  <c r="DE27" i="41"/>
  <c r="ET27" i="41"/>
  <c r="AC27" i="41"/>
  <c r="BO27" i="41"/>
  <c r="CW27" i="41"/>
  <c r="AJ27" i="41"/>
  <c r="CV27" i="41"/>
  <c r="GU27" i="41"/>
  <c r="V27" i="41"/>
  <c r="CH27" i="41"/>
  <c r="EV27" i="41"/>
  <c r="G27" i="41"/>
  <c r="BS27" i="41"/>
  <c r="EE27" i="41"/>
  <c r="MG27" i="41"/>
  <c r="BL27" i="41"/>
  <c r="DX27" i="41"/>
  <c r="LC27" i="41"/>
  <c r="BE27" i="41"/>
  <c r="DQ27" i="41"/>
  <c r="KC27" i="41"/>
  <c r="AX27" i="41"/>
  <c r="DJ27" i="41"/>
  <c r="IY27" i="41"/>
  <c r="GD27" i="41"/>
  <c r="IP27" i="41"/>
  <c r="LB27" i="41"/>
  <c r="EZ27" i="41"/>
  <c r="HL27" i="41"/>
  <c r="JX27" i="41"/>
  <c r="MJ27" i="41"/>
  <c r="GG27" i="41"/>
  <c r="IS27" i="41"/>
  <c r="LE27" i="41"/>
  <c r="FJ27" i="41"/>
  <c r="HV27" i="41"/>
  <c r="KH27" i="41"/>
  <c r="MT27" i="41"/>
  <c r="GQ27" i="41"/>
  <c r="JC27" i="41"/>
  <c r="LO27" i="41"/>
  <c r="FT27" i="41"/>
  <c r="IF27" i="41"/>
  <c r="KR27" i="41"/>
  <c r="ND27" i="41"/>
  <c r="EZ31" i="41"/>
  <c r="T31" i="41"/>
  <c r="BH31" i="41"/>
  <c r="CU31" i="41"/>
  <c r="EB31" i="41"/>
  <c r="GU31" i="41"/>
  <c r="LT31" i="41"/>
  <c r="BI31" i="41"/>
  <c r="DU31" i="41"/>
  <c r="JO31" i="41"/>
  <c r="AL31" i="41"/>
  <c r="CX31" i="41"/>
  <c r="FX31" i="41"/>
  <c r="W31" i="41"/>
  <c r="AK16" i="41"/>
  <c r="CW16" i="41"/>
  <c r="KG16" i="41"/>
  <c r="FR16" i="41"/>
  <c r="ID16" i="41"/>
  <c r="KP16" i="41"/>
  <c r="NB16" i="41"/>
  <c r="DP17" i="41"/>
  <c r="GB17" i="41"/>
  <c r="IN17" i="41"/>
  <c r="KZ17" i="41"/>
  <c r="DQ17" i="41"/>
  <c r="D17" i="41"/>
  <c r="BP17" i="41"/>
  <c r="AK17" i="41"/>
  <c r="AD17" i="41"/>
  <c r="CP17" i="41"/>
  <c r="FB17" i="41"/>
  <c r="HN17" i="41"/>
  <c r="JZ17" i="41"/>
  <c r="ML17" i="41"/>
  <c r="HM18" i="41"/>
  <c r="AL18" i="41"/>
  <c r="CX18" i="41"/>
  <c r="FJ18" i="41"/>
  <c r="HV18" i="41"/>
  <c r="KH18" i="41"/>
  <c r="MT18" i="41"/>
  <c r="G18" i="41"/>
  <c r="BS18" i="41"/>
  <c r="EE18" i="41"/>
  <c r="GQ18" i="41"/>
  <c r="JC18" i="41"/>
  <c r="LO18" i="41"/>
  <c r="CJ18" i="41"/>
  <c r="EV18" i="41"/>
  <c r="HH18" i="41"/>
  <c r="JT18" i="41"/>
  <c r="MF18" i="41"/>
  <c r="AW18" i="41"/>
  <c r="DI18" i="41"/>
  <c r="FU18" i="41"/>
  <c r="IG18" i="41"/>
  <c r="KS18" i="41"/>
  <c r="NE18" i="41"/>
  <c r="DR18" i="41"/>
  <c r="GD18" i="41"/>
  <c r="IP18" i="41"/>
  <c r="LB18" i="41"/>
  <c r="S18" i="41"/>
  <c r="CE18" i="41"/>
  <c r="EQ18" i="41"/>
  <c r="HC18" i="41"/>
  <c r="JO18" i="41"/>
  <c r="MA18" i="41"/>
  <c r="L18" i="41"/>
  <c r="BX18" i="41"/>
  <c r="EJ18" i="41"/>
  <c r="GV18" i="41"/>
  <c r="JH18" i="41"/>
  <c r="LT18" i="41"/>
  <c r="DE18" i="41"/>
  <c r="AQ19" i="41"/>
  <c r="DC19" i="41"/>
  <c r="IA19" i="41"/>
  <c r="L19" i="41"/>
  <c r="BX19" i="41"/>
  <c r="CO19" i="41"/>
  <c r="FA19" i="41"/>
  <c r="HM19" i="41"/>
  <c r="JY19" i="41"/>
  <c r="MK19" i="41"/>
  <c r="DV19" i="41"/>
  <c r="GH19" i="41"/>
  <c r="IT19" i="41"/>
  <c r="LF19" i="41"/>
  <c r="CI19" i="41"/>
  <c r="EU19" i="41"/>
  <c r="HG19" i="41"/>
  <c r="JS19" i="41"/>
  <c r="ME19" i="41"/>
  <c r="IN19" i="41"/>
  <c r="GY16" i="41"/>
  <c r="GK24" i="41"/>
  <c r="EG24" i="41"/>
  <c r="BO24" i="41"/>
  <c r="AQ24" i="41"/>
  <c r="Q24" i="41"/>
  <c r="S24" i="41"/>
  <c r="Y24" i="41"/>
  <c r="AA24" i="41"/>
  <c r="GT24" i="41"/>
  <c r="MV24" i="41"/>
  <c r="BH24" i="41"/>
  <c r="DT24" i="41"/>
  <c r="GF24" i="41"/>
  <c r="KR24" i="41"/>
  <c r="AS24" i="41"/>
  <c r="DE24" i="41"/>
  <c r="FQ24" i="41"/>
  <c r="IL24" i="41"/>
  <c r="AL24" i="41"/>
  <c r="CX24" i="41"/>
  <c r="FJ24" i="41"/>
  <c r="HZ24" i="41"/>
  <c r="AE24" i="41"/>
  <c r="CQ24" i="41"/>
  <c r="FC24" i="41"/>
  <c r="HP24" i="41"/>
  <c r="X24" i="41"/>
  <c r="CJ24" i="41"/>
  <c r="EV24" i="41"/>
  <c r="HH24" i="41"/>
  <c r="IU24" i="41"/>
  <c r="LG24" i="41"/>
  <c r="HY24" i="41"/>
  <c r="KK24" i="41"/>
  <c r="MW24" i="41"/>
  <c r="KD24" i="41"/>
  <c r="MP24" i="41"/>
  <c r="KE24" i="41"/>
  <c r="MQ24" i="41"/>
  <c r="IZ24" i="41"/>
  <c r="LL24" i="41"/>
  <c r="JA24" i="41"/>
  <c r="LM24" i="41"/>
  <c r="BS17" i="41"/>
  <c r="HE25" i="41"/>
  <c r="IS25" i="41"/>
  <c r="FY25" i="41"/>
  <c r="DO25" i="41"/>
  <c r="AE25" i="41"/>
  <c r="KA25" i="41"/>
  <c r="FI25" i="41"/>
  <c r="AM25" i="41"/>
  <c r="KI25" i="41"/>
  <c r="FQ25" i="41"/>
  <c r="AU25" i="41"/>
  <c r="KQ25" i="41"/>
  <c r="AT25" i="41"/>
  <c r="DF25" i="41"/>
  <c r="FR25" i="41"/>
  <c r="ID25" i="41"/>
  <c r="KP25" i="41"/>
  <c r="NB25" i="41"/>
  <c r="BL25" i="41"/>
  <c r="DX25" i="41"/>
  <c r="GJ25" i="41"/>
  <c r="IV25" i="41"/>
  <c r="LH25" i="41"/>
  <c r="Q25" i="41"/>
  <c r="CC25" i="41"/>
  <c r="EO25" i="41"/>
  <c r="HA25" i="41"/>
  <c r="JM25" i="41"/>
  <c r="LY25" i="41"/>
  <c r="AH25" i="41"/>
  <c r="CT25" i="41"/>
  <c r="FF25" i="41"/>
  <c r="HR25" i="41"/>
  <c r="KD25" i="41"/>
  <c r="MP25" i="41"/>
  <c r="AQ25" i="41"/>
  <c r="DC25" i="41"/>
  <c r="FO25" i="41"/>
  <c r="IA25" i="41"/>
  <c r="KM25" i="41"/>
  <c r="MY25" i="41"/>
  <c r="AZ25" i="41"/>
  <c r="DL25" i="41"/>
  <c r="FX25" i="41"/>
  <c r="IJ25" i="41"/>
  <c r="KV25" i="41"/>
  <c r="CN26" i="41"/>
  <c r="P26" i="41"/>
  <c r="KF26" i="41"/>
  <c r="O26" i="41"/>
  <c r="IT26" i="41"/>
  <c r="CX26" i="41"/>
  <c r="MT26" i="41"/>
  <c r="GV26" i="41"/>
  <c r="AT26" i="41"/>
  <c r="KP26" i="41"/>
  <c r="ER26" i="41"/>
  <c r="L26" i="41"/>
  <c r="IL26" i="41"/>
  <c r="AS26" i="41"/>
  <c r="DE26" i="41"/>
  <c r="FQ26" i="41"/>
  <c r="IC26" i="41"/>
  <c r="KO26" i="41"/>
  <c r="NA26" i="41"/>
  <c r="CA26" i="41"/>
  <c r="EM26" i="41"/>
  <c r="GY26" i="41"/>
  <c r="JK26" i="41"/>
  <c r="LW26" i="41"/>
  <c r="AV26" i="41"/>
  <c r="DH26" i="41"/>
  <c r="FT26" i="41"/>
  <c r="IF26" i="41"/>
  <c r="KR26" i="41"/>
  <c r="ND26" i="41"/>
  <c r="CS26" i="41"/>
  <c r="FE26" i="41"/>
  <c r="HQ26" i="41"/>
  <c r="KC26" i="41"/>
  <c r="MO26" i="41"/>
  <c r="AX26" i="41"/>
  <c r="DJ26" i="41"/>
  <c r="FV26" i="41"/>
  <c r="IH26" i="41"/>
  <c r="KT26" i="41"/>
  <c r="BW26" i="41"/>
  <c r="EI26" i="41"/>
  <c r="GU26" i="41"/>
  <c r="JG26" i="41"/>
  <c r="LS26" i="41"/>
  <c r="HH19" i="41"/>
  <c r="MF19" i="41"/>
  <c r="K27" i="41"/>
  <c r="JE27" i="41"/>
  <c r="EK27" i="41"/>
  <c r="JM27" i="41"/>
  <c r="BI27" i="41"/>
  <c r="CU27" i="41"/>
  <c r="EC27" i="41"/>
  <c r="AR27" i="41"/>
  <c r="DD27" i="41"/>
  <c r="AD27" i="41"/>
  <c r="CP27" i="41"/>
  <c r="FW27" i="41"/>
  <c r="O27" i="41"/>
  <c r="CA27" i="41"/>
  <c r="EM27" i="41"/>
  <c r="H27" i="41"/>
  <c r="BT27" i="41"/>
  <c r="EF27" i="41"/>
  <c r="MI27" i="41"/>
  <c r="BM27" i="41"/>
  <c r="DY27" i="41"/>
  <c r="LI27" i="41"/>
  <c r="BF27" i="41"/>
  <c r="DR27" i="41"/>
  <c r="KE27" i="41"/>
  <c r="GL27" i="41"/>
  <c r="IX27" i="41"/>
  <c r="LJ27" i="41"/>
  <c r="FH27" i="41"/>
  <c r="HT27" i="41"/>
  <c r="KF27" i="41"/>
  <c r="MR27" i="41"/>
  <c r="GO27" i="41"/>
  <c r="JA27" i="41"/>
  <c r="LM27" i="41"/>
  <c r="FR27" i="41"/>
  <c r="ID27" i="41"/>
  <c r="KP27" i="41"/>
  <c r="NB27" i="41"/>
  <c r="GY27" i="41"/>
  <c r="JK27" i="41"/>
  <c r="LW27" i="41"/>
  <c r="GB27" i="41"/>
  <c r="IN27" i="41"/>
  <c r="KZ27" i="41"/>
  <c r="AY31" i="41"/>
  <c r="AZ31" i="41"/>
  <c r="CN31" i="41"/>
  <c r="EA31" i="41"/>
  <c r="FP31" i="41"/>
  <c r="LS31" i="41"/>
  <c r="E31" i="41"/>
  <c r="BQ31" i="41"/>
  <c r="EC31" i="41"/>
  <c r="KU31" i="41"/>
  <c r="AT31" i="41"/>
  <c r="DF31" i="41"/>
  <c r="HD31" i="41"/>
  <c r="AE31" i="41"/>
  <c r="BG15" i="41"/>
  <c r="DS15" i="41"/>
  <c r="GE15" i="41"/>
  <c r="IB15" i="41"/>
  <c r="KH15" i="41"/>
  <c r="MT15" i="41"/>
  <c r="AM15" i="41"/>
  <c r="CY15" i="41"/>
  <c r="FK15" i="41"/>
  <c r="HW15" i="41"/>
  <c r="KI15" i="41"/>
  <c r="MU15" i="41"/>
  <c r="DA15" i="41"/>
  <c r="FM15" i="41"/>
  <c r="HY15" i="41"/>
  <c r="KK15" i="41"/>
  <c r="MW15" i="41"/>
  <c r="FA15" i="41"/>
  <c r="JA15" i="41"/>
  <c r="EE16" i="41"/>
  <c r="BK16" i="41"/>
  <c r="FD16" i="41"/>
  <c r="HP16" i="41"/>
  <c r="KB16" i="41"/>
  <c r="MN16" i="41"/>
  <c r="GC16" i="41"/>
  <c r="IO16" i="41"/>
  <c r="LA16" i="41"/>
  <c r="IP16" i="41"/>
  <c r="LB16" i="41"/>
  <c r="BH16" i="41"/>
  <c r="DT16" i="41"/>
  <c r="AS16" i="41"/>
  <c r="DE16" i="41"/>
  <c r="FQ16" i="41"/>
  <c r="IC16" i="41"/>
  <c r="IL16" i="41"/>
  <c r="KX16" i="41"/>
  <c r="KY16" i="41"/>
  <c r="IE16" i="41"/>
  <c r="CY16" i="41"/>
  <c r="BL17" i="41"/>
  <c r="BM17" i="41"/>
  <c r="DY17" i="41"/>
  <c r="GK17" i="41"/>
  <c r="IW17" i="41"/>
  <c r="LI17" i="41"/>
  <c r="J17" i="41"/>
  <c r="BV17" i="41"/>
  <c r="EH17" i="41"/>
  <c r="GT17" i="41"/>
  <c r="JF17" i="41"/>
  <c r="LR17" i="41"/>
  <c r="CU17" i="41"/>
  <c r="FG17" i="41"/>
  <c r="HS17" i="41"/>
  <c r="KE17" i="41"/>
  <c r="MQ17" i="41"/>
  <c r="L17" i="41"/>
  <c r="EJ17" i="41"/>
  <c r="GV17" i="41"/>
  <c r="JH17" i="41"/>
  <c r="LT17" i="41"/>
  <c r="AS17" i="41"/>
  <c r="DE17" i="41"/>
  <c r="FQ17" i="41"/>
  <c r="IC17" i="41"/>
  <c r="KO17" i="41"/>
  <c r="NA17" i="41"/>
  <c r="AL17" i="41"/>
  <c r="CX17" i="41"/>
  <c r="FJ17" i="41"/>
  <c r="HV17" i="41"/>
  <c r="KH17" i="41"/>
  <c r="MT17" i="41"/>
  <c r="ES18" i="41"/>
  <c r="AT18" i="41"/>
  <c r="DF18" i="41"/>
  <c r="FR18" i="41"/>
  <c r="ID18" i="41"/>
  <c r="KP18" i="41"/>
  <c r="NB18" i="41"/>
  <c r="O18" i="41"/>
  <c r="CA18" i="41"/>
  <c r="EM18" i="41"/>
  <c r="GY18" i="41"/>
  <c r="JK18" i="41"/>
  <c r="LW18" i="41"/>
  <c r="CR18" i="41"/>
  <c r="FD18" i="41"/>
  <c r="HP18" i="41"/>
  <c r="KB18" i="41"/>
  <c r="MN18" i="41"/>
  <c r="BE18" i="41"/>
  <c r="DQ18" i="41"/>
  <c r="GC18" i="41"/>
  <c r="IO18" i="41"/>
  <c r="LA18" i="41"/>
  <c r="BN18" i="41"/>
  <c r="DZ18" i="41"/>
  <c r="GL18" i="41"/>
  <c r="IX18" i="41"/>
  <c r="LJ18" i="41"/>
  <c r="CM18" i="41"/>
  <c r="EY18" i="41"/>
  <c r="HK18" i="41"/>
  <c r="JW18" i="41"/>
  <c r="MI18" i="41"/>
  <c r="T18" i="41"/>
  <c r="ER18" i="41"/>
  <c r="HD18" i="41"/>
  <c r="JP18" i="41"/>
  <c r="MB18" i="41"/>
  <c r="LP19" i="41"/>
  <c r="Y19" i="41"/>
  <c r="CK19" i="41"/>
  <c r="EW19" i="41"/>
  <c r="HI19" i="41"/>
  <c r="JU19" i="41"/>
  <c r="MG19" i="41"/>
  <c r="AY19" i="41"/>
  <c r="T19" i="41"/>
  <c r="HD19" i="41"/>
  <c r="CW19" i="41"/>
  <c r="FI19" i="41"/>
  <c r="HU19" i="41"/>
  <c r="KG19" i="41"/>
  <c r="MS19" i="41"/>
  <c r="ED19" i="41"/>
  <c r="GP19" i="41"/>
  <c r="JB19" i="41"/>
  <c r="LN19" i="41"/>
  <c r="CQ19" i="41"/>
  <c r="FC19" i="41"/>
  <c r="HO19" i="41"/>
  <c r="KA19" i="41"/>
  <c r="MM19" i="41"/>
  <c r="GB19" i="41"/>
  <c r="AV19" i="41"/>
  <c r="HO16" i="41"/>
  <c r="BU24" i="41"/>
  <c r="MT24" i="41"/>
  <c r="CU24" i="41"/>
  <c r="BW24" i="41"/>
  <c r="AW24" i="41"/>
  <c r="AY24" i="41"/>
  <c r="BE24" i="41"/>
  <c r="BG24" i="41"/>
  <c r="R24" i="41"/>
  <c r="HB24" i="41"/>
  <c r="D24" i="41"/>
  <c r="BP24" i="41"/>
  <c r="EB24" i="41"/>
  <c r="GN24" i="41"/>
  <c r="LX24" i="41"/>
  <c r="BA24" i="41"/>
  <c r="DM24" i="41"/>
  <c r="FY24" i="41"/>
  <c r="JR24" i="41"/>
  <c r="AT24" i="41"/>
  <c r="DF24" i="41"/>
  <c r="FR24" i="41"/>
  <c r="IN24" i="41"/>
  <c r="AM24" i="41"/>
  <c r="CY24" i="41"/>
  <c r="FK24" i="41"/>
  <c r="IA24" i="41"/>
  <c r="AF24" i="41"/>
  <c r="CR24" i="41"/>
  <c r="FD24" i="41"/>
  <c r="HR24" i="41"/>
  <c r="JC24" i="41"/>
  <c r="LO24" i="41"/>
  <c r="IG24" i="41"/>
  <c r="KS24" i="41"/>
  <c r="NE24" i="41"/>
  <c r="KL24" i="41"/>
  <c r="MX24" i="41"/>
  <c r="KM24" i="41"/>
  <c r="MY24" i="41"/>
  <c r="JH24" i="41"/>
  <c r="LT24" i="41"/>
  <c r="JI24" i="41"/>
  <c r="LU24" i="41"/>
  <c r="EE17" i="41"/>
  <c r="IK25" i="41"/>
  <c r="U25" i="41"/>
  <c r="KW25" i="41"/>
  <c r="EU25" i="41"/>
  <c r="BK25" i="41"/>
  <c r="LG25" i="41"/>
  <c r="GO25" i="41"/>
  <c r="BS25" i="41"/>
  <c r="LO25" i="41"/>
  <c r="GW25" i="41"/>
  <c r="CA25" i="41"/>
  <c r="LW25" i="41"/>
  <c r="BB25" i="41"/>
  <c r="DN25" i="41"/>
  <c r="FZ25" i="41"/>
  <c r="IL25" i="41"/>
  <c r="KX25" i="41"/>
  <c r="H25" i="41"/>
  <c r="BT25" i="41"/>
  <c r="EF25" i="41"/>
  <c r="GR25" i="41"/>
  <c r="JD25" i="41"/>
  <c r="LP25" i="41"/>
  <c r="Y25" i="41"/>
  <c r="CK25" i="41"/>
  <c r="EW25" i="41"/>
  <c r="HI25" i="41"/>
  <c r="JU25" i="41"/>
  <c r="MG25" i="41"/>
  <c r="AP25" i="41"/>
  <c r="DB25" i="41"/>
  <c r="FN25" i="41"/>
  <c r="HZ25" i="41"/>
  <c r="KL25" i="41"/>
  <c r="MX25" i="41"/>
  <c r="AY25" i="41"/>
  <c r="DK25" i="41"/>
  <c r="FW25" i="41"/>
  <c r="II25" i="41"/>
  <c r="KU25" i="41"/>
  <c r="BH25" i="41"/>
  <c r="DT25" i="41"/>
  <c r="GF25" i="41"/>
  <c r="IR25" i="41"/>
  <c r="LD25" i="41"/>
  <c r="HU18" i="41"/>
  <c r="DT26" i="41"/>
  <c r="EB26" i="41"/>
  <c r="BH26" i="41"/>
  <c r="AG26" i="41"/>
  <c r="JZ26" i="41"/>
  <c r="ED26" i="41"/>
  <c r="H26" i="41"/>
  <c r="IB26" i="41"/>
  <c r="BZ26" i="41"/>
  <c r="LV26" i="41"/>
  <c r="FX26" i="41"/>
  <c r="AB26" i="41"/>
  <c r="JR26" i="41"/>
  <c r="BA26" i="41"/>
  <c r="DM26" i="41"/>
  <c r="FY26" i="41"/>
  <c r="IK26" i="41"/>
  <c r="KW26" i="41"/>
  <c r="W26" i="41"/>
  <c r="CI26" i="41"/>
  <c r="EU26" i="41"/>
  <c r="HG26" i="41"/>
  <c r="JS26" i="41"/>
  <c r="ME26" i="41"/>
  <c r="BD26" i="41"/>
  <c r="DP26" i="41"/>
  <c r="GB26" i="41"/>
  <c r="IN26" i="41"/>
  <c r="KZ26" i="41"/>
  <c r="AO26" i="41"/>
  <c r="DA26" i="41"/>
  <c r="FM26" i="41"/>
  <c r="HY26" i="41"/>
  <c r="KK26" i="41"/>
  <c r="MW26" i="41"/>
  <c r="BF26" i="41"/>
  <c r="DR26" i="41"/>
  <c r="GD26" i="41"/>
  <c r="IP26" i="41"/>
  <c r="LB26" i="41"/>
  <c r="S26" i="41"/>
  <c r="CE26" i="41"/>
  <c r="EQ26" i="41"/>
  <c r="HC26" i="41"/>
  <c r="JO26" i="41"/>
  <c r="MA26" i="41"/>
  <c r="HX19" i="41"/>
  <c r="MV19" i="41"/>
  <c r="EI27" i="41"/>
  <c r="BW27" i="41"/>
  <c r="IG27" i="41"/>
  <c r="AA27" i="41"/>
  <c r="CO27" i="41"/>
  <c r="EA27" i="41"/>
  <c r="HA27" i="41"/>
  <c r="AZ27" i="41"/>
  <c r="DL27" i="41"/>
  <c r="JG27" i="41"/>
  <c r="AL27" i="41"/>
  <c r="CX27" i="41"/>
  <c r="HC27" i="41"/>
  <c r="W27" i="41"/>
  <c r="CI27" i="41"/>
  <c r="EW27" i="41"/>
  <c r="P27" i="41"/>
  <c r="CB27" i="41"/>
  <c r="EN27" i="41"/>
  <c r="I27" i="41"/>
  <c r="BU27" i="41"/>
  <c r="EG27" i="41"/>
  <c r="MO27" i="41"/>
  <c r="BN27" i="41"/>
  <c r="DZ27" i="41"/>
  <c r="LK27" i="41"/>
  <c r="GT27" i="41"/>
  <c r="JF27" i="41"/>
  <c r="LR27" i="41"/>
  <c r="FP27" i="41"/>
  <c r="IB27" i="41"/>
  <c r="KN27" i="41"/>
  <c r="MZ27" i="41"/>
  <c r="GW27" i="41"/>
  <c r="JI27" i="41"/>
  <c r="LU27" i="41"/>
  <c r="FZ27" i="41"/>
  <c r="IL27" i="41"/>
  <c r="KX27" i="41"/>
  <c r="EU27" i="41"/>
  <c r="HG27" i="41"/>
  <c r="JS27" i="41"/>
  <c r="ME27" i="41"/>
  <c r="GJ27" i="41"/>
  <c r="IV27" i="41"/>
  <c r="LH27" i="41"/>
  <c r="IA31" i="41"/>
  <c r="CF31" i="41"/>
  <c r="DT31" i="41"/>
  <c r="FO31" i="41"/>
  <c r="KN31" i="41"/>
  <c r="L31" i="41"/>
  <c r="M31" i="41"/>
  <c r="BY31" i="41"/>
  <c r="EK31" i="41"/>
  <c r="MA31" i="41"/>
  <c r="BB31" i="41"/>
  <c r="DN31" i="41"/>
  <c r="IJ31" i="41"/>
  <c r="AM31" i="41"/>
  <c r="HR15" i="41"/>
  <c r="KD15" i="41"/>
  <c r="MP15" i="41"/>
  <c r="IY15" i="41"/>
  <c r="LK15" i="41"/>
  <c r="AZ15" i="41"/>
  <c r="DL15" i="41"/>
  <c r="FX15" i="41"/>
  <c r="IJ15" i="41"/>
  <c r="KV15" i="41"/>
  <c r="KP15" i="41"/>
  <c r="NB15" i="41"/>
  <c r="KQ15" i="41"/>
  <c r="NC15" i="41"/>
  <c r="HX15" i="41"/>
  <c r="KJ15" i="41"/>
  <c r="IG15" i="41"/>
  <c r="KS15" i="41"/>
  <c r="NE15" i="41"/>
  <c r="MS15" i="41"/>
  <c r="CO15" i="41"/>
  <c r="GO15" i="41"/>
  <c r="BS16" i="41"/>
  <c r="BN16" i="41"/>
  <c r="DZ16" i="41"/>
  <c r="D16" i="41"/>
  <c r="BP16" i="41"/>
  <c r="EB16" i="41"/>
  <c r="GN16" i="41"/>
  <c r="IZ16" i="41"/>
  <c r="LL16" i="41"/>
  <c r="BA16" i="41"/>
  <c r="DM16" i="41"/>
  <c r="IK16" i="41"/>
  <c r="KW16" i="41"/>
  <c r="DV16" i="41"/>
  <c r="GH16" i="41"/>
  <c r="IT16" i="41"/>
  <c r="LF16" i="41"/>
  <c r="IM16" i="41"/>
  <c r="AM16" i="41"/>
  <c r="H17" i="41"/>
  <c r="BT17" i="41"/>
  <c r="BU17" i="41"/>
  <c r="R17" i="41"/>
  <c r="CD17" i="41"/>
  <c r="EP17" i="41"/>
  <c r="HB17" i="41"/>
  <c r="JN17" i="41"/>
  <c r="LZ17" i="41"/>
  <c r="DC17" i="41"/>
  <c r="FO17" i="41"/>
  <c r="IA17" i="41"/>
  <c r="KM17" i="41"/>
  <c r="MY17" i="41"/>
  <c r="T17" i="41"/>
  <c r="CF17" i="41"/>
  <c r="ER17" i="41"/>
  <c r="HD17" i="41"/>
  <c r="JP17" i="41"/>
  <c r="MB17" i="41"/>
  <c r="BA17" i="41"/>
  <c r="DM17" i="41"/>
  <c r="FY17" i="41"/>
  <c r="IK17" i="41"/>
  <c r="KW17" i="41"/>
  <c r="AT17" i="41"/>
  <c r="DF17" i="41"/>
  <c r="FR17" i="41"/>
  <c r="ID17" i="41"/>
  <c r="KP17" i="41"/>
  <c r="NB17" i="41"/>
  <c r="GY17" i="41"/>
  <c r="BB18" i="41"/>
  <c r="W18" i="41"/>
  <c r="AN18" i="41"/>
  <c r="CZ18" i="41"/>
  <c r="FL18" i="41"/>
  <c r="HX18" i="41"/>
  <c r="KJ18" i="41"/>
  <c r="MV18" i="41"/>
  <c r="J18" i="41"/>
  <c r="EH18" i="41"/>
  <c r="GT18" i="41"/>
  <c r="JF18" i="41"/>
  <c r="LR18" i="41"/>
  <c r="AI18" i="41"/>
  <c r="AB18" i="41"/>
  <c r="CN18" i="41"/>
  <c r="R19" i="41"/>
  <c r="CD19" i="41"/>
  <c r="BG19" i="41"/>
  <c r="DS19" i="41"/>
  <c r="GE19" i="41"/>
  <c r="IQ19" i="41"/>
  <c r="LC19" i="41"/>
  <c r="AB19" i="41"/>
  <c r="HL19" i="41"/>
  <c r="AS19" i="41"/>
  <c r="DE19" i="41"/>
  <c r="FQ19" i="41"/>
  <c r="IC19" i="41"/>
  <c r="KO19" i="41"/>
  <c r="NA19" i="41"/>
  <c r="EL19" i="41"/>
  <c r="GX19" i="41"/>
  <c r="JJ19" i="41"/>
  <c r="LV19" i="41"/>
  <c r="CY19" i="41"/>
  <c r="FK19" i="41"/>
  <c r="HW19" i="41"/>
  <c r="KI19" i="41"/>
  <c r="MU19" i="41"/>
  <c r="DP19" i="41"/>
  <c r="EM16" i="41"/>
  <c r="O16" i="41"/>
  <c r="AG24" i="41"/>
  <c r="EA24" i="41"/>
  <c r="DC24" i="41"/>
  <c r="CC24" i="41"/>
  <c r="CE24" i="41"/>
  <c r="CK24" i="41"/>
  <c r="CM24" i="41"/>
  <c r="HJ24" i="41"/>
  <c r="L24" i="41"/>
  <c r="BX24" i="41"/>
  <c r="EJ24" i="41"/>
  <c r="GV24" i="41"/>
  <c r="ND24" i="41"/>
  <c r="BI24" i="41"/>
  <c r="DU24" i="41"/>
  <c r="GG24" i="41"/>
  <c r="KX24" i="41"/>
  <c r="BB24" i="41"/>
  <c r="DN24" i="41"/>
  <c r="FZ24" i="41"/>
  <c r="JT24" i="41"/>
  <c r="AU24" i="41"/>
  <c r="DG24" i="41"/>
  <c r="FS24" i="41"/>
  <c r="IT24" i="41"/>
  <c r="AN24" i="41"/>
  <c r="CZ24" i="41"/>
  <c r="FL24" i="41"/>
  <c r="IC24" i="41"/>
  <c r="JK24" i="41"/>
  <c r="LW24" i="41"/>
  <c r="IO24" i="41"/>
  <c r="LA24" i="41"/>
  <c r="IH24" i="41"/>
  <c r="KT24" i="41"/>
  <c r="KU24" i="41"/>
  <c r="JP24" i="41"/>
  <c r="MB24" i="41"/>
  <c r="JQ24" i="41"/>
  <c r="MC24" i="41"/>
  <c r="GQ17" i="41"/>
  <c r="CG25" i="41"/>
  <c r="ES25" i="41"/>
  <c r="BI25" i="41"/>
  <c r="GA25" i="41"/>
  <c r="CQ25" i="41"/>
  <c r="MM25" i="41"/>
  <c r="HU25" i="41"/>
  <c r="CY25" i="41"/>
  <c r="MU25" i="41"/>
  <c r="IC25" i="41"/>
  <c r="DG25" i="41"/>
  <c r="NC25" i="41"/>
  <c r="BJ25" i="41"/>
  <c r="DV25" i="41"/>
  <c r="GH25" i="41"/>
  <c r="IT25" i="41"/>
  <c r="LF25" i="41"/>
  <c r="P25" i="41"/>
  <c r="CB25" i="41"/>
  <c r="EN25" i="41"/>
  <c r="GZ25" i="41"/>
  <c r="JL25" i="41"/>
  <c r="LX25" i="41"/>
  <c r="AG25" i="41"/>
  <c r="CS25" i="41"/>
  <c r="FE25" i="41"/>
  <c r="HQ25" i="41"/>
  <c r="KC25" i="41"/>
  <c r="MO25" i="41"/>
  <c r="AX25" i="41"/>
  <c r="DJ25" i="41"/>
  <c r="FV25" i="41"/>
  <c r="IH25" i="41"/>
  <c r="KT25" i="41"/>
  <c r="NF25" i="41"/>
  <c r="BG25" i="41"/>
  <c r="DS25" i="41"/>
  <c r="GE25" i="41"/>
  <c r="IQ25" i="41"/>
  <c r="LC25" i="41"/>
  <c r="D25" i="41"/>
  <c r="BP25" i="41"/>
  <c r="EB25" i="41"/>
  <c r="GN25" i="41"/>
  <c r="IZ25" i="41"/>
  <c r="LL25" i="41"/>
  <c r="HL26" i="41"/>
  <c r="IZ26" i="41"/>
  <c r="GF26" i="41"/>
  <c r="BJ26" i="41"/>
  <c r="LF26" i="41"/>
  <c r="FJ26" i="41"/>
  <c r="T26" i="41"/>
  <c r="JH26" i="41"/>
  <c r="DF26" i="41"/>
  <c r="NB26" i="41"/>
  <c r="HD26" i="41"/>
  <c r="BB26" i="41"/>
  <c r="KX26" i="41"/>
  <c r="BI26" i="41"/>
  <c r="DU26" i="41"/>
  <c r="GG26" i="41"/>
  <c r="IS26" i="41"/>
  <c r="LE26" i="41"/>
  <c r="AE26" i="41"/>
  <c r="CQ26" i="41"/>
  <c r="FC26" i="41"/>
  <c r="HO26" i="41"/>
  <c r="KA26" i="41"/>
  <c r="MM26" i="41"/>
  <c r="BL26" i="41"/>
  <c r="DX26" i="41"/>
  <c r="GJ26" i="41"/>
  <c r="IV26" i="41"/>
  <c r="LH26" i="41"/>
  <c r="AW26" i="41"/>
  <c r="DI26" i="41"/>
  <c r="FU26" i="41"/>
  <c r="IG26" i="41"/>
  <c r="KS26" i="41"/>
  <c r="NE26" i="41"/>
  <c r="BN26" i="41"/>
  <c r="DZ26" i="41"/>
  <c r="GL26" i="41"/>
  <c r="IX26" i="41"/>
  <c r="LJ26" i="41"/>
  <c r="MI26" i="41"/>
  <c r="X19" i="41"/>
  <c r="FL19" i="41"/>
  <c r="DK27" i="41"/>
  <c r="NE27" i="41"/>
  <c r="BG27" i="41"/>
  <c r="DU27" i="41"/>
  <c r="GS27" i="41"/>
  <c r="LY27" i="41"/>
  <c r="BH27" i="41"/>
  <c r="DT27" i="41"/>
  <c r="KM27" i="41"/>
  <c r="AT27" i="41"/>
  <c r="DF27" i="41"/>
  <c r="II27" i="41"/>
  <c r="AE27" i="41"/>
  <c r="CQ27" i="41"/>
  <c r="GC27" i="41"/>
  <c r="X27" i="41"/>
  <c r="CJ27" i="41"/>
  <c r="EY27" i="41"/>
  <c r="Q27" i="41"/>
  <c r="CC27" i="41"/>
  <c r="EO27" i="41"/>
  <c r="J27" i="41"/>
  <c r="BV27" i="41"/>
  <c r="EH27" i="41"/>
  <c r="MQ27" i="41"/>
  <c r="HB27" i="41"/>
  <c r="JN27" i="41"/>
  <c r="LZ27" i="41"/>
  <c r="FX27" i="41"/>
  <c r="IJ27" i="41"/>
  <c r="KV27" i="41"/>
  <c r="ES27" i="41"/>
  <c r="HE27" i="41"/>
  <c r="JQ27" i="41"/>
  <c r="MC27" i="41"/>
  <c r="GH27" i="41"/>
  <c r="IT27" i="41"/>
  <c r="LF27" i="41"/>
  <c r="FC27" i="41"/>
  <c r="HO27" i="41"/>
  <c r="KA27" i="41"/>
  <c r="MM27" i="41"/>
  <c r="GR27" i="41"/>
  <c r="JD27" i="41"/>
  <c r="LP27" i="41"/>
  <c r="DK31" i="41"/>
  <c r="BG31" i="41"/>
  <c r="DL31" i="41"/>
  <c r="FB31" i="41"/>
  <c r="KM31" i="41"/>
  <c r="K31" i="41"/>
  <c r="AR31" i="41"/>
  <c r="U31" i="41"/>
  <c r="CG31" i="41"/>
  <c r="ES31" i="41"/>
  <c r="BJ31" i="41"/>
  <c r="DV31" i="41"/>
  <c r="JP31" i="41"/>
  <c r="GT16" i="41"/>
  <c r="JF16" i="41"/>
  <c r="LR16" i="41"/>
  <c r="AY16" i="41"/>
  <c r="DK16" i="41"/>
  <c r="L16" i="41"/>
  <c r="BX16" i="41"/>
  <c r="EJ16" i="41"/>
  <c r="BI16" i="41"/>
  <c r="DU16" i="41"/>
  <c r="GG16" i="41"/>
  <c r="GP16" i="41"/>
  <c r="JB16" i="41"/>
  <c r="LN16" i="41"/>
  <c r="GA16" i="41"/>
  <c r="DG16" i="41"/>
  <c r="LG17" i="41"/>
  <c r="P17" i="41"/>
  <c r="CB17" i="41"/>
  <c r="CC17" i="41"/>
  <c r="EO17" i="41"/>
  <c r="JM17" i="41"/>
  <c r="LY17" i="41"/>
  <c r="Z17" i="41"/>
  <c r="CL17" i="41"/>
  <c r="EX17" i="41"/>
  <c r="HJ17" i="41"/>
  <c r="JV17" i="41"/>
  <c r="MH17" i="41"/>
  <c r="DK17" i="41"/>
  <c r="FW17" i="41"/>
  <c r="II17" i="41"/>
  <c r="KU17" i="41"/>
  <c r="AB17" i="41"/>
  <c r="CN17" i="41"/>
  <c r="EZ17" i="41"/>
  <c r="HL17" i="41"/>
  <c r="JX17" i="41"/>
  <c r="MJ17" i="41"/>
  <c r="BI17" i="41"/>
  <c r="DU17" i="41"/>
  <c r="GG17" i="41"/>
  <c r="IS17" i="41"/>
  <c r="LE17" i="41"/>
  <c r="BB17" i="41"/>
  <c r="DN17" i="41"/>
  <c r="FZ17" i="41"/>
  <c r="IL17" i="41"/>
  <c r="KX17" i="41"/>
  <c r="JS17" i="41"/>
  <c r="BJ18" i="41"/>
  <c r="DV18" i="41"/>
  <c r="GH18" i="41"/>
  <c r="IT18" i="41"/>
  <c r="LF18" i="41"/>
  <c r="AE18" i="41"/>
  <c r="CQ18" i="41"/>
  <c r="FC18" i="41"/>
  <c r="HO18" i="41"/>
  <c r="KA18" i="41"/>
  <c r="MM18" i="41"/>
  <c r="KR18" i="41"/>
  <c r="I18" i="41"/>
  <c r="BU18" i="41"/>
  <c r="EG18" i="41"/>
  <c r="GS18" i="41"/>
  <c r="JE18" i="41"/>
  <c r="LQ18" i="41"/>
  <c r="CD18" i="41"/>
  <c r="DC18" i="41"/>
  <c r="FO18" i="41"/>
  <c r="IA18" i="41"/>
  <c r="KM18" i="41"/>
  <c r="MY18" i="41"/>
  <c r="AJ18" i="41"/>
  <c r="CV18" i="41"/>
  <c r="FH18" i="41"/>
  <c r="HT18" i="41"/>
  <c r="KF18" i="41"/>
  <c r="MR18" i="41"/>
  <c r="CL19" i="41"/>
  <c r="BO19" i="41"/>
  <c r="IY19" i="41"/>
  <c r="AJ19" i="41"/>
  <c r="FH19" i="41"/>
  <c r="HT19" i="41"/>
  <c r="KF19" i="41"/>
  <c r="MR19" i="41"/>
  <c r="DM19" i="41"/>
  <c r="FY19" i="41"/>
  <c r="IK19" i="41"/>
  <c r="KW19" i="41"/>
  <c r="V19" i="41"/>
  <c r="CH19" i="41"/>
  <c r="ET19" i="41"/>
  <c r="HF19" i="41"/>
  <c r="JR19" i="41"/>
  <c r="MD19" i="41"/>
  <c r="DG19" i="41"/>
  <c r="FS19" i="41"/>
  <c r="IE19" i="41"/>
  <c r="KQ19" i="41"/>
  <c r="NC19" i="41"/>
  <c r="CA16" i="41"/>
  <c r="JK16" i="41"/>
  <c r="DA24" i="41"/>
  <c r="FE24" i="41"/>
  <c r="FG24" i="41"/>
  <c r="EI24" i="41"/>
  <c r="DI24" i="41"/>
  <c r="DK24" i="41"/>
  <c r="DQ24" i="41"/>
  <c r="DS24" i="41"/>
  <c r="AH24" i="41"/>
  <c r="HU24" i="41"/>
  <c r="T24" i="41"/>
  <c r="CF24" i="41"/>
  <c r="ER24" i="41"/>
  <c r="HD24" i="41"/>
  <c r="E24" i="41"/>
  <c r="BQ24" i="41"/>
  <c r="EC24" i="41"/>
  <c r="GO24" i="41"/>
  <c r="MD24" i="41"/>
  <c r="BJ24" i="41"/>
  <c r="DV24" i="41"/>
  <c r="GH24" i="41"/>
  <c r="KZ24" i="41"/>
  <c r="BC24" i="41"/>
  <c r="DO24" i="41"/>
  <c r="GA24" i="41"/>
  <c r="JZ24" i="41"/>
  <c r="AV24" i="41"/>
  <c r="DH24" i="41"/>
  <c r="FT24" i="41"/>
  <c r="IV24" i="41"/>
  <c r="JS24" i="41"/>
  <c r="ME24" i="41"/>
  <c r="IW24" i="41"/>
  <c r="LI24" i="41"/>
  <c r="IP24" i="41"/>
  <c r="LB24" i="41"/>
  <c r="IQ24" i="41"/>
  <c r="LC24" i="41"/>
  <c r="HL24" i="41"/>
  <c r="JX24" i="41"/>
  <c r="MJ24" i="41"/>
  <c r="JY24" i="41"/>
  <c r="MK24" i="41"/>
  <c r="JC17" i="41"/>
  <c r="DM25" i="41"/>
  <c r="JQ25" i="41"/>
  <c r="GG25" i="41"/>
  <c r="DW25" i="41"/>
  <c r="E25" i="41"/>
  <c r="JA25" i="41"/>
  <c r="EE25" i="41"/>
  <c r="M25" i="41"/>
  <c r="JI25" i="41"/>
  <c r="EM25" i="41"/>
  <c r="F25" i="41"/>
  <c r="BR25" i="41"/>
  <c r="ED25" i="41"/>
  <c r="GP25" i="41"/>
  <c r="JB25" i="41"/>
  <c r="LN25" i="41"/>
  <c r="X25" i="41"/>
  <c r="CJ25" i="41"/>
  <c r="EV25" i="41"/>
  <c r="HH25" i="41"/>
  <c r="JT25" i="41"/>
  <c r="MF25" i="41"/>
  <c r="AO25" i="41"/>
  <c r="DA25" i="41"/>
  <c r="FM25" i="41"/>
  <c r="HY25" i="41"/>
  <c r="KK25" i="41"/>
  <c r="MW25" i="41"/>
  <c r="BF25" i="41"/>
  <c r="DR25" i="41"/>
  <c r="GD25" i="41"/>
  <c r="IP25" i="41"/>
  <c r="LB25" i="41"/>
  <c r="BO25" i="41"/>
  <c r="EA25" i="41"/>
  <c r="GM25" i="41"/>
  <c r="IY25" i="41"/>
  <c r="LK25" i="41"/>
  <c r="L25" i="41"/>
  <c r="BX25" i="41"/>
  <c r="EJ25" i="41"/>
  <c r="GV25" i="41"/>
  <c r="JH25" i="41"/>
  <c r="LT25" i="41"/>
  <c r="NA18" i="41"/>
  <c r="IR26" i="41"/>
  <c r="AD26" i="41"/>
  <c r="LD26" i="41"/>
  <c r="CP26" i="41"/>
  <c r="ML26" i="41"/>
  <c r="GP26" i="41"/>
  <c r="AR26" i="41"/>
  <c r="KN26" i="41"/>
  <c r="EL26" i="41"/>
  <c r="K26" i="41"/>
  <c r="IJ26" i="41"/>
  <c r="CH26" i="41"/>
  <c r="MD26" i="41"/>
  <c r="BQ26" i="41"/>
  <c r="EC26" i="41"/>
  <c r="GO26" i="41"/>
  <c r="JA26" i="41"/>
  <c r="LM26" i="41"/>
  <c r="AM26" i="41"/>
  <c r="CY26" i="41"/>
  <c r="FK26" i="41"/>
  <c r="HW26" i="41"/>
  <c r="KI26" i="41"/>
  <c r="MU26" i="41"/>
  <c r="BT26" i="41"/>
  <c r="EF26" i="41"/>
  <c r="GR26" i="41"/>
  <c r="JD26" i="41"/>
  <c r="LP26" i="41"/>
  <c r="BE26" i="41"/>
  <c r="DQ26" i="41"/>
  <c r="GC26" i="41"/>
  <c r="IO26" i="41"/>
  <c r="LA26" i="41"/>
  <c r="J26" i="41"/>
  <c r="BV26" i="41"/>
  <c r="EH26" i="41"/>
  <c r="GT26" i="41"/>
  <c r="JF26" i="41"/>
  <c r="LR26" i="41"/>
  <c r="AI26" i="41"/>
  <c r="CU26" i="41"/>
  <c r="FG26" i="41"/>
  <c r="HS26" i="41"/>
  <c r="KE26" i="41"/>
  <c r="MQ26" i="41"/>
  <c r="AN19" i="41"/>
  <c r="S27" i="41"/>
  <c r="CE27" i="41"/>
  <c r="U27" i="41"/>
  <c r="CM27" i="41"/>
  <c r="FU27" i="41"/>
  <c r="LQ27" i="41"/>
  <c r="D27" i="41"/>
  <c r="BP27" i="41"/>
  <c r="EB27" i="41"/>
  <c r="LS27" i="41"/>
  <c r="BB27" i="41"/>
  <c r="DN27" i="41"/>
  <c r="JO27" i="41"/>
  <c r="AM27" i="41"/>
  <c r="CY27" i="41"/>
  <c r="HI27" i="41"/>
  <c r="AF27" i="41"/>
  <c r="CR27" i="41"/>
  <c r="GE27" i="41"/>
  <c r="Y27" i="41"/>
  <c r="CK27" i="41"/>
  <c r="FE27" i="41"/>
  <c r="R27" i="41"/>
  <c r="CD27" i="41"/>
  <c r="EP27" i="41"/>
  <c r="EX27" i="41"/>
  <c r="HJ27" i="41"/>
  <c r="JV27" i="41"/>
  <c r="MH27" i="41"/>
  <c r="GF27" i="41"/>
  <c r="IR27" i="41"/>
  <c r="LD27" i="41"/>
  <c r="FA27" i="41"/>
  <c r="HM27" i="41"/>
  <c r="JY27" i="41"/>
  <c r="MK27" i="41"/>
  <c r="GP27" i="41"/>
  <c r="JB27" i="41"/>
  <c r="LN27" i="41"/>
  <c r="FK27" i="41"/>
  <c r="HW27" i="41"/>
  <c r="KI27" i="41"/>
  <c r="MU27" i="41"/>
  <c r="GZ27" i="41"/>
  <c r="JL27" i="41"/>
  <c r="LX27" i="41"/>
  <c r="S31" i="41"/>
  <c r="JG31" i="41"/>
  <c r="ER31" i="41"/>
  <c r="JH31" i="41"/>
  <c r="D31" i="41"/>
  <c r="AQ31" i="41"/>
  <c r="BX31" i="41"/>
  <c r="AC31" i="41"/>
  <c r="CO31" i="41"/>
  <c r="FC31" i="41"/>
  <c r="F31" i="41"/>
  <c r="BR31" i="41"/>
  <c r="ED31" i="41"/>
  <c r="KV31" i="41"/>
  <c r="BC31" i="41"/>
  <c r="CE15" i="41"/>
  <c r="EQ15" i="41"/>
  <c r="HC15" i="41"/>
  <c r="IZ15" i="41"/>
  <c r="IT15" i="41"/>
  <c r="LF15" i="41"/>
  <c r="BK15" i="41"/>
  <c r="DW15" i="41"/>
  <c r="GI15" i="41"/>
  <c r="LG15" i="41"/>
  <c r="DP15" i="41"/>
  <c r="IN15" i="41"/>
  <c r="KZ15" i="41"/>
  <c r="BM15" i="41"/>
  <c r="GK15" i="41"/>
  <c r="IW15" i="41"/>
  <c r="LI15" i="41"/>
  <c r="ES15" i="41"/>
  <c r="BQ15" i="41"/>
  <c r="CI16" i="41"/>
  <c r="GB16" i="41"/>
  <c r="IN16" i="41"/>
  <c r="KZ16" i="41"/>
  <c r="HA16" i="41"/>
  <c r="JM16" i="41"/>
  <c r="LY16" i="41"/>
  <c r="GE16" i="41"/>
  <c r="IQ16" i="41"/>
  <c r="LC16" i="41"/>
  <c r="T16" i="41"/>
  <c r="CF16" i="41"/>
  <c r="E16" i="41"/>
  <c r="BQ16" i="41"/>
  <c r="EC16" i="41"/>
  <c r="EL16" i="41"/>
  <c r="JJ16" i="41"/>
  <c r="LV16" i="41"/>
  <c r="DO16" i="41"/>
  <c r="AU16" i="41"/>
  <c r="IU17" i="41"/>
  <c r="AU17" i="41"/>
  <c r="AE17" i="41"/>
  <c r="O17" i="41"/>
  <c r="X17" i="41"/>
  <c r="CJ17" i="41"/>
  <c r="CK17" i="41"/>
  <c r="AH17" i="41"/>
  <c r="CT17" i="41"/>
  <c r="FF17" i="41"/>
  <c r="HR17" i="41"/>
  <c r="KD17" i="41"/>
  <c r="MP17" i="41"/>
  <c r="DS17" i="41"/>
  <c r="GE17" i="41"/>
  <c r="IQ17" i="41"/>
  <c r="LC17" i="41"/>
  <c r="AJ17" i="41"/>
  <c r="CV17" i="41"/>
  <c r="FH17" i="41"/>
  <c r="HT17" i="41"/>
  <c r="KF17" i="41"/>
  <c r="MR17" i="41"/>
  <c r="E17" i="41"/>
  <c r="BQ17" i="41"/>
  <c r="EC17" i="41"/>
  <c r="GO17" i="41"/>
  <c r="JA17" i="41"/>
  <c r="LM17" i="41"/>
  <c r="BJ17" i="41"/>
  <c r="DV17" i="41"/>
  <c r="GH17" i="41"/>
  <c r="IT17" i="41"/>
  <c r="LF17" i="41"/>
  <c r="HG17" i="41"/>
  <c r="LU18" i="41"/>
  <c r="KW18" i="41"/>
  <c r="F18" i="41"/>
  <c r="AM18" i="41"/>
  <c r="DP18" i="41"/>
  <c r="GB18" i="41"/>
  <c r="IN18" i="41"/>
  <c r="KZ18" i="41"/>
  <c r="Q18" i="41"/>
  <c r="EX18" i="41"/>
  <c r="HJ18" i="41"/>
  <c r="JV18" i="41"/>
  <c r="MH18" i="41"/>
  <c r="AY18" i="41"/>
  <c r="AR18" i="41"/>
  <c r="MZ18" i="41"/>
  <c r="JL19" i="41"/>
  <c r="K19" i="41"/>
  <c r="JG19" i="41"/>
  <c r="AR19" i="41"/>
  <c r="DU19" i="41"/>
  <c r="GG19" i="41"/>
  <c r="IS19" i="41"/>
  <c r="LE19" i="41"/>
  <c r="CP19" i="41"/>
  <c r="FB19" i="41"/>
  <c r="HN19" i="41"/>
  <c r="JZ19" i="41"/>
  <c r="ML19" i="41"/>
  <c r="DO19" i="41"/>
  <c r="GA19" i="41"/>
  <c r="IM19" i="41"/>
  <c r="KY19" i="41"/>
  <c r="LW16" i="41"/>
  <c r="AE16" i="41"/>
  <c r="AO24" i="41"/>
  <c r="FO24" i="41"/>
  <c r="EO24" i="41"/>
  <c r="EQ24" i="41"/>
  <c r="EW24" i="41"/>
  <c r="EY24" i="41"/>
  <c r="AP24" i="41"/>
  <c r="DB24" i="41"/>
  <c r="FN24" i="41"/>
  <c r="IE24" i="41"/>
  <c r="AB24" i="41"/>
  <c r="CN24" i="41"/>
  <c r="EZ24" i="41"/>
  <c r="HM24" i="41"/>
  <c r="M24" i="41"/>
  <c r="BY24" i="41"/>
  <c r="EK24" i="41"/>
  <c r="GW24" i="41"/>
  <c r="F24" i="41"/>
  <c r="BR24" i="41"/>
  <c r="ED24" i="41"/>
  <c r="GP24" i="41"/>
  <c r="MF24" i="41"/>
  <c r="BK24" i="41"/>
  <c r="DW24" i="41"/>
  <c r="GI24" i="41"/>
  <c r="LF24" i="41"/>
  <c r="BD24" i="41"/>
  <c r="DP24" i="41"/>
  <c r="GB24" i="41"/>
  <c r="KB24" i="41"/>
  <c r="KA24" i="41"/>
  <c r="MM24" i="41"/>
  <c r="JE24" i="41"/>
  <c r="LQ24" i="41"/>
  <c r="IX24" i="41"/>
  <c r="LJ24" i="41"/>
  <c r="IY24" i="41"/>
  <c r="LK24" i="41"/>
  <c r="HT24" i="41"/>
  <c r="KF24" i="41"/>
  <c r="MR24" i="41"/>
  <c r="KG24" i="41"/>
  <c r="MS24" i="41"/>
  <c r="LO17" i="41"/>
  <c r="CO25" i="41"/>
  <c r="AC25" i="41"/>
  <c r="LE25" i="41"/>
  <c r="IM25" i="41"/>
  <c r="FC25" i="41"/>
  <c r="AK25" i="41"/>
  <c r="KG25" i="41"/>
  <c r="FK25" i="41"/>
  <c r="AS25" i="41"/>
  <c r="KO25" i="41"/>
  <c r="FS25" i="41"/>
  <c r="N25" i="41"/>
  <c r="BZ25" i="41"/>
  <c r="EL25" i="41"/>
  <c r="GX25" i="41"/>
  <c r="JJ25" i="41"/>
  <c r="LV25" i="41"/>
  <c r="AF25" i="41"/>
  <c r="CR25" i="41"/>
  <c r="FD25" i="41"/>
  <c r="HP25" i="41"/>
  <c r="KB25" i="41"/>
  <c r="MN25" i="41"/>
  <c r="AW25" i="41"/>
  <c r="DI25" i="41"/>
  <c r="FU25" i="41"/>
  <c r="IG25" i="41"/>
  <c r="KS25" i="41"/>
  <c r="NE25" i="41"/>
  <c r="BN25" i="41"/>
  <c r="DZ25" i="41"/>
  <c r="GL25" i="41"/>
  <c r="IX25" i="41"/>
  <c r="LJ25" i="41"/>
  <c r="K25" i="41"/>
  <c r="GU25" i="41"/>
  <c r="JG25" i="41"/>
  <c r="LS25" i="41"/>
  <c r="T25" i="41"/>
  <c r="CF25" i="41"/>
  <c r="ER25" i="41"/>
  <c r="HD25" i="41"/>
  <c r="JP25" i="41"/>
  <c r="MB25" i="41"/>
  <c r="F26" i="41"/>
  <c r="EZ26" i="41"/>
  <c r="BP26" i="41"/>
  <c r="DV26" i="41"/>
  <c r="G26" i="41"/>
  <c r="HV26" i="41"/>
  <c r="BX26" i="41"/>
  <c r="LT26" i="41"/>
  <c r="FR26" i="41"/>
  <c r="Y26" i="41"/>
  <c r="JP26" i="41"/>
  <c r="DN26" i="41"/>
  <c r="M26" i="41"/>
  <c r="BY26" i="41"/>
  <c r="EK26" i="41"/>
  <c r="GW26" i="41"/>
  <c r="JI26" i="41"/>
  <c r="LU26" i="41"/>
  <c r="AU26" i="41"/>
  <c r="DG26" i="41"/>
  <c r="FS26" i="41"/>
  <c r="IE26" i="41"/>
  <c r="KQ26" i="41"/>
  <c r="NC26" i="41"/>
  <c r="CB26" i="41"/>
  <c r="EN26" i="41"/>
  <c r="GZ26" i="41"/>
  <c r="JL26" i="41"/>
  <c r="LX26" i="41"/>
  <c r="BM26" i="41"/>
  <c r="DY26" i="41"/>
  <c r="GK26" i="41"/>
  <c r="IW26" i="41"/>
  <c r="LI26" i="41"/>
  <c r="R26" i="41"/>
  <c r="CD26" i="41"/>
  <c r="EP26" i="41"/>
  <c r="HB26" i="41"/>
  <c r="JN26" i="41"/>
  <c r="LZ26" i="41"/>
  <c r="AQ26" i="41"/>
  <c r="DC26" i="41"/>
  <c r="FO26" i="41"/>
  <c r="IA26" i="41"/>
  <c r="KM26" i="41"/>
  <c r="MY26" i="41"/>
  <c r="CJ19" i="41"/>
  <c r="EQ27" i="41"/>
  <c r="M27" i="41"/>
  <c r="BA27" i="41"/>
  <c r="DS27" i="41"/>
  <c r="KS27" i="41"/>
  <c r="E27" i="41"/>
  <c r="L27" i="41"/>
  <c r="BX27" i="41"/>
  <c r="EJ27" i="41"/>
  <c r="MY27" i="41"/>
  <c r="BJ27" i="41"/>
  <c r="DV27" i="41"/>
  <c r="KU27" i="41"/>
  <c r="AU27" i="41"/>
  <c r="DG27" i="41"/>
  <c r="IO27" i="41"/>
  <c r="AN27" i="41"/>
  <c r="CZ27" i="41"/>
  <c r="HK27" i="41"/>
  <c r="AG27" i="41"/>
  <c r="CS27" i="41"/>
  <c r="GK27" i="41"/>
  <c r="Z27" i="41"/>
  <c r="CL27" i="41"/>
  <c r="FG27" i="41"/>
  <c r="FF27" i="41"/>
  <c r="HR27" i="41"/>
  <c r="KD27" i="41"/>
  <c r="MP27" i="41"/>
  <c r="GN27" i="41"/>
  <c r="IZ27" i="41"/>
  <c r="LL27" i="41"/>
  <c r="FI27" i="41"/>
  <c r="HU27" i="41"/>
  <c r="KG27" i="41"/>
  <c r="MS27" i="41"/>
  <c r="GX27" i="41"/>
  <c r="JJ27" i="41"/>
  <c r="LV27" i="41"/>
  <c r="FS27" i="41"/>
  <c r="IE27" i="41"/>
  <c r="KQ27" i="41"/>
  <c r="NC27" i="41"/>
  <c r="HH27" i="41"/>
  <c r="JT27" i="41"/>
  <c r="MF27" i="41"/>
  <c r="EQ31" i="41"/>
  <c r="CE31" i="41"/>
  <c r="IB31" i="41"/>
  <c r="AJ31" i="41"/>
  <c r="BW31" i="41"/>
  <c r="DD31" i="41"/>
  <c r="AK31" i="41"/>
  <c r="CW31" i="41"/>
  <c r="FW31" i="41"/>
  <c r="N31" i="41"/>
  <c r="BZ31" i="41"/>
  <c r="EL31" i="41"/>
  <c r="MB31" i="41"/>
  <c r="CA31" i="41"/>
  <c r="EM31" i="41"/>
  <c r="MI31" i="41"/>
  <c r="BL31" i="41"/>
  <c r="DX31" i="41"/>
  <c r="JX31" i="41"/>
  <c r="AW31" i="41"/>
  <c r="DI31" i="41"/>
  <c r="HS31" i="41"/>
  <c r="AH31" i="41"/>
  <c r="CT31" i="41"/>
  <c r="FK31" i="41"/>
  <c r="FI31" i="41"/>
  <c r="HU31" i="41"/>
  <c r="KG31" i="41"/>
  <c r="MS31" i="41"/>
  <c r="HF31" i="41"/>
  <c r="JR31" i="41"/>
  <c r="MD31" i="41"/>
  <c r="GY31" i="41"/>
  <c r="JK31" i="41"/>
  <c r="LW31" i="41"/>
  <c r="GJ31" i="41"/>
  <c r="IV31" i="41"/>
  <c r="LH31" i="41"/>
  <c r="FE31" i="41"/>
  <c r="HQ31" i="41"/>
  <c r="KC31" i="41"/>
  <c r="MO31" i="41"/>
  <c r="HB31" i="41"/>
  <c r="JN31" i="41"/>
  <c r="LZ31" i="41"/>
  <c r="HN20" i="41"/>
  <c r="CP20" i="41"/>
  <c r="FZ20" i="41"/>
  <c r="CJ20" i="41"/>
  <c r="MF20" i="41"/>
  <c r="HP20" i="41"/>
  <c r="CX20" i="41"/>
  <c r="MT20" i="41"/>
  <c r="HX20" i="41"/>
  <c r="DF20" i="41"/>
  <c r="NB20" i="41"/>
  <c r="IF20" i="41"/>
  <c r="AE20" i="41"/>
  <c r="CQ20" i="41"/>
  <c r="FC20" i="41"/>
  <c r="HO20" i="41"/>
  <c r="KA20" i="41"/>
  <c r="MM20" i="41"/>
  <c r="T20" i="41"/>
  <c r="CF20" i="41"/>
  <c r="ER20" i="41"/>
  <c r="HD20" i="41"/>
  <c r="JP20" i="41"/>
  <c r="MB20" i="41"/>
  <c r="AS20" i="41"/>
  <c r="DE20" i="41"/>
  <c r="FQ20" i="41"/>
  <c r="IC20" i="41"/>
  <c r="KO20" i="41"/>
  <c r="NA20" i="41"/>
  <c r="IN28" i="41"/>
  <c r="KH28" i="41"/>
  <c r="HH28" i="41"/>
  <c r="GD28" i="41"/>
  <c r="DZ28" i="41"/>
  <c r="BT28" i="41"/>
  <c r="J28" i="41"/>
  <c r="JI28" i="41"/>
  <c r="GZ28" i="41"/>
  <c r="EP28" i="41"/>
  <c r="Y28" i="41"/>
  <c r="CK28" i="41"/>
  <c r="EW28" i="41"/>
  <c r="HI28" i="41"/>
  <c r="JZ28" i="41"/>
  <c r="S28" i="41"/>
  <c r="CE28" i="41"/>
  <c r="EQ28" i="41"/>
  <c r="HC28" i="41"/>
  <c r="JS28" i="41"/>
  <c r="T28" i="41"/>
  <c r="CF28" i="41"/>
  <c r="ER28" i="41"/>
  <c r="HD28" i="41"/>
  <c r="JT28" i="41"/>
  <c r="U28" i="41"/>
  <c r="CG28" i="41"/>
  <c r="ES28" i="41"/>
  <c r="HE28" i="41"/>
  <c r="JU28" i="41"/>
  <c r="V28" i="41"/>
  <c r="CH28" i="41"/>
  <c r="ET28" i="41"/>
  <c r="HF28" i="41"/>
  <c r="JV28" i="41"/>
  <c r="W28" i="41"/>
  <c r="CI28" i="41"/>
  <c r="EU28" i="41"/>
  <c r="HG28" i="41"/>
  <c r="JW28" i="41"/>
  <c r="LO28" i="41"/>
  <c r="LY28" i="41"/>
  <c r="MH28" i="41"/>
  <c r="KV28" i="41"/>
  <c r="KW28" i="41"/>
  <c r="LE15" i="41"/>
  <c r="MS13" i="41"/>
  <c r="BY21" i="41"/>
  <c r="E21" i="41"/>
  <c r="JA21" i="41"/>
  <c r="EE21" i="41"/>
  <c r="O21" i="41"/>
  <c r="JK21" i="41"/>
  <c r="ES21" i="41"/>
  <c r="BC21" i="41"/>
  <c r="KY21" i="41"/>
  <c r="HM21" i="41"/>
  <c r="DW21" i="41"/>
  <c r="F21" i="41"/>
  <c r="BR21" i="41"/>
  <c r="ED21" i="41"/>
  <c r="GP21" i="41"/>
  <c r="JB21" i="41"/>
  <c r="LN21" i="41"/>
  <c r="X21" i="41"/>
  <c r="CJ21" i="41"/>
  <c r="EV21" i="41"/>
  <c r="HH21" i="41"/>
  <c r="JT21" i="41"/>
  <c r="MF21" i="41"/>
  <c r="FM21" i="41"/>
  <c r="HY21" i="41"/>
  <c r="KK21" i="41"/>
  <c r="MW21" i="41"/>
  <c r="GD21" i="41"/>
  <c r="IP21" i="41"/>
  <c r="LB21" i="41"/>
  <c r="BO21" i="41"/>
  <c r="EA21" i="41"/>
  <c r="GM21" i="41"/>
  <c r="IY21" i="41"/>
  <c r="LK21" i="41"/>
  <c r="L21" i="41"/>
  <c r="BX21" i="41"/>
  <c r="EJ21" i="41"/>
  <c r="GV21" i="41"/>
  <c r="JH21" i="41"/>
  <c r="LT21" i="41"/>
  <c r="CW29" i="41"/>
  <c r="JY29" i="41"/>
  <c r="GO29" i="41"/>
  <c r="HO29" i="41"/>
  <c r="CY29" i="41"/>
  <c r="MU29" i="41"/>
  <c r="IC29" i="41"/>
  <c r="DG29" i="41"/>
  <c r="NC29" i="41"/>
  <c r="IK29" i="41"/>
  <c r="EU29" i="41"/>
  <c r="N29" i="41"/>
  <c r="BZ29" i="41"/>
  <c r="EL29" i="41"/>
  <c r="GX29" i="41"/>
  <c r="JJ29" i="41"/>
  <c r="LV29" i="41"/>
  <c r="AF29" i="41"/>
  <c r="CR29" i="41"/>
  <c r="FD29" i="41"/>
  <c r="HP29" i="41"/>
  <c r="KB29" i="41"/>
  <c r="MN29" i="41"/>
  <c r="AW29" i="41"/>
  <c r="DI29" i="41"/>
  <c r="FU29" i="41"/>
  <c r="IG29" i="41"/>
  <c r="KS29" i="41"/>
  <c r="NE29" i="41"/>
  <c r="BN29" i="41"/>
  <c r="DZ29" i="41"/>
  <c r="GL29" i="41"/>
  <c r="IX29" i="41"/>
  <c r="LJ29" i="41"/>
  <c r="K29" i="41"/>
  <c r="BW29" i="41"/>
  <c r="EI29" i="41"/>
  <c r="GU29" i="41"/>
  <c r="JG29" i="41"/>
  <c r="LS29" i="41"/>
  <c r="T29" i="41"/>
  <c r="CF29" i="41"/>
  <c r="ER29" i="41"/>
  <c r="HD29" i="41"/>
  <c r="JP29" i="41"/>
  <c r="MB29" i="41"/>
  <c r="IZ30" i="41"/>
  <c r="AK30" i="41"/>
  <c r="GN30" i="41"/>
  <c r="V30" i="41"/>
  <c r="JA30" i="41"/>
  <c r="BY30" i="41"/>
  <c r="LU30" i="41"/>
  <c r="ER30" i="41"/>
  <c r="Q30" i="41"/>
  <c r="IK30" i="41"/>
  <c r="CN30" i="41"/>
  <c r="MJ30" i="41"/>
  <c r="FA30" i="41"/>
  <c r="BB30" i="41"/>
  <c r="DN30" i="41"/>
  <c r="FZ30" i="41"/>
  <c r="IL30" i="41"/>
  <c r="KX30" i="41"/>
  <c r="W30" i="41"/>
  <c r="CI30" i="41"/>
  <c r="EU30" i="41"/>
  <c r="HG30" i="41"/>
  <c r="JS30" i="41"/>
  <c r="ME30" i="41"/>
  <c r="BD30" i="41"/>
  <c r="DP30" i="41"/>
  <c r="GB30" i="41"/>
  <c r="IN30" i="41"/>
  <c r="KZ30" i="41"/>
  <c r="AO30" i="41"/>
  <c r="DA30" i="41"/>
  <c r="FM30" i="41"/>
  <c r="HY30" i="41"/>
  <c r="KK30" i="41"/>
  <c r="MW30" i="41"/>
  <c r="BN30" i="41"/>
  <c r="DZ30" i="41"/>
  <c r="GL30" i="41"/>
  <c r="IX30" i="41"/>
  <c r="LJ30" i="41"/>
  <c r="AI30" i="41"/>
  <c r="CU30" i="41"/>
  <c r="FG30" i="41"/>
  <c r="HS30" i="41"/>
  <c r="KE30" i="41"/>
  <c r="MQ30" i="41"/>
  <c r="GF22" i="41"/>
  <c r="DT22" i="41"/>
  <c r="HD22" i="41"/>
  <c r="DN22" i="41"/>
  <c r="AD22" i="41"/>
  <c r="JZ22" i="41"/>
  <c r="FH22" i="41"/>
  <c r="AL22" i="41"/>
  <c r="KH22" i="41"/>
  <c r="FP22" i="41"/>
  <c r="AT22" i="41"/>
  <c r="KP22" i="41"/>
  <c r="AS22" i="41"/>
  <c r="DE22" i="41"/>
  <c r="FQ22" i="41"/>
  <c r="IC22" i="41"/>
  <c r="KO22" i="41"/>
  <c r="NA22" i="41"/>
  <c r="BK22" i="41"/>
  <c r="DW22" i="41"/>
  <c r="GI22" i="41"/>
  <c r="IU22" i="41"/>
  <c r="LG22" i="41"/>
  <c r="P22" i="41"/>
  <c r="CB22" i="41"/>
  <c r="EN22" i="41"/>
  <c r="GZ22" i="41"/>
  <c r="JL22" i="41"/>
  <c r="LX22" i="41"/>
  <c r="AG22" i="41"/>
  <c r="CS22" i="41"/>
  <c r="FE22" i="41"/>
  <c r="HQ22" i="41"/>
  <c r="KC22" i="41"/>
  <c r="MO22" i="41"/>
  <c r="AX22" i="41"/>
  <c r="DJ22" i="41"/>
  <c r="FV22" i="41"/>
  <c r="IH22" i="41"/>
  <c r="KT22" i="41"/>
  <c r="BG22" i="41"/>
  <c r="DS22" i="41"/>
  <c r="GE22" i="41"/>
  <c r="IQ22" i="41"/>
  <c r="LC22" i="41"/>
  <c r="K23" i="41"/>
  <c r="AK23" i="41"/>
  <c r="MH23" i="41"/>
  <c r="DR23" i="41"/>
  <c r="EX23" i="41"/>
  <c r="AZ23" i="41"/>
  <c r="IJ23" i="41"/>
  <c r="AL23" i="41"/>
  <c r="GF23" i="41"/>
  <c r="W23" i="41"/>
  <c r="DZ23" i="41"/>
  <c r="H23" i="41"/>
  <c r="CA23" i="41"/>
  <c r="LL23" i="41"/>
  <c r="BE23" i="41"/>
  <c r="JF23" i="41"/>
  <c r="AP23" i="41"/>
  <c r="GV23" i="41"/>
  <c r="CE23" i="41"/>
  <c r="EQ23" i="41"/>
  <c r="HC23" i="41"/>
  <c r="JO23" i="41"/>
  <c r="MA23" i="41"/>
  <c r="CO23" i="41"/>
  <c r="FA23" i="41"/>
  <c r="HM23" i="41"/>
  <c r="JY23" i="41"/>
  <c r="MK23" i="41"/>
  <c r="DF23" i="41"/>
  <c r="FR23" i="41"/>
  <c r="ID23" i="41"/>
  <c r="KP23" i="41"/>
  <c r="NB23" i="41"/>
  <c r="FC23" i="41"/>
  <c r="HO23" i="41"/>
  <c r="KA23" i="41"/>
  <c r="MM23" i="41"/>
  <c r="DH23" i="41"/>
  <c r="FT23" i="41"/>
  <c r="IF23" i="41"/>
  <c r="KR23" i="41"/>
  <c r="ND23" i="41"/>
  <c r="EG23" i="41"/>
  <c r="GS23" i="41"/>
  <c r="JE23" i="41"/>
  <c r="LQ23" i="41"/>
  <c r="NJ15" i="41"/>
  <c r="NJ25" i="41"/>
  <c r="CI31" i="41"/>
  <c r="EU31" i="41"/>
  <c r="H31" i="41"/>
  <c r="BT31" i="41"/>
  <c r="EF31" i="41"/>
  <c r="LD31" i="41"/>
  <c r="BE31" i="41"/>
  <c r="DQ31" i="41"/>
  <c r="IY31" i="41"/>
  <c r="AP31" i="41"/>
  <c r="DB31" i="41"/>
  <c r="GN31" i="41"/>
  <c r="FQ31" i="41"/>
  <c r="IC31" i="41"/>
  <c r="KO31" i="41"/>
  <c r="NA31" i="41"/>
  <c r="HN31" i="41"/>
  <c r="JZ31" i="41"/>
  <c r="ML31" i="41"/>
  <c r="HG31" i="41"/>
  <c r="JS31" i="41"/>
  <c r="ME31" i="41"/>
  <c r="GR31" i="41"/>
  <c r="JD31" i="41"/>
  <c r="LP31" i="41"/>
  <c r="FM31" i="41"/>
  <c r="HY31" i="41"/>
  <c r="KK31" i="41"/>
  <c r="MW31" i="41"/>
  <c r="HJ31" i="41"/>
  <c r="JV31" i="41"/>
  <c r="MH31" i="41"/>
  <c r="LD12" i="41"/>
  <c r="FB20" i="41"/>
  <c r="ML20" i="41"/>
  <c r="HF20" i="41"/>
  <c r="DP20" i="41"/>
  <c r="E20" i="41"/>
  <c r="IV20" i="41"/>
  <c r="ED20" i="41"/>
  <c r="H20" i="41"/>
  <c r="JD20" i="41"/>
  <c r="EL20" i="41"/>
  <c r="P20" i="41"/>
  <c r="JL20" i="41"/>
  <c r="AM20" i="41"/>
  <c r="CY20" i="41"/>
  <c r="FK20" i="41"/>
  <c r="HW20" i="41"/>
  <c r="KI20" i="41"/>
  <c r="MU20" i="41"/>
  <c r="J20" i="41"/>
  <c r="BV20" i="41"/>
  <c r="EH20" i="41"/>
  <c r="GT20" i="41"/>
  <c r="JF20" i="41"/>
  <c r="LR20" i="41"/>
  <c r="AB20" i="41"/>
  <c r="CN20" i="41"/>
  <c r="EZ20" i="41"/>
  <c r="HL20" i="41"/>
  <c r="JX20" i="41"/>
  <c r="MJ20" i="41"/>
  <c r="BA20" i="41"/>
  <c r="DM20" i="41"/>
  <c r="FY20" i="41"/>
  <c r="IK20" i="41"/>
  <c r="KW20" i="41"/>
  <c r="EV28" i="41"/>
  <c r="BD28" i="41"/>
  <c r="CR28" i="41"/>
  <c r="HJ28" i="41"/>
  <c r="FF28" i="41"/>
  <c r="CZ28" i="41"/>
  <c r="AP28" i="41"/>
  <c r="KS28" i="41"/>
  <c r="IF28" i="41"/>
  <c r="FV28" i="41"/>
  <c r="AG28" i="41"/>
  <c r="CS28" i="41"/>
  <c r="FE28" i="41"/>
  <c r="HQ28" i="41"/>
  <c r="KI28" i="41"/>
  <c r="AA28" i="41"/>
  <c r="CM28" i="41"/>
  <c r="EY28" i="41"/>
  <c r="HK28" i="41"/>
  <c r="KB28" i="41"/>
  <c r="AB28" i="41"/>
  <c r="CN28" i="41"/>
  <c r="EZ28" i="41"/>
  <c r="HL28" i="41"/>
  <c r="KC28" i="41"/>
  <c r="AC28" i="41"/>
  <c r="CO28" i="41"/>
  <c r="FA28" i="41"/>
  <c r="HM28" i="41"/>
  <c r="KD28" i="41"/>
  <c r="AD28" i="41"/>
  <c r="CP28" i="41"/>
  <c r="FB28" i="41"/>
  <c r="HN28" i="41"/>
  <c r="KE28" i="41"/>
  <c r="AE28" i="41"/>
  <c r="CQ28" i="41"/>
  <c r="FC28" i="41"/>
  <c r="HO28" i="41"/>
  <c r="KG28" i="41"/>
  <c r="LW28" i="41"/>
  <c r="MG28" i="41"/>
  <c r="MP28" i="41"/>
  <c r="IR28" i="41"/>
  <c r="LD28" i="41"/>
  <c r="LE28" i="41"/>
  <c r="BY15" i="41"/>
  <c r="LU21" i="41"/>
  <c r="AK21" i="41"/>
  <c r="KG21" i="41"/>
  <c r="FK21" i="41"/>
  <c r="AU21" i="41"/>
  <c r="FY21" i="41"/>
  <c r="CI21" i="41"/>
  <c r="ME21" i="41"/>
  <c r="IS21" i="41"/>
  <c r="FC21" i="41"/>
  <c r="N21" i="41"/>
  <c r="BZ21" i="41"/>
  <c r="EL21" i="41"/>
  <c r="GX21" i="41"/>
  <c r="JJ21" i="41"/>
  <c r="LV21" i="41"/>
  <c r="AF21" i="41"/>
  <c r="CR21" i="41"/>
  <c r="FD21" i="41"/>
  <c r="HP21" i="41"/>
  <c r="KB21" i="41"/>
  <c r="MN21" i="41"/>
  <c r="FU21" i="41"/>
  <c r="IG21" i="41"/>
  <c r="KS21" i="41"/>
  <c r="NE21" i="41"/>
  <c r="GL21" i="41"/>
  <c r="IX21" i="41"/>
  <c r="LJ21" i="41"/>
  <c r="K21" i="41"/>
  <c r="BW21" i="41"/>
  <c r="EI21" i="41"/>
  <c r="GU21" i="41"/>
  <c r="JG21" i="41"/>
  <c r="LS21" i="41"/>
  <c r="T21" i="41"/>
  <c r="CF21" i="41"/>
  <c r="ER21" i="41"/>
  <c r="HD21" i="41"/>
  <c r="JP21" i="41"/>
  <c r="MB21" i="41"/>
  <c r="HU29" i="41"/>
  <c r="AK29" i="41"/>
  <c r="LM29" i="41"/>
  <c r="IU29" i="41"/>
  <c r="EE29" i="41"/>
  <c r="M29" i="41"/>
  <c r="JI29" i="41"/>
  <c r="EM29" i="41"/>
  <c r="U29" i="41"/>
  <c r="JQ29" i="41"/>
  <c r="GA29" i="41"/>
  <c r="V29" i="41"/>
  <c r="CH29" i="41"/>
  <c r="ET29" i="41"/>
  <c r="HF29" i="41"/>
  <c r="JR29" i="41"/>
  <c r="MD29" i="41"/>
  <c r="AN29" i="41"/>
  <c r="CZ29" i="41"/>
  <c r="FL29" i="41"/>
  <c r="HX29" i="41"/>
  <c r="KJ29" i="41"/>
  <c r="MV29" i="41"/>
  <c r="BE29" i="41"/>
  <c r="DQ29" i="41"/>
  <c r="GC29" i="41"/>
  <c r="IO29" i="41"/>
  <c r="LA29" i="41"/>
  <c r="J29" i="41"/>
  <c r="BV29" i="41"/>
  <c r="EH29" i="41"/>
  <c r="GT29" i="41"/>
  <c r="JF29" i="41"/>
  <c r="LR29" i="41"/>
  <c r="S29" i="41"/>
  <c r="CE29" i="41"/>
  <c r="EQ29" i="41"/>
  <c r="HC29" i="41"/>
  <c r="JO29" i="41"/>
  <c r="MA29" i="41"/>
  <c r="AB29" i="41"/>
  <c r="CN29" i="41"/>
  <c r="EZ29" i="41"/>
  <c r="HL29" i="41"/>
  <c r="JX29" i="41"/>
  <c r="MJ29" i="41"/>
  <c r="N30" i="41"/>
  <c r="FH30" i="41"/>
  <c r="LL30" i="41"/>
  <c r="AL30" i="41"/>
  <c r="KG30" i="41"/>
  <c r="DE30" i="41"/>
  <c r="NA30" i="41"/>
  <c r="FX30" i="41"/>
  <c r="AD30" i="41"/>
  <c r="JQ30" i="41"/>
  <c r="DT30" i="41"/>
  <c r="GG30" i="41"/>
  <c r="BJ30" i="41"/>
  <c r="DV30" i="41"/>
  <c r="GH30" i="41"/>
  <c r="IT30" i="41"/>
  <c r="LF30" i="41"/>
  <c r="AE30" i="41"/>
  <c r="CQ30" i="41"/>
  <c r="FC30" i="41"/>
  <c r="HO30" i="41"/>
  <c r="KA30" i="41"/>
  <c r="MM30" i="41"/>
  <c r="BL30" i="41"/>
  <c r="DX30" i="41"/>
  <c r="GJ30" i="41"/>
  <c r="IV30" i="41"/>
  <c r="LH30" i="41"/>
  <c r="AW30" i="41"/>
  <c r="DI30" i="41"/>
  <c r="FU30" i="41"/>
  <c r="IG30" i="41"/>
  <c r="KS30" i="41"/>
  <c r="NE30" i="41"/>
  <c r="BV30" i="41"/>
  <c r="EH30" i="41"/>
  <c r="GT30" i="41"/>
  <c r="JF30" i="41"/>
  <c r="LR30" i="41"/>
  <c r="AQ30" i="41"/>
  <c r="DC30" i="41"/>
  <c r="FO30" i="41"/>
  <c r="IA30" i="41"/>
  <c r="KM30" i="41"/>
  <c r="MY30" i="41"/>
  <c r="MB14" i="41"/>
  <c r="HL22" i="41"/>
  <c r="EZ22" i="41"/>
  <c r="IJ22" i="41"/>
  <c r="ET22" i="41"/>
  <c r="BJ22" i="41"/>
  <c r="LF22" i="41"/>
  <c r="GN22" i="41"/>
  <c r="BR22" i="41"/>
  <c r="LN22" i="41"/>
  <c r="GV22" i="41"/>
  <c r="BZ22" i="41"/>
  <c r="LV22" i="41"/>
  <c r="BA22" i="41"/>
  <c r="DM22" i="41"/>
  <c r="FY22" i="41"/>
  <c r="IK22" i="41"/>
  <c r="KW22" i="41"/>
  <c r="G22" i="41"/>
  <c r="BS22" i="41"/>
  <c r="EE22" i="41"/>
  <c r="GQ22" i="41"/>
  <c r="JC22" i="41"/>
  <c r="LO22" i="41"/>
  <c r="X22" i="41"/>
  <c r="CJ22" i="41"/>
  <c r="EV22" i="41"/>
  <c r="HH22" i="41"/>
  <c r="JT22" i="41"/>
  <c r="MF22" i="41"/>
  <c r="AO22" i="41"/>
  <c r="DA22" i="41"/>
  <c r="FM22" i="41"/>
  <c r="HY22" i="41"/>
  <c r="KK22" i="41"/>
  <c r="MW22" i="41"/>
  <c r="BF22" i="41"/>
  <c r="DR22" i="41"/>
  <c r="GD22" i="41"/>
  <c r="IP22" i="41"/>
  <c r="LB22" i="41"/>
  <c r="BO22" i="41"/>
  <c r="EA22" i="41"/>
  <c r="GM22" i="41"/>
  <c r="IY22" i="41"/>
  <c r="LK22" i="41"/>
  <c r="AQ23" i="41"/>
  <c r="BU23" i="41"/>
  <c r="S23" i="41"/>
  <c r="IP23" i="41"/>
  <c r="JV23" i="41"/>
  <c r="BH23" i="41"/>
  <c r="JP23" i="41"/>
  <c r="AT23" i="41"/>
  <c r="HL23" i="41"/>
  <c r="AE23" i="41"/>
  <c r="FF23" i="41"/>
  <c r="P23" i="41"/>
  <c r="CV23" i="41"/>
  <c r="MR23" i="41"/>
  <c r="BM23" i="41"/>
  <c r="KL23" i="41"/>
  <c r="AX23" i="41"/>
  <c r="IB23" i="41"/>
  <c r="CM23" i="41"/>
  <c r="EY23" i="41"/>
  <c r="HK23" i="41"/>
  <c r="JW23" i="41"/>
  <c r="MI23" i="41"/>
  <c r="CW23" i="41"/>
  <c r="FI23" i="41"/>
  <c r="HU23" i="41"/>
  <c r="KG23" i="41"/>
  <c r="MS23" i="41"/>
  <c r="DN23" i="41"/>
  <c r="FZ23" i="41"/>
  <c r="IL23" i="41"/>
  <c r="KX23" i="41"/>
  <c r="CY23" i="41"/>
  <c r="FK23" i="41"/>
  <c r="HW23" i="41"/>
  <c r="KI23" i="41"/>
  <c r="MU23" i="41"/>
  <c r="DP23" i="41"/>
  <c r="GB23" i="41"/>
  <c r="IN23" i="41"/>
  <c r="KZ23" i="41"/>
  <c r="CC23" i="41"/>
  <c r="EO23" i="41"/>
  <c r="HA23" i="41"/>
  <c r="JM23" i="41"/>
  <c r="LY23" i="41"/>
  <c r="NJ30" i="41"/>
  <c r="LP11" i="41"/>
  <c r="CQ31" i="41"/>
  <c r="FF31" i="41"/>
  <c r="P31" i="41"/>
  <c r="CB31" i="41"/>
  <c r="EN31" i="41"/>
  <c r="MJ31" i="41"/>
  <c r="BM31" i="41"/>
  <c r="DY31" i="41"/>
  <c r="KE31" i="41"/>
  <c r="AX31" i="41"/>
  <c r="DJ31" i="41"/>
  <c r="HT31" i="41"/>
  <c r="FY31" i="41"/>
  <c r="IK31" i="41"/>
  <c r="KW31" i="41"/>
  <c r="FJ31" i="41"/>
  <c r="HV31" i="41"/>
  <c r="KH31" i="41"/>
  <c r="MT31" i="41"/>
  <c r="HO31" i="41"/>
  <c r="KA31" i="41"/>
  <c r="MM31" i="41"/>
  <c r="GZ31" i="41"/>
  <c r="JL31" i="41"/>
  <c r="LX31" i="41"/>
  <c r="FU31" i="41"/>
  <c r="IG31" i="41"/>
  <c r="KS31" i="41"/>
  <c r="NE31" i="41"/>
  <c r="HR31" i="41"/>
  <c r="KD31" i="41"/>
  <c r="MP31" i="41"/>
  <c r="GH20" i="41"/>
  <c r="DV20" i="41"/>
  <c r="IL20" i="41"/>
  <c r="EV20" i="41"/>
  <c r="AF20" i="41"/>
  <c r="KB20" i="41"/>
  <c r="FJ20" i="41"/>
  <c r="AN20" i="41"/>
  <c r="KJ20" i="41"/>
  <c r="FR20" i="41"/>
  <c r="AV20" i="41"/>
  <c r="KR20" i="41"/>
  <c r="AU20" i="41"/>
  <c r="DG20" i="41"/>
  <c r="FS20" i="41"/>
  <c r="IE20" i="41"/>
  <c r="KQ20" i="41"/>
  <c r="NC20" i="41"/>
  <c r="IW20" i="41"/>
  <c r="AJ20" i="41"/>
  <c r="CV20" i="41"/>
  <c r="FH20" i="41"/>
  <c r="HT20" i="41"/>
  <c r="KF20" i="41"/>
  <c r="MR20" i="41"/>
  <c r="BI20" i="41"/>
  <c r="DU20" i="41"/>
  <c r="GG20" i="41"/>
  <c r="IS20" i="41"/>
  <c r="LE20" i="41"/>
  <c r="JY28" i="41"/>
  <c r="GB28" i="41"/>
  <c r="HP28" i="41"/>
  <c r="IP28" i="41"/>
  <c r="GL28" i="41"/>
  <c r="EF28" i="41"/>
  <c r="BV28" i="41"/>
  <c r="P28" i="41"/>
  <c r="JO28" i="41"/>
  <c r="HB28" i="41"/>
  <c r="AO28" i="41"/>
  <c r="DA28" i="41"/>
  <c r="FM28" i="41"/>
  <c r="HY28" i="41"/>
  <c r="KR28" i="41"/>
  <c r="AI28" i="41"/>
  <c r="CU28" i="41"/>
  <c r="FG28" i="41"/>
  <c r="HS28" i="41"/>
  <c r="KK28" i="41"/>
  <c r="AJ28" i="41"/>
  <c r="CV28" i="41"/>
  <c r="FH28" i="41"/>
  <c r="HT28" i="41"/>
  <c r="KL28" i="41"/>
  <c r="AK28" i="41"/>
  <c r="CW28" i="41"/>
  <c r="FI28" i="41"/>
  <c r="HU28" i="41"/>
  <c r="KM28" i="41"/>
  <c r="AL28" i="41"/>
  <c r="CX28" i="41"/>
  <c r="FJ28" i="41"/>
  <c r="HV28" i="41"/>
  <c r="KO28" i="41"/>
  <c r="AM28" i="41"/>
  <c r="CY28" i="41"/>
  <c r="FK28" i="41"/>
  <c r="HW28" i="41"/>
  <c r="KP28" i="41"/>
  <c r="ME28" i="41"/>
  <c r="MO28" i="41"/>
  <c r="MX28" i="41"/>
  <c r="IZ28" i="41"/>
  <c r="LL28" i="41"/>
  <c r="LM28" i="41"/>
  <c r="IS15" i="41"/>
  <c r="LU15" i="41"/>
  <c r="T13" i="41"/>
  <c r="EK21" i="41"/>
  <c r="BQ21" i="41"/>
  <c r="LM21" i="41"/>
  <c r="CA21" i="41"/>
  <c r="LW21" i="41"/>
  <c r="HE21" i="41"/>
  <c r="DO21" i="41"/>
  <c r="AC21" i="41"/>
  <c r="JY21" i="41"/>
  <c r="GI21" i="41"/>
  <c r="V21" i="41"/>
  <c r="CH21" i="41"/>
  <c r="ET21" i="41"/>
  <c r="HF21" i="41"/>
  <c r="JR21" i="41"/>
  <c r="MD21" i="41"/>
  <c r="AN21" i="41"/>
  <c r="CZ21" i="41"/>
  <c r="FL21" i="41"/>
  <c r="HX21" i="41"/>
  <c r="KJ21" i="41"/>
  <c r="MV21" i="41"/>
  <c r="DQ21" i="41"/>
  <c r="GC21" i="41"/>
  <c r="IO21" i="41"/>
  <c r="LA21" i="41"/>
  <c r="GT21" i="41"/>
  <c r="JF21" i="41"/>
  <c r="S21" i="41"/>
  <c r="CE21" i="41"/>
  <c r="EQ21" i="41"/>
  <c r="HC21" i="41"/>
  <c r="JO21" i="41"/>
  <c r="MA21" i="41"/>
  <c r="AB21" i="41"/>
  <c r="CN21" i="41"/>
  <c r="MJ21" i="41"/>
  <c r="MS29" i="41"/>
  <c r="FI29" i="41"/>
  <c r="AE29" i="41"/>
  <c r="KA29" i="41"/>
  <c r="FK29" i="41"/>
  <c r="AS29" i="41"/>
  <c r="KO29" i="41"/>
  <c r="FS29" i="41"/>
  <c r="BA29" i="41"/>
  <c r="KW29" i="41"/>
  <c r="HG29" i="41"/>
  <c r="AD29" i="41"/>
  <c r="CP29" i="41"/>
  <c r="FB29" i="41"/>
  <c r="HN29" i="41"/>
  <c r="JZ29" i="41"/>
  <c r="ML29" i="41"/>
  <c r="AV29" i="41"/>
  <c r="DH29" i="41"/>
  <c r="FT29" i="41"/>
  <c r="IF29" i="41"/>
  <c r="KR29" i="41"/>
  <c r="ND29" i="41"/>
  <c r="BM29" i="41"/>
  <c r="DY29" i="41"/>
  <c r="GK29" i="41"/>
  <c r="IW29" i="41"/>
  <c r="LI29" i="41"/>
  <c r="R29" i="41"/>
  <c r="CD29" i="41"/>
  <c r="EP29" i="41"/>
  <c r="HB29" i="41"/>
  <c r="JN29" i="41"/>
  <c r="LZ29" i="41"/>
  <c r="AA29" i="41"/>
  <c r="CM29" i="41"/>
  <c r="EY29" i="41"/>
  <c r="HK29" i="41"/>
  <c r="JW29" i="41"/>
  <c r="MI29" i="41"/>
  <c r="AJ29" i="41"/>
  <c r="CV29" i="41"/>
  <c r="FH29" i="41"/>
  <c r="HT29" i="41"/>
  <c r="KF29" i="41"/>
  <c r="MR29" i="41"/>
  <c r="L30" i="41"/>
  <c r="DD30" i="41"/>
  <c r="KF30" i="41"/>
  <c r="F30" i="41"/>
  <c r="BQ30" i="41"/>
  <c r="LM30" i="41"/>
  <c r="EK30" i="41"/>
  <c r="H30" i="41"/>
  <c r="HD30" i="41"/>
  <c r="BA30" i="41"/>
  <c r="KW30" i="41"/>
  <c r="EZ30" i="41"/>
  <c r="K30" i="41"/>
  <c r="HM30" i="41"/>
  <c r="BR30" i="41"/>
  <c r="ED30" i="41"/>
  <c r="GP30" i="41"/>
  <c r="JB30" i="41"/>
  <c r="LN30" i="41"/>
  <c r="AM30" i="41"/>
  <c r="CY30" i="41"/>
  <c r="FK30" i="41"/>
  <c r="HW30" i="41"/>
  <c r="KI30" i="41"/>
  <c r="MU30" i="41"/>
  <c r="BT30" i="41"/>
  <c r="EF30" i="41"/>
  <c r="GR30" i="41"/>
  <c r="JD30" i="41"/>
  <c r="LP30" i="41"/>
  <c r="BE30" i="41"/>
  <c r="DQ30" i="41"/>
  <c r="GC30" i="41"/>
  <c r="IO30" i="41"/>
  <c r="LA30" i="41"/>
  <c r="R30" i="41"/>
  <c r="CD30" i="41"/>
  <c r="EP30" i="41"/>
  <c r="HB30" i="41"/>
  <c r="JN30" i="41"/>
  <c r="LZ30" i="41"/>
  <c r="AY30" i="41"/>
  <c r="DK30" i="41"/>
  <c r="FW30" i="41"/>
  <c r="II30" i="41"/>
  <c r="KU30" i="41"/>
  <c r="CF14" i="41"/>
  <c r="AB22" i="41"/>
  <c r="T22" i="41"/>
  <c r="JP22" i="41"/>
  <c r="FZ22" i="41"/>
  <c r="CP22" i="41"/>
  <c r="ML22" i="41"/>
  <c r="HT22" i="41"/>
  <c r="CX22" i="41"/>
  <c r="MT22" i="41"/>
  <c r="IB22" i="41"/>
  <c r="DF22" i="41"/>
  <c r="NB22" i="41"/>
  <c r="BI22" i="41"/>
  <c r="DU22" i="41"/>
  <c r="GG22" i="41"/>
  <c r="IS22" i="41"/>
  <c r="LE22" i="41"/>
  <c r="O22" i="41"/>
  <c r="CA22" i="41"/>
  <c r="EM22" i="41"/>
  <c r="GY22" i="41"/>
  <c r="JK22" i="41"/>
  <c r="LW22" i="41"/>
  <c r="AF22" i="41"/>
  <c r="CR22" i="41"/>
  <c r="FD22" i="41"/>
  <c r="HP22" i="41"/>
  <c r="KB22" i="41"/>
  <c r="MN22" i="41"/>
  <c r="AW22" i="41"/>
  <c r="DI22" i="41"/>
  <c r="FU22" i="41"/>
  <c r="IG22" i="41"/>
  <c r="KS22" i="41"/>
  <c r="NE22" i="41"/>
  <c r="BN22" i="41"/>
  <c r="DZ22" i="41"/>
  <c r="GL22" i="41"/>
  <c r="IX22" i="41"/>
  <c r="LJ22" i="41"/>
  <c r="K22" i="41"/>
  <c r="BW22" i="41"/>
  <c r="EI22" i="41"/>
  <c r="GU22" i="41"/>
  <c r="JG22" i="41"/>
  <c r="LS22" i="41"/>
  <c r="GD23" i="41"/>
  <c r="AY23" i="41"/>
  <c r="AA23" i="41"/>
  <c r="D23" i="41"/>
  <c r="BS23" i="41"/>
  <c r="KV23" i="41"/>
  <c r="BB23" i="41"/>
  <c r="IR23" i="41"/>
  <c r="AM23" i="41"/>
  <c r="GL23" i="41"/>
  <c r="X23" i="41"/>
  <c r="EB23" i="41"/>
  <c r="I23" i="41"/>
  <c r="CD23" i="41"/>
  <c r="LR23" i="41"/>
  <c r="BF23" i="41"/>
  <c r="JH23" i="41"/>
  <c r="CU23" i="41"/>
  <c r="FG23" i="41"/>
  <c r="HS23" i="41"/>
  <c r="KE23" i="41"/>
  <c r="MQ23" i="41"/>
  <c r="DE23" i="41"/>
  <c r="FQ23" i="41"/>
  <c r="IC23" i="41"/>
  <c r="KO23" i="41"/>
  <c r="NA23" i="41"/>
  <c r="DV23" i="41"/>
  <c r="GH23" i="41"/>
  <c r="IT23" i="41"/>
  <c r="LF23" i="41"/>
  <c r="DG23" i="41"/>
  <c r="FS23" i="41"/>
  <c r="IE23" i="41"/>
  <c r="KQ23" i="41"/>
  <c r="NC23" i="41"/>
  <c r="DX23" i="41"/>
  <c r="GJ23" i="41"/>
  <c r="IV23" i="41"/>
  <c r="LH23" i="41"/>
  <c r="CK23" i="41"/>
  <c r="EW23" i="41"/>
  <c r="HI23" i="41"/>
  <c r="JU23" i="41"/>
  <c r="MG23" i="41"/>
  <c r="NJ20" i="41"/>
  <c r="NJ24" i="41"/>
  <c r="CY31" i="41"/>
  <c r="GE31" i="41"/>
  <c r="X31" i="41"/>
  <c r="CJ31" i="41"/>
  <c r="EV31" i="41"/>
  <c r="I31" i="41"/>
  <c r="BU31" i="41"/>
  <c r="EG31" i="41"/>
  <c r="LK31" i="41"/>
  <c r="BF31" i="41"/>
  <c r="DR31" i="41"/>
  <c r="IZ31" i="41"/>
  <c r="GG31" i="41"/>
  <c r="IS31" i="41"/>
  <c r="LE31" i="41"/>
  <c r="FR31" i="41"/>
  <c r="ID31" i="41"/>
  <c r="KP31" i="41"/>
  <c r="NB31" i="41"/>
  <c r="HW31" i="41"/>
  <c r="KI31" i="41"/>
  <c r="MU31" i="41"/>
  <c r="HH31" i="41"/>
  <c r="JT31" i="41"/>
  <c r="MF31" i="41"/>
  <c r="GC31" i="41"/>
  <c r="IO31" i="41"/>
  <c r="LA31" i="41"/>
  <c r="FN31" i="41"/>
  <c r="HZ31" i="41"/>
  <c r="KL31" i="41"/>
  <c r="MX31" i="41"/>
  <c r="FX12" i="41"/>
  <c r="IT20" i="41"/>
  <c r="V20" i="41"/>
  <c r="JR20" i="41"/>
  <c r="GB20" i="41"/>
  <c r="BL20" i="41"/>
  <c r="LH20" i="41"/>
  <c r="GP20" i="41"/>
  <c r="BT20" i="41"/>
  <c r="LP20" i="41"/>
  <c r="GX20" i="41"/>
  <c r="CB20" i="41"/>
  <c r="LX20" i="41"/>
  <c r="BC20" i="41"/>
  <c r="DO20" i="41"/>
  <c r="GA20" i="41"/>
  <c r="IM20" i="41"/>
  <c r="KY20" i="41"/>
  <c r="BU20" i="41"/>
  <c r="AR20" i="41"/>
  <c r="DD20" i="41"/>
  <c r="FP20" i="41"/>
  <c r="IB20" i="41"/>
  <c r="KN20" i="41"/>
  <c r="MZ20" i="41"/>
  <c r="BQ20" i="41"/>
  <c r="EC20" i="41"/>
  <c r="GO20" i="41"/>
  <c r="JA20" i="41"/>
  <c r="LM20" i="41"/>
  <c r="X28" i="41"/>
  <c r="LV28" i="41"/>
  <c r="Z28" i="41"/>
  <c r="KA28" i="41"/>
  <c r="HR28" i="41"/>
  <c r="FL28" i="41"/>
  <c r="DB28" i="41"/>
  <c r="AV28" i="41"/>
  <c r="LB28" i="41"/>
  <c r="IH28" i="41"/>
  <c r="AW28" i="41"/>
  <c r="DI28" i="41"/>
  <c r="FU28" i="41"/>
  <c r="IG28" i="41"/>
  <c r="LC28" i="41"/>
  <c r="AQ28" i="41"/>
  <c r="DC28" i="41"/>
  <c r="FO28" i="41"/>
  <c r="IA28" i="41"/>
  <c r="KT28" i="41"/>
  <c r="AR28" i="41"/>
  <c r="DD28" i="41"/>
  <c r="FP28" i="41"/>
  <c r="IB28" i="41"/>
  <c r="KU28" i="41"/>
  <c r="AS28" i="41"/>
  <c r="DE28" i="41"/>
  <c r="FQ28" i="41"/>
  <c r="IC28" i="41"/>
  <c r="KX28" i="41"/>
  <c r="AT28" i="41"/>
  <c r="DF28" i="41"/>
  <c r="FR28" i="41"/>
  <c r="ID28" i="41"/>
  <c r="KZ28" i="41"/>
  <c r="AU28" i="41"/>
  <c r="DG28" i="41"/>
  <c r="FS28" i="41"/>
  <c r="IE28" i="41"/>
  <c r="LA28" i="41"/>
  <c r="MM28" i="41"/>
  <c r="MW28" i="41"/>
  <c r="NF28" i="41"/>
  <c r="JH28" i="41"/>
  <c r="LT28" i="41"/>
  <c r="LU28" i="41"/>
  <c r="GG15" i="41"/>
  <c r="DU15" i="41"/>
  <c r="AB13" i="41"/>
  <c r="DE21" i="41"/>
  <c r="FQ21" i="41"/>
  <c r="CW21" i="41"/>
  <c r="MS21" i="41"/>
  <c r="HW21" i="41"/>
  <c r="DG21" i="41"/>
  <c r="NC21" i="41"/>
  <c r="IK21" i="41"/>
  <c r="EU21" i="41"/>
  <c r="BI21" i="41"/>
  <c r="LE21" i="41"/>
  <c r="HO21" i="41"/>
  <c r="AD21" i="41"/>
  <c r="CP21" i="41"/>
  <c r="FB21" i="41"/>
  <c r="HN21" i="41"/>
  <c r="JZ21" i="41"/>
  <c r="ML21" i="41"/>
  <c r="AV21" i="41"/>
  <c r="DH21" i="41"/>
  <c r="FT21" i="41"/>
  <c r="IF21" i="41"/>
  <c r="KR21" i="41"/>
  <c r="ND21" i="41"/>
  <c r="GK21" i="41"/>
  <c r="IW21" i="41"/>
  <c r="LI21" i="41"/>
  <c r="HB21" i="41"/>
  <c r="JN21" i="41"/>
  <c r="LZ21" i="41"/>
  <c r="AA21" i="41"/>
  <c r="CM21" i="41"/>
  <c r="EY21" i="41"/>
  <c r="HK21" i="41"/>
  <c r="JW21" i="41"/>
  <c r="MI21" i="41"/>
  <c r="AJ21" i="41"/>
  <c r="CV21" i="41"/>
  <c r="FH21" i="41"/>
  <c r="HT21" i="41"/>
  <c r="KF21" i="41"/>
  <c r="MR21" i="41"/>
  <c r="HM29" i="41"/>
  <c r="E29" i="41"/>
  <c r="KG29" i="41"/>
  <c r="BK29" i="41"/>
  <c r="LG29" i="41"/>
  <c r="GQ29" i="41"/>
  <c r="BY29" i="41"/>
  <c r="LU29" i="41"/>
  <c r="GY29" i="41"/>
  <c r="CG29" i="41"/>
  <c r="MC29" i="41"/>
  <c r="IM29" i="41"/>
  <c r="AL29" i="41"/>
  <c r="CX29" i="41"/>
  <c r="FJ29" i="41"/>
  <c r="HV29" i="41"/>
  <c r="KH29" i="41"/>
  <c r="MT29" i="41"/>
  <c r="BD29" i="41"/>
  <c r="DP29" i="41"/>
  <c r="GB29" i="41"/>
  <c r="IN29" i="41"/>
  <c r="KZ29" i="41"/>
  <c r="I29" i="41"/>
  <c r="BU29" i="41"/>
  <c r="EG29" i="41"/>
  <c r="GS29" i="41"/>
  <c r="JE29" i="41"/>
  <c r="LQ29" i="41"/>
  <c r="Z29" i="41"/>
  <c r="CL29" i="41"/>
  <c r="EX29" i="41"/>
  <c r="HJ29" i="41"/>
  <c r="JV29" i="41"/>
  <c r="MH29" i="41"/>
  <c r="AI29" i="41"/>
  <c r="CU29" i="41"/>
  <c r="FG29" i="41"/>
  <c r="HS29" i="41"/>
  <c r="KE29" i="41"/>
  <c r="MQ29" i="41"/>
  <c r="AR29" i="41"/>
  <c r="DD29" i="41"/>
  <c r="FP29" i="41"/>
  <c r="IB29" i="41"/>
  <c r="KN29" i="41"/>
  <c r="MZ29" i="41"/>
  <c r="MR30" i="41"/>
  <c r="IB30" i="41"/>
  <c r="AR30" i="41"/>
  <c r="BX30" i="41"/>
  <c r="CW30" i="41"/>
  <c r="MS30" i="41"/>
  <c r="FQ30" i="41"/>
  <c r="P30" i="41"/>
  <c r="IJ30" i="41"/>
  <c r="CG30" i="41"/>
  <c r="MC30" i="41"/>
  <c r="GF30" i="41"/>
  <c r="T30" i="41"/>
  <c r="IS30" i="41"/>
  <c r="BZ30" i="41"/>
  <c r="EL30" i="41"/>
  <c r="GX30" i="41"/>
  <c r="JJ30" i="41"/>
  <c r="LV30" i="41"/>
  <c r="AU30" i="41"/>
  <c r="DG30" i="41"/>
  <c r="FS30" i="41"/>
  <c r="IE30" i="41"/>
  <c r="KQ30" i="41"/>
  <c r="NC30" i="41"/>
  <c r="CB30" i="41"/>
  <c r="EN30" i="41"/>
  <c r="GZ30" i="41"/>
  <c r="JL30" i="41"/>
  <c r="LX30" i="41"/>
  <c r="BM30" i="41"/>
  <c r="DY30" i="41"/>
  <c r="GK30" i="41"/>
  <c r="IW30" i="41"/>
  <c r="LI30" i="41"/>
  <c r="Z30" i="41"/>
  <c r="CL30" i="41"/>
  <c r="EX30" i="41"/>
  <c r="HJ30" i="41"/>
  <c r="JV30" i="41"/>
  <c r="MH30" i="41"/>
  <c r="BG30" i="41"/>
  <c r="DS30" i="41"/>
  <c r="GE30" i="41"/>
  <c r="IQ30" i="41"/>
  <c r="LC30" i="41"/>
  <c r="DL14" i="41"/>
  <c r="JX22" i="41"/>
  <c r="AZ22" i="41"/>
  <c r="KV22" i="41"/>
  <c r="HF22" i="41"/>
  <c r="DV22" i="41"/>
  <c r="D22" i="41"/>
  <c r="IZ22" i="41"/>
  <c r="ED22" i="41"/>
  <c r="L22" i="41"/>
  <c r="JH22" i="41"/>
  <c r="EL22" i="41"/>
  <c r="E22" i="41"/>
  <c r="BQ22" i="41"/>
  <c r="EC22" i="41"/>
  <c r="GO22" i="41"/>
  <c r="JA22" i="41"/>
  <c r="LM22" i="41"/>
  <c r="W22" i="41"/>
  <c r="CI22" i="41"/>
  <c r="EU22" i="41"/>
  <c r="HG22" i="41"/>
  <c r="JS22" i="41"/>
  <c r="ME22" i="41"/>
  <c r="AN22" i="41"/>
  <c r="CZ22" i="41"/>
  <c r="FL22" i="41"/>
  <c r="HX22" i="41"/>
  <c r="KJ22" i="41"/>
  <c r="MV22" i="41"/>
  <c r="BE22" i="41"/>
  <c r="DQ22" i="41"/>
  <c r="GC22" i="41"/>
  <c r="IO22" i="41"/>
  <c r="LA22" i="41"/>
  <c r="J22" i="41"/>
  <c r="BV22" i="41"/>
  <c r="EH22" i="41"/>
  <c r="GT22" i="41"/>
  <c r="JF22" i="41"/>
  <c r="LR22" i="41"/>
  <c r="S22" i="41"/>
  <c r="CE22" i="41"/>
  <c r="EQ22" i="41"/>
  <c r="HC22" i="41"/>
  <c r="JO22" i="41"/>
  <c r="MA22" i="41"/>
  <c r="AI23" i="41"/>
  <c r="LB23" i="41"/>
  <c r="DJ23" i="41"/>
  <c r="BG23" i="41"/>
  <c r="L23" i="41"/>
  <c r="CL23" i="41"/>
  <c r="MB23" i="41"/>
  <c r="BJ23" i="41"/>
  <c r="JX23" i="41"/>
  <c r="AU23" i="41"/>
  <c r="HR23" i="41"/>
  <c r="AF23" i="41"/>
  <c r="FH23" i="41"/>
  <c r="Q23" i="41"/>
  <c r="DB23" i="41"/>
  <c r="MX23" i="41"/>
  <c r="BN23" i="41"/>
  <c r="KN23" i="41"/>
  <c r="DC23" i="41"/>
  <c r="FO23" i="41"/>
  <c r="IA23" i="41"/>
  <c r="KM23" i="41"/>
  <c r="MY23" i="41"/>
  <c r="DM23" i="41"/>
  <c r="FY23" i="41"/>
  <c r="IK23" i="41"/>
  <c r="KW23" i="41"/>
  <c r="BR23" i="41"/>
  <c r="ED23" i="41"/>
  <c r="GP23" i="41"/>
  <c r="JB23" i="41"/>
  <c r="LN23" i="41"/>
  <c r="DO23" i="41"/>
  <c r="GA23" i="41"/>
  <c r="IM23" i="41"/>
  <c r="KY23" i="41"/>
  <c r="BT23" i="41"/>
  <c r="EF23" i="41"/>
  <c r="GR23" i="41"/>
  <c r="JD23" i="41"/>
  <c r="LP23" i="41"/>
  <c r="CS23" i="41"/>
  <c r="FE23" i="41"/>
  <c r="HQ23" i="41"/>
  <c r="KC23" i="41"/>
  <c r="MO23" i="41"/>
  <c r="AU31" i="41"/>
  <c r="DG31" i="41"/>
  <c r="HK31" i="41"/>
  <c r="AF31" i="41"/>
  <c r="CR31" i="41"/>
  <c r="FG31" i="41"/>
  <c r="Q31" i="41"/>
  <c r="CC31" i="41"/>
  <c r="EO31" i="41"/>
  <c r="MQ31" i="41"/>
  <c r="BN31" i="41"/>
  <c r="DZ31" i="41"/>
  <c r="KF31" i="41"/>
  <c r="GO31" i="41"/>
  <c r="JA31" i="41"/>
  <c r="LM31" i="41"/>
  <c r="FZ31" i="41"/>
  <c r="IL31" i="41"/>
  <c r="KX31" i="41"/>
  <c r="FS31" i="41"/>
  <c r="IE31" i="41"/>
  <c r="KQ31" i="41"/>
  <c r="NC31" i="41"/>
  <c r="HP31" i="41"/>
  <c r="KB31" i="41"/>
  <c r="MN31" i="41"/>
  <c r="GK31" i="41"/>
  <c r="IW31" i="41"/>
  <c r="LI31" i="41"/>
  <c r="FV31" i="41"/>
  <c r="IH31" i="41"/>
  <c r="KT31" i="41"/>
  <c r="AD20" i="41"/>
  <c r="BB20" i="41"/>
  <c r="KX20" i="41"/>
  <c r="HH20" i="41"/>
  <c r="CR20" i="41"/>
  <c r="MN20" i="41"/>
  <c r="HV20" i="41"/>
  <c r="CZ20" i="41"/>
  <c r="MV20" i="41"/>
  <c r="ID20" i="41"/>
  <c r="DH20" i="41"/>
  <c r="ND20" i="41"/>
  <c r="BK20" i="41"/>
  <c r="DW20" i="41"/>
  <c r="GI20" i="41"/>
  <c r="IU20" i="41"/>
  <c r="LG20" i="41"/>
  <c r="EO20" i="41"/>
  <c r="AZ20" i="41"/>
  <c r="DL20" i="41"/>
  <c r="FX20" i="41"/>
  <c r="IJ20" i="41"/>
  <c r="KV20" i="41"/>
  <c r="M20" i="41"/>
  <c r="BY20" i="41"/>
  <c r="EK20" i="41"/>
  <c r="GW20" i="41"/>
  <c r="JI20" i="41"/>
  <c r="LU20" i="41"/>
  <c r="DX28" i="41"/>
  <c r="BL28" i="41"/>
  <c r="BF28" i="41"/>
  <c r="MD28" i="41"/>
  <c r="IY28" i="41"/>
  <c r="GR28" i="41"/>
  <c r="EH28" i="41"/>
  <c r="CB28" i="41"/>
  <c r="R28" i="41"/>
  <c r="JR28" i="41"/>
  <c r="BE28" i="41"/>
  <c r="DQ28" i="41"/>
  <c r="GC28" i="41"/>
  <c r="IO28" i="41"/>
  <c r="LX28" i="41"/>
  <c r="AY28" i="41"/>
  <c r="DK28" i="41"/>
  <c r="FW28" i="41"/>
  <c r="II28" i="41"/>
  <c r="LH28" i="41"/>
  <c r="AZ28" i="41"/>
  <c r="DL28" i="41"/>
  <c r="FX28" i="41"/>
  <c r="IJ28" i="41"/>
  <c r="LK28" i="41"/>
  <c r="BA28" i="41"/>
  <c r="DM28" i="41"/>
  <c r="FY28" i="41"/>
  <c r="IK28" i="41"/>
  <c r="LN28" i="41"/>
  <c r="BB28" i="41"/>
  <c r="DN28" i="41"/>
  <c r="FZ28" i="41"/>
  <c r="IL28" i="41"/>
  <c r="LP28" i="41"/>
  <c r="BC28" i="41"/>
  <c r="DO28" i="41"/>
  <c r="GA28" i="41"/>
  <c r="IM28" i="41"/>
  <c r="LS28" i="41"/>
  <c r="MU28" i="41"/>
  <c r="NE28" i="41"/>
  <c r="MA28" i="41"/>
  <c r="JP28" i="41"/>
  <c r="MB28" i="41"/>
  <c r="MC28" i="41"/>
  <c r="GW15" i="41"/>
  <c r="EK15" i="41"/>
  <c r="CO13" i="41"/>
  <c r="GW21" i="41"/>
  <c r="EC21" i="41"/>
  <c r="G21" i="41"/>
  <c r="EM21" i="41"/>
  <c r="U21" i="41"/>
  <c r="JQ21" i="41"/>
  <c r="GA21" i="41"/>
  <c r="CO21" i="41"/>
  <c r="MK21" i="41"/>
  <c r="IU21" i="41"/>
  <c r="AL21" i="41"/>
  <c r="CX21" i="41"/>
  <c r="FJ21" i="41"/>
  <c r="HV21" i="41"/>
  <c r="KH21" i="41"/>
  <c r="MT21" i="41"/>
  <c r="BD21" i="41"/>
  <c r="DP21" i="41"/>
  <c r="GB21" i="41"/>
  <c r="IN21" i="41"/>
  <c r="KZ21" i="41"/>
  <c r="BU21" i="41"/>
  <c r="GS21" i="41"/>
  <c r="JE21" i="41"/>
  <c r="LQ21" i="41"/>
  <c r="EX21" i="41"/>
  <c r="HJ21" i="41"/>
  <c r="MH21" i="41"/>
  <c r="AI21" i="41"/>
  <c r="CU21" i="41"/>
  <c r="FG21" i="41"/>
  <c r="HS21" i="41"/>
  <c r="KE21" i="41"/>
  <c r="MQ21" i="41"/>
  <c r="AR21" i="41"/>
  <c r="DD21" i="41"/>
  <c r="FP21" i="41"/>
  <c r="IB21" i="41"/>
  <c r="KN21" i="41"/>
  <c r="MZ21" i="41"/>
  <c r="MK29" i="41"/>
  <c r="EC29" i="41"/>
  <c r="BI29" i="41"/>
  <c r="CQ29" i="41"/>
  <c r="MM29" i="41"/>
  <c r="HW29" i="41"/>
  <c r="DE29" i="41"/>
  <c r="NA29" i="41"/>
  <c r="IE29" i="41"/>
  <c r="DM29" i="41"/>
  <c r="W29" i="41"/>
  <c r="JS29" i="41"/>
  <c r="AT29" i="41"/>
  <c r="DF29" i="41"/>
  <c r="FR29" i="41"/>
  <c r="ID29" i="41"/>
  <c r="KP29" i="41"/>
  <c r="NB29" i="41"/>
  <c r="BL29" i="41"/>
  <c r="DX29" i="41"/>
  <c r="GJ29" i="41"/>
  <c r="IV29" i="41"/>
  <c r="LH29" i="41"/>
  <c r="Q29" i="41"/>
  <c r="CC29" i="41"/>
  <c r="EO29" i="41"/>
  <c r="HA29" i="41"/>
  <c r="JM29" i="41"/>
  <c r="LY29" i="41"/>
  <c r="AH29" i="41"/>
  <c r="CT29" i="41"/>
  <c r="FF29" i="41"/>
  <c r="HR29" i="41"/>
  <c r="KD29" i="41"/>
  <c r="MP29" i="41"/>
  <c r="AQ29" i="41"/>
  <c r="DC29" i="41"/>
  <c r="FO29" i="41"/>
  <c r="IA29" i="41"/>
  <c r="KM29" i="41"/>
  <c r="MY29" i="41"/>
  <c r="AZ29" i="41"/>
  <c r="DL29" i="41"/>
  <c r="FX29" i="41"/>
  <c r="IJ29" i="41"/>
  <c r="KV29" i="41"/>
  <c r="U30" i="41"/>
  <c r="MZ30" i="41"/>
  <c r="FP30" i="41"/>
  <c r="GV30" i="41"/>
  <c r="EC30" i="41"/>
  <c r="G30" i="41"/>
  <c r="GW30" i="41"/>
  <c r="AC30" i="41"/>
  <c r="JP30" i="41"/>
  <c r="DM30" i="41"/>
  <c r="J30" i="41"/>
  <c r="HL30" i="41"/>
  <c r="AJ30" i="41"/>
  <c r="JY30" i="41"/>
  <c r="CH30" i="41"/>
  <c r="ET30" i="41"/>
  <c r="HF30" i="41"/>
  <c r="JR30" i="41"/>
  <c r="MD30" i="41"/>
  <c r="BC30" i="41"/>
  <c r="DO30" i="41"/>
  <c r="GA30" i="41"/>
  <c r="IM30" i="41"/>
  <c r="KY30" i="41"/>
  <c r="X30" i="41"/>
  <c r="CJ30" i="41"/>
  <c r="EV30" i="41"/>
  <c r="HH30" i="41"/>
  <c r="JT30" i="41"/>
  <c r="MF30" i="41"/>
  <c r="BU30" i="41"/>
  <c r="EG30" i="41"/>
  <c r="GS30" i="41"/>
  <c r="JE30" i="41"/>
  <c r="LQ30" i="41"/>
  <c r="AH30" i="41"/>
  <c r="CT30" i="41"/>
  <c r="FF30" i="41"/>
  <c r="HR30" i="41"/>
  <c r="KD30" i="41"/>
  <c r="MP30" i="41"/>
  <c r="BO30" i="41"/>
  <c r="EA30" i="41"/>
  <c r="GM30" i="41"/>
  <c r="IY30" i="41"/>
  <c r="LK30" i="41"/>
  <c r="HD14" i="41"/>
  <c r="BH22" i="41"/>
  <c r="CF22" i="41"/>
  <c r="MB22" i="41"/>
  <c r="IL22" i="41"/>
  <c r="FB22" i="41"/>
  <c r="AJ22" i="41"/>
  <c r="KF22" i="41"/>
  <c r="FJ22" i="41"/>
  <c r="AR22" i="41"/>
  <c r="KN22" i="41"/>
  <c r="FR22" i="41"/>
  <c r="M22" i="41"/>
  <c r="BY22" i="41"/>
  <c r="EK22" i="41"/>
  <c r="GW22" i="41"/>
  <c r="JI22" i="41"/>
  <c r="LU22" i="41"/>
  <c r="AE22" i="41"/>
  <c r="CQ22" i="41"/>
  <c r="FC22" i="41"/>
  <c r="HO22" i="41"/>
  <c r="KA22" i="41"/>
  <c r="MM22" i="41"/>
  <c r="AV22" i="41"/>
  <c r="DH22" i="41"/>
  <c r="FT22" i="41"/>
  <c r="IF22" i="41"/>
  <c r="KR22" i="41"/>
  <c r="ND22" i="41"/>
  <c r="BM22" i="41"/>
  <c r="DY22" i="41"/>
  <c r="GK22" i="41"/>
  <c r="IW22" i="41"/>
  <c r="LI22" i="41"/>
  <c r="AA22" i="41"/>
  <c r="CM22" i="41"/>
  <c r="EY22" i="41"/>
  <c r="HK22" i="41"/>
  <c r="JW22" i="41"/>
  <c r="MI22" i="41"/>
  <c r="BP23" i="41"/>
  <c r="M23" i="41"/>
  <c r="IH23" i="41"/>
  <c r="EP23" i="41"/>
  <c r="T23" i="41"/>
  <c r="DL23" i="41"/>
  <c r="F23" i="41"/>
  <c r="BV23" i="41"/>
  <c r="LD23" i="41"/>
  <c r="BC23" i="41"/>
  <c r="IX23" i="41"/>
  <c r="AN23" i="41"/>
  <c r="GN23" i="41"/>
  <c r="Y23" i="41"/>
  <c r="EH23" i="41"/>
  <c r="J23" i="41"/>
  <c r="CF23" i="41"/>
  <c r="LT23" i="41"/>
  <c r="DK23" i="41"/>
  <c r="FW23" i="41"/>
  <c r="II23" i="41"/>
  <c r="KU23" i="41"/>
  <c r="DU23" i="41"/>
  <c r="GG23" i="41"/>
  <c r="IS23" i="41"/>
  <c r="LE23" i="41"/>
  <c r="BZ23" i="41"/>
  <c r="EL23" i="41"/>
  <c r="GX23" i="41"/>
  <c r="JJ23" i="41"/>
  <c r="LV23" i="41"/>
  <c r="DW23" i="41"/>
  <c r="GI23" i="41"/>
  <c r="IU23" i="41"/>
  <c r="LG23" i="41"/>
  <c r="CB23" i="41"/>
  <c r="EN23" i="41"/>
  <c r="GZ23" i="41"/>
  <c r="JL23" i="41"/>
  <c r="LX23" i="41"/>
  <c r="DA23" i="41"/>
  <c r="FM23" i="41"/>
  <c r="HY23" i="41"/>
  <c r="KK23" i="41"/>
  <c r="MW23" i="41"/>
  <c r="DO31" i="41"/>
  <c r="IQ31" i="41"/>
  <c r="AN31" i="41"/>
  <c r="CZ31" i="41"/>
  <c r="GF31" i="41"/>
  <c r="Y31" i="41"/>
  <c r="CK31" i="41"/>
  <c r="EX31" i="41"/>
  <c r="J31" i="41"/>
  <c r="BV31" i="41"/>
  <c r="EH31" i="41"/>
  <c r="LL31" i="41"/>
  <c r="GW31" i="41"/>
  <c r="JI31" i="41"/>
  <c r="LU31" i="41"/>
  <c r="GH31" i="41"/>
  <c r="IT31" i="41"/>
  <c r="LF31" i="41"/>
  <c r="GA31" i="41"/>
  <c r="IM31" i="41"/>
  <c r="KY31" i="41"/>
  <c r="FL31" i="41"/>
  <c r="HX31" i="41"/>
  <c r="KJ31" i="41"/>
  <c r="MV31" i="41"/>
  <c r="GS31" i="41"/>
  <c r="JE31" i="41"/>
  <c r="LQ31" i="41"/>
  <c r="GD31" i="41"/>
  <c r="IP31" i="41"/>
  <c r="LB31" i="41"/>
  <c r="DL12" i="41"/>
  <c r="IJ12" i="41"/>
  <c r="JZ20" i="41"/>
  <c r="CH20" i="41"/>
  <c r="MD20" i="41"/>
  <c r="IN20" i="41"/>
  <c r="DX20" i="41"/>
  <c r="F20" i="41"/>
  <c r="JB20" i="41"/>
  <c r="EF20" i="41"/>
  <c r="N20" i="41"/>
  <c r="JJ20" i="41"/>
  <c r="EN20" i="41"/>
  <c r="G20" i="41"/>
  <c r="BS20" i="41"/>
  <c r="EE20" i="41"/>
  <c r="GQ20" i="41"/>
  <c r="JC20" i="41"/>
  <c r="LO20" i="41"/>
  <c r="MG20" i="41"/>
  <c r="BH20" i="41"/>
  <c r="DT20" i="41"/>
  <c r="GF20" i="41"/>
  <c r="IR20" i="41"/>
  <c r="LD20" i="41"/>
  <c r="U20" i="41"/>
  <c r="CG20" i="41"/>
  <c r="ES20" i="41"/>
  <c r="HE20" i="41"/>
  <c r="JQ20" i="41"/>
  <c r="MC20" i="41"/>
  <c r="IW28" i="41"/>
  <c r="GJ28" i="41"/>
  <c r="CL28" i="41"/>
  <c r="AH28" i="41"/>
  <c r="KJ28" i="41"/>
  <c r="HX28" i="41"/>
  <c r="FN28" i="41"/>
  <c r="DH28" i="41"/>
  <c r="AX28" i="41"/>
  <c r="LF28" i="41"/>
  <c r="BM28" i="41"/>
  <c r="DY28" i="41"/>
  <c r="GK28" i="41"/>
  <c r="IX28" i="41"/>
  <c r="ND28" i="41"/>
  <c r="BG28" i="41"/>
  <c r="DS28" i="41"/>
  <c r="GE28" i="41"/>
  <c r="IQ28" i="41"/>
  <c r="MF28" i="41"/>
  <c r="BH28" i="41"/>
  <c r="DT28" i="41"/>
  <c r="GF28" i="41"/>
  <c r="IS28" i="41"/>
  <c r="ML28" i="41"/>
  <c r="BI28" i="41"/>
  <c r="DU28" i="41"/>
  <c r="GG28" i="41"/>
  <c r="IT28" i="41"/>
  <c r="MN28" i="41"/>
  <c r="BJ28" i="41"/>
  <c r="DV28" i="41"/>
  <c r="GH28" i="41"/>
  <c r="IU28" i="41"/>
  <c r="MT28" i="41"/>
  <c r="BK28" i="41"/>
  <c r="DW28" i="41"/>
  <c r="GI28" i="41"/>
  <c r="IV28" i="41"/>
  <c r="MV28" i="41"/>
  <c r="NC28" i="41"/>
  <c r="LJ28" i="41"/>
  <c r="MI28" i="41"/>
  <c r="JX28" i="41"/>
  <c r="MJ28" i="41"/>
  <c r="MK28" i="41"/>
  <c r="M15" i="41"/>
  <c r="NA15" i="41"/>
  <c r="DB13" i="41"/>
  <c r="NA21" i="41"/>
  <c r="IC21" i="41"/>
  <c r="FI21" i="41"/>
  <c r="AM21" i="41"/>
  <c r="KI21" i="41"/>
  <c r="BA21" i="41"/>
  <c r="KW21" i="41"/>
  <c r="HG21" i="41"/>
  <c r="DU21" i="41"/>
  <c r="AE21" i="41"/>
  <c r="KA21" i="41"/>
  <c r="AT21" i="41"/>
  <c r="DF21" i="41"/>
  <c r="FR21" i="41"/>
  <c r="ID21" i="41"/>
  <c r="KP21" i="41"/>
  <c r="NB21" i="41"/>
  <c r="BL21" i="41"/>
  <c r="DX21" i="41"/>
  <c r="GJ21" i="41"/>
  <c r="IV21" i="41"/>
  <c r="LH21" i="41"/>
  <c r="HA21" i="41"/>
  <c r="JM21" i="41"/>
  <c r="LY21" i="41"/>
  <c r="AH21" i="41"/>
  <c r="CT21" i="41"/>
  <c r="FF21" i="41"/>
  <c r="HR21" i="41"/>
  <c r="KD21" i="41"/>
  <c r="MP21" i="41"/>
  <c r="AQ21" i="41"/>
  <c r="DC21" i="41"/>
  <c r="FO21" i="41"/>
  <c r="IA21" i="41"/>
  <c r="KM21" i="41"/>
  <c r="MY21" i="41"/>
  <c r="AZ21" i="41"/>
  <c r="DL21" i="41"/>
  <c r="FX21" i="41"/>
  <c r="IJ21" i="41"/>
  <c r="KV21" i="41"/>
  <c r="IS29" i="41"/>
  <c r="JA29" i="41"/>
  <c r="GG29" i="41"/>
  <c r="DW29" i="41"/>
  <c r="G29" i="41"/>
  <c r="JC29" i="41"/>
  <c r="EK29" i="41"/>
  <c r="O29" i="41"/>
  <c r="JK29" i="41"/>
  <c r="ES29" i="41"/>
  <c r="BC29" i="41"/>
  <c r="KY29" i="41"/>
  <c r="BB29" i="41"/>
  <c r="DN29" i="41"/>
  <c r="FZ29" i="41"/>
  <c r="IL29" i="41"/>
  <c r="KX29" i="41"/>
  <c r="H29" i="41"/>
  <c r="BT29" i="41"/>
  <c r="EF29" i="41"/>
  <c r="GR29" i="41"/>
  <c r="JD29" i="41"/>
  <c r="LP29" i="41"/>
  <c r="Y29" i="41"/>
  <c r="CK29" i="41"/>
  <c r="EW29" i="41"/>
  <c r="HI29" i="41"/>
  <c r="JU29" i="41"/>
  <c r="MG29" i="41"/>
  <c r="AP29" i="41"/>
  <c r="DB29" i="41"/>
  <c r="FN29" i="41"/>
  <c r="HZ29" i="41"/>
  <c r="KL29" i="41"/>
  <c r="MX29" i="41"/>
  <c r="AY29" i="41"/>
  <c r="DK29" i="41"/>
  <c r="FW29" i="41"/>
  <c r="II29" i="41"/>
  <c r="KU29" i="41"/>
  <c r="BH29" i="41"/>
  <c r="DT29" i="41"/>
  <c r="GF29" i="41"/>
  <c r="IR29" i="41"/>
  <c r="LD29" i="41"/>
  <c r="CV30" i="41"/>
  <c r="Y30" i="41"/>
  <c r="KN30" i="41"/>
  <c r="LT30" i="41"/>
  <c r="FI30" i="41"/>
  <c r="O30" i="41"/>
  <c r="IC30" i="41"/>
  <c r="AZ30" i="41"/>
  <c r="KV30" i="41"/>
  <c r="ES30" i="41"/>
  <c r="S30" i="41"/>
  <c r="IR30" i="41"/>
  <c r="BI30" i="41"/>
  <c r="LE30" i="41"/>
  <c r="CP30" i="41"/>
  <c r="FB30" i="41"/>
  <c r="HN30" i="41"/>
  <c r="JZ30" i="41"/>
  <c r="ML30" i="41"/>
  <c r="BK30" i="41"/>
  <c r="DW30" i="41"/>
  <c r="GI30" i="41"/>
  <c r="IU30" i="41"/>
  <c r="LG30" i="41"/>
  <c r="AF30" i="41"/>
  <c r="CR30" i="41"/>
  <c r="FD30" i="41"/>
  <c r="HP30" i="41"/>
  <c r="KB30" i="41"/>
  <c r="MN30" i="41"/>
  <c r="CC30" i="41"/>
  <c r="EO30" i="41"/>
  <c r="HA30" i="41"/>
  <c r="JM30" i="41"/>
  <c r="LY30" i="41"/>
  <c r="AP30" i="41"/>
  <c r="DB30" i="41"/>
  <c r="FN30" i="41"/>
  <c r="HZ30" i="41"/>
  <c r="KL30" i="41"/>
  <c r="MX30" i="41"/>
  <c r="BW30" i="41"/>
  <c r="EI30" i="41"/>
  <c r="GU30" i="41"/>
  <c r="JG30" i="41"/>
  <c r="LS30" i="41"/>
  <c r="LD22" i="41"/>
  <c r="DL22" i="41"/>
  <c r="V22" i="41"/>
  <c r="JR22" i="41"/>
  <c r="GH22" i="41"/>
  <c r="BP22" i="41"/>
  <c r="LL22" i="41"/>
  <c r="GP22" i="41"/>
  <c r="BX22" i="41"/>
  <c r="LT22" i="41"/>
  <c r="GX22" i="41"/>
  <c r="U22" i="41"/>
  <c r="CG22" i="41"/>
  <c r="ES22" i="41"/>
  <c r="HE22" i="41"/>
  <c r="JQ22" i="41"/>
  <c r="MC22" i="41"/>
  <c r="AM22" i="41"/>
  <c r="CY22" i="41"/>
  <c r="FK22" i="41"/>
  <c r="HW22" i="41"/>
  <c r="KI22" i="41"/>
  <c r="MU22" i="41"/>
  <c r="BD22" i="41"/>
  <c r="DP22" i="41"/>
  <c r="GB22" i="41"/>
  <c r="IN22" i="41"/>
  <c r="KZ22" i="41"/>
  <c r="I22" i="41"/>
  <c r="BU22" i="41"/>
  <c r="EG22" i="41"/>
  <c r="GS22" i="41"/>
  <c r="JE22" i="41"/>
  <c r="LQ22" i="41"/>
  <c r="Z22" i="41"/>
  <c r="CL22" i="41"/>
  <c r="EX22" i="41"/>
  <c r="HJ22" i="41"/>
  <c r="JV22" i="41"/>
  <c r="MH22" i="41"/>
  <c r="AI22" i="41"/>
  <c r="CU22" i="41"/>
  <c r="FG22" i="41"/>
  <c r="HS22" i="41"/>
  <c r="KE22" i="41"/>
  <c r="MQ22" i="41"/>
  <c r="LZ23" i="41"/>
  <c r="FV23" i="41"/>
  <c r="AS23" i="41"/>
  <c r="JN23" i="41"/>
  <c r="AB23" i="41"/>
  <c r="ER23" i="41"/>
  <c r="N23" i="41"/>
  <c r="CQ23" i="41"/>
  <c r="MJ23" i="41"/>
  <c r="BK23" i="41"/>
  <c r="KD23" i="41"/>
  <c r="AV23" i="41"/>
  <c r="HT23" i="41"/>
  <c r="AG23" i="41"/>
  <c r="FN23" i="41"/>
  <c r="R23" i="41"/>
  <c r="DD23" i="41"/>
  <c r="MZ23" i="41"/>
  <c r="DS23" i="41"/>
  <c r="GE23" i="41"/>
  <c r="IQ23" i="41"/>
  <c r="LC23" i="41"/>
  <c r="BQ23" i="41"/>
  <c r="EC23" i="41"/>
  <c r="GO23" i="41"/>
  <c r="JA23" i="41"/>
  <c r="LM23" i="41"/>
  <c r="CH23" i="41"/>
  <c r="ET23" i="41"/>
  <c r="HF23" i="41"/>
  <c r="JR23" i="41"/>
  <c r="MD23" i="41"/>
  <c r="EE23" i="41"/>
  <c r="GQ23" i="41"/>
  <c r="JC23" i="41"/>
  <c r="LO23" i="41"/>
  <c r="CJ23" i="41"/>
  <c r="EV23" i="41"/>
  <c r="HH23" i="41"/>
  <c r="JT23" i="41"/>
  <c r="MF23" i="41"/>
  <c r="DI23" i="41"/>
  <c r="FU23" i="41"/>
  <c r="IG23" i="41"/>
  <c r="KS23" i="41"/>
  <c r="NE23" i="41"/>
  <c r="BK31" i="41"/>
  <c r="DW31" i="41"/>
  <c r="JW31" i="41"/>
  <c r="AV31" i="41"/>
  <c r="DH31" i="41"/>
  <c r="HL31" i="41"/>
  <c r="AG31" i="41"/>
  <c r="CS31" i="41"/>
  <c r="FH31" i="41"/>
  <c r="R31" i="41"/>
  <c r="CD31" i="41"/>
  <c r="EP31" i="41"/>
  <c r="MR31" i="41"/>
  <c r="HE31" i="41"/>
  <c r="JQ31" i="41"/>
  <c r="MC31" i="41"/>
  <c r="GP31" i="41"/>
  <c r="JB31" i="41"/>
  <c r="LN31" i="41"/>
  <c r="GI31" i="41"/>
  <c r="IU31" i="41"/>
  <c r="LG31" i="41"/>
  <c r="FT31" i="41"/>
  <c r="IF31" i="41"/>
  <c r="KR31" i="41"/>
  <c r="ND31" i="41"/>
  <c r="HA31" i="41"/>
  <c r="JM31" i="41"/>
  <c r="LY31" i="41"/>
  <c r="GL31" i="41"/>
  <c r="IX31" i="41"/>
  <c r="LJ31" i="41"/>
  <c r="AZ12" i="41"/>
  <c r="BJ20" i="41"/>
  <c r="DN20" i="41"/>
  <c r="X20" i="41"/>
  <c r="JT20" i="41"/>
  <c r="FD20" i="41"/>
  <c r="AL20" i="41"/>
  <c r="KH20" i="41"/>
  <c r="FL20" i="41"/>
  <c r="AT20" i="41"/>
  <c r="KP20" i="41"/>
  <c r="FT20" i="41"/>
  <c r="O20" i="41"/>
  <c r="CA20" i="41"/>
  <c r="EM20" i="41"/>
  <c r="GY20" i="41"/>
  <c r="JK20" i="41"/>
  <c r="LW20" i="41"/>
  <c r="AG20" i="41"/>
  <c r="BG20" i="41"/>
  <c r="DS20" i="41"/>
  <c r="GE20" i="41"/>
  <c r="IQ20" i="41"/>
  <c r="LC20" i="41"/>
  <c r="D20" i="41"/>
  <c r="BP20" i="41"/>
  <c r="EB20" i="41"/>
  <c r="GN20" i="41"/>
  <c r="IZ20" i="41"/>
  <c r="LL20" i="41"/>
  <c r="AC20" i="41"/>
  <c r="CO20" i="41"/>
  <c r="FA20" i="41"/>
  <c r="HM20" i="41"/>
  <c r="JY20" i="41"/>
  <c r="MK20" i="41"/>
  <c r="AF28" i="41"/>
  <c r="NB28" i="41"/>
  <c r="DR28" i="41"/>
  <c r="BN28" i="41"/>
  <c r="H28" i="41"/>
  <c r="JF28" i="41"/>
  <c r="GT28" i="41"/>
  <c r="EN28" i="41"/>
  <c r="CD28" i="41"/>
  <c r="I28" i="41"/>
  <c r="BU28" i="41"/>
  <c r="EG28" i="41"/>
  <c r="GS28" i="41"/>
  <c r="JG28" i="41"/>
  <c r="BO28" i="41"/>
  <c r="EA28" i="41"/>
  <c r="GM28" i="41"/>
  <c r="JA28" i="41"/>
  <c r="D28" i="41"/>
  <c r="BP28" i="41"/>
  <c r="EB28" i="41"/>
  <c r="GN28" i="41"/>
  <c r="JB28" i="41"/>
  <c r="E28" i="41"/>
  <c r="BQ28" i="41"/>
  <c r="EC28" i="41"/>
  <c r="GO28" i="41"/>
  <c r="JC28" i="41"/>
  <c r="F28" i="41"/>
  <c r="BR28" i="41"/>
  <c r="ED28" i="41"/>
  <c r="GP28" i="41"/>
  <c r="JD28" i="41"/>
  <c r="G28" i="41"/>
  <c r="BS28" i="41"/>
  <c r="EE28" i="41"/>
  <c r="GQ28" i="41"/>
  <c r="JE28" i="41"/>
  <c r="KY28" i="41"/>
  <c r="LI28" i="41"/>
  <c r="LR28" i="41"/>
  <c r="MQ28" i="41"/>
  <c r="KF28" i="41"/>
  <c r="MR28" i="41"/>
  <c r="MS28" i="41"/>
  <c r="JI15" i="41"/>
  <c r="HX13" i="41"/>
  <c r="AS21" i="41"/>
  <c r="M21" i="41"/>
  <c r="GO21" i="41"/>
  <c r="BS21" i="41"/>
  <c r="LO21" i="41"/>
  <c r="GY21" i="41"/>
  <c r="CG21" i="41"/>
  <c r="MC21" i="41"/>
  <c r="IM21" i="41"/>
  <c r="BK21" i="41"/>
  <c r="LG21" i="41"/>
  <c r="BB21" i="41"/>
  <c r="DN21" i="41"/>
  <c r="FZ21" i="41"/>
  <c r="IL21" i="41"/>
  <c r="KX21" i="41"/>
  <c r="H21" i="41"/>
  <c r="BT21" i="41"/>
  <c r="EF21" i="41"/>
  <c r="GR21" i="41"/>
  <c r="JD21" i="41"/>
  <c r="LP21" i="41"/>
  <c r="EW21" i="41"/>
  <c r="HI21" i="41"/>
  <c r="JU21" i="41"/>
  <c r="MG21" i="41"/>
  <c r="FN21" i="41"/>
  <c r="HZ21" i="41"/>
  <c r="KL21" i="41"/>
  <c r="MX21" i="41"/>
  <c r="AY21" i="41"/>
  <c r="DK21" i="41"/>
  <c r="FW21" i="41"/>
  <c r="II21" i="41"/>
  <c r="KU21" i="41"/>
  <c r="BH21" i="41"/>
  <c r="DT21" i="41"/>
  <c r="GF21" i="41"/>
  <c r="IR21" i="41"/>
  <c r="LD21" i="41"/>
  <c r="CO29" i="41"/>
  <c r="AC29" i="41"/>
  <c r="LE29" i="41"/>
  <c r="FC29" i="41"/>
  <c r="AM29" i="41"/>
  <c r="KI29" i="41"/>
  <c r="FQ29" i="41"/>
  <c r="AU29" i="41"/>
  <c r="KQ29" i="41"/>
  <c r="FY29" i="41"/>
  <c r="CI29" i="41"/>
  <c r="ME29" i="41"/>
  <c r="BJ29" i="41"/>
  <c r="DV29" i="41"/>
  <c r="GH29" i="41"/>
  <c r="IT29" i="41"/>
  <c r="LF29" i="41"/>
  <c r="P29" i="41"/>
  <c r="CB29" i="41"/>
  <c r="EN29" i="41"/>
  <c r="GZ29" i="41"/>
  <c r="JL29" i="41"/>
  <c r="LX29" i="41"/>
  <c r="AG29" i="41"/>
  <c r="CS29" i="41"/>
  <c r="FE29" i="41"/>
  <c r="HQ29" i="41"/>
  <c r="KC29" i="41"/>
  <c r="MO29" i="41"/>
  <c r="AX29" i="41"/>
  <c r="DJ29" i="41"/>
  <c r="FV29" i="41"/>
  <c r="IH29" i="41"/>
  <c r="KT29" i="41"/>
  <c r="BG29" i="41"/>
  <c r="DS29" i="41"/>
  <c r="GE29" i="41"/>
  <c r="IQ29" i="41"/>
  <c r="LC29" i="41"/>
  <c r="D29" i="41"/>
  <c r="BP29" i="41"/>
  <c r="EB29" i="41"/>
  <c r="GN29" i="41"/>
  <c r="IZ29" i="41"/>
  <c r="LL29" i="41"/>
  <c r="EB30" i="41"/>
  <c r="EJ30" i="41"/>
  <c r="D30" i="41"/>
  <c r="E30" i="41"/>
  <c r="GO30" i="41"/>
  <c r="AB30" i="41"/>
  <c r="JI30" i="41"/>
  <c r="CF30" i="41"/>
  <c r="MB30" i="41"/>
  <c r="FY30" i="41"/>
  <c r="AG30" i="41"/>
  <c r="JX30" i="41"/>
  <c r="CO30" i="41"/>
  <c r="MK30" i="41"/>
  <c r="CX30" i="41"/>
  <c r="FJ30" i="41"/>
  <c r="HV30" i="41"/>
  <c r="KH30" i="41"/>
  <c r="MT30" i="41"/>
  <c r="BS30" i="41"/>
  <c r="EE30" i="41"/>
  <c r="GQ30" i="41"/>
  <c r="JC30" i="41"/>
  <c r="LO30" i="41"/>
  <c r="AN30" i="41"/>
  <c r="CZ30" i="41"/>
  <c r="FL30" i="41"/>
  <c r="HX30" i="41"/>
  <c r="KJ30" i="41"/>
  <c r="MV30" i="41"/>
  <c r="CK30" i="41"/>
  <c r="EW30" i="41"/>
  <c r="HI30" i="41"/>
  <c r="JU30" i="41"/>
  <c r="MG30" i="41"/>
  <c r="AX30" i="41"/>
  <c r="DJ30" i="41"/>
  <c r="FV30" i="41"/>
  <c r="IH30" i="41"/>
  <c r="KT30" i="41"/>
  <c r="CE30" i="41"/>
  <c r="EQ30" i="41"/>
  <c r="HC30" i="41"/>
  <c r="JO30" i="41"/>
  <c r="MA30" i="41"/>
  <c r="CN22" i="41"/>
  <c r="ER22" i="41"/>
  <c r="BB22" i="41"/>
  <c r="KX22" i="41"/>
  <c r="HN22" i="41"/>
  <c r="CV22" i="41"/>
  <c r="MR22" i="41"/>
  <c r="HV22" i="41"/>
  <c r="DD22" i="41"/>
  <c r="MZ22" i="41"/>
  <c r="ID22" i="41"/>
  <c r="AC22" i="41"/>
  <c r="CO22" i="41"/>
  <c r="FA22" i="41"/>
  <c r="HM22" i="41"/>
  <c r="JY22" i="41"/>
  <c r="MK22" i="41"/>
  <c r="AU22" i="41"/>
  <c r="DG22" i="41"/>
  <c r="FS22" i="41"/>
  <c r="IE22" i="41"/>
  <c r="KQ22" i="41"/>
  <c r="NC22" i="41"/>
  <c r="BL22" i="41"/>
  <c r="DX22" i="41"/>
  <c r="GJ22" i="41"/>
  <c r="IV22" i="41"/>
  <c r="LH22" i="41"/>
  <c r="Q22" i="41"/>
  <c r="CC22" i="41"/>
  <c r="EO22" i="41"/>
  <c r="HA22" i="41"/>
  <c r="JM22" i="41"/>
  <c r="LY22" i="41"/>
  <c r="AH22" i="41"/>
  <c r="CT22" i="41"/>
  <c r="FF22" i="41"/>
  <c r="HR22" i="41"/>
  <c r="KD22" i="41"/>
  <c r="MP22" i="41"/>
  <c r="AQ22" i="41"/>
  <c r="DC22" i="41"/>
  <c r="FO22" i="41"/>
  <c r="IA22" i="41"/>
  <c r="KM22" i="41"/>
  <c r="MY22" i="41"/>
  <c r="CI23" i="41"/>
  <c r="KT23" i="41"/>
  <c r="CN23" i="41"/>
  <c r="U23" i="41"/>
  <c r="AC23" i="41"/>
  <c r="AJ23" i="41"/>
  <c r="FX23" i="41"/>
  <c r="V23" i="41"/>
  <c r="DT23" i="41"/>
  <c r="G23" i="41"/>
  <c r="BX23" i="41"/>
  <c r="LJ23" i="41"/>
  <c r="BD23" i="41"/>
  <c r="IZ23" i="41"/>
  <c r="AO23" i="41"/>
  <c r="GT23" i="41"/>
  <c r="Z23" i="41"/>
  <c r="EJ23" i="41"/>
  <c r="BO23" i="41"/>
  <c r="EA23" i="41"/>
  <c r="GM23" i="41"/>
  <c r="IY23" i="41"/>
  <c r="LK23" i="41"/>
  <c r="BY23" i="41"/>
  <c r="EK23" i="41"/>
  <c r="GW23" i="41"/>
  <c r="JI23" i="41"/>
  <c r="LU23" i="41"/>
  <c r="CP23" i="41"/>
  <c r="FB23" i="41"/>
  <c r="HN23" i="41"/>
  <c r="JZ23" i="41"/>
  <c r="ML23" i="41"/>
  <c r="EM23" i="41"/>
  <c r="GY23" i="41"/>
  <c r="JK23" i="41"/>
  <c r="LW23" i="41"/>
  <c r="CR23" i="41"/>
  <c r="FD23" i="41"/>
  <c r="HP23" i="41"/>
  <c r="KB23" i="41"/>
  <c r="MN23" i="41"/>
  <c r="DQ23" i="41"/>
  <c r="GC23" i="41"/>
  <c r="IO23" i="41"/>
  <c r="LA23" i="41"/>
  <c r="NJ29" i="41"/>
  <c r="NJ11" i="41"/>
  <c r="R11" i="40"/>
  <c r="E25" i="36" s="1"/>
  <c r="NJ11" i="40"/>
  <c r="E381" i="36" s="1"/>
  <c r="D20" i="34" s="1"/>
  <c r="NG11" i="40"/>
  <c r="E378" i="36" s="1"/>
  <c r="NF11" i="40"/>
  <c r="E377" i="36" s="1"/>
  <c r="D21" i="34" s="1"/>
  <c r="NE11" i="40"/>
  <c r="E376" i="36" s="1"/>
  <c r="B21" i="27"/>
  <c r="NI33" i="41" l="1"/>
  <c r="F380" i="36" s="1"/>
  <c r="NG33" i="41"/>
  <c r="F378" i="36" s="1"/>
  <c r="NF33" i="41"/>
  <c r="F377" i="36" s="1"/>
  <c r="D26" i="34" s="1"/>
  <c r="IU33" i="41"/>
  <c r="F262" i="36" s="1"/>
  <c r="BZ33" i="41"/>
  <c r="F85" i="36" s="1"/>
  <c r="O33" i="41"/>
  <c r="F22" i="36" s="1"/>
  <c r="DR33" i="41"/>
  <c r="F129" i="36" s="1"/>
  <c r="DE33" i="41"/>
  <c r="F116" i="36" s="1"/>
  <c r="DW33" i="41"/>
  <c r="F134" i="36" s="1"/>
  <c r="IF33" i="41"/>
  <c r="F247" i="36" s="1"/>
  <c r="N33" i="41"/>
  <c r="F21" i="36" s="1"/>
  <c r="GM33" i="41"/>
  <c r="F202" i="36" s="1"/>
  <c r="JH33" i="41"/>
  <c r="F275" i="36" s="1"/>
  <c r="G33" i="41"/>
  <c r="F14" i="36" s="1"/>
  <c r="GL33" i="41"/>
  <c r="F201" i="36" s="1"/>
  <c r="JX33" i="41"/>
  <c r="F291" i="36" s="1"/>
  <c r="HQ33" i="41"/>
  <c r="F232" i="36" s="1"/>
  <c r="BO33" i="41"/>
  <c r="F74" i="36" s="1"/>
  <c r="EP33" i="41"/>
  <c r="F153" i="36" s="1"/>
  <c r="NH33" i="41"/>
  <c r="F379" i="36" s="1"/>
  <c r="FT33" i="41"/>
  <c r="F183" i="36" s="1"/>
  <c r="IY33" i="41"/>
  <c r="F266" i="36" s="1"/>
  <c r="AX33" i="41"/>
  <c r="F57" i="36" s="1"/>
  <c r="MZ33" i="41"/>
  <c r="F371" i="36" s="1"/>
  <c r="IM33" i="41"/>
  <c r="F254" i="36" s="1"/>
  <c r="DH33" i="41"/>
  <c r="F119" i="36" s="1"/>
  <c r="CD33" i="41"/>
  <c r="F89" i="36" s="1"/>
  <c r="DZ33" i="41"/>
  <c r="F137" i="36" s="1"/>
  <c r="MU33" i="41"/>
  <c r="F366" i="36" s="1"/>
  <c r="BC33" i="41"/>
  <c r="F62" i="36" s="1"/>
  <c r="FM33" i="41"/>
  <c r="F176" i="36" s="1"/>
  <c r="KA33" i="41"/>
  <c r="F294" i="36" s="1"/>
  <c r="BF33" i="41"/>
  <c r="F65" i="36" s="1"/>
  <c r="LW33" i="41"/>
  <c r="F342" i="36" s="1"/>
  <c r="D24" i="34" s="1"/>
  <c r="KR33" i="41"/>
  <c r="F311" i="36" s="1"/>
  <c r="BV33" i="41"/>
  <c r="F81" i="36" s="1"/>
  <c r="FL33" i="41"/>
  <c r="F175" i="36" s="1"/>
  <c r="ED33" i="41"/>
  <c r="F141" i="36" s="1"/>
  <c r="JB33" i="41"/>
  <c r="F269" i="36" s="1"/>
  <c r="DD33" i="41"/>
  <c r="F115" i="36" s="1"/>
  <c r="KB33" i="41"/>
  <c r="F295" i="36" s="1"/>
  <c r="FO33" i="41"/>
  <c r="F178" i="36" s="1"/>
  <c r="BB33" i="41"/>
  <c r="F61" i="36" s="1"/>
  <c r="ND33" i="41"/>
  <c r="F375" i="36" s="1"/>
  <c r="FG33" i="41"/>
  <c r="F170" i="36" s="1"/>
  <c r="FR33" i="41"/>
  <c r="F181" i="36" s="1"/>
  <c r="NJ33" i="41"/>
  <c r="F381" i="36" s="1"/>
  <c r="D25" i="34" s="1"/>
  <c r="EF33" i="41"/>
  <c r="F143" i="36" s="1"/>
  <c r="AL33" i="41"/>
  <c r="F45" i="36" s="1"/>
  <c r="FY33" i="41"/>
  <c r="F188" i="36" s="1"/>
  <c r="EA33" i="41"/>
  <c r="F138" i="36" s="1"/>
  <c r="BL33" i="41"/>
  <c r="F71" i="36" s="1"/>
  <c r="KZ33" i="41"/>
  <c r="F319" i="36" s="1"/>
  <c r="K33" i="41"/>
  <c r="F18" i="36" s="1"/>
  <c r="GD33" i="41"/>
  <c r="F193" i="36" s="1"/>
  <c r="JP33" i="41"/>
  <c r="F283" i="36" s="1"/>
  <c r="FE33" i="41"/>
  <c r="F168" i="36" s="1"/>
  <c r="EH33" i="41"/>
  <c r="F145" i="36" s="1"/>
  <c r="FK33" i="41"/>
  <c r="F174" i="36" s="1"/>
  <c r="KI33" i="41"/>
  <c r="F302" i="36" s="1"/>
  <c r="AO33" i="41"/>
  <c r="F48" i="36" s="1"/>
  <c r="JK33" i="41"/>
  <c r="F278" i="36" s="1"/>
  <c r="JJ33" i="41"/>
  <c r="F277" i="36" s="1"/>
  <c r="W33" i="41"/>
  <c r="F30" i="36" s="1"/>
  <c r="DO33" i="41"/>
  <c r="F126" i="36" s="1"/>
  <c r="AW33" i="41"/>
  <c r="F56" i="36" s="1"/>
  <c r="CL33" i="41"/>
  <c r="F97" i="36" s="1"/>
  <c r="AM33" i="41"/>
  <c r="F46" i="36" s="1"/>
  <c r="GX33" i="41"/>
  <c r="F213" i="36" s="1"/>
  <c r="MW33" i="41"/>
  <c r="F368" i="36" s="1"/>
  <c r="EL33" i="41"/>
  <c r="F149" i="36" s="1"/>
  <c r="GA33" i="41"/>
  <c r="F190" i="36" s="1"/>
  <c r="BS33" i="41"/>
  <c r="F78" i="36" s="1"/>
  <c r="GN33" i="41"/>
  <c r="F203" i="36" s="1"/>
  <c r="HW33" i="41"/>
  <c r="F238" i="36" s="1"/>
  <c r="AV33" i="41"/>
  <c r="F55" i="36" s="1"/>
  <c r="FF33" i="41"/>
  <c r="F169" i="36" s="1"/>
  <c r="MC33" i="41"/>
  <c r="F348" i="36" s="1"/>
  <c r="JQ33" i="41"/>
  <c r="F284" i="36" s="1"/>
  <c r="DA33" i="41"/>
  <c r="F112" i="36" s="1"/>
  <c r="GY33" i="41"/>
  <c r="F214" i="36" s="1"/>
  <c r="D33" i="41"/>
  <c r="F11" i="36" s="1"/>
  <c r="FV33" i="41"/>
  <c r="F185" i="36" s="1"/>
  <c r="AE33" i="41"/>
  <c r="F38" i="36" s="1"/>
  <c r="LR33" i="41"/>
  <c r="F337" i="36" s="1"/>
  <c r="CV33" i="41"/>
  <c r="F107" i="36" s="1"/>
  <c r="HM33" i="41"/>
  <c r="F228" i="36" s="1"/>
  <c r="BN33" i="41"/>
  <c r="F73" i="36" s="1"/>
  <c r="Z33" i="41"/>
  <c r="F33" i="36" s="1"/>
  <c r="BK33" i="41"/>
  <c r="F70" i="36" s="1"/>
  <c r="AS33" i="41"/>
  <c r="F52" i="36" s="1"/>
  <c r="DI33" i="41"/>
  <c r="F120" i="36" s="1"/>
  <c r="EM33" i="41"/>
  <c r="F150" i="36" s="1"/>
  <c r="JF33" i="41"/>
  <c r="F273" i="36" s="1"/>
  <c r="LG33" i="41"/>
  <c r="F326" i="36" s="1"/>
  <c r="CT33" i="41"/>
  <c r="F105" i="36" s="1"/>
  <c r="J33" i="41"/>
  <c r="F17" i="36" s="1"/>
  <c r="LK33" i="41"/>
  <c r="F330" i="36" s="1"/>
  <c r="EX33" i="41"/>
  <c r="F161" i="36" s="1"/>
  <c r="DJ33" i="41"/>
  <c r="F121" i="36" s="1"/>
  <c r="AH33" i="41"/>
  <c r="F41" i="36" s="1"/>
  <c r="IX33" i="41"/>
  <c r="F265" i="36" s="1"/>
  <c r="LQ33" i="41"/>
  <c r="F336" i="36" s="1"/>
  <c r="BA33" i="41"/>
  <c r="F60" i="36" s="1"/>
  <c r="LC33" i="41"/>
  <c r="F322" i="36" s="1"/>
  <c r="MI33" i="41"/>
  <c r="F354" i="36" s="1"/>
  <c r="HF33" i="41"/>
  <c r="F221" i="36" s="1"/>
  <c r="EZ33" i="41"/>
  <c r="F163" i="36" s="1"/>
  <c r="FU33" i="41"/>
  <c r="F184" i="36" s="1"/>
  <c r="Q33" i="41"/>
  <c r="F24" i="36" s="1"/>
  <c r="EC33" i="41"/>
  <c r="F140" i="36" s="1"/>
  <c r="FP33" i="41"/>
  <c r="F179" i="36" s="1"/>
  <c r="F33" i="41"/>
  <c r="F13" i="36" s="1"/>
  <c r="JL33" i="41"/>
  <c r="F279" i="36" s="1"/>
  <c r="GG33" i="41"/>
  <c r="F196" i="36" s="1"/>
  <c r="ET33" i="41"/>
  <c r="F157" i="36" s="1"/>
  <c r="Y33" i="41"/>
  <c r="F32" i="36" s="1"/>
  <c r="LD33" i="41"/>
  <c r="F323" i="36" s="1"/>
  <c r="LB33" i="41"/>
  <c r="F321" i="36" s="1"/>
  <c r="BQ33" i="41"/>
  <c r="F76" i="36" s="1"/>
  <c r="MJ33" i="41"/>
  <c r="F355" i="36" s="1"/>
  <c r="KY33" i="41"/>
  <c r="F318" i="36" s="1"/>
  <c r="GE33" i="41"/>
  <c r="F194" i="36" s="1"/>
  <c r="CR33" i="41"/>
  <c r="F103" i="36" s="1"/>
  <c r="KU33" i="41"/>
  <c r="F314" i="36" s="1"/>
  <c r="MT33" i="41"/>
  <c r="F365" i="36" s="1"/>
  <c r="JT33" i="41"/>
  <c r="F287" i="36" s="1"/>
  <c r="MD33" i="41"/>
  <c r="F349" i="36" s="1"/>
  <c r="GZ33" i="41"/>
  <c r="F215" i="36" s="1"/>
  <c r="KX33" i="41"/>
  <c r="F317" i="36" s="1"/>
  <c r="NA33" i="41"/>
  <c r="F372" i="36" s="1"/>
  <c r="H33" i="41"/>
  <c r="F15" i="36" s="1"/>
  <c r="HK33" i="41"/>
  <c r="F226" i="36" s="1"/>
  <c r="S33" i="41"/>
  <c r="F26" i="36" s="1"/>
  <c r="DP33" i="41"/>
  <c r="F127" i="36" s="1"/>
  <c r="LS33" i="41"/>
  <c r="F338" i="36" s="1"/>
  <c r="CH33" i="41"/>
  <c r="F93" i="36" s="1"/>
  <c r="HU33" i="41"/>
  <c r="F236" i="36" s="1"/>
  <c r="LT33" i="41"/>
  <c r="F339" i="36" s="1"/>
  <c r="FN33" i="41"/>
  <c r="F177" i="36" s="1"/>
  <c r="IP33" i="41"/>
  <c r="F257" i="36" s="1"/>
  <c r="EW33" i="41"/>
  <c r="F160" i="36" s="1"/>
  <c r="IB33" i="41"/>
  <c r="F243" i="36" s="1"/>
  <c r="E33" i="41"/>
  <c r="F12" i="36" s="1"/>
  <c r="BM33" i="41"/>
  <c r="F72" i="36" s="1"/>
  <c r="JM33" i="41"/>
  <c r="F280" i="36" s="1"/>
  <c r="ER33" i="41"/>
  <c r="F155" i="36" s="1"/>
  <c r="KF33" i="41"/>
  <c r="F299" i="36" s="1"/>
  <c r="MP33" i="41"/>
  <c r="F361" i="36" s="1"/>
  <c r="DU33" i="41"/>
  <c r="F132" i="36" s="1"/>
  <c r="HY33" i="41"/>
  <c r="F240" i="36" s="1"/>
  <c r="EJ33" i="41"/>
  <c r="F147" i="36" s="1"/>
  <c r="CA33" i="41"/>
  <c r="F86" i="36" s="1"/>
  <c r="GI33" i="41"/>
  <c r="F198" i="36" s="1"/>
  <c r="HG33" i="41"/>
  <c r="F222" i="36" s="1"/>
  <c r="HC33" i="41"/>
  <c r="F218" i="36" s="1"/>
  <c r="AC33" i="41"/>
  <c r="F36" i="36" s="1"/>
  <c r="CC33" i="41"/>
  <c r="F88" i="36" s="1"/>
  <c r="HJ33" i="41"/>
  <c r="F225" i="36" s="1"/>
  <c r="MX33" i="41"/>
  <c r="F369" i="36" s="1"/>
  <c r="CF33" i="41"/>
  <c r="F91" i="36" s="1"/>
  <c r="JU33" i="41"/>
  <c r="F288" i="36" s="1"/>
  <c r="CZ33" i="41"/>
  <c r="F111" i="36" s="1"/>
  <c r="BR33" i="41"/>
  <c r="F77" i="36" s="1"/>
  <c r="IT33" i="41"/>
  <c r="F261" i="36" s="1"/>
  <c r="LX33" i="41"/>
  <c r="F343" i="36" s="1"/>
  <c r="BT33" i="41"/>
  <c r="F79" i="36" s="1"/>
  <c r="KH33" i="41"/>
  <c r="F301" i="36" s="1"/>
  <c r="LI33" i="41"/>
  <c r="F328" i="36" s="1"/>
  <c r="HT33" i="41"/>
  <c r="F235" i="36" s="1"/>
  <c r="DG33" i="41"/>
  <c r="F118" i="36" s="1"/>
  <c r="CE33" i="41"/>
  <c r="F90" i="36" s="1"/>
  <c r="IJ33" i="41"/>
  <c r="F251" i="36" s="1"/>
  <c r="L33" i="41"/>
  <c r="F19" i="36" s="1"/>
  <c r="LU33" i="41"/>
  <c r="F340" i="36" s="1"/>
  <c r="DS33" i="41"/>
  <c r="F130" i="36" s="1"/>
  <c r="AF33" i="41"/>
  <c r="F39" i="36" s="1"/>
  <c r="II33" i="41"/>
  <c r="F250" i="36" s="1"/>
  <c r="LF33" i="41"/>
  <c r="F325" i="36" s="1"/>
  <c r="HH33" i="41"/>
  <c r="F223" i="36" s="1"/>
  <c r="EN33" i="41"/>
  <c r="F151" i="36" s="1"/>
  <c r="KO33" i="41"/>
  <c r="F308" i="36" s="1"/>
  <c r="EY33" i="41"/>
  <c r="F162" i="36" s="1"/>
  <c r="LH33" i="41"/>
  <c r="F327" i="36" s="1"/>
  <c r="HN33" i="41"/>
  <c r="F229" i="36" s="1"/>
  <c r="IC33" i="41"/>
  <c r="F244" i="36" s="1"/>
  <c r="BD33" i="41"/>
  <c r="F63" i="36" s="1"/>
  <c r="JG33" i="41"/>
  <c r="F274" i="36" s="1"/>
  <c r="V33" i="41"/>
  <c r="F29" i="36" s="1"/>
  <c r="JZ33" i="41"/>
  <c r="F293" i="36" s="1"/>
  <c r="FI33" i="41"/>
  <c r="F172" i="36" s="1"/>
  <c r="IO33" i="41"/>
  <c r="F256" i="36" s="1"/>
  <c r="BX33" i="41"/>
  <c r="F83" i="36" s="1"/>
  <c r="DB33" i="41"/>
  <c r="F113" i="36" s="1"/>
  <c r="IR33" i="41"/>
  <c r="F259" i="36" s="1"/>
  <c r="EK33" i="41"/>
  <c r="F148" i="36" s="1"/>
  <c r="MO33" i="41"/>
  <c r="F360" i="36" s="1"/>
  <c r="HA33" i="41"/>
  <c r="F216" i="36" s="1"/>
  <c r="HB33" i="41"/>
  <c r="F217" i="36" s="1"/>
  <c r="KD33" i="41"/>
  <c r="F297" i="36" s="1"/>
  <c r="BI33" i="41"/>
  <c r="F68" i="36" s="1"/>
  <c r="KC33" i="41"/>
  <c r="F296" i="36" s="1"/>
  <c r="FA33" i="41"/>
  <c r="F164" i="36" s="1"/>
  <c r="HO33" i="41"/>
  <c r="F230" i="36" s="1"/>
  <c r="EU33" i="41"/>
  <c r="F158" i="36" s="1"/>
  <c r="LO33" i="41"/>
  <c r="F334" i="36" s="1"/>
  <c r="AG33" i="41"/>
  <c r="F40" i="36" s="1"/>
  <c r="BH33" i="41"/>
  <c r="F67" i="36" s="1"/>
  <c r="DC33" i="41"/>
  <c r="F114" i="36" s="1"/>
  <c r="IS33" i="41"/>
  <c r="F260" i="36" s="1"/>
  <c r="IN33" i="41"/>
  <c r="F255" i="36" s="1"/>
  <c r="T33" i="41"/>
  <c r="F27" i="36" s="1"/>
  <c r="MF33" i="41"/>
  <c r="F351" i="36" s="1"/>
  <c r="AT33" i="41"/>
  <c r="F53" i="36" s="1"/>
  <c r="GB33" i="41"/>
  <c r="F191" i="36" s="1"/>
  <c r="DT33" i="41"/>
  <c r="F131" i="36" s="1"/>
  <c r="DY33" i="41"/>
  <c r="F136" i="36" s="1"/>
  <c r="HZ33" i="41"/>
  <c r="F241" i="36" s="1"/>
  <c r="JI33" i="41"/>
  <c r="F276" i="36" s="1"/>
  <c r="MV33" i="41"/>
  <c r="F367" i="36" s="1"/>
  <c r="BG33" i="41"/>
  <c r="F66" i="36" s="1"/>
  <c r="NB33" i="41"/>
  <c r="F373" i="36" s="1"/>
  <c r="HE33" i="41"/>
  <c r="F220" i="36" s="1"/>
  <c r="FW33" i="41"/>
  <c r="F186" i="36" s="1"/>
  <c r="GH33" i="41"/>
  <c r="F197" i="36" s="1"/>
  <c r="ML33" i="41"/>
  <c r="F357" i="36" s="1"/>
  <c r="EV33" i="41"/>
  <c r="F159" i="36" s="1"/>
  <c r="MY33" i="41"/>
  <c r="F370" i="36" s="1"/>
  <c r="IL33" i="41"/>
  <c r="F253" i="36" s="1"/>
  <c r="JR33" i="41"/>
  <c r="F285" i="36" s="1"/>
  <c r="CB33" i="41"/>
  <c r="F87" i="36" s="1"/>
  <c r="MQ33" i="41"/>
  <c r="F362" i="36" s="1"/>
  <c r="LP33" i="41"/>
  <c r="F335" i="36" s="1"/>
  <c r="CM33" i="41"/>
  <c r="F98" i="36" s="1"/>
  <c r="HV33" i="41"/>
  <c r="F237" i="36" s="1"/>
  <c r="IV33" i="41"/>
  <c r="F263" i="36" s="1"/>
  <c r="FB33" i="41"/>
  <c r="F165" i="36" s="1"/>
  <c r="FQ33" i="41"/>
  <c r="F180" i="36" s="1"/>
  <c r="GU33" i="41"/>
  <c r="F210" i="36" s="1"/>
  <c r="AP33" i="41"/>
  <c r="F49" i="36" s="1"/>
  <c r="KN33" i="41"/>
  <c r="F307" i="36" s="1"/>
  <c r="ES33" i="41"/>
  <c r="F156" i="36" s="1"/>
  <c r="GC33" i="41"/>
  <c r="F192" i="36" s="1"/>
  <c r="HD33" i="41"/>
  <c r="F219" i="36" s="1"/>
  <c r="GF33" i="41"/>
  <c r="F195" i="36" s="1"/>
  <c r="KT33" i="41"/>
  <c r="F313" i="36" s="1"/>
  <c r="BY33" i="41"/>
  <c r="F84" i="36" s="1"/>
  <c r="EG33" i="41"/>
  <c r="F144" i="36" s="1"/>
  <c r="JE33" i="41"/>
  <c r="F272" i="36" s="1"/>
  <c r="CN33" i="41"/>
  <c r="F99" i="36" s="1"/>
  <c r="DQ33" i="41"/>
  <c r="F128" i="36" s="1"/>
  <c r="LA33" i="41"/>
  <c r="F320" i="36" s="1"/>
  <c r="LZ33" i="41"/>
  <c r="F345" i="36" s="1"/>
  <c r="NC33" i="41"/>
  <c r="F374" i="36" s="1"/>
  <c r="FC33" i="41"/>
  <c r="F166" i="36" s="1"/>
  <c r="CI33" i="41"/>
  <c r="F94" i="36" s="1"/>
  <c r="JC33" i="41"/>
  <c r="F270" i="36" s="1"/>
  <c r="IG33" i="41"/>
  <c r="F248" i="36" s="1"/>
  <c r="AJ33" i="41"/>
  <c r="F43" i="36" s="1"/>
  <c r="FS33" i="41"/>
  <c r="F182" i="36" s="1"/>
  <c r="LN33" i="41"/>
  <c r="F333" i="36" s="1"/>
  <c r="CK33" i="41"/>
  <c r="F96" i="36" s="1"/>
  <c r="EB33" i="41"/>
  <c r="F139" i="36" s="1"/>
  <c r="CY33" i="41"/>
  <c r="F110" i="36" s="1"/>
  <c r="ME33" i="41"/>
  <c r="F350" i="36" s="1"/>
  <c r="IQ33" i="41"/>
  <c r="F258" i="36" s="1"/>
  <c r="FD33" i="41"/>
  <c r="F167" i="36" s="1"/>
  <c r="JW33" i="41"/>
  <c r="F290" i="36" s="1"/>
  <c r="NE33" i="41"/>
  <c r="F376" i="36" s="1"/>
  <c r="MG33" i="41"/>
  <c r="F352" i="36" s="1"/>
  <c r="AU33" i="41"/>
  <c r="F54" i="36" s="1"/>
  <c r="MM33" i="41"/>
  <c r="F358" i="36" s="1"/>
  <c r="JS33" i="41"/>
  <c r="F286" i="36" s="1"/>
  <c r="KJ33" i="41"/>
  <c r="F303" i="36" s="1"/>
  <c r="LM33" i="41"/>
  <c r="F332" i="36" s="1"/>
  <c r="DK33" i="41"/>
  <c r="F122" i="36" s="1"/>
  <c r="DV33" i="41"/>
  <c r="F133" i="36" s="1"/>
  <c r="CJ33" i="41"/>
  <c r="F95" i="36" s="1"/>
  <c r="KM33" i="41"/>
  <c r="F306" i="36" s="1"/>
  <c r="FZ33" i="41"/>
  <c r="F189" i="36" s="1"/>
  <c r="GO33" i="41"/>
  <c r="F204" i="36" s="1"/>
  <c r="KE33" i="41"/>
  <c r="F298" i="36" s="1"/>
  <c r="JD33" i="41"/>
  <c r="F271" i="36" s="1"/>
  <c r="AA33" i="41"/>
  <c r="F34" i="36" s="1"/>
  <c r="FJ33" i="41"/>
  <c r="F173" i="36" s="1"/>
  <c r="GJ33" i="41"/>
  <c r="F199" i="36" s="1"/>
  <c r="MA33" i="41"/>
  <c r="F346" i="36" s="1"/>
  <c r="CP33" i="41"/>
  <c r="F101" i="36" s="1"/>
  <c r="MK33" i="41"/>
  <c r="F356" i="36" s="1"/>
  <c r="EI33" i="41"/>
  <c r="F146" i="36" s="1"/>
  <c r="CW33" i="41"/>
  <c r="F108" i="36" s="1"/>
  <c r="GK33" i="41"/>
  <c r="F200" i="36" s="1"/>
  <c r="HI33" i="41"/>
  <c r="F224" i="36" s="1"/>
  <c r="AR33" i="41"/>
  <c r="F51" i="36" s="1"/>
  <c r="CG33" i="41"/>
  <c r="F92" i="36" s="1"/>
  <c r="LY33" i="41"/>
  <c r="F344" i="36" s="1"/>
  <c r="IZ33" i="41"/>
  <c r="F267" i="36" s="1"/>
  <c r="IH33" i="41"/>
  <c r="F249" i="36" s="1"/>
  <c r="M33" i="41"/>
  <c r="F20" i="36" s="1"/>
  <c r="BU33" i="41"/>
  <c r="F80" i="36" s="1"/>
  <c r="GV33" i="41"/>
  <c r="F211" i="36" s="1"/>
  <c r="BE33" i="41"/>
  <c r="F64" i="36" s="1"/>
  <c r="DL33" i="41"/>
  <c r="F123" i="36" s="1"/>
  <c r="FH33" i="41"/>
  <c r="F171" i="36" s="1"/>
  <c r="MH33" i="41"/>
  <c r="F353" i="36" s="1"/>
  <c r="JN33" i="41"/>
  <c r="F281" i="36" s="1"/>
  <c r="KQ33" i="41"/>
  <c r="F310" i="36" s="1"/>
  <c r="CQ33" i="41"/>
  <c r="F102" i="36" s="1"/>
  <c r="GQ33" i="41"/>
  <c r="F206" i="36" s="1"/>
  <c r="BP33" i="41"/>
  <c r="F75" i="36" s="1"/>
  <c r="FX33" i="41"/>
  <c r="F187" i="36" s="1"/>
  <c r="KK33" i="41"/>
  <c r="F304" i="36" s="1"/>
  <c r="HP33" i="41"/>
  <c r="F231" i="36" s="1"/>
  <c r="CU33" i="41"/>
  <c r="F106" i="36" s="1"/>
  <c r="DF33" i="41"/>
  <c r="F117" i="36" s="1"/>
  <c r="MS33" i="41"/>
  <c r="F364" i="36" s="1"/>
  <c r="EQ33" i="41"/>
  <c r="F154" i="36" s="1"/>
  <c r="KL33" i="41"/>
  <c r="F305" i="36" s="1"/>
  <c r="KV33" i="41"/>
  <c r="F315" i="36" s="1"/>
  <c r="AN33" i="41"/>
  <c r="F47" i="36" s="1"/>
  <c r="AQ33" i="41"/>
  <c r="F50" i="36" s="1"/>
  <c r="AI33" i="41"/>
  <c r="F42" i="36" s="1"/>
  <c r="KG33" i="41"/>
  <c r="F300" i="36" s="1"/>
  <c r="HX33" i="41"/>
  <c r="F239" i="36" s="1"/>
  <c r="GP33" i="41"/>
  <c r="F205" i="36" s="1"/>
  <c r="JA33" i="41"/>
  <c r="F268" i="36" s="1"/>
  <c r="MN33" i="41"/>
  <c r="F359" i="36" s="1"/>
  <c r="AY33" i="41"/>
  <c r="F58" i="36" s="1"/>
  <c r="BJ33" i="41"/>
  <c r="F69" i="36" s="1"/>
  <c r="GW33" i="41"/>
  <c r="F212" i="36" s="1"/>
  <c r="LE33" i="41"/>
  <c r="F324" i="36" s="1"/>
  <c r="X33" i="41"/>
  <c r="F31" i="36" s="1"/>
  <c r="IA33" i="41"/>
  <c r="F242" i="36" s="1"/>
  <c r="DN33" i="41"/>
  <c r="F125" i="36" s="1"/>
  <c r="KW33" i="41"/>
  <c r="F316" i="36" s="1"/>
  <c r="F384" i="36" s="1"/>
  <c r="P33" i="41"/>
  <c r="F23" i="36" s="1"/>
  <c r="HS33" i="41"/>
  <c r="F234" i="36" s="1"/>
  <c r="ID33" i="41"/>
  <c r="F245" i="36" s="1"/>
  <c r="LV33" i="41"/>
  <c r="F341" i="36" s="1"/>
  <c r="GR33" i="41"/>
  <c r="F207" i="36" s="1"/>
  <c r="KP33" i="41"/>
  <c r="F309" i="36" s="1"/>
  <c r="CX33" i="41"/>
  <c r="F109" i="36" s="1"/>
  <c r="IK33" i="41"/>
  <c r="F252" i="36" s="1"/>
  <c r="DX33" i="41"/>
  <c r="F135" i="36" s="1"/>
  <c r="JO33" i="41"/>
  <c r="F282" i="36" s="1"/>
  <c r="AD33" i="41"/>
  <c r="F37" i="36" s="1"/>
  <c r="JY33" i="41"/>
  <c r="F292" i="36" s="1"/>
  <c r="BW33" i="41"/>
  <c r="F82" i="36" s="1"/>
  <c r="AK33" i="41"/>
  <c r="F44" i="36" s="1"/>
  <c r="CS33" i="41"/>
  <c r="F104" i="36" s="1"/>
  <c r="KS33" i="41"/>
  <c r="F312" i="36" s="1"/>
  <c r="LJ33" i="41"/>
  <c r="F329" i="36" s="1"/>
  <c r="CO33" i="41"/>
  <c r="F100" i="36" s="1"/>
  <c r="U33" i="41"/>
  <c r="F28" i="36" s="1"/>
  <c r="EO33" i="41"/>
  <c r="F152" i="36" s="1"/>
  <c r="GS33" i="41"/>
  <c r="F208" i="36" s="1"/>
  <c r="HL33" i="41"/>
  <c r="F227" i="36" s="1"/>
  <c r="I33" i="41"/>
  <c r="F16" i="36" s="1"/>
  <c r="AB33" i="41"/>
  <c r="F35" i="36" s="1"/>
  <c r="HR33" i="41"/>
  <c r="F233" i="36" s="1"/>
  <c r="R33" i="41"/>
  <c r="F25" i="36" s="1"/>
  <c r="GT33" i="41"/>
  <c r="F209" i="36" s="1"/>
  <c r="MR33" i="41"/>
  <c r="F363" i="36" s="1"/>
  <c r="JV33" i="41"/>
  <c r="F289" i="36" s="1"/>
  <c r="DM33" i="41"/>
  <c r="F124" i="36" s="1"/>
  <c r="IW33" i="41"/>
  <c r="F264" i="36" s="1"/>
  <c r="MB33" i="41"/>
  <c r="F347" i="36" s="1"/>
  <c r="LL33" i="41"/>
  <c r="F331" i="36" s="1"/>
  <c r="IE33" i="41"/>
  <c r="F246" i="36" s="1"/>
  <c r="AZ33" i="41"/>
  <c r="F59" i="36" s="1"/>
  <c r="EE33" i="41"/>
  <c r="F142" i="36" s="1"/>
  <c r="E11" i="47"/>
  <c r="E12" i="47"/>
  <c r="E13" i="47"/>
  <c r="E10" i="47"/>
  <c r="C32" i="41" l="1"/>
  <c r="C11" i="41" l="1"/>
  <c r="C12" i="41"/>
  <c r="C13" i="41"/>
  <c r="C14" i="41"/>
  <c r="C15" i="41"/>
  <c r="C16" i="41"/>
  <c r="C18" i="41"/>
  <c r="C19" i="41"/>
  <c r="C20" i="41"/>
  <c r="C21" i="41"/>
  <c r="C22" i="41"/>
  <c r="C23" i="41"/>
  <c r="C24" i="41"/>
  <c r="C26" i="41"/>
  <c r="C27" i="41"/>
  <c r="C28" i="41"/>
  <c r="C29" i="41"/>
  <c r="C30" i="41"/>
  <c r="C31" i="41"/>
  <c r="C17" i="41"/>
  <c r="C25" i="41"/>
  <c r="C33" i="41" l="1"/>
  <c r="F10" i="36" s="1"/>
  <c r="G375" i="39"/>
  <c r="H375" i="39" s="1"/>
  <c r="G374" i="39"/>
  <c r="H374" i="39" s="1"/>
  <c r="G373" i="39"/>
  <c r="H373" i="39" s="1"/>
  <c r="G372" i="39"/>
  <c r="H372" i="39" s="1"/>
  <c r="G371" i="39"/>
  <c r="H371" i="39" s="1"/>
  <c r="G370" i="39"/>
  <c r="H370" i="39" s="1"/>
  <c r="G369" i="39"/>
  <c r="H369" i="39" s="1"/>
  <c r="G368" i="39"/>
  <c r="H368" i="39" s="1"/>
  <c r="G367" i="39"/>
  <c r="H367" i="39" s="1"/>
  <c r="G366" i="39"/>
  <c r="H366" i="39" s="1"/>
  <c r="G365" i="39"/>
  <c r="H365" i="39" s="1"/>
  <c r="G364" i="39"/>
  <c r="H364" i="39" s="1"/>
  <c r="G363" i="39"/>
  <c r="H363" i="39" s="1"/>
  <c r="G362" i="39"/>
  <c r="H362" i="39" s="1"/>
  <c r="G361" i="39"/>
  <c r="H361" i="39" s="1"/>
  <c r="G360" i="39"/>
  <c r="H360" i="39" s="1"/>
  <c r="G359" i="39"/>
  <c r="H359" i="39" s="1"/>
  <c r="G358" i="39"/>
  <c r="H358" i="39" s="1"/>
  <c r="G357" i="39"/>
  <c r="H357" i="39" s="1"/>
  <c r="G356" i="39"/>
  <c r="H356" i="39" s="1"/>
  <c r="G355" i="39"/>
  <c r="H355" i="39" s="1"/>
  <c r="G354" i="39"/>
  <c r="H354" i="39" s="1"/>
  <c r="G353" i="39"/>
  <c r="H353" i="39" s="1"/>
  <c r="G352" i="39"/>
  <c r="H352" i="39" s="1"/>
  <c r="G351" i="39"/>
  <c r="H351" i="39" s="1"/>
  <c r="G350" i="39"/>
  <c r="H350" i="39" s="1"/>
  <c r="G349" i="39"/>
  <c r="H349" i="39" s="1"/>
  <c r="G348" i="39"/>
  <c r="H348" i="39" s="1"/>
  <c r="G347" i="39"/>
  <c r="H347" i="39" s="1"/>
  <c r="G346" i="39"/>
  <c r="H346" i="39" s="1"/>
  <c r="G345" i="39"/>
  <c r="H345" i="39" s="1"/>
  <c r="G344" i="39"/>
  <c r="H344" i="39" s="1"/>
  <c r="G343" i="39"/>
  <c r="H343" i="39" s="1"/>
  <c r="G342" i="39"/>
  <c r="H342" i="39" s="1"/>
  <c r="G341" i="39"/>
  <c r="H341" i="39" s="1"/>
  <c r="G340" i="39"/>
  <c r="H340" i="39" s="1"/>
  <c r="G339" i="39"/>
  <c r="H339" i="39" s="1"/>
  <c r="G338" i="39"/>
  <c r="H338" i="39" s="1"/>
  <c r="G337" i="39"/>
  <c r="H337" i="39" s="1"/>
  <c r="G336" i="39"/>
  <c r="H336" i="39" s="1"/>
  <c r="G335" i="39"/>
  <c r="H335" i="39" s="1"/>
  <c r="G334" i="39"/>
  <c r="H334" i="39" s="1"/>
  <c r="G333" i="39"/>
  <c r="H333" i="39" s="1"/>
  <c r="G332" i="39"/>
  <c r="H332" i="39" s="1"/>
  <c r="G331" i="39"/>
  <c r="H331" i="39" s="1"/>
  <c r="G330" i="39"/>
  <c r="H330" i="39" s="1"/>
  <c r="G329" i="39"/>
  <c r="H329" i="39" s="1"/>
  <c r="G328" i="39"/>
  <c r="H328" i="39" s="1"/>
  <c r="G327" i="39"/>
  <c r="H327" i="39" s="1"/>
  <c r="G326" i="39"/>
  <c r="H326" i="39" s="1"/>
  <c r="G325" i="39"/>
  <c r="H325" i="39" s="1"/>
  <c r="G324" i="39"/>
  <c r="H324" i="39" s="1"/>
  <c r="G323" i="39"/>
  <c r="H323" i="39" s="1"/>
  <c r="G322" i="39"/>
  <c r="H322" i="39" s="1"/>
  <c r="G321" i="39"/>
  <c r="H321" i="39" s="1"/>
  <c r="G320" i="39"/>
  <c r="H320" i="39" s="1"/>
  <c r="G319" i="39"/>
  <c r="H319" i="39" s="1"/>
  <c r="G318" i="39"/>
  <c r="H318" i="39" s="1"/>
  <c r="G317" i="39"/>
  <c r="H317" i="39" s="1"/>
  <c r="G316" i="39"/>
  <c r="H316" i="39" s="1"/>
  <c r="G315" i="39"/>
  <c r="H315" i="39" s="1"/>
  <c r="G314" i="39"/>
  <c r="H314" i="39" s="1"/>
  <c r="G313" i="39"/>
  <c r="H313" i="39" s="1"/>
  <c r="G312" i="39"/>
  <c r="H312" i="39" s="1"/>
  <c r="G311" i="39"/>
  <c r="H311" i="39" s="1"/>
  <c r="G310" i="39"/>
  <c r="H310" i="39" s="1"/>
  <c r="G309" i="39"/>
  <c r="H309" i="39" s="1"/>
  <c r="G308" i="39"/>
  <c r="H308" i="39" s="1"/>
  <c r="G307" i="39"/>
  <c r="H307" i="39" s="1"/>
  <c r="G306" i="39"/>
  <c r="H306" i="39" s="1"/>
  <c r="G305" i="39"/>
  <c r="H305" i="39" s="1"/>
  <c r="G304" i="39"/>
  <c r="H304" i="39" s="1"/>
  <c r="G303" i="39"/>
  <c r="H303" i="39" s="1"/>
  <c r="G302" i="39"/>
  <c r="H302" i="39" s="1"/>
  <c r="G301" i="39"/>
  <c r="H301" i="39" s="1"/>
  <c r="G300" i="39"/>
  <c r="H300" i="39" s="1"/>
  <c r="G299" i="39"/>
  <c r="H299" i="39" s="1"/>
  <c r="G298" i="39"/>
  <c r="H298" i="39" s="1"/>
  <c r="G297" i="39"/>
  <c r="H297" i="39" s="1"/>
  <c r="G296" i="39"/>
  <c r="H296" i="39" s="1"/>
  <c r="G295" i="39"/>
  <c r="H295" i="39" s="1"/>
  <c r="G294" i="39"/>
  <c r="H294" i="39" s="1"/>
  <c r="G293" i="39"/>
  <c r="H293" i="39" s="1"/>
  <c r="G292" i="39"/>
  <c r="H292" i="39" s="1"/>
  <c r="G291" i="39"/>
  <c r="H291" i="39" s="1"/>
  <c r="G290" i="39"/>
  <c r="H290" i="39" s="1"/>
  <c r="G289" i="39"/>
  <c r="H289" i="39" s="1"/>
  <c r="G288" i="39"/>
  <c r="H288" i="39" s="1"/>
  <c r="G287" i="39"/>
  <c r="H287" i="39" s="1"/>
  <c r="G286" i="39"/>
  <c r="H286" i="39" s="1"/>
  <c r="G285" i="39"/>
  <c r="H285" i="39" s="1"/>
  <c r="G284" i="39"/>
  <c r="H284" i="39" s="1"/>
  <c r="G283" i="39"/>
  <c r="H283" i="39" s="1"/>
  <c r="G282" i="39"/>
  <c r="H282" i="39" s="1"/>
  <c r="G281" i="39"/>
  <c r="H281" i="39" s="1"/>
  <c r="G280" i="39"/>
  <c r="H280" i="39" s="1"/>
  <c r="G279" i="39"/>
  <c r="H279" i="39" s="1"/>
  <c r="G278" i="39"/>
  <c r="H278" i="39" s="1"/>
  <c r="G277" i="39"/>
  <c r="H277" i="39" s="1"/>
  <c r="G276" i="39"/>
  <c r="H276" i="39" s="1"/>
  <c r="G275" i="39"/>
  <c r="H275" i="39" s="1"/>
  <c r="G274" i="39"/>
  <c r="H274" i="39" s="1"/>
  <c r="G273" i="39"/>
  <c r="H273" i="39" s="1"/>
  <c r="G272" i="39"/>
  <c r="H272" i="39" s="1"/>
  <c r="G271" i="39"/>
  <c r="H271" i="39" s="1"/>
  <c r="G270" i="39"/>
  <c r="H270" i="39" s="1"/>
  <c r="G269" i="39"/>
  <c r="H269" i="39" s="1"/>
  <c r="G268" i="39"/>
  <c r="H268" i="39" s="1"/>
  <c r="G267" i="39"/>
  <c r="H267" i="39" s="1"/>
  <c r="G266" i="39"/>
  <c r="H266" i="39" s="1"/>
  <c r="G265" i="39"/>
  <c r="H265" i="39" s="1"/>
  <c r="G264" i="39"/>
  <c r="H264" i="39" s="1"/>
  <c r="G263" i="39"/>
  <c r="H263" i="39" s="1"/>
  <c r="G262" i="39"/>
  <c r="H262" i="39" s="1"/>
  <c r="G261" i="39"/>
  <c r="H261" i="39" s="1"/>
  <c r="G260" i="39"/>
  <c r="H260" i="39" s="1"/>
  <c r="G259" i="39"/>
  <c r="H259" i="39" s="1"/>
  <c r="G258" i="39"/>
  <c r="H258" i="39" s="1"/>
  <c r="G257" i="39"/>
  <c r="H257" i="39" s="1"/>
  <c r="G256" i="39"/>
  <c r="H256" i="39" s="1"/>
  <c r="G255" i="39"/>
  <c r="H255" i="39" s="1"/>
  <c r="G254" i="39"/>
  <c r="H254" i="39" s="1"/>
  <c r="G253" i="39"/>
  <c r="H253" i="39" s="1"/>
  <c r="G252" i="39"/>
  <c r="H252" i="39" s="1"/>
  <c r="G251" i="39"/>
  <c r="H251" i="39" s="1"/>
  <c r="G250" i="39"/>
  <c r="H250" i="39" s="1"/>
  <c r="G249" i="39"/>
  <c r="H249" i="39" s="1"/>
  <c r="G248" i="39"/>
  <c r="H248" i="39" s="1"/>
  <c r="G247" i="39"/>
  <c r="H247" i="39" s="1"/>
  <c r="G246" i="39"/>
  <c r="H246" i="39" s="1"/>
  <c r="G245" i="39"/>
  <c r="H245" i="39" s="1"/>
  <c r="G244" i="39"/>
  <c r="H244" i="39" s="1"/>
  <c r="G243" i="39"/>
  <c r="H243" i="39" s="1"/>
  <c r="G242" i="39"/>
  <c r="H242" i="39" s="1"/>
  <c r="G241" i="39"/>
  <c r="H241" i="39" s="1"/>
  <c r="G240" i="39"/>
  <c r="H240" i="39" s="1"/>
  <c r="G239" i="39"/>
  <c r="H239" i="39" s="1"/>
  <c r="G238" i="39"/>
  <c r="H238" i="39" s="1"/>
  <c r="G237" i="39"/>
  <c r="H237" i="39" s="1"/>
  <c r="G236" i="39"/>
  <c r="H236" i="39" s="1"/>
  <c r="G235" i="39"/>
  <c r="H235" i="39" s="1"/>
  <c r="G234" i="39"/>
  <c r="H234" i="39" s="1"/>
  <c r="G233" i="39"/>
  <c r="H233" i="39" s="1"/>
  <c r="G232" i="39"/>
  <c r="H232" i="39" s="1"/>
  <c r="G231" i="39"/>
  <c r="H231" i="39" s="1"/>
  <c r="G230" i="39"/>
  <c r="H230" i="39" s="1"/>
  <c r="G229" i="39"/>
  <c r="H229" i="39" s="1"/>
  <c r="G228" i="39"/>
  <c r="H228" i="39" s="1"/>
  <c r="G227" i="39"/>
  <c r="H227" i="39" s="1"/>
  <c r="H226" i="39"/>
  <c r="G225" i="39"/>
  <c r="H225" i="39" s="1"/>
  <c r="G224" i="39"/>
  <c r="H224" i="39" s="1"/>
  <c r="G223" i="39"/>
  <c r="H223" i="39" s="1"/>
  <c r="G222" i="39"/>
  <c r="H222" i="39" s="1"/>
  <c r="G221" i="39"/>
  <c r="H221" i="39" s="1"/>
  <c r="G220" i="39"/>
  <c r="H220" i="39" s="1"/>
  <c r="G219" i="39"/>
  <c r="H219" i="39" s="1"/>
  <c r="G218" i="39"/>
  <c r="H218" i="39" s="1"/>
  <c r="G217" i="39"/>
  <c r="H217" i="39" s="1"/>
  <c r="G216" i="39"/>
  <c r="H216" i="39" s="1"/>
  <c r="G215" i="39"/>
  <c r="H215" i="39" s="1"/>
  <c r="G214" i="39"/>
  <c r="H214" i="39" s="1"/>
  <c r="G213" i="39"/>
  <c r="H213" i="39" s="1"/>
  <c r="G212" i="39"/>
  <c r="H212" i="39" s="1"/>
  <c r="G211" i="39"/>
  <c r="H211" i="39" s="1"/>
  <c r="G210" i="39"/>
  <c r="H210" i="39" s="1"/>
  <c r="G209" i="39"/>
  <c r="H209" i="39" s="1"/>
  <c r="G208" i="39"/>
  <c r="H208" i="39" s="1"/>
  <c r="G207" i="39"/>
  <c r="H207" i="39" s="1"/>
  <c r="G206" i="39"/>
  <c r="H206" i="39" s="1"/>
  <c r="G205" i="39"/>
  <c r="H205" i="39" s="1"/>
  <c r="G204" i="39"/>
  <c r="H204" i="39" s="1"/>
  <c r="G203" i="39"/>
  <c r="H203" i="39" s="1"/>
  <c r="G202" i="39"/>
  <c r="H202" i="39" s="1"/>
  <c r="G201" i="39"/>
  <c r="H201" i="39" s="1"/>
  <c r="G200" i="39"/>
  <c r="H200" i="39" s="1"/>
  <c r="G199" i="39"/>
  <c r="H199" i="39" s="1"/>
  <c r="G198" i="39"/>
  <c r="H198" i="39" s="1"/>
  <c r="G197" i="39"/>
  <c r="H197" i="39" s="1"/>
  <c r="G196" i="39"/>
  <c r="H196" i="39" s="1"/>
  <c r="G195" i="39"/>
  <c r="H195" i="39" s="1"/>
  <c r="G194" i="39"/>
  <c r="H194" i="39" s="1"/>
  <c r="G193" i="39"/>
  <c r="H193" i="39" s="1"/>
  <c r="G192" i="39"/>
  <c r="H192" i="39" s="1"/>
  <c r="G191" i="39"/>
  <c r="H191" i="39" s="1"/>
  <c r="G190" i="39"/>
  <c r="H190" i="39" s="1"/>
  <c r="G189" i="39"/>
  <c r="H189" i="39" s="1"/>
  <c r="G188" i="39"/>
  <c r="H188" i="39" s="1"/>
  <c r="G187" i="39"/>
  <c r="H187" i="39" s="1"/>
  <c r="G186" i="39"/>
  <c r="H186" i="39" s="1"/>
  <c r="G185" i="39"/>
  <c r="H185" i="39" s="1"/>
  <c r="G184" i="39"/>
  <c r="H184" i="39" s="1"/>
  <c r="G183" i="39"/>
  <c r="H183" i="39" s="1"/>
  <c r="G182" i="39"/>
  <c r="H182" i="39" s="1"/>
  <c r="G181" i="39"/>
  <c r="H181" i="39" s="1"/>
  <c r="G180" i="39"/>
  <c r="H180" i="39" s="1"/>
  <c r="G179" i="39"/>
  <c r="H179" i="39" s="1"/>
  <c r="G178" i="39"/>
  <c r="H178" i="39" s="1"/>
  <c r="G177" i="39"/>
  <c r="H177" i="39" s="1"/>
  <c r="G176" i="39"/>
  <c r="H176" i="39" s="1"/>
  <c r="G175" i="39"/>
  <c r="H175" i="39" s="1"/>
  <c r="G174" i="39"/>
  <c r="H174" i="39" s="1"/>
  <c r="G173" i="39"/>
  <c r="H173" i="39" s="1"/>
  <c r="G172" i="39"/>
  <c r="H172" i="39" s="1"/>
  <c r="G171" i="39"/>
  <c r="H171" i="39" s="1"/>
  <c r="G170" i="39"/>
  <c r="H170" i="39" s="1"/>
  <c r="G169" i="39"/>
  <c r="H169" i="39" s="1"/>
  <c r="G168" i="39"/>
  <c r="H168" i="39" s="1"/>
  <c r="G167" i="39"/>
  <c r="H167" i="39" s="1"/>
  <c r="G166" i="39"/>
  <c r="H166" i="39" s="1"/>
  <c r="G165" i="39"/>
  <c r="H165" i="39" s="1"/>
  <c r="G164" i="39"/>
  <c r="H164" i="39" s="1"/>
  <c r="G163" i="39"/>
  <c r="H163" i="39" s="1"/>
  <c r="G162" i="39"/>
  <c r="H162" i="39" s="1"/>
  <c r="G161" i="39"/>
  <c r="H161" i="39" s="1"/>
  <c r="G160" i="39"/>
  <c r="H160" i="39" s="1"/>
  <c r="G159" i="39"/>
  <c r="H159" i="39" s="1"/>
  <c r="G158" i="39"/>
  <c r="H158" i="39" s="1"/>
  <c r="G157" i="39"/>
  <c r="H157" i="39" s="1"/>
  <c r="G156" i="39"/>
  <c r="H156" i="39" s="1"/>
  <c r="G155" i="39"/>
  <c r="H155" i="39" s="1"/>
  <c r="G154" i="39"/>
  <c r="H154" i="39" s="1"/>
  <c r="G153" i="39"/>
  <c r="H153" i="39" s="1"/>
  <c r="G152" i="39"/>
  <c r="H152" i="39" s="1"/>
  <c r="G151" i="39"/>
  <c r="H151" i="39" s="1"/>
  <c r="G150" i="39"/>
  <c r="H150" i="39" s="1"/>
  <c r="G149" i="39"/>
  <c r="H149" i="39" s="1"/>
  <c r="G148" i="39"/>
  <c r="H148" i="39" s="1"/>
  <c r="G147" i="39"/>
  <c r="H147" i="39" s="1"/>
  <c r="G146" i="39"/>
  <c r="H146" i="39" s="1"/>
  <c r="G145" i="39"/>
  <c r="H145" i="39" s="1"/>
  <c r="G144" i="39"/>
  <c r="H144" i="39" s="1"/>
  <c r="G143" i="39"/>
  <c r="H143" i="39" s="1"/>
  <c r="G142" i="39"/>
  <c r="H142" i="39" s="1"/>
  <c r="G141" i="39"/>
  <c r="H141" i="39" s="1"/>
  <c r="G140" i="39"/>
  <c r="H140" i="39" s="1"/>
  <c r="G139" i="39"/>
  <c r="H139" i="39" s="1"/>
  <c r="G138" i="39"/>
  <c r="H138" i="39" s="1"/>
  <c r="G137" i="39"/>
  <c r="H137" i="39" s="1"/>
  <c r="G136" i="39"/>
  <c r="H136" i="39" s="1"/>
  <c r="G135" i="39"/>
  <c r="H135" i="39" s="1"/>
  <c r="G134" i="39"/>
  <c r="H134" i="39" s="1"/>
  <c r="G133" i="39"/>
  <c r="H133" i="39" s="1"/>
  <c r="G132" i="39"/>
  <c r="H132" i="39" s="1"/>
  <c r="G131" i="39"/>
  <c r="H131" i="39" s="1"/>
  <c r="G130" i="39"/>
  <c r="H130" i="39" s="1"/>
  <c r="G129" i="39"/>
  <c r="H129" i="39" s="1"/>
  <c r="G128" i="39"/>
  <c r="H128" i="39" s="1"/>
  <c r="G127" i="39"/>
  <c r="H127" i="39" s="1"/>
  <c r="G126" i="39"/>
  <c r="H126" i="39" s="1"/>
  <c r="G125" i="39"/>
  <c r="H125" i="39" s="1"/>
  <c r="G124" i="39"/>
  <c r="H124" i="39" s="1"/>
  <c r="G123" i="39"/>
  <c r="H123" i="39" s="1"/>
  <c r="G122" i="39"/>
  <c r="H122" i="39" s="1"/>
  <c r="G121" i="39"/>
  <c r="H121" i="39" s="1"/>
  <c r="G120" i="39"/>
  <c r="H120" i="39" s="1"/>
  <c r="G119" i="39"/>
  <c r="H119" i="39" s="1"/>
  <c r="G118" i="39"/>
  <c r="H118" i="39" s="1"/>
  <c r="G117" i="39"/>
  <c r="H117" i="39" s="1"/>
  <c r="G116" i="39"/>
  <c r="H116" i="39" s="1"/>
  <c r="G115" i="39"/>
  <c r="H115" i="39" s="1"/>
  <c r="G114" i="39"/>
  <c r="H114" i="39" s="1"/>
  <c r="G113" i="39"/>
  <c r="H113" i="39" s="1"/>
  <c r="G112" i="39"/>
  <c r="H112" i="39" s="1"/>
  <c r="G111" i="39"/>
  <c r="H111" i="39" s="1"/>
  <c r="G110" i="39"/>
  <c r="H110" i="39" s="1"/>
  <c r="G109" i="39"/>
  <c r="H109" i="39" s="1"/>
  <c r="G108" i="39"/>
  <c r="H108" i="39" s="1"/>
  <c r="G107" i="39"/>
  <c r="H107" i="39" s="1"/>
  <c r="G106" i="39"/>
  <c r="H106" i="39" s="1"/>
  <c r="G105" i="39"/>
  <c r="H105" i="39" s="1"/>
  <c r="G104" i="39"/>
  <c r="H104" i="39" s="1"/>
  <c r="G103" i="39"/>
  <c r="H103" i="39" s="1"/>
  <c r="G102" i="39"/>
  <c r="H102" i="39" s="1"/>
  <c r="G101" i="39"/>
  <c r="H101" i="39" s="1"/>
  <c r="G100" i="39"/>
  <c r="H100" i="39" s="1"/>
  <c r="G99" i="39"/>
  <c r="H99" i="39" s="1"/>
  <c r="G98" i="39"/>
  <c r="H98" i="39" s="1"/>
  <c r="G97" i="39"/>
  <c r="H97" i="39" s="1"/>
  <c r="G96" i="39"/>
  <c r="H96" i="39" s="1"/>
  <c r="G95" i="39"/>
  <c r="H95" i="39" s="1"/>
  <c r="G94" i="39"/>
  <c r="H94" i="39" s="1"/>
  <c r="G93" i="39"/>
  <c r="H93" i="39" s="1"/>
  <c r="G92" i="39"/>
  <c r="H92" i="39" s="1"/>
  <c r="G91" i="39"/>
  <c r="H91" i="39" s="1"/>
  <c r="G90" i="39"/>
  <c r="H90" i="39" s="1"/>
  <c r="G89" i="39"/>
  <c r="H89" i="39" s="1"/>
  <c r="G88" i="39"/>
  <c r="H88" i="39" s="1"/>
  <c r="G87" i="39"/>
  <c r="H87" i="39" s="1"/>
  <c r="G86" i="39"/>
  <c r="H86" i="39" s="1"/>
  <c r="G85" i="39"/>
  <c r="H85" i="39" s="1"/>
  <c r="G84" i="39"/>
  <c r="H84" i="39" s="1"/>
  <c r="G83" i="39"/>
  <c r="H83" i="39" s="1"/>
  <c r="G82" i="39"/>
  <c r="H82" i="39" s="1"/>
  <c r="G81" i="39"/>
  <c r="H81" i="39" s="1"/>
  <c r="G80" i="39"/>
  <c r="H80" i="39" s="1"/>
  <c r="G79" i="39"/>
  <c r="H79" i="39" s="1"/>
  <c r="G78" i="39"/>
  <c r="H78" i="39" s="1"/>
  <c r="G77" i="39"/>
  <c r="H77" i="39" s="1"/>
  <c r="G76" i="39"/>
  <c r="H76" i="39" s="1"/>
  <c r="G75" i="39"/>
  <c r="H75" i="39" s="1"/>
  <c r="G74" i="39"/>
  <c r="H74" i="39" s="1"/>
  <c r="G73" i="39"/>
  <c r="H73" i="39" s="1"/>
  <c r="G72" i="39"/>
  <c r="H72" i="39" s="1"/>
  <c r="G71" i="39"/>
  <c r="H71" i="39" s="1"/>
  <c r="G70" i="39"/>
  <c r="H70" i="39" s="1"/>
  <c r="G69" i="39"/>
  <c r="H69" i="39" s="1"/>
  <c r="G68" i="39"/>
  <c r="H68" i="39" s="1"/>
  <c r="G67" i="39"/>
  <c r="H67" i="39" s="1"/>
  <c r="G66" i="39"/>
  <c r="H66" i="39" s="1"/>
  <c r="G65" i="39"/>
  <c r="H65" i="39" s="1"/>
  <c r="G64" i="39"/>
  <c r="H64" i="39" s="1"/>
  <c r="G63" i="39"/>
  <c r="H63" i="39" s="1"/>
  <c r="G62" i="39"/>
  <c r="H62" i="39" s="1"/>
  <c r="G61" i="39"/>
  <c r="H61" i="39" s="1"/>
  <c r="G60" i="39"/>
  <c r="H60" i="39" s="1"/>
  <c r="G59" i="39"/>
  <c r="H59" i="39" s="1"/>
  <c r="G58" i="39"/>
  <c r="H58" i="39" s="1"/>
  <c r="G57" i="39"/>
  <c r="H57" i="39" s="1"/>
  <c r="G56" i="39"/>
  <c r="H56" i="39" s="1"/>
  <c r="G55" i="39"/>
  <c r="H55" i="39" s="1"/>
  <c r="G54" i="39"/>
  <c r="H54" i="39" s="1"/>
  <c r="G53" i="39"/>
  <c r="H53" i="39" s="1"/>
  <c r="G52" i="39"/>
  <c r="H52" i="39" s="1"/>
  <c r="G51" i="39"/>
  <c r="H51" i="39" s="1"/>
  <c r="G50" i="39"/>
  <c r="H50" i="39" s="1"/>
  <c r="G49" i="39"/>
  <c r="H49" i="39" s="1"/>
  <c r="G48" i="39"/>
  <c r="H48" i="39" s="1"/>
  <c r="G47" i="39"/>
  <c r="H47" i="39" s="1"/>
  <c r="G46" i="39"/>
  <c r="H46" i="39" s="1"/>
  <c r="G45" i="39"/>
  <c r="H45" i="39" s="1"/>
  <c r="G44" i="39"/>
  <c r="H44" i="39" s="1"/>
  <c r="G43" i="39"/>
  <c r="H43" i="39" s="1"/>
  <c r="G42" i="39"/>
  <c r="H42" i="39" s="1"/>
  <c r="G41" i="39"/>
  <c r="H41" i="39" s="1"/>
  <c r="G40" i="39"/>
  <c r="H40" i="39" s="1"/>
  <c r="G39" i="39"/>
  <c r="H39" i="39" s="1"/>
  <c r="G38" i="39"/>
  <c r="H38" i="39" s="1"/>
  <c r="G37" i="39"/>
  <c r="H37" i="39" s="1"/>
  <c r="G36" i="39"/>
  <c r="H36" i="39" s="1"/>
  <c r="G35" i="39"/>
  <c r="H35" i="39" s="1"/>
  <c r="G34" i="39"/>
  <c r="H34" i="39" s="1"/>
  <c r="G33" i="39"/>
  <c r="H33" i="39" s="1"/>
  <c r="G32" i="39"/>
  <c r="H32" i="39" s="1"/>
  <c r="G31" i="39"/>
  <c r="H31" i="39" s="1"/>
  <c r="G30" i="39"/>
  <c r="H30" i="39" s="1"/>
  <c r="G29" i="39"/>
  <c r="H29" i="39" s="1"/>
  <c r="G28" i="39"/>
  <c r="H28" i="39" s="1"/>
  <c r="G27" i="39"/>
  <c r="H27" i="39" s="1"/>
  <c r="G26" i="39"/>
  <c r="H26" i="39" s="1"/>
  <c r="H24" i="39"/>
  <c r="G23" i="39"/>
  <c r="H23" i="39" s="1"/>
  <c r="G22" i="39"/>
  <c r="H22" i="39" s="1"/>
  <c r="G21" i="39"/>
  <c r="H21" i="39" s="1"/>
  <c r="G20" i="39"/>
  <c r="H20" i="39" s="1"/>
  <c r="G19" i="39"/>
  <c r="H19" i="39" s="1"/>
  <c r="G18" i="39"/>
  <c r="H18" i="39" s="1"/>
  <c r="G17" i="39"/>
  <c r="H17" i="39" s="1"/>
  <c r="G16" i="39"/>
  <c r="H16" i="39" s="1"/>
  <c r="G15" i="39"/>
  <c r="H15" i="39" s="1"/>
  <c r="G14" i="39"/>
  <c r="H14" i="39" s="1"/>
  <c r="G13" i="39"/>
  <c r="H13" i="39" s="1"/>
  <c r="G12" i="39"/>
  <c r="H12" i="39" s="1"/>
  <c r="G11" i="39"/>
  <c r="H11" i="39" s="1"/>
  <c r="G10" i="39"/>
  <c r="H10" i="39" s="1"/>
  <c r="D24" i="36" l="1"/>
  <c r="Q11" i="40"/>
  <c r="E24" i="36" s="1"/>
  <c r="D73" i="36"/>
  <c r="BN11" i="40"/>
  <c r="E73" i="36" s="1"/>
  <c r="D129" i="36"/>
  <c r="DR11" i="40"/>
  <c r="E129" i="36" s="1"/>
  <c r="D169" i="36"/>
  <c r="FF11" i="40"/>
  <c r="E169" i="36" s="1"/>
  <c r="D217" i="36"/>
  <c r="HB11" i="40"/>
  <c r="E217" i="36" s="1"/>
  <c r="D273" i="36"/>
  <c r="JF11" i="40"/>
  <c r="E273" i="36" s="1"/>
  <c r="D305" i="36"/>
  <c r="KL11" i="40"/>
  <c r="E305" i="36" s="1"/>
  <c r="D337" i="36"/>
  <c r="LR11" i="40"/>
  <c r="E337" i="36" s="1"/>
  <c r="D353" i="36"/>
  <c r="MH11" i="40"/>
  <c r="E353" i="36" s="1"/>
  <c r="D17" i="36"/>
  <c r="J11" i="40"/>
  <c r="E17" i="36" s="1"/>
  <c r="D42" i="36"/>
  <c r="AI11" i="40"/>
  <c r="E42" i="36" s="1"/>
  <c r="D66" i="36"/>
  <c r="BG11" i="40"/>
  <c r="E66" i="36" s="1"/>
  <c r="D106" i="36"/>
  <c r="CU11" i="40"/>
  <c r="E106" i="36" s="1"/>
  <c r="D138" i="36"/>
  <c r="EA11" i="40"/>
  <c r="E138" i="36" s="1"/>
  <c r="D162" i="36"/>
  <c r="EY11" i="40"/>
  <c r="E162" i="36" s="1"/>
  <c r="D194" i="36"/>
  <c r="GE11" i="40"/>
  <c r="E194" i="36" s="1"/>
  <c r="D210" i="36"/>
  <c r="GU11" i="40"/>
  <c r="E210" i="36" s="1"/>
  <c r="D234" i="36"/>
  <c r="HS11" i="40"/>
  <c r="E234" i="36" s="1"/>
  <c r="D258" i="36"/>
  <c r="IQ11" i="40"/>
  <c r="E258" i="36" s="1"/>
  <c r="D274" i="36"/>
  <c r="JG11" i="40"/>
  <c r="E274" i="36" s="1"/>
  <c r="D298" i="36"/>
  <c r="KE11" i="40"/>
  <c r="E298" i="36" s="1"/>
  <c r="D314" i="36"/>
  <c r="KU11" i="40"/>
  <c r="E314" i="36" s="1"/>
  <c r="D330" i="36"/>
  <c r="LK11" i="40"/>
  <c r="E330" i="36" s="1"/>
  <c r="D346" i="36"/>
  <c r="MA11" i="40"/>
  <c r="E346" i="36" s="1"/>
  <c r="D354" i="36"/>
  <c r="MI11" i="40"/>
  <c r="E354" i="36" s="1"/>
  <c r="D370" i="36"/>
  <c r="MY11" i="40"/>
  <c r="E370" i="36" s="1"/>
  <c r="D10" i="36"/>
  <c r="C11" i="40"/>
  <c r="E10" i="36" s="1"/>
  <c r="D18" i="36"/>
  <c r="K11" i="40"/>
  <c r="E18" i="36" s="1"/>
  <c r="D27" i="36"/>
  <c r="T11" i="40"/>
  <c r="E27" i="36" s="1"/>
  <c r="D35" i="36"/>
  <c r="AB11" i="40"/>
  <c r="E35" i="36" s="1"/>
  <c r="D43" i="36"/>
  <c r="AJ11" i="40"/>
  <c r="E43" i="36" s="1"/>
  <c r="D51" i="36"/>
  <c r="AR11" i="40"/>
  <c r="E51" i="36" s="1"/>
  <c r="D59" i="36"/>
  <c r="AZ11" i="40"/>
  <c r="E59" i="36" s="1"/>
  <c r="D67" i="36"/>
  <c r="BH11" i="40"/>
  <c r="E67" i="36" s="1"/>
  <c r="D75" i="36"/>
  <c r="BP11" i="40"/>
  <c r="E75" i="36" s="1"/>
  <c r="D83" i="36"/>
  <c r="BX11" i="40"/>
  <c r="E83" i="36" s="1"/>
  <c r="D91" i="36"/>
  <c r="CF11" i="40"/>
  <c r="E91" i="36" s="1"/>
  <c r="D99" i="36"/>
  <c r="CN11" i="40"/>
  <c r="E99" i="36" s="1"/>
  <c r="D107" i="36"/>
  <c r="CV11" i="40"/>
  <c r="E107" i="36" s="1"/>
  <c r="D115" i="36"/>
  <c r="DD11" i="40"/>
  <c r="E115" i="36" s="1"/>
  <c r="D123" i="36"/>
  <c r="DL11" i="40"/>
  <c r="E123" i="36" s="1"/>
  <c r="D131" i="36"/>
  <c r="DT11" i="40"/>
  <c r="E131" i="36" s="1"/>
  <c r="D139" i="36"/>
  <c r="EB11" i="40"/>
  <c r="E139" i="36" s="1"/>
  <c r="D147" i="36"/>
  <c r="EJ11" i="40"/>
  <c r="E147" i="36" s="1"/>
  <c r="D155" i="36"/>
  <c r="ER11" i="40"/>
  <c r="E155" i="36" s="1"/>
  <c r="D163" i="36"/>
  <c r="EZ11" i="40"/>
  <c r="E163" i="36" s="1"/>
  <c r="D171" i="36"/>
  <c r="FH11" i="40"/>
  <c r="E171" i="36" s="1"/>
  <c r="D179" i="36"/>
  <c r="FP11" i="40"/>
  <c r="E179" i="36" s="1"/>
  <c r="D187" i="36"/>
  <c r="FX11" i="40"/>
  <c r="E187" i="36" s="1"/>
  <c r="D195" i="36"/>
  <c r="GF11" i="40"/>
  <c r="E195" i="36" s="1"/>
  <c r="D203" i="36"/>
  <c r="GN11" i="40"/>
  <c r="E203" i="36" s="1"/>
  <c r="D211" i="36"/>
  <c r="GV11" i="40"/>
  <c r="E211" i="36" s="1"/>
  <c r="D219" i="36"/>
  <c r="HD11" i="40"/>
  <c r="E219" i="36" s="1"/>
  <c r="D227" i="36"/>
  <c r="HL11" i="40"/>
  <c r="E227" i="36" s="1"/>
  <c r="D235" i="36"/>
  <c r="HT11" i="40"/>
  <c r="E235" i="36" s="1"/>
  <c r="D243" i="36"/>
  <c r="IB11" i="40"/>
  <c r="E243" i="36" s="1"/>
  <c r="D251" i="36"/>
  <c r="IJ11" i="40"/>
  <c r="E251" i="36" s="1"/>
  <c r="D259" i="36"/>
  <c r="IR11" i="40"/>
  <c r="E259" i="36" s="1"/>
  <c r="D267" i="36"/>
  <c r="IZ11" i="40"/>
  <c r="E267" i="36" s="1"/>
  <c r="D275" i="36"/>
  <c r="JH11" i="40"/>
  <c r="E275" i="36" s="1"/>
  <c r="D283" i="36"/>
  <c r="JP11" i="40"/>
  <c r="E283" i="36" s="1"/>
  <c r="D291" i="36"/>
  <c r="JX11" i="40"/>
  <c r="E291" i="36" s="1"/>
  <c r="D299" i="36"/>
  <c r="KF11" i="40"/>
  <c r="E299" i="36" s="1"/>
  <c r="D307" i="36"/>
  <c r="KN11" i="40"/>
  <c r="E307" i="36" s="1"/>
  <c r="D315" i="36"/>
  <c r="KV11" i="40"/>
  <c r="E315" i="36" s="1"/>
  <c r="D323" i="36"/>
  <c r="LD11" i="40"/>
  <c r="E323" i="36" s="1"/>
  <c r="D331" i="36"/>
  <c r="LL11" i="40"/>
  <c r="E331" i="36" s="1"/>
  <c r="D339" i="36"/>
  <c r="LT11" i="40"/>
  <c r="E339" i="36" s="1"/>
  <c r="D347" i="36"/>
  <c r="MB11" i="40"/>
  <c r="E347" i="36" s="1"/>
  <c r="D355" i="36"/>
  <c r="MJ11" i="40"/>
  <c r="E355" i="36" s="1"/>
  <c r="D363" i="36"/>
  <c r="MR11" i="40"/>
  <c r="E363" i="36" s="1"/>
  <c r="D371" i="36"/>
  <c r="MZ11" i="40"/>
  <c r="E371" i="36" s="1"/>
  <c r="D41" i="36"/>
  <c r="AH11" i="40"/>
  <c r="E41" i="36" s="1"/>
  <c r="D81" i="36"/>
  <c r="BV11" i="40"/>
  <c r="E81" i="36" s="1"/>
  <c r="D105" i="36"/>
  <c r="CT11" i="40"/>
  <c r="E105" i="36" s="1"/>
  <c r="D145" i="36"/>
  <c r="EH11" i="40"/>
  <c r="E145" i="36" s="1"/>
  <c r="D185" i="36"/>
  <c r="FV11" i="40"/>
  <c r="E185" i="36" s="1"/>
  <c r="D209" i="36"/>
  <c r="GT11" i="40"/>
  <c r="E209" i="36" s="1"/>
  <c r="D249" i="36"/>
  <c r="IH11" i="40"/>
  <c r="E249" i="36" s="1"/>
  <c r="D281" i="36"/>
  <c r="JN11" i="40"/>
  <c r="E281" i="36" s="1"/>
  <c r="D321" i="36"/>
  <c r="LB11" i="40"/>
  <c r="E321" i="36" s="1"/>
  <c r="D369" i="36"/>
  <c r="MX11" i="40"/>
  <c r="E369" i="36" s="1"/>
  <c r="D34" i="36"/>
  <c r="AA11" i="40"/>
  <c r="E34" i="36" s="1"/>
  <c r="D58" i="36"/>
  <c r="AY11" i="40"/>
  <c r="E58" i="36" s="1"/>
  <c r="D82" i="36"/>
  <c r="BW11" i="40"/>
  <c r="E82" i="36" s="1"/>
  <c r="D98" i="36"/>
  <c r="CM11" i="40"/>
  <c r="E98" i="36" s="1"/>
  <c r="D122" i="36"/>
  <c r="DK11" i="40"/>
  <c r="E122" i="36" s="1"/>
  <c r="D154" i="36"/>
  <c r="EQ11" i="40"/>
  <c r="E154" i="36" s="1"/>
  <c r="D170" i="36"/>
  <c r="FG11" i="40"/>
  <c r="E170" i="36" s="1"/>
  <c r="D202" i="36"/>
  <c r="GM11" i="40"/>
  <c r="E202" i="36" s="1"/>
  <c r="D218" i="36"/>
  <c r="HC11" i="40"/>
  <c r="E218" i="36" s="1"/>
  <c r="D242" i="36"/>
  <c r="IA11" i="40"/>
  <c r="E242" i="36" s="1"/>
  <c r="D266" i="36"/>
  <c r="IY11" i="40"/>
  <c r="E266" i="36" s="1"/>
  <c r="D282" i="36"/>
  <c r="JO11" i="40"/>
  <c r="E282" i="36" s="1"/>
  <c r="D306" i="36"/>
  <c r="KM11" i="40"/>
  <c r="E306" i="36" s="1"/>
  <c r="D322" i="36"/>
  <c r="LC11" i="40"/>
  <c r="E322" i="36" s="1"/>
  <c r="D338" i="36"/>
  <c r="LS11" i="40"/>
  <c r="E338" i="36" s="1"/>
  <c r="D362" i="36"/>
  <c r="MQ11" i="40"/>
  <c r="E362" i="36" s="1"/>
  <c r="D11" i="36"/>
  <c r="D11" i="40"/>
  <c r="E11" i="36" s="1"/>
  <c r="D19" i="36"/>
  <c r="L11" i="40"/>
  <c r="E19" i="36" s="1"/>
  <c r="D28" i="36"/>
  <c r="U11" i="40"/>
  <c r="E28" i="36" s="1"/>
  <c r="D36" i="36"/>
  <c r="AC11" i="40"/>
  <c r="E36" i="36" s="1"/>
  <c r="D44" i="36"/>
  <c r="AK11" i="40"/>
  <c r="E44" i="36" s="1"/>
  <c r="D52" i="36"/>
  <c r="AS11" i="40"/>
  <c r="E52" i="36" s="1"/>
  <c r="D60" i="36"/>
  <c r="BA11" i="40"/>
  <c r="E60" i="36" s="1"/>
  <c r="D68" i="36"/>
  <c r="BI11" i="40"/>
  <c r="E68" i="36" s="1"/>
  <c r="D76" i="36"/>
  <c r="BQ11" i="40"/>
  <c r="E76" i="36" s="1"/>
  <c r="D84" i="36"/>
  <c r="BY11" i="40"/>
  <c r="E84" i="36" s="1"/>
  <c r="D92" i="36"/>
  <c r="CG11" i="40"/>
  <c r="E92" i="36" s="1"/>
  <c r="D100" i="36"/>
  <c r="CO11" i="40"/>
  <c r="E100" i="36" s="1"/>
  <c r="D108" i="36"/>
  <c r="CW11" i="40"/>
  <c r="E108" i="36" s="1"/>
  <c r="D116" i="36"/>
  <c r="DE11" i="40"/>
  <c r="E116" i="36" s="1"/>
  <c r="D124" i="36"/>
  <c r="DM11" i="40"/>
  <c r="E124" i="36" s="1"/>
  <c r="D132" i="36"/>
  <c r="DU11" i="40"/>
  <c r="E132" i="36" s="1"/>
  <c r="D140" i="36"/>
  <c r="EC11" i="40"/>
  <c r="E140" i="36" s="1"/>
  <c r="D148" i="36"/>
  <c r="EK11" i="40"/>
  <c r="E148" i="36" s="1"/>
  <c r="D156" i="36"/>
  <c r="ES11" i="40"/>
  <c r="E156" i="36" s="1"/>
  <c r="D164" i="36"/>
  <c r="FA11" i="40"/>
  <c r="E164" i="36" s="1"/>
  <c r="D172" i="36"/>
  <c r="FI11" i="40"/>
  <c r="E172" i="36" s="1"/>
  <c r="D180" i="36"/>
  <c r="FQ11" i="40"/>
  <c r="E180" i="36" s="1"/>
  <c r="D188" i="36"/>
  <c r="FY11" i="40"/>
  <c r="E188" i="36" s="1"/>
  <c r="D196" i="36"/>
  <c r="GG11" i="40"/>
  <c r="E196" i="36" s="1"/>
  <c r="D204" i="36"/>
  <c r="GO11" i="40"/>
  <c r="E204" i="36" s="1"/>
  <c r="D212" i="36"/>
  <c r="GW11" i="40"/>
  <c r="E212" i="36" s="1"/>
  <c r="D220" i="36"/>
  <c r="HE11" i="40"/>
  <c r="E220" i="36" s="1"/>
  <c r="D228" i="36"/>
  <c r="HM11" i="40"/>
  <c r="E228" i="36" s="1"/>
  <c r="D236" i="36"/>
  <c r="HU11" i="40"/>
  <c r="E236" i="36" s="1"/>
  <c r="D244" i="36"/>
  <c r="IC11" i="40"/>
  <c r="E244" i="36" s="1"/>
  <c r="D252" i="36"/>
  <c r="IK11" i="40"/>
  <c r="E252" i="36" s="1"/>
  <c r="D260" i="36"/>
  <c r="IS11" i="40"/>
  <c r="E260" i="36" s="1"/>
  <c r="D268" i="36"/>
  <c r="JA11" i="40"/>
  <c r="E268" i="36" s="1"/>
  <c r="D276" i="36"/>
  <c r="JI11" i="40"/>
  <c r="E276" i="36" s="1"/>
  <c r="D284" i="36"/>
  <c r="JQ11" i="40"/>
  <c r="E284" i="36" s="1"/>
  <c r="D292" i="36"/>
  <c r="JY11" i="40"/>
  <c r="E292" i="36" s="1"/>
  <c r="D300" i="36"/>
  <c r="KG11" i="40"/>
  <c r="E300" i="36" s="1"/>
  <c r="D308" i="36"/>
  <c r="KO11" i="40"/>
  <c r="E308" i="36" s="1"/>
  <c r="D316" i="36"/>
  <c r="KW11" i="40"/>
  <c r="E316" i="36" s="1"/>
  <c r="D324" i="36"/>
  <c r="LE11" i="40"/>
  <c r="E324" i="36" s="1"/>
  <c r="D332" i="36"/>
  <c r="LM11" i="40"/>
  <c r="E332" i="36" s="1"/>
  <c r="D340" i="36"/>
  <c r="LU11" i="40"/>
  <c r="E340" i="36" s="1"/>
  <c r="D348" i="36"/>
  <c r="MC11" i="40"/>
  <c r="E348" i="36" s="1"/>
  <c r="D356" i="36"/>
  <c r="MK11" i="40"/>
  <c r="E356" i="36" s="1"/>
  <c r="D364" i="36"/>
  <c r="MS11" i="40"/>
  <c r="E364" i="36" s="1"/>
  <c r="D372" i="36"/>
  <c r="NA11" i="40"/>
  <c r="E372" i="36" s="1"/>
  <c r="D57" i="36"/>
  <c r="AX11" i="40"/>
  <c r="E57" i="36" s="1"/>
  <c r="D121" i="36"/>
  <c r="DJ11" i="40"/>
  <c r="E121" i="36" s="1"/>
  <c r="D193" i="36"/>
  <c r="GD11" i="40"/>
  <c r="E193" i="36" s="1"/>
  <c r="D313" i="36"/>
  <c r="KT11" i="40"/>
  <c r="E313" i="36" s="1"/>
  <c r="D226" i="36"/>
  <c r="HK11" i="40"/>
  <c r="E226" i="36" s="1"/>
  <c r="D250" i="36"/>
  <c r="II11" i="40"/>
  <c r="E250" i="36" s="1"/>
  <c r="D290" i="36"/>
  <c r="JW11" i="40"/>
  <c r="E290" i="36" s="1"/>
  <c r="D12" i="36"/>
  <c r="E11" i="40"/>
  <c r="E12" i="36" s="1"/>
  <c r="D20" i="36"/>
  <c r="M11" i="40"/>
  <c r="E20" i="36" s="1"/>
  <c r="D29" i="36"/>
  <c r="V11" i="40"/>
  <c r="E29" i="36" s="1"/>
  <c r="D37" i="36"/>
  <c r="AD11" i="40"/>
  <c r="E37" i="36" s="1"/>
  <c r="D45" i="36"/>
  <c r="AL11" i="40"/>
  <c r="E45" i="36" s="1"/>
  <c r="D53" i="36"/>
  <c r="AT11" i="40"/>
  <c r="E53" i="36" s="1"/>
  <c r="D61" i="36"/>
  <c r="BB11" i="40"/>
  <c r="E61" i="36" s="1"/>
  <c r="D69" i="36"/>
  <c r="BJ11" i="40"/>
  <c r="E69" i="36" s="1"/>
  <c r="D77" i="36"/>
  <c r="BR11" i="40"/>
  <c r="E77" i="36" s="1"/>
  <c r="D85" i="36"/>
  <c r="BZ11" i="40"/>
  <c r="E85" i="36" s="1"/>
  <c r="D93" i="36"/>
  <c r="CH11" i="40"/>
  <c r="E93" i="36" s="1"/>
  <c r="D101" i="36"/>
  <c r="CP11" i="40"/>
  <c r="E101" i="36" s="1"/>
  <c r="D109" i="36"/>
  <c r="CX11" i="40"/>
  <c r="E109" i="36" s="1"/>
  <c r="D117" i="36"/>
  <c r="DF11" i="40"/>
  <c r="E117" i="36" s="1"/>
  <c r="D125" i="36"/>
  <c r="DN11" i="40"/>
  <c r="E125" i="36" s="1"/>
  <c r="D133" i="36"/>
  <c r="DV11" i="40"/>
  <c r="E133" i="36" s="1"/>
  <c r="D141" i="36"/>
  <c r="ED11" i="40"/>
  <c r="E141" i="36" s="1"/>
  <c r="D149" i="36"/>
  <c r="EL11" i="40"/>
  <c r="E149" i="36" s="1"/>
  <c r="D157" i="36"/>
  <c r="ET11" i="40"/>
  <c r="E157" i="36" s="1"/>
  <c r="D165" i="36"/>
  <c r="FB11" i="40"/>
  <c r="E165" i="36" s="1"/>
  <c r="D173" i="36"/>
  <c r="FJ11" i="40"/>
  <c r="E173" i="36" s="1"/>
  <c r="D181" i="36"/>
  <c r="FR11" i="40"/>
  <c r="E181" i="36" s="1"/>
  <c r="D189" i="36"/>
  <c r="FZ11" i="40"/>
  <c r="E189" i="36" s="1"/>
  <c r="D197" i="36"/>
  <c r="GH11" i="40"/>
  <c r="E197" i="36" s="1"/>
  <c r="D205" i="36"/>
  <c r="GP11" i="40"/>
  <c r="E205" i="36" s="1"/>
  <c r="D213" i="36"/>
  <c r="GX11" i="40"/>
  <c r="E213" i="36" s="1"/>
  <c r="D221" i="36"/>
  <c r="HF11" i="40"/>
  <c r="E221" i="36" s="1"/>
  <c r="D229" i="36"/>
  <c r="HN11" i="40"/>
  <c r="E229" i="36" s="1"/>
  <c r="D237" i="36"/>
  <c r="HV11" i="40"/>
  <c r="E237" i="36" s="1"/>
  <c r="D245" i="36"/>
  <c r="ID11" i="40"/>
  <c r="E245" i="36" s="1"/>
  <c r="D253" i="36"/>
  <c r="IL11" i="40"/>
  <c r="E253" i="36" s="1"/>
  <c r="D261" i="36"/>
  <c r="IT11" i="40"/>
  <c r="E261" i="36" s="1"/>
  <c r="D269" i="36"/>
  <c r="JB11" i="40"/>
  <c r="E269" i="36" s="1"/>
  <c r="D277" i="36"/>
  <c r="JJ11" i="40"/>
  <c r="E277" i="36" s="1"/>
  <c r="D285" i="36"/>
  <c r="JR11" i="40"/>
  <c r="E285" i="36" s="1"/>
  <c r="D293" i="36"/>
  <c r="JZ11" i="40"/>
  <c r="E293" i="36" s="1"/>
  <c r="D301" i="36"/>
  <c r="KH11" i="40"/>
  <c r="E301" i="36" s="1"/>
  <c r="D309" i="36"/>
  <c r="KP11" i="40"/>
  <c r="E309" i="36" s="1"/>
  <c r="D317" i="36"/>
  <c r="KX11" i="40"/>
  <c r="E317" i="36" s="1"/>
  <c r="D325" i="36"/>
  <c r="LF11" i="40"/>
  <c r="E325" i="36" s="1"/>
  <c r="D333" i="36"/>
  <c r="LN11" i="40"/>
  <c r="E333" i="36" s="1"/>
  <c r="D341" i="36"/>
  <c r="LV11" i="40"/>
  <c r="E341" i="36" s="1"/>
  <c r="D349" i="36"/>
  <c r="MD11" i="40"/>
  <c r="E349" i="36" s="1"/>
  <c r="D357" i="36"/>
  <c r="ML11" i="40"/>
  <c r="E357" i="36" s="1"/>
  <c r="D365" i="36"/>
  <c r="MT11" i="40"/>
  <c r="E365" i="36" s="1"/>
  <c r="D373" i="36"/>
  <c r="NB11" i="40"/>
  <c r="E373" i="36" s="1"/>
  <c r="D49" i="36"/>
  <c r="AP11" i="40"/>
  <c r="E49" i="36" s="1"/>
  <c r="D97" i="36"/>
  <c r="CL11" i="40"/>
  <c r="E97" i="36" s="1"/>
  <c r="D161" i="36"/>
  <c r="EX11" i="40"/>
  <c r="E161" i="36" s="1"/>
  <c r="D241" i="36"/>
  <c r="HZ11" i="40"/>
  <c r="E241" i="36" s="1"/>
  <c r="D182" i="36"/>
  <c r="FS11" i="40"/>
  <c r="E182" i="36" s="1"/>
  <c r="D190" i="36"/>
  <c r="GA11" i="40"/>
  <c r="E190" i="36" s="1"/>
  <c r="D198" i="36"/>
  <c r="GI11" i="40"/>
  <c r="E198" i="36" s="1"/>
  <c r="D206" i="36"/>
  <c r="GQ11" i="40"/>
  <c r="E206" i="36" s="1"/>
  <c r="D214" i="36"/>
  <c r="GY11" i="40"/>
  <c r="E214" i="36" s="1"/>
  <c r="D222" i="36"/>
  <c r="HG11" i="40"/>
  <c r="E222" i="36" s="1"/>
  <c r="D230" i="36"/>
  <c r="HO11" i="40"/>
  <c r="E230" i="36" s="1"/>
  <c r="D238" i="36"/>
  <c r="HW11" i="40"/>
  <c r="E238" i="36" s="1"/>
  <c r="D246" i="36"/>
  <c r="IE11" i="40"/>
  <c r="E246" i="36" s="1"/>
  <c r="D254" i="36"/>
  <c r="IM11" i="40"/>
  <c r="E254" i="36" s="1"/>
  <c r="D262" i="36"/>
  <c r="IU11" i="40"/>
  <c r="E262" i="36" s="1"/>
  <c r="D270" i="36"/>
  <c r="JC11" i="40"/>
  <c r="E270" i="36" s="1"/>
  <c r="D278" i="36"/>
  <c r="JK11" i="40"/>
  <c r="E278" i="36" s="1"/>
  <c r="D286" i="36"/>
  <c r="JS11" i="40"/>
  <c r="E286" i="36" s="1"/>
  <c r="D294" i="36"/>
  <c r="KA11" i="40"/>
  <c r="E294" i="36" s="1"/>
  <c r="D302" i="36"/>
  <c r="KI11" i="40"/>
  <c r="E302" i="36" s="1"/>
  <c r="D310" i="36"/>
  <c r="KQ11" i="40"/>
  <c r="E310" i="36" s="1"/>
  <c r="D318" i="36"/>
  <c r="KY11" i="40"/>
  <c r="E318" i="36" s="1"/>
  <c r="D326" i="36"/>
  <c r="LG11" i="40"/>
  <c r="E326" i="36" s="1"/>
  <c r="D334" i="36"/>
  <c r="LO11" i="40"/>
  <c r="E334" i="36" s="1"/>
  <c r="D342" i="36"/>
  <c r="D14" i="34" s="1"/>
  <c r="LW11" i="40"/>
  <c r="E342" i="36" s="1"/>
  <c r="D19" i="34" s="1"/>
  <c r="D350" i="36"/>
  <c r="ME11" i="40"/>
  <c r="E350" i="36" s="1"/>
  <c r="D358" i="36"/>
  <c r="MM11" i="40"/>
  <c r="E358" i="36" s="1"/>
  <c r="D366" i="36"/>
  <c r="MU11" i="40"/>
  <c r="E366" i="36" s="1"/>
  <c r="D374" i="36"/>
  <c r="NC11" i="40"/>
  <c r="E374" i="36" s="1"/>
  <c r="D33" i="36"/>
  <c r="Z11" i="40"/>
  <c r="E33" i="36" s="1"/>
  <c r="D89" i="36"/>
  <c r="CD11" i="40"/>
  <c r="E89" i="36" s="1"/>
  <c r="D137" i="36"/>
  <c r="DZ11" i="40"/>
  <c r="E137" i="36" s="1"/>
  <c r="D177" i="36"/>
  <c r="FN11" i="40"/>
  <c r="E177" i="36" s="1"/>
  <c r="D225" i="36"/>
  <c r="HJ11" i="40"/>
  <c r="E225" i="36" s="1"/>
  <c r="D265" i="36"/>
  <c r="IX11" i="40"/>
  <c r="E265" i="36" s="1"/>
  <c r="D297" i="36"/>
  <c r="KD11" i="40"/>
  <c r="E297" i="36" s="1"/>
  <c r="D329" i="36"/>
  <c r="LJ11" i="40"/>
  <c r="E329" i="36" s="1"/>
  <c r="D361" i="36"/>
  <c r="MP11" i="40"/>
  <c r="E361" i="36" s="1"/>
  <c r="D26" i="36"/>
  <c r="S11" i="40"/>
  <c r="E26" i="36" s="1"/>
  <c r="D50" i="36"/>
  <c r="AQ11" i="40"/>
  <c r="E50" i="36" s="1"/>
  <c r="D74" i="36"/>
  <c r="BO11" i="40"/>
  <c r="E74" i="36" s="1"/>
  <c r="D114" i="36"/>
  <c r="DC11" i="40"/>
  <c r="E114" i="36" s="1"/>
  <c r="D146" i="36"/>
  <c r="EI11" i="40"/>
  <c r="E146" i="36" s="1"/>
  <c r="D186" i="36"/>
  <c r="FW11" i="40"/>
  <c r="E186" i="36" s="1"/>
  <c r="D21" i="36"/>
  <c r="N11" i="40"/>
  <c r="E21" i="36" s="1"/>
  <c r="D30" i="36"/>
  <c r="W11" i="40"/>
  <c r="E30" i="36" s="1"/>
  <c r="D46" i="36"/>
  <c r="AM11" i="40"/>
  <c r="E46" i="36" s="1"/>
  <c r="D62" i="36"/>
  <c r="BC11" i="40"/>
  <c r="E62" i="36" s="1"/>
  <c r="D78" i="36"/>
  <c r="BS11" i="40"/>
  <c r="E78" i="36" s="1"/>
  <c r="D86" i="36"/>
  <c r="CA11" i="40"/>
  <c r="E86" i="36" s="1"/>
  <c r="D94" i="36"/>
  <c r="CI11" i="40"/>
  <c r="E94" i="36" s="1"/>
  <c r="D102" i="36"/>
  <c r="CQ11" i="40"/>
  <c r="E102" i="36" s="1"/>
  <c r="D110" i="36"/>
  <c r="CY11" i="40"/>
  <c r="E110" i="36" s="1"/>
  <c r="D118" i="36"/>
  <c r="DG11" i="40"/>
  <c r="E118" i="36" s="1"/>
  <c r="D126" i="36"/>
  <c r="DO11" i="40"/>
  <c r="E126" i="36" s="1"/>
  <c r="D134" i="36"/>
  <c r="DW11" i="40"/>
  <c r="E134" i="36" s="1"/>
  <c r="D142" i="36"/>
  <c r="EE11" i="40"/>
  <c r="E142" i="36" s="1"/>
  <c r="D150" i="36"/>
  <c r="EM11" i="40"/>
  <c r="E150" i="36" s="1"/>
  <c r="D158" i="36"/>
  <c r="EU11" i="40"/>
  <c r="E158" i="36" s="1"/>
  <c r="D166" i="36"/>
  <c r="FC11" i="40"/>
  <c r="E166" i="36" s="1"/>
  <c r="D174" i="36"/>
  <c r="FK11" i="40"/>
  <c r="E174" i="36" s="1"/>
  <c r="D14" i="36"/>
  <c r="G11" i="40"/>
  <c r="E14" i="36" s="1"/>
  <c r="D22" i="36"/>
  <c r="O11" i="40"/>
  <c r="E22" i="36" s="1"/>
  <c r="D31" i="36"/>
  <c r="X11" i="40"/>
  <c r="E31" i="36" s="1"/>
  <c r="D39" i="36"/>
  <c r="AF11" i="40"/>
  <c r="E39" i="36" s="1"/>
  <c r="D47" i="36"/>
  <c r="AN11" i="40"/>
  <c r="E47" i="36" s="1"/>
  <c r="D55" i="36"/>
  <c r="AV11" i="40"/>
  <c r="E55" i="36" s="1"/>
  <c r="D63" i="36"/>
  <c r="BD11" i="40"/>
  <c r="E63" i="36" s="1"/>
  <c r="D71" i="36"/>
  <c r="BL11" i="40"/>
  <c r="E71" i="36" s="1"/>
  <c r="D79" i="36"/>
  <c r="BT11" i="40"/>
  <c r="E79" i="36" s="1"/>
  <c r="D87" i="36"/>
  <c r="CB11" i="40"/>
  <c r="E87" i="36" s="1"/>
  <c r="D95" i="36"/>
  <c r="CJ11" i="40"/>
  <c r="E95" i="36" s="1"/>
  <c r="D103" i="36"/>
  <c r="CR11" i="40"/>
  <c r="E103" i="36" s="1"/>
  <c r="D111" i="36"/>
  <c r="CZ11" i="40"/>
  <c r="E111" i="36" s="1"/>
  <c r="D119" i="36"/>
  <c r="DH11" i="40"/>
  <c r="E119" i="36" s="1"/>
  <c r="D127" i="36"/>
  <c r="DP11" i="40"/>
  <c r="E127" i="36" s="1"/>
  <c r="D135" i="36"/>
  <c r="DX11" i="40"/>
  <c r="E135" i="36" s="1"/>
  <c r="D143" i="36"/>
  <c r="EF11" i="40"/>
  <c r="E143" i="36" s="1"/>
  <c r="D151" i="36"/>
  <c r="EN11" i="40"/>
  <c r="E151" i="36" s="1"/>
  <c r="D159" i="36"/>
  <c r="EV11" i="40"/>
  <c r="E159" i="36" s="1"/>
  <c r="D167" i="36"/>
  <c r="FD11" i="40"/>
  <c r="E167" i="36" s="1"/>
  <c r="D175" i="36"/>
  <c r="FL11" i="40"/>
  <c r="E175" i="36" s="1"/>
  <c r="D183" i="36"/>
  <c r="FT11" i="40"/>
  <c r="E183" i="36" s="1"/>
  <c r="D191" i="36"/>
  <c r="GB11" i="40"/>
  <c r="E191" i="36" s="1"/>
  <c r="D199" i="36"/>
  <c r="GJ11" i="40"/>
  <c r="E199" i="36" s="1"/>
  <c r="D207" i="36"/>
  <c r="GR11" i="40"/>
  <c r="E207" i="36" s="1"/>
  <c r="D215" i="36"/>
  <c r="GZ11" i="40"/>
  <c r="E215" i="36" s="1"/>
  <c r="D223" i="36"/>
  <c r="HH11" i="40"/>
  <c r="E223" i="36" s="1"/>
  <c r="D231" i="36"/>
  <c r="HP11" i="40"/>
  <c r="E231" i="36" s="1"/>
  <c r="D239" i="36"/>
  <c r="HX11" i="40"/>
  <c r="E239" i="36" s="1"/>
  <c r="D247" i="36"/>
  <c r="IF11" i="40"/>
  <c r="E247" i="36" s="1"/>
  <c r="D255" i="36"/>
  <c r="IN11" i="40"/>
  <c r="E255" i="36" s="1"/>
  <c r="D263" i="36"/>
  <c r="IV11" i="40"/>
  <c r="E263" i="36" s="1"/>
  <c r="D271" i="36"/>
  <c r="JD11" i="40"/>
  <c r="E271" i="36" s="1"/>
  <c r="D279" i="36"/>
  <c r="JL11" i="40"/>
  <c r="E279" i="36" s="1"/>
  <c r="D287" i="36"/>
  <c r="JT11" i="40"/>
  <c r="E287" i="36" s="1"/>
  <c r="D295" i="36"/>
  <c r="KB11" i="40"/>
  <c r="E295" i="36" s="1"/>
  <c r="D303" i="36"/>
  <c r="KJ11" i="40"/>
  <c r="E303" i="36" s="1"/>
  <c r="D311" i="36"/>
  <c r="KR11" i="40"/>
  <c r="E311" i="36" s="1"/>
  <c r="E384" i="36" s="1"/>
  <c r="D319" i="36"/>
  <c r="KZ11" i="40"/>
  <c r="E319" i="36" s="1"/>
  <c r="D327" i="36"/>
  <c r="LH11" i="40"/>
  <c r="E327" i="36" s="1"/>
  <c r="D335" i="36"/>
  <c r="LP11" i="40"/>
  <c r="E335" i="36" s="1"/>
  <c r="D343" i="36"/>
  <c r="LX11" i="40"/>
  <c r="E343" i="36" s="1"/>
  <c r="D351" i="36"/>
  <c r="MF11" i="40"/>
  <c r="E351" i="36" s="1"/>
  <c r="D359" i="36"/>
  <c r="MN11" i="40"/>
  <c r="E359" i="36" s="1"/>
  <c r="D367" i="36"/>
  <c r="MV11" i="40"/>
  <c r="E367" i="36" s="1"/>
  <c r="ND11" i="40"/>
  <c r="E375" i="36" s="1"/>
  <c r="D375" i="36"/>
  <c r="D16" i="36"/>
  <c r="I11" i="40"/>
  <c r="E16" i="36" s="1"/>
  <c r="D65" i="36"/>
  <c r="BF11" i="40"/>
  <c r="E65" i="36" s="1"/>
  <c r="D113" i="36"/>
  <c r="DB11" i="40"/>
  <c r="E113" i="36" s="1"/>
  <c r="D153" i="36"/>
  <c r="EP11" i="40"/>
  <c r="E153" i="36" s="1"/>
  <c r="D201" i="36"/>
  <c r="GL11" i="40"/>
  <c r="E201" i="36" s="1"/>
  <c r="D233" i="36"/>
  <c r="HR11" i="40"/>
  <c r="E233" i="36" s="1"/>
  <c r="D257" i="36"/>
  <c r="IP11" i="40"/>
  <c r="E257" i="36" s="1"/>
  <c r="D289" i="36"/>
  <c r="JV11" i="40"/>
  <c r="E289" i="36" s="1"/>
  <c r="D345" i="36"/>
  <c r="LZ11" i="40"/>
  <c r="E345" i="36" s="1"/>
  <c r="D90" i="36"/>
  <c r="CE11" i="40"/>
  <c r="E90" i="36" s="1"/>
  <c r="D130" i="36"/>
  <c r="DS11" i="40"/>
  <c r="E130" i="36" s="1"/>
  <c r="D178" i="36"/>
  <c r="FO11" i="40"/>
  <c r="E178" i="36" s="1"/>
  <c r="D13" i="36"/>
  <c r="F11" i="40"/>
  <c r="E13" i="36" s="1"/>
  <c r="D38" i="36"/>
  <c r="AE11" i="40"/>
  <c r="E38" i="36" s="1"/>
  <c r="D54" i="36"/>
  <c r="AU11" i="40"/>
  <c r="E54" i="36" s="1"/>
  <c r="D70" i="36"/>
  <c r="BK11" i="40"/>
  <c r="E70" i="36" s="1"/>
  <c r="D15" i="36"/>
  <c r="H11" i="40"/>
  <c r="E15" i="36" s="1"/>
  <c r="D23" i="36"/>
  <c r="P11" i="40"/>
  <c r="E23" i="36" s="1"/>
  <c r="D32" i="36"/>
  <c r="Y11" i="40"/>
  <c r="E32" i="36" s="1"/>
  <c r="D40" i="36"/>
  <c r="AG11" i="40"/>
  <c r="E40" i="36" s="1"/>
  <c r="D48" i="36"/>
  <c r="AO11" i="40"/>
  <c r="E48" i="36" s="1"/>
  <c r="D56" i="36"/>
  <c r="AW11" i="40"/>
  <c r="E56" i="36" s="1"/>
  <c r="D64" i="36"/>
  <c r="BE11" i="40"/>
  <c r="E64" i="36" s="1"/>
  <c r="D72" i="36"/>
  <c r="BM11" i="40"/>
  <c r="E72" i="36" s="1"/>
  <c r="D80" i="36"/>
  <c r="BU11" i="40"/>
  <c r="E80" i="36" s="1"/>
  <c r="D88" i="36"/>
  <c r="CC11" i="40"/>
  <c r="E88" i="36" s="1"/>
  <c r="D96" i="36"/>
  <c r="CK11" i="40"/>
  <c r="E96" i="36" s="1"/>
  <c r="D104" i="36"/>
  <c r="CS11" i="40"/>
  <c r="E104" i="36" s="1"/>
  <c r="D112" i="36"/>
  <c r="DA11" i="40"/>
  <c r="E112" i="36" s="1"/>
  <c r="D120" i="36"/>
  <c r="DI11" i="40"/>
  <c r="E120" i="36" s="1"/>
  <c r="D128" i="36"/>
  <c r="DQ11" i="40"/>
  <c r="E128" i="36" s="1"/>
  <c r="D136" i="36"/>
  <c r="DY11" i="40"/>
  <c r="E136" i="36" s="1"/>
  <c r="D144" i="36"/>
  <c r="EG11" i="40"/>
  <c r="E144" i="36" s="1"/>
  <c r="D152" i="36"/>
  <c r="EO11" i="40"/>
  <c r="E152" i="36" s="1"/>
  <c r="D160" i="36"/>
  <c r="EW11" i="40"/>
  <c r="E160" i="36" s="1"/>
  <c r="D168" i="36"/>
  <c r="FE11" i="40"/>
  <c r="E168" i="36" s="1"/>
  <c r="D176" i="36"/>
  <c r="FM11" i="40"/>
  <c r="E176" i="36" s="1"/>
  <c r="D184" i="36"/>
  <c r="FU11" i="40"/>
  <c r="E184" i="36" s="1"/>
  <c r="D192" i="36"/>
  <c r="GC11" i="40"/>
  <c r="E192" i="36" s="1"/>
  <c r="D200" i="36"/>
  <c r="GK11" i="40"/>
  <c r="E200" i="36" s="1"/>
  <c r="D208" i="36"/>
  <c r="GS11" i="40"/>
  <c r="E208" i="36" s="1"/>
  <c r="D216" i="36"/>
  <c r="HA11" i="40"/>
  <c r="E216" i="36" s="1"/>
  <c r="D224" i="36"/>
  <c r="HI11" i="40"/>
  <c r="E224" i="36" s="1"/>
  <c r="D232" i="36"/>
  <c r="HQ11" i="40"/>
  <c r="E232" i="36" s="1"/>
  <c r="D240" i="36"/>
  <c r="HY11" i="40"/>
  <c r="E240" i="36" s="1"/>
  <c r="D248" i="36"/>
  <c r="IG11" i="40"/>
  <c r="E248" i="36" s="1"/>
  <c r="D256" i="36"/>
  <c r="IO11" i="40"/>
  <c r="E256" i="36" s="1"/>
  <c r="D264" i="36"/>
  <c r="IW11" i="40"/>
  <c r="E264" i="36" s="1"/>
  <c r="D272" i="36"/>
  <c r="JE11" i="40"/>
  <c r="E272" i="36" s="1"/>
  <c r="D280" i="36"/>
  <c r="JM11" i="40"/>
  <c r="E280" i="36" s="1"/>
  <c r="D288" i="36"/>
  <c r="JU11" i="40"/>
  <c r="E288" i="36" s="1"/>
  <c r="D296" i="36"/>
  <c r="KC11" i="40"/>
  <c r="E296" i="36" s="1"/>
  <c r="D304" i="36"/>
  <c r="KK11" i="40"/>
  <c r="E304" i="36" s="1"/>
  <c r="D312" i="36"/>
  <c r="KS11" i="40"/>
  <c r="E312" i="36" s="1"/>
  <c r="D320" i="36"/>
  <c r="LA11" i="40"/>
  <c r="E320" i="36" s="1"/>
  <c r="D328" i="36"/>
  <c r="LI11" i="40"/>
  <c r="E328" i="36" s="1"/>
  <c r="D336" i="36"/>
  <c r="LQ11" i="40"/>
  <c r="E336" i="36" s="1"/>
  <c r="D344" i="36"/>
  <c r="LY11" i="40"/>
  <c r="E344" i="36" s="1"/>
  <c r="D352" i="36"/>
  <c r="MG11" i="40"/>
  <c r="E352" i="36" s="1"/>
  <c r="D360" i="36"/>
  <c r="MO11" i="40"/>
  <c r="E360" i="36" s="1"/>
  <c r="D368" i="36"/>
  <c r="MW11" i="40"/>
  <c r="E368" i="36" s="1"/>
  <c r="D384" i="36" l="1"/>
  <c r="D22" i="34"/>
  <c r="F382" i="36" l="1"/>
  <c r="D27" i="34" s="1"/>
  <c r="D382" i="36"/>
  <c r="D17" i="34" s="1"/>
  <c r="F16" i="34" l="1"/>
  <c r="G16" i="34" s="1"/>
  <c r="F15" i="34"/>
  <c r="G15" i="34" s="1"/>
  <c r="F17" i="34"/>
  <c r="G17" i="34" s="1"/>
  <c r="F14" i="34" l="1"/>
  <c r="E24" i="34"/>
  <c r="F24" i="34" s="1"/>
  <c r="G24" i="34" s="1"/>
  <c r="E19" i="34"/>
  <c r="F19" i="34" s="1"/>
  <c r="G19" i="34" s="1"/>
  <c r="E21" i="34"/>
  <c r="E26" i="34"/>
  <c r="E25" i="34"/>
  <c r="F25" i="34" s="1"/>
  <c r="G25" i="34" s="1"/>
  <c r="E20" i="34"/>
  <c r="F20" i="34" s="1"/>
  <c r="G20" i="34" s="1"/>
  <c r="E22" i="34"/>
  <c r="F22" i="34" s="1"/>
  <c r="G22" i="34" s="1"/>
  <c r="E27" i="34"/>
  <c r="F27" i="34" s="1"/>
  <c r="G27" i="34" s="1"/>
  <c r="G14" i="34" l="1"/>
  <c r="F26" i="34"/>
  <c r="G26" i="34" s="1"/>
  <c r="E15" i="22" s="1"/>
  <c r="F21" i="34"/>
  <c r="E11" i="22" l="1"/>
  <c r="E13" i="22"/>
  <c r="G21" i="34"/>
  <c r="E14" i="22" s="1"/>
  <c r="E12" i="22" l="1"/>
</calcChain>
</file>

<file path=xl/comments1.xml><?xml version="1.0" encoding="utf-8"?>
<comments xmlns="http://schemas.openxmlformats.org/spreadsheetml/2006/main">
  <authors>
    <author>Atalla, Laila@ARB</author>
  </authors>
  <commentList>
    <comment ref="M25" authorId="0" shapeId="0">
      <text>
        <r>
          <rPr>
            <b/>
            <sz val="9"/>
            <color indexed="81"/>
            <rFont val="Tahoma"/>
            <family val="2"/>
          </rPr>
          <t>Atalla, Laila@ARB:</t>
        </r>
        <r>
          <rPr>
            <sz val="9"/>
            <color indexed="81"/>
            <rFont val="Tahoma"/>
            <family val="2"/>
          </rPr>
          <t xml:space="preserve">
Addition suggested by Laila</t>
        </r>
      </text>
    </comment>
  </commentList>
</comments>
</file>

<file path=xl/sharedStrings.xml><?xml version="1.0" encoding="utf-8"?>
<sst xmlns="http://schemas.openxmlformats.org/spreadsheetml/2006/main" count="4908" uniqueCount="862">
  <si>
    <t>California Air Resources Board</t>
  </si>
  <si>
    <t>GGRFProgram@arb.ca.gov</t>
  </si>
  <si>
    <t xml:space="preserve">Project Name </t>
  </si>
  <si>
    <t>Green</t>
  </si>
  <si>
    <t>Yellow</t>
  </si>
  <si>
    <t>Required input field</t>
  </si>
  <si>
    <t>More information:</t>
  </si>
  <si>
    <t>California Coastal Commission</t>
  </si>
  <si>
    <t>California Conservation Corps</t>
  </si>
  <si>
    <t>California Department of Community Services and Development</t>
  </si>
  <si>
    <t>California Department of Fish and Wildlife</t>
  </si>
  <si>
    <t>California Department of Food and Agriculture</t>
  </si>
  <si>
    <t>California Department of Water Resources</t>
  </si>
  <si>
    <t>California Energy Commission</t>
  </si>
  <si>
    <t>California Natural Resources Agency</t>
  </si>
  <si>
    <t>California State Coastal Conservancy</t>
  </si>
  <si>
    <t>California State Transportation Agency</t>
  </si>
  <si>
    <t>California Wildlife Conservation Board</t>
  </si>
  <si>
    <t>Governor's Office of Emergency Services</t>
  </si>
  <si>
    <t>High-Speed Rail Authority</t>
  </si>
  <si>
    <t>San Francisco Bay Conservation Development Commission</t>
  </si>
  <si>
    <t>Strategic Growth Council</t>
  </si>
  <si>
    <t>CARB</t>
  </si>
  <si>
    <t>CoastalComm</t>
  </si>
  <si>
    <t>CCC</t>
  </si>
  <si>
    <t>CSD</t>
  </si>
  <si>
    <t>DFW</t>
  </si>
  <si>
    <t>CDFA</t>
  </si>
  <si>
    <t>CALFIRE</t>
  </si>
  <si>
    <t>CalRecycle</t>
  </si>
  <si>
    <t>Caltrans</t>
  </si>
  <si>
    <t>DWR</t>
  </si>
  <si>
    <t>CEC</t>
  </si>
  <si>
    <t>CNRA</t>
  </si>
  <si>
    <t>SCC</t>
  </si>
  <si>
    <t>CalSTA</t>
  </si>
  <si>
    <t>WCB</t>
  </si>
  <si>
    <t>CalOES</t>
  </si>
  <si>
    <t>HSRA</t>
  </si>
  <si>
    <t>BCDC</t>
  </si>
  <si>
    <t>SGC</t>
  </si>
  <si>
    <t>Community Air Grants Program</t>
  </si>
  <si>
    <t>Coastal Resilience Planning Program</t>
  </si>
  <si>
    <t>Training and Workforce Development Program</t>
  </si>
  <si>
    <t>Wetlands and Watershed Restoration Program</t>
  </si>
  <si>
    <t>Alternative Manure Management and Dairy Digester Research and Development Programs</t>
  </si>
  <si>
    <t>Waste Diversion Program</t>
  </si>
  <si>
    <t>Active Transportation Program</t>
  </si>
  <si>
    <t>State Water Project Turbines</t>
  </si>
  <si>
    <t>Food Production Investment Program</t>
  </si>
  <si>
    <t>Urban Greening Program</t>
  </si>
  <si>
    <t>Climate Ready Program</t>
  </si>
  <si>
    <t>Transit and Intercity Rail Capital Program</t>
  </si>
  <si>
    <t>Climate Adaptation and Resiliency Program</t>
  </si>
  <si>
    <t>Wildfire Response and Readiness Program</t>
  </si>
  <si>
    <t>Climate Change Research Program</t>
  </si>
  <si>
    <t>High-Speed Rail Project</t>
  </si>
  <si>
    <t>Affordable Housing and Sustainable Communities Program</t>
  </si>
  <si>
    <t>Healthy Soils Program</t>
  </si>
  <si>
    <t>Forest Health Program</t>
  </si>
  <si>
    <t>Low Carbon Transit Operations Program</t>
  </si>
  <si>
    <t>Water-Energy Grant Program</t>
  </si>
  <si>
    <t>Renewable Energy for Agriculture Program</t>
  </si>
  <si>
    <t>Sustainable Agricultural Lands Conservation Program</t>
  </si>
  <si>
    <t>Funding Agricultural Replacement Measures for Emissions Reductions Program</t>
  </si>
  <si>
    <t>State Water Efficiency and Enhancement Program</t>
  </si>
  <si>
    <t>Urban and Community Forestry Program</t>
  </si>
  <si>
    <t>Low Carbon Transportation Program</t>
  </si>
  <si>
    <t>Transformative Climate Communities Program</t>
  </si>
  <si>
    <t>Woodsmoke Reduction Program</t>
  </si>
  <si>
    <t>Project Name</t>
  </si>
  <si>
    <t>Project ID</t>
  </si>
  <si>
    <t>Contact Name</t>
  </si>
  <si>
    <t>Contact Phone Number</t>
  </si>
  <si>
    <t>Contact Email</t>
  </si>
  <si>
    <t>Date Tool Completed</t>
  </si>
  <si>
    <t>Administering Agency</t>
  </si>
  <si>
    <t>Program</t>
  </si>
  <si>
    <t>Total Project Budget</t>
  </si>
  <si>
    <t>Note:</t>
  </si>
  <si>
    <t>Induced Full-time Equivalent Jobs Supported by Project GGRF Funds</t>
  </si>
  <si>
    <t>FARMER</t>
  </si>
  <si>
    <t>LCTOP</t>
  </si>
  <si>
    <t>Woodsmoke</t>
  </si>
  <si>
    <t>CoastalResilience</t>
  </si>
  <si>
    <t>TWDP</t>
  </si>
  <si>
    <t>LIWP</t>
  </si>
  <si>
    <t>Wetlands</t>
  </si>
  <si>
    <t>AMMPDDRDP</t>
  </si>
  <si>
    <t>SWEEP</t>
  </si>
  <si>
    <t>ForestHealth</t>
  </si>
  <si>
    <t>UCF</t>
  </si>
  <si>
    <t>Waste</t>
  </si>
  <si>
    <t>ATP</t>
  </si>
  <si>
    <t>Turbines</t>
  </si>
  <si>
    <t>WaterEnergy</t>
  </si>
  <si>
    <t>FPIP</t>
  </si>
  <si>
    <t>REAP</t>
  </si>
  <si>
    <t>UG</t>
  </si>
  <si>
    <t>ClimateReady</t>
  </si>
  <si>
    <t>TIRCP</t>
  </si>
  <si>
    <t>ClimateAdaptation</t>
  </si>
  <si>
    <t>WildfireResponse</t>
  </si>
  <si>
    <t>HSR</t>
  </si>
  <si>
    <t>Bay</t>
  </si>
  <si>
    <t>AHSC</t>
  </si>
  <si>
    <t>Research</t>
  </si>
  <si>
    <t>TA</t>
  </si>
  <si>
    <t>SALC</t>
  </si>
  <si>
    <t>TCC</t>
  </si>
  <si>
    <t>HealthySoils</t>
  </si>
  <si>
    <t>AirGrants</t>
  </si>
  <si>
    <t>LCT</t>
  </si>
  <si>
    <t>Project Start Year</t>
  </si>
  <si>
    <t>Gray</t>
  </si>
  <si>
    <t>RIMS II Code</t>
  </si>
  <si>
    <t>813A00</t>
  </si>
  <si>
    <t>NULL</t>
  </si>
  <si>
    <t>3219A0</t>
  </si>
  <si>
    <t>33391A</t>
  </si>
  <si>
    <t>624A00</t>
  </si>
  <si>
    <t>5416A0</t>
  </si>
  <si>
    <t>Transit subsidies</t>
  </si>
  <si>
    <t>2334B0</t>
  </si>
  <si>
    <t>33451A</t>
  </si>
  <si>
    <t>Technical assistance</t>
  </si>
  <si>
    <t>Training</t>
  </si>
  <si>
    <t>611A00</t>
  </si>
  <si>
    <t>3252A0</t>
  </si>
  <si>
    <t>33291A</t>
  </si>
  <si>
    <t>Accounting and related services</t>
  </si>
  <si>
    <t>Real estate and legal services</t>
  </si>
  <si>
    <t>Community food services</t>
  </si>
  <si>
    <t>1111C0</t>
  </si>
  <si>
    <t>Oilseed and grain farming</t>
  </si>
  <si>
    <t>Vegetable and melon farming</t>
  </si>
  <si>
    <t>Fruit and tree nut farming</t>
  </si>
  <si>
    <t>Greenhouse, nursery, and floriculture production</t>
  </si>
  <si>
    <t>Other crop farming</t>
  </si>
  <si>
    <t>1121A0</t>
  </si>
  <si>
    <t>Beef cattle ranching and farming, including feedlots and dual-purpose ranching and farming</t>
  </si>
  <si>
    <t>Dairy cattle and milk production</t>
  </si>
  <si>
    <t>112A00</t>
  </si>
  <si>
    <t>Animal production, except cattle and poultry and eggs</t>
  </si>
  <si>
    <t>Poultry and egg production</t>
  </si>
  <si>
    <t>Forestry and logging</t>
  </si>
  <si>
    <t>Fishing, hunting and trapping</t>
  </si>
  <si>
    <t>Support activities for agriculture and forestry</t>
  </si>
  <si>
    <t>Oil and gas extraction</t>
  </si>
  <si>
    <t>Coal mining</t>
  </si>
  <si>
    <t>2122A0</t>
  </si>
  <si>
    <t>Iron, gold, silver, and other metal ore mining</t>
  </si>
  <si>
    <t>Copper, nickel, lead, and zinc mining</t>
  </si>
  <si>
    <t>Stone mining and quarrying</t>
  </si>
  <si>
    <t>2123A0</t>
  </si>
  <si>
    <t>Other nonmetallic mineral mining and quarrying</t>
  </si>
  <si>
    <t>Drilling oil and gas wells</t>
  </si>
  <si>
    <t>21311A</t>
  </si>
  <si>
    <t>Other support activities for mining</t>
  </si>
  <si>
    <t>2211A0</t>
  </si>
  <si>
    <t>Electric power generation, transmission, and distribution*</t>
  </si>
  <si>
    <t>Natural gas distribution</t>
  </si>
  <si>
    <t>Water, sewage and other systems</t>
  </si>
  <si>
    <t>23030A</t>
  </si>
  <si>
    <t>Maintenance and repair</t>
  </si>
  <si>
    <t>Nonresidential structures</t>
  </si>
  <si>
    <t>Residential structures</t>
  </si>
  <si>
    <t>Sawmills and wood preservation</t>
  </si>
  <si>
    <t>Veneer, plywood, and engineered wood product manufacturing</t>
  </si>
  <si>
    <t>Millwork</t>
  </si>
  <si>
    <t>All other wood product manufacturing</t>
  </si>
  <si>
    <t>Clay product and refractory manufacturing</t>
  </si>
  <si>
    <t>Glass and glass product manufacturing</t>
  </si>
  <si>
    <t>Cement manufacturing</t>
  </si>
  <si>
    <t>Ready-mix concrete manufacturing</t>
  </si>
  <si>
    <t>Concrete pipe, brick, and block manufacturing</t>
  </si>
  <si>
    <t>Other concrete product manufacturing</t>
  </si>
  <si>
    <t>Lime and gypsum product manufacturing</t>
  </si>
  <si>
    <t>Abrasive product manufacturing</t>
  </si>
  <si>
    <t>Cut stone and stone product manufacturing</t>
  </si>
  <si>
    <t>Ground or treated mineral and earth manufacturing</t>
  </si>
  <si>
    <t>Mineral wool manufacturing</t>
  </si>
  <si>
    <t>Miscellaneous nonmetallic mineral products</t>
  </si>
  <si>
    <t>Iron and steel mills and ferroalloy manufacturing</t>
  </si>
  <si>
    <t>Steel product manufacturing from purchased steel</t>
  </si>
  <si>
    <t>Alumina refining and primary aluminum production</t>
  </si>
  <si>
    <t>Secondary smelting and alloying of aluminum</t>
  </si>
  <si>
    <t>33131B</t>
  </si>
  <si>
    <t>Aluminum product manufacturing from purchased aluminum</t>
  </si>
  <si>
    <t>Copper rolling, drawing, extruding, and alloying</t>
  </si>
  <si>
    <t>Nonferrous metal (except copper and aluminum) rolling, drawing, extruding, and alloying</t>
  </si>
  <si>
    <t>Ferrous metal foundries</t>
  </si>
  <si>
    <t>Nonferrous metal foundries</t>
  </si>
  <si>
    <t>33211A</t>
  </si>
  <si>
    <t>All other forging, stamping, and sintering</t>
  </si>
  <si>
    <t>Custom roll forming</t>
  </si>
  <si>
    <t>Cutlery and handtool manufacturing</t>
  </si>
  <si>
    <t>Plate work and fabricated structural product manufacturing</t>
  </si>
  <si>
    <t>Ornamental and architectural metal products manufacturing</t>
  </si>
  <si>
    <t>Power boiler and heat exchanger manufacturing</t>
  </si>
  <si>
    <t>Metal tank (heavy gauge) manufacturing</t>
  </si>
  <si>
    <t>Metal can, box, and other metal container (light gauge) manufacturing</t>
  </si>
  <si>
    <t>Hardware manufacturing</t>
  </si>
  <si>
    <t>Spring and wire product manufacturing</t>
  </si>
  <si>
    <t>Machine shops</t>
  </si>
  <si>
    <t>Turned product and screw, nut, and bolt manufacturing</t>
  </si>
  <si>
    <t>Coating, engraving, heat treating and allied activities</t>
  </si>
  <si>
    <t>Plumbing fixture fitting and trim manufacturing</t>
  </si>
  <si>
    <t>Ball and roller bearing manufacturing</t>
  </si>
  <si>
    <t>33299A</t>
  </si>
  <si>
    <t>Ammunition, arms, ordnance, and accessories manufacturing</t>
  </si>
  <si>
    <t>Fabricated pipe and pipe fitting manufacturing</t>
  </si>
  <si>
    <t>Other fabricated metal manufacturing</t>
  </si>
  <si>
    <t>Farm machinery and equipment manufacturing</t>
  </si>
  <si>
    <t>Lawn and garden equipment manufacturing</t>
  </si>
  <si>
    <t>Construction machinery manufacturing</t>
  </si>
  <si>
    <t>Mining and oil and gas field machinery manufacturing</t>
  </si>
  <si>
    <t>Semiconductor machinery manufacturing</t>
  </si>
  <si>
    <t>Optical instrument and lens manufacturing</t>
  </si>
  <si>
    <t>Photographic and photocopying equipment manufacturing</t>
  </si>
  <si>
    <t>Heating equipment (except warm air furnaces) manufacturing</t>
  </si>
  <si>
    <t>Air conditioning, refrigeration, and warm air heating equipment manufacturing</t>
  </si>
  <si>
    <t>Industrial mold manufacturing</t>
  </si>
  <si>
    <t>Special tool, die, jig, and fixture manufacturing</t>
  </si>
  <si>
    <t>33351B</t>
  </si>
  <si>
    <t>Cutting and machine tool accessory, rolling mill, and other metalworking machinery manufacturing</t>
  </si>
  <si>
    <t>Turbine and turbine generator set units manufacturing</t>
  </si>
  <si>
    <t>Speed changer, industrial high-speed drive, and gear manufacturing</t>
  </si>
  <si>
    <t>Mechanical power transmission equipment manufacturing</t>
  </si>
  <si>
    <t>Other engine equipment manufacturing</t>
  </si>
  <si>
    <t>Pump and pumping equipment manufacturing</t>
  </si>
  <si>
    <t>Air and gas compressor manufacturing</t>
  </si>
  <si>
    <t>Material handling equipment manufacturing</t>
  </si>
  <si>
    <t>Power-driven handtool manufacturing</t>
  </si>
  <si>
    <t>33399A</t>
  </si>
  <si>
    <t>Other general purpose machinery manufacturing</t>
  </si>
  <si>
    <t>Packaging machinery manufacturing</t>
  </si>
  <si>
    <t>Industrial process furnace and oven manufacturing</t>
  </si>
  <si>
    <t>33399B</t>
  </si>
  <si>
    <t>Fluid power process machinery</t>
  </si>
  <si>
    <t>Electronic computer manufacturing</t>
  </si>
  <si>
    <t>Computer storage device manufacturing</t>
  </si>
  <si>
    <t>Computer terminals and other computer peripheral equipment manufacturing</t>
  </si>
  <si>
    <t>Telephone apparatus manufacturing</t>
  </si>
  <si>
    <t>Broadcast and wireless communications equipment</t>
  </si>
  <si>
    <t>Other communications equipment manufacturing</t>
  </si>
  <si>
    <t>Audio and video equipment manufacturing</t>
  </si>
  <si>
    <t>33441A</t>
  </si>
  <si>
    <t>Other electronic component manufacturing</t>
  </si>
  <si>
    <t>Semiconductor and related device manufacturing</t>
  </si>
  <si>
    <t>Printed circuit assembly (electronic assembly) manufacturing</t>
  </si>
  <si>
    <t>Electromedical and electrotherapeutic apparatus manufacturing</t>
  </si>
  <si>
    <t>Search, detection, and navigation instruments manufacturing</t>
  </si>
  <si>
    <t>Automatic environmental control manufacturing</t>
  </si>
  <si>
    <t>Industrial process variable instruments manufacturing</t>
  </si>
  <si>
    <t>Totalizing fluid meter and counting device manufacturing</t>
  </si>
  <si>
    <t>Electricity and signal testing instruments manufacturing</t>
  </si>
  <si>
    <t>Analytical laboratory instrument manufacturing</t>
  </si>
  <si>
    <t>Irradiation apparatus manufacturing</t>
  </si>
  <si>
    <t>Watch, clock, and other measuring and controlling device manufacturing</t>
  </si>
  <si>
    <t>Manufacturing and reproducing magnetic and optical media</t>
  </si>
  <si>
    <t>Electric lamp bulb and part manufacturing</t>
  </si>
  <si>
    <t>Lighting fixture manufacturing</t>
  </si>
  <si>
    <t>Small electrical appliance manufacturing</t>
  </si>
  <si>
    <t>Power, distribution, and specialty transformer manufacturing</t>
  </si>
  <si>
    <t>Motor and generator manufacturing</t>
  </si>
  <si>
    <t>Switchgear and switchboard apparatus manufacturing</t>
  </si>
  <si>
    <t>Relay and industrial control manufacturing</t>
  </si>
  <si>
    <t>Storage battery manufacturing</t>
  </si>
  <si>
    <t>Primary battery manufacturing</t>
  </si>
  <si>
    <t>Communication and energy wire and cable manufacturing</t>
  </si>
  <si>
    <t>Wiring device manufacturing</t>
  </si>
  <si>
    <t>Carbon and graphite product manufacturing</t>
  </si>
  <si>
    <t>All other miscellaneous electrical equipment and component manufacturing</t>
  </si>
  <si>
    <t>Automobile manufacturing</t>
  </si>
  <si>
    <t>Light truck and utility vehicle manufacturing</t>
  </si>
  <si>
    <t>Heavy duty truck manufacturing</t>
  </si>
  <si>
    <t>Motor vehicle body manufacturing</t>
  </si>
  <si>
    <t>Truck trailer manufacturing</t>
  </si>
  <si>
    <t>Motor home manufacturing</t>
  </si>
  <si>
    <t>Travel trailer and camper manufacturing</t>
  </si>
  <si>
    <t>Motor vehicle gasoline engine and engine parts manufacturing</t>
  </si>
  <si>
    <t>Motor vehicle electrical and electronic equipment manufacturing</t>
  </si>
  <si>
    <t>3363A0</t>
  </si>
  <si>
    <t>Motor vehicle steering, suspension component (except spring), and brake systems manufacturing</t>
  </si>
  <si>
    <t>Motor vehicle transmission and power train parts manufacturing</t>
  </si>
  <si>
    <t>Motor vehicle seating and interior trim manufacturing</t>
  </si>
  <si>
    <t>Motor vehicle metal stamping</t>
  </si>
  <si>
    <t>Other motor vehicle parts manufacturing</t>
  </si>
  <si>
    <t>Aircraft manufacturing</t>
  </si>
  <si>
    <t>Aircraft engine and engine parts manufacturing</t>
  </si>
  <si>
    <t>Other aircraft parts and auxiliary equipment manufacturing</t>
  </si>
  <si>
    <t>Guided missile and space vehicle manufacturing</t>
  </si>
  <si>
    <t>33641A</t>
  </si>
  <si>
    <t>Propulsion units and parts for space vehicles and guided missiles</t>
  </si>
  <si>
    <t>Railroad rolling stock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</si>
  <si>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</si>
  <si>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</si>
  <si>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</si>
  <si>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</si>
  <si>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</si>
  <si>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</si>
  <si>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</si>
  <si>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</si>
  <si>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Other household nonupholstered furniture</t>
  </si>
  <si>
    <t>Institutional furniture manufacturing</t>
  </si>
  <si>
    <t>33721A</t>
  </si>
  <si>
    <t>Office furniture and custom architectural woodwork and millwork manufacturing</t>
  </si>
  <si>
    <t>Showcase, partition, shelving, and locker manufacturing</t>
  </si>
  <si>
    <t>Other furniture related product manufacturing</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</si>
  <si>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</si>
  <si>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</si>
  <si>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</si>
  <si>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</si>
  <si>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</si>
  <si>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</si>
  <si>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Sporting and athletic goods manufacturing</t>
  </si>
  <si>
    <t>Doll, toy, and game manufacturing</t>
  </si>
  <si>
    <t>Office supplies (except paper) manufacturing</t>
  </si>
  <si>
    <t>Sign manufacturing</t>
  </si>
  <si>
    <t>All other miscellaneous manufacturing</t>
  </si>
  <si>
    <t>Dog and cat food manufacturing</t>
  </si>
  <si>
    <t>Other animal food manufacturing</t>
  </si>
  <si>
    <t>Flour milling and malt manufacturing</t>
  </si>
  <si>
    <t>Wet corn milling</t>
  </si>
  <si>
    <t>Soybean and other oilseed processing</t>
  </si>
  <si>
    <t>Fats and oils refining and blending</t>
  </si>
  <si>
    <t>Breakfast cereal manufacturing</t>
  </si>
  <si>
    <t>Sugar and confectionery product manufacturing</t>
  </si>
  <si>
    <t>Frozen food manufacturing</t>
  </si>
  <si>
    <t>Fruit and vegetable canning, pickling, and drying</t>
  </si>
  <si>
    <t>31151A</t>
  </si>
  <si>
    <t>Fluid milk and butter manufacturing</t>
  </si>
  <si>
    <t>Cheese manufacturing</t>
  </si>
  <si>
    <t>Dry, condensed, and evaporated dairy product manufacturing</t>
  </si>
  <si>
    <t>Ice cream and frozen dessert manufacturing</t>
  </si>
  <si>
    <t>31161A</t>
  </si>
  <si>
    <t>Animal (except poultry) slaughtering, rendering, and processing</t>
  </si>
  <si>
    <t>Poultry processing</t>
  </si>
  <si>
    <t>Seafood product preparation and packaging</t>
  </si>
  <si>
    <t>Bread and bakery product manufacturing</t>
  </si>
  <si>
    <t>3118A0</t>
  </si>
  <si>
    <t>Cookie, cracker, pasta, and tortilla manufacturing</t>
  </si>
  <si>
    <t>Snack food manufacturing</t>
  </si>
  <si>
    <t>Coffee and tea manufacturing</t>
  </si>
  <si>
    <t>Flavoring syrup and concentrate manufacturing</t>
  </si>
  <si>
    <t>Seasoning and dressing manufacturing</t>
  </si>
  <si>
    <t>All other food manufacturing</t>
  </si>
  <si>
    <t>Soft drink and ice manufacturing</t>
  </si>
  <si>
    <t>Breweries</t>
  </si>
  <si>
    <t>Wineries</t>
  </si>
  <si>
    <t>Distilleries</t>
  </si>
  <si>
    <t>Tobacco product manufacturing</t>
  </si>
  <si>
    <t>Fiber, yarn, and thread mills</t>
  </si>
  <si>
    <t>Fabric mills</t>
  </si>
  <si>
    <t>Textile and fabric finishing and fabric coating mills</t>
  </si>
  <si>
    <t>Carpet and rug mills</t>
  </si>
  <si>
    <t>Curtain and linen mills</t>
  </si>
  <si>
    <t>Other textile product mills</t>
  </si>
  <si>
    <t>Apparel manufacturing</t>
  </si>
  <si>
    <t>Leather and allied product manufacturing</t>
  </si>
  <si>
    <t>Pulp mills</t>
  </si>
  <si>
    <t>Paper mills</t>
  </si>
  <si>
    <t>Paperboard mills</t>
  </si>
  <si>
    <t>Paperboard container manufacturing</t>
  </si>
  <si>
    <t>Paper bag and coated and treated paper manufacturing</t>
  </si>
  <si>
    <t>Stationery product manufacturing</t>
  </si>
  <si>
    <t>Sanitary paper product manufacturing</t>
  </si>
  <si>
    <t>All other converted paper product manufacturing</t>
  </si>
  <si>
    <t>Printing</t>
  </si>
  <si>
    <t>Support activities for printing</t>
  </si>
  <si>
    <t>Petroleum refineries</t>
  </si>
  <si>
    <t>Asphalt paving mixture and block manufacturing</t>
  </si>
  <si>
    <t>Asphalt shingle and coating materials manufacturing</t>
  </si>
  <si>
    <t>Other petroleum and coal products manufacturing</t>
  </si>
  <si>
    <t>Petrochemical manufacturing</t>
  </si>
  <si>
    <t>Industrial gas manufacturing</t>
  </si>
  <si>
    <t>Synthetic dye and pigment manufacturing</t>
  </si>
  <si>
    <t>Other basic inorganic chemical manufacturing</t>
  </si>
  <si>
    <t>Other basic organic chemical manufacturing</t>
  </si>
  <si>
    <t>Plastics material and resin manufacturing</t>
  </si>
  <si>
    <t>Synthetic rubber and artificial and synthetic fibers and filaments manufacturing</t>
  </si>
  <si>
    <t>Fertilizer manufacturing</t>
  </si>
  <si>
    <t>Pesticide and other agricultural chemical manufacturing</t>
  </si>
  <si>
    <t>Medicinal and botanical manufacturing</t>
  </si>
  <si>
    <t>Pharmaceutical preparation manufacturing</t>
  </si>
  <si>
    <t>In-vitro diagnostic substance manufacturing</t>
  </si>
  <si>
    <t>Biological product (except diagnostic) manufacturing</t>
  </si>
  <si>
    <t>Paint and coating manufacturing</t>
  </si>
  <si>
    <t>Adhesive manufacturing</t>
  </si>
  <si>
    <t>Soap and cleaning compound manufacturing</t>
  </si>
  <si>
    <t>Toilet preparation manufacturing</t>
  </si>
  <si>
    <t>Printing ink manufacturing</t>
  </si>
  <si>
    <t>3259A0</t>
  </si>
  <si>
    <t>All other chemical product and preparation manufacturing</t>
  </si>
  <si>
    <t>Plastics packaging materials and unlaminated film and sheet manufacturing</t>
  </si>
  <si>
    <t>Plastics pipe, pipe fitting, and unlaminated profile shape manufacturing</t>
  </si>
  <si>
    <t>Laminated plastics plate, sheet (except packaging), and shape manufacturing</t>
  </si>
  <si>
    <t>Polystyrene foam product manufacturing</t>
  </si>
  <si>
    <t>Urethane and other foam product (except polystyrene) manufacturing</t>
  </si>
  <si>
    <t>Plastics bottle manufacturing</t>
  </si>
  <si>
    <t>Other plastics product manufacturing</t>
  </si>
  <si>
    <t>Tire manufacturing</t>
  </si>
  <si>
    <t>Rubber and plastics hoses and belting manufacturing</t>
  </si>
  <si>
    <t>Other rubber product manufacturing</t>
  </si>
  <si>
    <t>Wholesale trade</t>
  </si>
  <si>
    <t>Motor vehicle and parts dealers</t>
  </si>
  <si>
    <t>Food and beverage stores</t>
  </si>
  <si>
    <t>General merchandise stores</t>
  </si>
  <si>
    <t>Air transportation</t>
  </si>
  <si>
    <t>Rail transportation</t>
  </si>
  <si>
    <t>Water transportation</t>
  </si>
  <si>
    <t>Truck transportation</t>
  </si>
  <si>
    <t>485A00</t>
  </si>
  <si>
    <t>Transit and ground passenger transportation*</t>
  </si>
  <si>
    <t>Pipeline transportation</t>
  </si>
  <si>
    <t>48A000</t>
  </si>
  <si>
    <t>Scenic and sightseeing transportation and support activities for transportation</t>
  </si>
  <si>
    <t>Couriers and messengers</t>
  </si>
  <si>
    <t>Warehousing and storage</t>
  </si>
  <si>
    <t>Newspaper publishers</t>
  </si>
  <si>
    <t>Periodical publishers</t>
  </si>
  <si>
    <t>Book publishers</t>
  </si>
  <si>
    <t>5111A0</t>
  </si>
  <si>
    <t>Directory, mailing list, and other publishers</t>
  </si>
  <si>
    <t>Software publishers</t>
  </si>
  <si>
    <t>Motion picture and video industries</t>
  </si>
  <si>
    <t>Sound recording industries</t>
  </si>
  <si>
    <t>Radio and television broadcasting</t>
  </si>
  <si>
    <t>Cable and other subscription programming</t>
  </si>
  <si>
    <t>Wired telecommunications carriers</t>
  </si>
  <si>
    <t>Wireless telecommunications carriers (except satellite)</t>
  </si>
  <si>
    <t>517A00</t>
  </si>
  <si>
    <t>Satellite, telecommunications resellers, and all other telecommunications</t>
  </si>
  <si>
    <t>Data processing, hosting, and related services</t>
  </si>
  <si>
    <t>5191A0</t>
  </si>
  <si>
    <t>News syndicates, libraries, archives, and all other information services</t>
  </si>
  <si>
    <t>52A000</t>
  </si>
  <si>
    <t>Monetary authorities and depository credit intermediation</t>
  </si>
  <si>
    <t>522A00</t>
  </si>
  <si>
    <t>Nondepository credit intermediation and related activities</t>
  </si>
  <si>
    <t>523A00</t>
  </si>
  <si>
    <t>Securities and commodity contracts intermediation and brokerage</t>
  </si>
  <si>
    <t>Other financial investment activities</t>
  </si>
  <si>
    <t>Insurance agencies, brokerages, and related activities</t>
  </si>
  <si>
    <t>Funds, trusts, and other financial vehicles</t>
  </si>
  <si>
    <t>Real estate</t>
  </si>
  <si>
    <t>Automotive equipment rental and leasing</t>
  </si>
  <si>
    <t>532A00</t>
  </si>
  <si>
    <t>Commercial and industrial machinery and equipment rental and leasing</t>
  </si>
  <si>
    <t>Lessors of nonfinancial intangible assets</t>
  </si>
  <si>
    <t>Legal services</t>
  </si>
  <si>
    <t>Custom computer programming services</t>
  </si>
  <si>
    <t>Computer systems design services</t>
  </si>
  <si>
    <t>54151A</t>
  </si>
  <si>
    <t>Other computer related services, including facilities management</t>
  </si>
  <si>
    <t>Accounting, tax preparation, bookkeeping, and payroll services</t>
  </si>
  <si>
    <t>Architectural, engineering, and related services</t>
  </si>
  <si>
    <t>Specialized design services</t>
  </si>
  <si>
    <t>Management consulting services</t>
  </si>
  <si>
    <t>Environmental and other technical consulting services</t>
  </si>
  <si>
    <t>Scientific research and development services</t>
  </si>
  <si>
    <t>Advertising, public relations, and related services</t>
  </si>
  <si>
    <t>5419A0</t>
  </si>
  <si>
    <t>Photographic services</t>
  </si>
  <si>
    <t>Veterinary services</t>
  </si>
  <si>
    <t>Management of companies and enterprises</t>
  </si>
  <si>
    <t>Office administrative services</t>
  </si>
  <si>
    <t>Facilities support services</t>
  </si>
  <si>
    <t>Employment services</t>
  </si>
  <si>
    <t>Business support services</t>
  </si>
  <si>
    <t>Travel arrangement and reservation services</t>
  </si>
  <si>
    <t>Investigation and security services</t>
  </si>
  <si>
    <t>Services to buildings and dwellings</t>
  </si>
  <si>
    <t>Other support services</t>
  </si>
  <si>
    <t>Waste management and remediation services</t>
  </si>
  <si>
    <t>Elementary and secondary schools</t>
  </si>
  <si>
    <t>Junior colleges, colleges, universities, and professional schools</t>
  </si>
  <si>
    <t>611B00</t>
  </si>
  <si>
    <t>Other educational services</t>
  </si>
  <si>
    <t>Offices of physicians</t>
  </si>
  <si>
    <t>Offices of dentists</t>
  </si>
  <si>
    <t>Offices of other health practitioners</t>
  </si>
  <si>
    <t>Outpatient care centers</t>
  </si>
  <si>
    <t>Medical and diagnostic laboratories</t>
  </si>
  <si>
    <t>Home health care services</t>
  </si>
  <si>
    <t>Other ambulatory health care services</t>
  </si>
  <si>
    <t>Hospitals</t>
  </si>
  <si>
    <t>623A00</t>
  </si>
  <si>
    <t>Nursing and community care facilities</t>
  </si>
  <si>
    <t>623B00</t>
  </si>
  <si>
    <t>Individual and family services</t>
  </si>
  <si>
    <t>Community food, housing, and other relief services, including rehabilitation services</t>
  </si>
  <si>
    <t>Child day care services</t>
  </si>
  <si>
    <t>Performing arts companies</t>
  </si>
  <si>
    <t>Spectator sports</t>
  </si>
  <si>
    <t>711A00</t>
  </si>
  <si>
    <t>Promoters of performing arts and sports and agents for public figures</t>
  </si>
  <si>
    <t>Independent artists, writers, and performers</t>
  </si>
  <si>
    <t>Museums, historical sites, zoos, and parks</t>
  </si>
  <si>
    <t>Amusement parks and arcades</t>
  </si>
  <si>
    <t>Gambling industries (except casino hotels)</t>
  </si>
  <si>
    <t>Other amusement and recreation industries</t>
  </si>
  <si>
    <t>Accommodation</t>
  </si>
  <si>
    <t>Full-service restaurants</t>
  </si>
  <si>
    <t>Limited-service restaurants</t>
  </si>
  <si>
    <t>722A00</t>
  </si>
  <si>
    <t>All other food and drinking places</t>
  </si>
  <si>
    <t>Automotive repair and maintenance</t>
  </si>
  <si>
    <t>Electronic and precision equipment repair and maintenance</t>
  </si>
  <si>
    <t>Commercial and industrial machinery and equipment repair and maintenance</t>
  </si>
  <si>
    <t>Personal and household goods repair and maintenance</t>
  </si>
  <si>
    <t>Personal care services</t>
  </si>
  <si>
    <t>Death care services</t>
  </si>
  <si>
    <t>Dry-cleaning and laundry services</t>
  </si>
  <si>
    <t>Other personal services</t>
  </si>
  <si>
    <t>Religious organizations</t>
  </si>
  <si>
    <t>Grantmaking, giving, and social advocacy organizations</t>
  </si>
  <si>
    <t>813B00</t>
  </si>
  <si>
    <t>Civic, social, professional, and similar organizations</t>
  </si>
  <si>
    <t>Postal service</t>
  </si>
  <si>
    <t>S00A00</t>
  </si>
  <si>
    <t>Other government enterprises</t>
  </si>
  <si>
    <t>H00000</t>
  </si>
  <si>
    <t>Households</t>
  </si>
  <si>
    <t>Full-time Equivalent Jobs Directly Supported by Project GGRF Funds</t>
  </si>
  <si>
    <t>Full-time Equivalent Jobs Indirectly Supported by Project GGRF Funds</t>
  </si>
  <si>
    <t>Inputs</t>
  </si>
  <si>
    <t>Results</t>
  </si>
  <si>
    <t>FirePrevention</t>
  </si>
  <si>
    <t>Full-time equivalent jobs estimated to be directly supported by the project, apportioned by the ratio of GGRF monies to total project budget.</t>
  </si>
  <si>
    <t>Full-time equivalent jobs estimated to be indirectly supported by the project, apportioned by the ratio of GGRF monies to total project budget.</t>
  </si>
  <si>
    <t>Full-time equivalent induced jobs estimated to be supported by the project, apportioned by the ratio of GGRF monies to total project budget.</t>
  </si>
  <si>
    <t>GGRF Ratio</t>
  </si>
  <si>
    <t>Start Year</t>
  </si>
  <si>
    <t>Directly Supported Jobs</t>
  </si>
  <si>
    <t>Indirectly Supported Jobs</t>
  </si>
  <si>
    <t>Induced Jobs</t>
  </si>
  <si>
    <t>RIMS II Multiplier</t>
  </si>
  <si>
    <t>Other</t>
  </si>
  <si>
    <t>Retail Adjustment</t>
  </si>
  <si>
    <t>Average</t>
  </si>
  <si>
    <t>All</t>
  </si>
  <si>
    <t>Year</t>
  </si>
  <si>
    <t>Total Directly Supported Jobs</t>
  </si>
  <si>
    <t>Total Induced Jobs</t>
  </si>
  <si>
    <t>Total Indirectly Supported Jobs</t>
  </si>
  <si>
    <t>GGRF Directly Supported Jobs</t>
  </si>
  <si>
    <t>GGRF Indirectly Supported Jobs</t>
  </si>
  <si>
    <t>GGRF Induced Jobs</t>
  </si>
  <si>
    <t>Price Deflator</t>
  </si>
  <si>
    <t>531000; 541100</t>
  </si>
  <si>
    <t>Total full-time equivalent directly supported, indirectly supported, and induced jobs estimated to be associated with the entire project budget, including GGRF and non-GGRF monies.</t>
  </si>
  <si>
    <t>RIMS II  Code</t>
  </si>
  <si>
    <t>RIMS II Industry</t>
  </si>
  <si>
    <t>Industry Aggregation</t>
  </si>
  <si>
    <t>FTE Conversion Factor</t>
  </si>
  <si>
    <t>Agriculture, forestry, fishing, and hunting</t>
  </si>
  <si>
    <t>Mining</t>
  </si>
  <si>
    <t>Utilities</t>
  </si>
  <si>
    <t>Construction</t>
  </si>
  <si>
    <t>Durable goods manufacturing</t>
  </si>
  <si>
    <t>Nondurable goods manufacturing</t>
  </si>
  <si>
    <t>Retail trade</t>
  </si>
  <si>
    <t>Transportation and warehousing</t>
  </si>
  <si>
    <t>Information</t>
  </si>
  <si>
    <t>Finance and insurance</t>
  </si>
  <si>
    <t>Real estate and rental and leasing</t>
  </si>
  <si>
    <t>Professional, scientific, and technical services</t>
  </si>
  <si>
    <t>Administrative and waste management services</t>
  </si>
  <si>
    <t>Educational services</t>
  </si>
  <si>
    <t>Health care and social assistance</t>
  </si>
  <si>
    <t>Arts, entertainment, and recreation</t>
  </si>
  <si>
    <t>Food services and drinking places</t>
  </si>
  <si>
    <t>Other services</t>
  </si>
  <si>
    <t>N/A</t>
  </si>
  <si>
    <t>(FTE/$ million final demand)</t>
  </si>
  <si>
    <t>FTE-adjusted Indirect Employment</t>
  </si>
  <si>
    <t>FTE-adjusted Induced Employment</t>
  </si>
  <si>
    <t>(total jobs/$ million final demand)</t>
  </si>
  <si>
    <t>Total Full-time Equivalent Jobs Supported by Project GGRF Funds</t>
  </si>
  <si>
    <t>Fire Prevention and Fire Prevention Grants Programs</t>
  </si>
  <si>
    <t>User Tip:</t>
  </si>
  <si>
    <t>Community Air Protection Funds</t>
  </si>
  <si>
    <t>CAP</t>
  </si>
  <si>
    <t>Low-income Weatherization Program</t>
  </si>
  <si>
    <t>Total Full-time Equivalent Jobs Supported by Project Budget</t>
  </si>
  <si>
    <t>Full-time Equivalent Induced Jobs Supported by Project GGRF Funds</t>
  </si>
  <si>
    <t>Year when project activity, such as construction or equipment procurement, begins.</t>
  </si>
  <si>
    <t>Important tips</t>
  </si>
  <si>
    <t>Top three items in the project budget, by cost.
Selected from a drop-down list specific to each California Climate Investments program.</t>
  </si>
  <si>
    <t xml:space="preserve">Output or calculation field </t>
  </si>
  <si>
    <t>Project administration by local government staff</t>
  </si>
  <si>
    <t>Project administration by State government staff</t>
  </si>
  <si>
    <t>Procurement of agricultural utility terrain vehicles</t>
  </si>
  <si>
    <t>Procurement of air quality monitoring equipment</t>
  </si>
  <si>
    <t>Procurement of bicycle racks or lockers</t>
  </si>
  <si>
    <t>Procurement of buses</t>
  </si>
  <si>
    <t>Procurement of heavy duty trucks</t>
  </si>
  <si>
    <t>Procurement of electric generators</t>
  </si>
  <si>
    <t>Procurement of fire trucks</t>
  </si>
  <si>
    <t>Outreach and education by State government staff</t>
  </si>
  <si>
    <t>Outreach and education by local government staff</t>
  </si>
  <si>
    <t>Outreach and education by community-based organization staff</t>
  </si>
  <si>
    <t>Outreach and project administration by community-based organization staff</t>
  </si>
  <si>
    <t>Outreach and project administration by for-profit contractor staff</t>
  </si>
  <si>
    <t>Outreach and project administration by local government staff</t>
  </si>
  <si>
    <t>Planning and related activities by academic institution staff</t>
  </si>
  <si>
    <t>Planning and related activities by community-based organization staff</t>
  </si>
  <si>
    <t>Planning and related activities by for-profit contractor staff</t>
  </si>
  <si>
    <t>Planning and related activities by local government staff</t>
  </si>
  <si>
    <t>Planning and related activities by State government staff</t>
  </si>
  <si>
    <t>Outreach by State government staff</t>
  </si>
  <si>
    <t>Procurement of variable frequency drives</t>
  </si>
  <si>
    <t>Procurement of water flow meters</t>
  </si>
  <si>
    <t>Procurement of transit and rail signaling equipment</t>
  </si>
  <si>
    <t>Procurement of soil moisture sensors and weather station equipment</t>
  </si>
  <si>
    <t>Procurement of heating, ventilation, and air conditioning equipment</t>
  </si>
  <si>
    <t>Procurement of home heating devices</t>
  </si>
  <si>
    <t>Installation of home heating devices</t>
  </si>
  <si>
    <t>Procurement of light duty vehicles</t>
  </si>
  <si>
    <t>Procurement of control system software</t>
  </si>
  <si>
    <t>Operation of food rescue and waste prevention programs</t>
  </si>
  <si>
    <t>Procurement of stationary industrial machinery</t>
  </si>
  <si>
    <t>Procurement of food recovery software</t>
  </si>
  <si>
    <t>Operation of feedstock preprocessing facilities</t>
  </si>
  <si>
    <t>Transportation of natural gas by pipeline</t>
  </si>
  <si>
    <t>Procurement of lawn mowers</t>
  </si>
  <si>
    <t>Procurement, repower, or retrofit of agricultural pump engines</t>
  </si>
  <si>
    <t>Architectural or engineering design services</t>
  </si>
  <si>
    <t>Operation of bicycle share program</t>
  </si>
  <si>
    <t>Operation of car share program</t>
  </si>
  <si>
    <t>Procurement of trees or other plants</t>
  </si>
  <si>
    <t>Procurement, repower, or retrofit of heavy duty trucks and buses</t>
  </si>
  <si>
    <t>Procurement, repower, or retrofit of marine vessels</t>
  </si>
  <si>
    <t>Procurement of locomotives or other rail vehicles</t>
  </si>
  <si>
    <t>Procurement of windows or window frames</t>
  </si>
  <si>
    <t>Procurement, repower, or replacement of mobile industrial machinery</t>
  </si>
  <si>
    <t>Landscaping or planting services</t>
  </si>
  <si>
    <t>Programs or services by community-based organizations</t>
  </si>
  <si>
    <t>Purchase of conservation easements</t>
  </si>
  <si>
    <t>Procurement of food product processing machinery</t>
  </si>
  <si>
    <t>Construction of rail and associated infrastructure</t>
  </si>
  <si>
    <t>Installation of energy-saving devices in commercial and institutional buildings</t>
  </si>
  <si>
    <t>Operation of vanpool service</t>
  </si>
  <si>
    <t>Operation of intercity passenger rail service</t>
  </si>
  <si>
    <t>Procurement of ferries</t>
  </si>
  <si>
    <t>Procurement of insulation materials</t>
  </si>
  <si>
    <t>Operation of local transit service, including mixed mode</t>
  </si>
  <si>
    <t>Procurement of street lights</t>
  </si>
  <si>
    <t>Installation of solar photovoltaic or thermal systems not on residential structures</t>
  </si>
  <si>
    <t>Installation of solar photovoltaic systems</t>
  </si>
  <si>
    <t>Environmental assessment services</t>
  </si>
  <si>
    <t>Real estate and legal services in support of conservation easements</t>
  </si>
  <si>
    <t>Procurement of general irrigation system equipment</t>
  </si>
  <si>
    <t>Installation of irrigation system equipment</t>
  </si>
  <si>
    <t>Measurement and verification services by for-profit contractors</t>
  </si>
  <si>
    <t>Project development and outreach by local transit agency</t>
  </si>
  <si>
    <t>Procurement of tractors or other agricultural off-road vehicles</t>
  </si>
  <si>
    <t>Energy audit services</t>
  </si>
  <si>
    <t>Procurement of commercial or institutional appliances</t>
  </si>
  <si>
    <t>Procurement of communications systems</t>
  </si>
  <si>
    <t>Development of advanced logistics strategies</t>
  </si>
  <si>
    <t>Procurement of alternative fueling equipment</t>
  </si>
  <si>
    <t>Construction of bicycle or pedestrian facilities</t>
  </si>
  <si>
    <t>Building inspection services</t>
  </si>
  <si>
    <t>Construction or retrofit of dairy digester facilities</t>
  </si>
  <si>
    <t>Procurement of electric vehicle supporting infrastructure</t>
  </si>
  <si>
    <t>Procurement of electric vehicle supply equipment</t>
  </si>
  <si>
    <t>Procurement of electrical infrastructure equipment</t>
  </si>
  <si>
    <t>Installation of electrical infrastructure equipment</t>
  </si>
  <si>
    <t>Procurement of commercial or institutional food preparation equipment</t>
  </si>
  <si>
    <t>Freight trucking of biomass or natural gas</t>
  </si>
  <si>
    <t>Procurement of greenhouse gas measurement equipment</t>
  </si>
  <si>
    <t>Procurement of hydroelectric turbine refurbishment equipment</t>
  </si>
  <si>
    <t>Procurement of microgrid equipment</t>
  </si>
  <si>
    <t>Procurement, repower, or retrofit of mobile agricultural equipment</t>
  </si>
  <si>
    <t>Construction of natural gas pipelines</t>
  </si>
  <si>
    <t>Construction and improvement of parks or public open spaces</t>
  </si>
  <si>
    <t>Procurement of plumbing fixtures</t>
  </si>
  <si>
    <t>Installation or repair of plumbing fixtures</t>
  </si>
  <si>
    <t>Preliminary design services</t>
  </si>
  <si>
    <t>Construction or improvement of recycled materials manufacturing facilities</t>
  </si>
  <si>
    <t>Procurement of commercial or institutional refrigerators</t>
  </si>
  <si>
    <t>Construction or improvement of renewable energy facilities</t>
  </si>
  <si>
    <t>Repair and maintenance of renewable energy facilities</t>
  </si>
  <si>
    <t>Procurement of residential appliances</t>
  </si>
  <si>
    <t>Installation of residential energy-saving devices or solar photovoltaic systems</t>
  </si>
  <si>
    <t>Purchase of right-of-ways</t>
  </si>
  <si>
    <t>Procurement of scrape conversion or solid separation equipment</t>
  </si>
  <si>
    <t>Procurement of signage</t>
  </si>
  <si>
    <t>Procurement of solar photovoltaic equipment</t>
  </si>
  <si>
    <t>Procurement of solar thermal equipment</t>
  </si>
  <si>
    <t>Operation of textile reuse facilities</t>
  </si>
  <si>
    <t>Construction or installation of transit or rail infrastructure or station improvements</t>
  </si>
  <si>
    <t>Construction or improvement of waste (pre)processing facilities</t>
  </si>
  <si>
    <t>Procurement of fare collection or integration equipment</t>
  </si>
  <si>
    <t>Construction or improvement of rainwater management infrastructure</t>
  </si>
  <si>
    <t>Construction or installation of traffic calming measures</t>
  </si>
  <si>
    <t>Activity</t>
  </si>
  <si>
    <t>Primary Project Activity</t>
  </si>
  <si>
    <t>Secondary Project Activity</t>
  </si>
  <si>
    <t>Tertiary Project Activity</t>
  </si>
  <si>
    <t>The total share of the project budget associated with the primary, secondary, and tertiary project activities may be less than 100%.  Any portion of the project budget not associated with the top three activities is automatically accounted for using average employment values across all RIMS II industries.</t>
  </si>
  <si>
    <t>Forest fire prevention and reforestation</t>
  </si>
  <si>
    <t>Ecosystem restoration</t>
  </si>
  <si>
    <t>Mapping and surveying in support of conservation easements</t>
  </si>
  <si>
    <t>Outreach and technical assistance</t>
  </si>
  <si>
    <t>Wetland restoration</t>
  </si>
  <si>
    <t>Data collection</t>
  </si>
  <si>
    <t>Digestion or composting of organic waste</t>
  </si>
  <si>
    <t>On-farm soil management, herbaceous cover establishment, or tree establishment practices</t>
  </si>
  <si>
    <t>Manure management practices</t>
  </si>
  <si>
    <t>Installation of manure management equipment or dairy facility improvements</t>
  </si>
  <si>
    <t>Biomass utilization for wood product manufacturing</t>
  </si>
  <si>
    <t>Biomass utilization for energy generation</t>
  </si>
  <si>
    <t>Construction or rehabilitation of multi-family residences or housing-related infrastructure</t>
  </si>
  <si>
    <t>Percentage of the total project budget not associated with the top three activities.  
Automatically calculated based on user inputs.
Jobs associated with this funding are estimated using average employment values across all RIMS II industries.</t>
  </si>
  <si>
    <t>Percentage of the total project budget allocated for each of the top three project activities.
Estimates should be within 10% of actual budget expenditures per activity.  
Any portion of the project budget not associated with the top three activities is automatically accounted for using average employment values across all RIMS II industries.</t>
  </si>
  <si>
    <t>Total full-time equivalent directly supported, indirectly supported, and induced jobs estimated to be associated with the project, apportioned by the ratio of GGRF monies to total project budget.</t>
  </si>
  <si>
    <t>California Department of Forestry and Fire Protection (CAL FIRE)</t>
  </si>
  <si>
    <t>California Department of Resources Recycling and Recovery (CalRecycle)</t>
  </si>
  <si>
    <t>California Department of Transportation (Caltrans)</t>
  </si>
  <si>
    <t>Procurement, repower, or retrofit of locomotives</t>
  </si>
  <si>
    <t>Total project cost, including funding from all California Climate Investments programs and match funding sources, if applicable.</t>
  </si>
  <si>
    <t>Planting and maintenance of trees or other plants</t>
  </si>
  <si>
    <t>State agency implementing the California Climate Investments program from which the project has requested or received funds.</t>
  </si>
  <si>
    <t>California Climate Investments program from which the project has requested or received funds.</t>
  </si>
  <si>
    <t>Prescribed Fire Program</t>
  </si>
  <si>
    <t>Regional Forest and Fire Capacity Program</t>
  </si>
  <si>
    <t>Low Carbon Fuel Production Program</t>
  </si>
  <si>
    <t>Procurement of lawn and garden equipment</t>
  </si>
  <si>
    <t xml:space="preserve">Procurement of no added or ultra-low emitting formaldehyde composite wood products </t>
  </si>
  <si>
    <t>Procurement of air filtration and ventilation equipment</t>
  </si>
  <si>
    <t xml:space="preserve">Procurement of trivalent chromium conversion chemicals </t>
  </si>
  <si>
    <t>Installation of air filtration and ventilation equipment</t>
  </si>
  <si>
    <t>RxFire</t>
  </si>
  <si>
    <t>Fuels reduction and forest fire prevention</t>
  </si>
  <si>
    <t>Procurement of power tools</t>
  </si>
  <si>
    <t>Procurement of light duty trucks and utility vehicles</t>
  </si>
  <si>
    <t>Procurement of construction machinery</t>
  </si>
  <si>
    <t>LCFP</t>
  </si>
  <si>
    <t>Construction of fuel production facilities</t>
  </si>
  <si>
    <t>RFFC</t>
  </si>
  <si>
    <t>Project administration by community-based organization staff</t>
  </si>
  <si>
    <t>Freight trucking</t>
  </si>
  <si>
    <t>Procurement of trees or seeds for reforestation</t>
  </si>
  <si>
    <t>Timberland thinning</t>
  </si>
  <si>
    <t>Procurement of biomass energy generation equipment</t>
  </si>
  <si>
    <t>Procurement of wood product manufacturing equipment</t>
  </si>
  <si>
    <t>Performance testing</t>
  </si>
  <si>
    <t>Procurement of trivalent chromium conversion equipment</t>
  </si>
  <si>
    <t>Procurement of hand tools</t>
  </si>
  <si>
    <t>Construction or improvement of rainwater management infrastructure, including hardscape removal</t>
  </si>
  <si>
    <t>Smoke Monitoring Program</t>
  </si>
  <si>
    <t>SmokeMonitoring</t>
  </si>
  <si>
    <t>App development</t>
  </si>
  <si>
    <t>Monitoring, modeling, outreach, and education by local government staff</t>
  </si>
  <si>
    <t>Outreach and capacity-building by community-based organization staff</t>
  </si>
  <si>
    <t>Technical Assistance Program</t>
  </si>
  <si>
    <r>
      <t xml:space="preserve">Producers' Value
</t>
    </r>
    <r>
      <rPr>
        <sz val="12"/>
        <rFont val="Avenir LT Std 55 Roman"/>
        <family val="2"/>
      </rPr>
      <t>(million $)</t>
    </r>
    <r>
      <rPr>
        <vertAlign val="superscript"/>
        <sz val="12"/>
        <rFont val="Avenir LT Std 55 Roman"/>
        <family val="2"/>
      </rPr>
      <t>1</t>
    </r>
  </si>
  <si>
    <r>
      <t xml:space="preserve">Purchasers' Value </t>
    </r>
    <r>
      <rPr>
        <sz val="12"/>
        <rFont val="Avenir LT Std 55 Roman"/>
        <family val="2"/>
      </rPr>
      <t>(million $)</t>
    </r>
    <r>
      <rPr>
        <vertAlign val="superscript"/>
        <sz val="12"/>
        <rFont val="Avenir LT Std 55 Roman"/>
        <family val="2"/>
      </rPr>
      <t>1</t>
    </r>
  </si>
  <si>
    <r>
      <t xml:space="preserve">1 </t>
    </r>
    <r>
      <rPr>
        <sz val="12"/>
        <color theme="1"/>
        <rFont val="Avenir LT Std 55 Roman"/>
        <family val="2"/>
      </rPr>
      <t>NIPA Table C - Composition of Final Demand by Personal Consumption Expenditures</t>
    </r>
  </si>
  <si>
    <r>
      <t>RIMS II Type I Final-demand Employment</t>
    </r>
    <r>
      <rPr>
        <vertAlign val="superscript"/>
        <sz val="12"/>
        <color theme="1"/>
        <rFont val="Avenir LT Std 55 Roman"/>
        <family val="2"/>
      </rPr>
      <t>1</t>
    </r>
    <r>
      <rPr>
        <b/>
        <sz val="12"/>
        <color theme="1"/>
        <rFont val="Avenir LT Std 55 Roman"/>
        <family val="2"/>
      </rPr>
      <t xml:space="preserve"> 
</t>
    </r>
    <r>
      <rPr>
        <sz val="12"/>
        <color theme="1"/>
        <rFont val="Avenir LT Std 55 Roman"/>
        <family val="2"/>
      </rPr>
      <t>(total jobs/$ million final demand)</t>
    </r>
  </si>
  <si>
    <r>
      <t>RIMS II Type I Direct-effect Employment</t>
    </r>
    <r>
      <rPr>
        <vertAlign val="superscript"/>
        <sz val="12"/>
        <color theme="1"/>
        <rFont val="Avenir LT Std 55 Roman"/>
        <family val="2"/>
      </rPr>
      <t>1</t>
    </r>
    <r>
      <rPr>
        <b/>
        <sz val="12"/>
        <color theme="1"/>
        <rFont val="Avenir LT Std 55 Roman"/>
        <family val="2"/>
      </rPr>
      <t xml:space="preserve"> 
</t>
    </r>
    <r>
      <rPr>
        <sz val="12"/>
        <color theme="1"/>
        <rFont val="Avenir LT Std 55 Roman"/>
        <family val="2"/>
      </rPr>
      <t>(total jobs/job in final-demand industry)</t>
    </r>
  </si>
  <si>
    <r>
      <t xml:space="preserve">Direct Employment 
</t>
    </r>
    <r>
      <rPr>
        <sz val="12"/>
        <color theme="1"/>
        <rFont val="Avenir LT Std 55 Roman"/>
        <family val="2"/>
      </rPr>
      <t>(total jobs/$ million final demand)</t>
    </r>
  </si>
  <si>
    <r>
      <t xml:space="preserve">FTE-adjusted Direct Employment 
</t>
    </r>
    <r>
      <rPr>
        <sz val="12"/>
        <color theme="1"/>
        <rFont val="Avenir LT Std 55 Roman"/>
        <family val="2"/>
      </rPr>
      <t>(FTE/$ million final demand)</t>
    </r>
  </si>
  <si>
    <r>
      <t xml:space="preserve">Total Full-time Equivalent Employees
</t>
    </r>
    <r>
      <rPr>
        <sz val="12"/>
        <color rgb="FF000000"/>
        <rFont val="Avenir LT Std 55 Roman"/>
        <family val="2"/>
      </rPr>
      <t>(thousands)</t>
    </r>
    <r>
      <rPr>
        <vertAlign val="superscript"/>
        <sz val="12"/>
        <color rgb="FF000000"/>
        <rFont val="Avenir LT Std 55 Roman"/>
        <family val="2"/>
      </rPr>
      <t>1</t>
    </r>
  </si>
  <si>
    <r>
      <t xml:space="preserve">Total Full-time and Part-time Employees
</t>
    </r>
    <r>
      <rPr>
        <sz val="12"/>
        <color rgb="FF000000"/>
        <rFont val="Avenir LT Std 55 Roman"/>
        <family val="2"/>
      </rPr>
      <t>(thousands)</t>
    </r>
    <r>
      <rPr>
        <vertAlign val="superscript"/>
        <sz val="12"/>
        <color rgb="FF000000"/>
        <rFont val="Avenir LT Std 55 Roman"/>
        <family val="2"/>
      </rPr>
      <t>2</t>
    </r>
  </si>
  <si>
    <r>
      <t>Households</t>
    </r>
    <r>
      <rPr>
        <vertAlign val="superscript"/>
        <sz val="12"/>
        <color rgb="FF000000"/>
        <rFont val="Avenir LT Std 55 Roman"/>
        <family val="2"/>
      </rPr>
      <t>3</t>
    </r>
  </si>
  <si>
    <r>
      <t xml:space="preserve">3 </t>
    </r>
    <r>
      <rPr>
        <sz val="11"/>
        <color rgb="FF000000"/>
        <rFont val="Avenir LT Std 55 Roman"/>
        <family val="2"/>
      </rPr>
      <t>Average employment values across all US industries from NIPA Tables 6.5.D and 6.4.D</t>
    </r>
  </si>
  <si>
    <r>
      <t xml:space="preserve">Direct Employment 
</t>
    </r>
    <r>
      <rPr>
        <sz val="12"/>
        <color theme="1"/>
        <rFont val="Avenir LT Std 55 Roman"/>
        <family val="2"/>
      </rPr>
      <t>(FTE/$ million final demand)</t>
    </r>
  </si>
  <si>
    <r>
      <t xml:space="preserve">Indirect Employment 
</t>
    </r>
    <r>
      <rPr>
        <sz val="12"/>
        <color theme="1"/>
        <rFont val="Avenir LT Std 55 Roman"/>
        <family val="2"/>
      </rPr>
      <t>(FTE/$ million final demand)</t>
    </r>
  </si>
  <si>
    <r>
      <t xml:space="preserve">Induced Employment 
</t>
    </r>
    <r>
      <rPr>
        <sz val="12"/>
        <color theme="1"/>
        <rFont val="Avenir LT Std 55 Roman"/>
        <family val="2"/>
      </rPr>
      <t>(FTE/$ million final demand)</t>
    </r>
  </si>
  <si>
    <r>
      <t>Price Index for Government Gross Investment</t>
    </r>
    <r>
      <rPr>
        <vertAlign val="superscript"/>
        <sz val="12"/>
        <color theme="1"/>
        <rFont val="Avenir LT Std 55 Roman"/>
        <family val="2"/>
      </rPr>
      <t>1</t>
    </r>
  </si>
  <si>
    <r>
      <t xml:space="preserve">1 </t>
    </r>
    <r>
      <rPr>
        <sz val="11"/>
        <color theme="1"/>
        <rFont val="Avenir LT Std 55 Roman"/>
        <family val="2"/>
      </rPr>
      <t>Average annual values from NIPA Table 3.9.4</t>
    </r>
  </si>
  <si>
    <r>
      <t>Users must enter the applicable information below before proceeding with project-specific data on the</t>
    </r>
    <r>
      <rPr>
        <b/>
        <sz val="12"/>
        <rFont val="Avenir LT Std 55 Roman"/>
        <family val="2"/>
      </rPr>
      <t xml:space="preserve"> Inputs </t>
    </r>
    <r>
      <rPr>
        <sz val="12"/>
        <rFont val="Avenir LT Std 55 Roman"/>
        <family val="2"/>
      </rPr>
      <t>tab.</t>
    </r>
  </si>
  <si>
    <t>Acquisition of land for affordable housing</t>
  </si>
  <si>
    <t>Procurement of bioenergy equipment</t>
  </si>
  <si>
    <t>Research and development</t>
  </si>
  <si>
    <t>Percent of Total Project Budget Associated with Primary Activity</t>
  </si>
  <si>
    <t>Percent of Total Project Budget Associated with Secondary Activity</t>
  </si>
  <si>
    <t>Percent of Total Project Budget Associated with Tertiary Activity</t>
  </si>
  <si>
    <t>Percent of Total Project Budget Associated with Other Activities</t>
  </si>
  <si>
    <t>2332F0</t>
  </si>
  <si>
    <t>33329A</t>
  </si>
  <si>
    <t>33712N</t>
  </si>
  <si>
    <t>4B0000</t>
  </si>
  <si>
    <t>5241XX</t>
  </si>
  <si>
    <t>Transportation structures and highways and streets</t>
  </si>
  <si>
    <t>Nonferrous metal (except aluminum) smelting and refining</t>
  </si>
  <si>
    <t>Metal crown, closure, and other metal stamping (except automotive)</t>
  </si>
  <si>
    <t>Valve and fittings other than plumbing</t>
  </si>
  <si>
    <t>Other industrial machinery manufacturing</t>
  </si>
  <si>
    <t>Other commercial and service industry machinery manufacturing</t>
  </si>
  <si>
    <t>Industrial and commercial fan and blower and air purification equipment manufacturing</t>
  </si>
  <si>
    <t>Machine tool manufacturing</t>
  </si>
  <si>
    <t>Major household appliance manufacturing</t>
  </si>
  <si>
    <t>Building material and garden equipment and supplies dealers</t>
  </si>
  <si>
    <t>Health and personal care stores</t>
  </si>
  <si>
    <t>Gasoline stations</t>
  </si>
  <si>
    <t>Clothing and clothing accessories stores</t>
  </si>
  <si>
    <t>Nonstore retailers</t>
  </si>
  <si>
    <t>All other retail</t>
  </si>
  <si>
    <t>Internet publishing and broadcasting and web search portals</t>
  </si>
  <si>
    <t>Direct life insurance carriers</t>
  </si>
  <si>
    <t>Insurance carriers, except direct life insurance</t>
  </si>
  <si>
    <t>General and consumer goods rental</t>
  </si>
  <si>
    <t>All other miscellaneous professional, scientific, and technical services</t>
  </si>
  <si>
    <t>Residential mental health, substance abuse, and other residential care facilities</t>
  </si>
  <si>
    <t>2332</t>
  </si>
  <si>
    <t>California Workforce Development Board</t>
  </si>
  <si>
    <t>CWDB</t>
  </si>
  <si>
    <t>California Environmental Protection Agency</t>
  </si>
  <si>
    <t>SWRCB</t>
  </si>
  <si>
    <t>California State Water Resources Control Board</t>
  </si>
  <si>
    <t>CalEPA</t>
  </si>
  <si>
    <t>Stipends</t>
  </si>
  <si>
    <t>Procurement of replacement water</t>
  </si>
  <si>
    <t>Operation of water treatment and distribution systems</t>
  </si>
  <si>
    <t>Administration, outreach, or technical assistance by contractors</t>
  </si>
  <si>
    <t>Administration, outreach, or technical assistance by local government staff</t>
  </si>
  <si>
    <t>Administration, outreach, or technical assistance by State government staff</t>
  </si>
  <si>
    <t>Procurement of pump equipment</t>
  </si>
  <si>
    <t>Construction of water treatment and distribution systems</t>
  </si>
  <si>
    <t>Maintenance of water treatment and distribution systems</t>
  </si>
  <si>
    <t>Procurement of water-saving fixtures</t>
  </si>
  <si>
    <t>Research by University of California staff</t>
  </si>
  <si>
    <t>Key for Color-coded Fields:</t>
  </si>
  <si>
    <t>Outreach by community-based organization staff</t>
  </si>
  <si>
    <t>Outreach by local government staff</t>
  </si>
  <si>
    <t>Transition to a Carbon-Neutral Economy</t>
  </si>
  <si>
    <t>CNeutral</t>
  </si>
  <si>
    <t>Administration, outreach, or technical assistance by community-based organization staff</t>
  </si>
  <si>
    <t>SAFER</t>
  </si>
  <si>
    <t>· Questions on this Job Co-benefit Modeling Tool should be sent to:</t>
  </si>
  <si>
    <t xml:space="preserve">· For more information on California Climate Investments, see: </t>
  </si>
  <si>
    <t>www.caclimateinvestments.ca.gov</t>
  </si>
  <si>
    <t>About:</t>
  </si>
  <si>
    <t>Apprenticeships for a Green Economy Program</t>
  </si>
  <si>
    <t>Apprenticeships</t>
  </si>
  <si>
    <r>
      <t xml:space="preserve">A step-by-step </t>
    </r>
    <r>
      <rPr>
        <b/>
        <sz val="12"/>
        <color theme="1"/>
        <rFont val="Avenir LT Std 55 Roman"/>
        <family val="2"/>
      </rPr>
      <t>user guide</t>
    </r>
    <r>
      <rPr>
        <sz val="12"/>
        <color theme="1"/>
        <rFont val="Avenir LT Std 55 Roman"/>
        <family val="2"/>
      </rPr>
      <t xml:space="preserve">, including a </t>
    </r>
    <r>
      <rPr>
        <b/>
        <sz val="12"/>
        <color theme="1"/>
        <rFont val="Avenir LT Std 55 Roman"/>
        <family val="2"/>
      </rPr>
      <t>project example</t>
    </r>
    <r>
      <rPr>
        <sz val="12"/>
        <color theme="1"/>
        <rFont val="Avenir LT Std 55 Roman"/>
        <family val="2"/>
      </rPr>
      <t>, for this Job Co-benefit Modeling Tool is available at:</t>
    </r>
  </si>
  <si>
    <t>www.arb.ca.gov/cci-cobenefits.</t>
  </si>
  <si>
    <t>Greenhouse Gas Reduction Fund (GGRF) monies requested or awarded from this program.  If the project requested or received funding from multiple GGRF programs or from the same program more than once, the user should complete this Co-benefit Modeling Tool separately for each solicitation.</t>
  </si>
  <si>
    <r>
      <rPr>
        <sz val="12"/>
        <rFont val="Avenir LT Std 55 Roman"/>
        <family val="2"/>
      </rPr>
      <t xml:space="preserve">A step-by-step </t>
    </r>
    <r>
      <rPr>
        <b/>
        <sz val="12"/>
        <rFont val="Avenir LT Std 55 Roman"/>
        <family val="2"/>
      </rPr>
      <t>user guide</t>
    </r>
    <r>
      <rPr>
        <sz val="12"/>
        <rFont val="Avenir LT Std 55 Roman"/>
        <family val="2"/>
      </rPr>
      <t xml:space="preserve">, including a </t>
    </r>
    <r>
      <rPr>
        <b/>
        <sz val="12"/>
        <rFont val="Avenir LT Std 55 Roman"/>
        <family val="2"/>
      </rPr>
      <t>project example</t>
    </r>
    <r>
      <rPr>
        <sz val="12"/>
        <rFont val="Avenir LT Std 55 Roman"/>
        <family val="2"/>
      </rPr>
      <t xml:space="preserve">, for this Job Co-benefit Modeling Tool is available at:  </t>
    </r>
    <r>
      <rPr>
        <u/>
        <sz val="12"/>
        <color theme="10"/>
        <rFont val="Avenir LT Std 55 Roman"/>
        <family val="2"/>
      </rPr>
      <t>https://www.arb.ca.gov/cc/capandtrade/auctionproceeds/final_jobs_userguide.pdf</t>
    </r>
  </si>
  <si>
    <t>Climate Change Adaptation and Coastal Resilience Planning Program</t>
  </si>
  <si>
    <t>Fire Engine Procurement and Maintenance Program</t>
  </si>
  <si>
    <t>FireEngine</t>
  </si>
  <si>
    <t>Community Fire Planning and Preparedness Program</t>
  </si>
  <si>
    <t>CommunityFire</t>
  </si>
  <si>
    <t>Procurement, repower, or retrofit of mobile off-road equipment</t>
  </si>
  <si>
    <t>Safe and Affordable Drinking Water Fund</t>
  </si>
  <si>
    <r>
      <t xml:space="preserve">1 </t>
    </r>
    <r>
      <rPr>
        <sz val="11"/>
        <color rgb="FF000000"/>
        <rFont val="Avenir LT Std 55 Roman"/>
        <family val="2"/>
      </rPr>
      <t>2019 values from NIPA Table 6.5D</t>
    </r>
  </si>
  <si>
    <r>
      <t xml:space="preserve">2 </t>
    </r>
    <r>
      <rPr>
        <sz val="11"/>
        <color rgb="FF000000"/>
        <rFont val="Avenir LT Std 55 Roman"/>
        <family val="2"/>
      </rPr>
      <t>2019 values from NIPA Table 6.4D</t>
    </r>
  </si>
  <si>
    <t>RIMS II Table 1.3 Type II California Final-demand Employment Multipliers (2012/2019)</t>
  </si>
  <si>
    <t>RIMS II Table 1.3 Type I California Final-demand Employment Multipliers (2012/2019)</t>
  </si>
  <si>
    <r>
      <rPr>
        <vertAlign val="superscript"/>
        <sz val="11"/>
        <color theme="1"/>
        <rFont val="Avenir LT Std 55 Roman"/>
        <family val="2"/>
      </rPr>
      <t>1</t>
    </r>
    <r>
      <rPr>
        <sz val="11"/>
        <color theme="1"/>
        <rFont val="Avenir LT Std 55 Roman"/>
        <family val="2"/>
      </rPr>
      <t xml:space="preserve"> RIMS II Table 1.5 Type I California Multipliers (2012/2019)</t>
    </r>
  </si>
  <si>
    <t>Project Budget in 2019 $</t>
  </si>
  <si>
    <t>Retail-adjusted 2019 $</t>
  </si>
  <si>
    <t xml:space="preserve">CARB staff developed this Job Co-benefit Modeling Tool to estimate the jobs supported by California Climate Investments projects, using methods described in the supporting Job Co-benefit Assessment Methodology. This Job Co-benefit Modeling Tool and supporting resources are available on the California Climate Investments co-benefits webpage at: </t>
  </si>
  <si>
    <t>https://www.arb.ca.gov/cc/capandtrade/auctionproceeds/final_jobs_userguide.pdf</t>
  </si>
  <si>
    <t>It is not appropriate to directly compare the job estimates from this Job Co-benefit Modeling Tool to the GGRF project dollars. California Climate Investments facilitate greenhouse gas emission reductions and deliver a suite of economic, environmental, and public health co-benefits, including job co-benefits. A different mix of spending on materials, equipment, and labor is expected across various California Climate Investments project types and match funding arrangements. As such, some project types will support more jobs than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</si>
</sst>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quot;$&quot;* #,##0_);_(&quot;$&quot;* \(#,##0\);_(&quot;$&quot;* &quot;-&quot;??_);_(@_)"/>
    <numFmt numFmtId="165" formatCode="0.0000"/>
    <numFmt numFmtId="166" formatCode="_(* #,##0_);_(* \(#,##0\);_(* &quot;-&quot;??_);_(@_)"/>
    <numFmt numFmtId="167" formatCode="0.0"/>
    <numFmt numFmtId="168" formatCode="_([$$-409]* #,##0.00_);_([$$-409]* \(#,##0.00\);_([$$-409]* &quot;-&quot;??_);_(@_)"/>
    <numFmt numFmtId="169" formatCode="0.0000000"/>
    <numFmt numFmtId="170" formatCode="0.000"/>
  </numFmts>
  <fonts count="40" x14ac:knownFonts="1">
    <font>
      <sz val="11"/>
      <color theme="1"/>
      <name val="Calibri"/>
      <family val="2"/>
      <scheme val="minor"/>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2"/>
      <color theme="1"/>
      <name val="Avenir LT Std 55 Roman"/>
      <family val="2"/>
    </font>
    <font>
      <sz val="11"/>
      <color theme="1"/>
      <name val="Calibri"/>
      <family val="2"/>
      <scheme val="minor"/>
    </font>
    <font>
      <sz val="10"/>
      <name val="Arial"/>
      <family val="2"/>
    </font>
    <font>
      <u/>
      <sz val="11"/>
      <color theme="10"/>
      <name val="Calibri"/>
      <family val="2"/>
      <scheme val="minor"/>
    </font>
    <font>
      <sz val="11"/>
      <color rgb="FF000000"/>
      <name val="Calibri"/>
      <family val="2"/>
    </font>
    <font>
      <sz val="12"/>
      <color rgb="FFFF0000"/>
      <name val="Avenir LT Std 55 Roman"/>
      <family val="2"/>
    </font>
    <font>
      <b/>
      <sz val="12"/>
      <color theme="1"/>
      <name val="Avenir LT Std 55 Roman"/>
      <family val="2"/>
    </font>
    <font>
      <b/>
      <sz val="16"/>
      <color theme="1"/>
      <name val="Avenir LT Std 55 Roman"/>
      <family val="2"/>
    </font>
    <font>
      <sz val="11"/>
      <color theme="1"/>
      <name val="Avenir LT Std 55 Roman"/>
      <family val="2"/>
    </font>
    <font>
      <sz val="12"/>
      <name val="Avenir LT Std 55 Roman"/>
      <family val="2"/>
    </font>
    <font>
      <u/>
      <sz val="12"/>
      <color theme="10"/>
      <name val="Avenir LT Std 55 Roman"/>
      <family val="2"/>
    </font>
    <font>
      <u/>
      <sz val="11"/>
      <color theme="10"/>
      <name val="Avenir LT Std 55 Roman"/>
      <family val="2"/>
    </font>
    <font>
      <b/>
      <sz val="11"/>
      <color theme="1"/>
      <name val="Avenir LT Std 55 Roman"/>
      <family val="2"/>
    </font>
    <font>
      <b/>
      <sz val="12"/>
      <name val="Avenir LT Std 55 Roman"/>
      <family val="2"/>
    </font>
    <font>
      <vertAlign val="superscript"/>
      <sz val="12"/>
      <name val="Avenir LT Std 55 Roman"/>
      <family val="2"/>
    </font>
    <font>
      <vertAlign val="superscript"/>
      <sz val="12"/>
      <color theme="1"/>
      <name val="Avenir LT Std 55 Roman"/>
      <family val="2"/>
    </font>
    <font>
      <vertAlign val="superscript"/>
      <sz val="11"/>
      <color theme="1"/>
      <name val="Avenir LT Std 55 Roman"/>
      <family val="2"/>
    </font>
    <font>
      <b/>
      <sz val="16"/>
      <color rgb="FF000000"/>
      <name val="Avenir LT Std 55 Roman"/>
      <family val="2"/>
    </font>
    <font>
      <sz val="11"/>
      <color rgb="FF000000"/>
      <name val="Avenir LT Std 55 Roman"/>
      <family val="2"/>
    </font>
    <font>
      <sz val="12"/>
      <color rgb="FF000000"/>
      <name val="Avenir LT Std 55 Roman"/>
      <family val="2"/>
    </font>
    <font>
      <b/>
      <sz val="12"/>
      <color rgb="FF000000"/>
      <name val="Avenir LT Std 55 Roman"/>
      <family val="2"/>
    </font>
    <font>
      <vertAlign val="superscript"/>
      <sz val="12"/>
      <color rgb="FF000000"/>
      <name val="Avenir LT Std 55 Roman"/>
      <family val="2"/>
    </font>
    <font>
      <vertAlign val="superscript"/>
      <sz val="11"/>
      <color rgb="FF000000"/>
      <name val="Avenir LT Std 55 Roman"/>
      <family val="2"/>
    </font>
    <font>
      <i/>
      <sz val="12"/>
      <color theme="1"/>
      <name val="Avenir LT Std 55 Roman"/>
      <family val="2"/>
    </font>
    <font>
      <sz val="11"/>
      <color rgb="FFFF0000"/>
      <name val="Avenir LT Std 55 Roman"/>
      <family val="2"/>
    </font>
    <font>
      <b/>
      <sz val="14"/>
      <color rgb="FF000000"/>
      <name val="Avenir LT Std 55 Roman"/>
      <family val="2"/>
    </font>
    <font>
      <sz val="11"/>
      <name val="Avenir LT Std 55 Roman"/>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right style="thin">
        <color theme="0" tint="-0.14996795556505021"/>
      </right>
      <top style="medium">
        <color auto="1"/>
      </top>
      <bottom style="thin">
        <color theme="0" tint="-0.14996795556505021"/>
      </bottom>
      <diagonal/>
    </border>
    <border>
      <left/>
      <right style="thin">
        <color theme="0" tint="-0.14996795556505021"/>
      </right>
      <top style="thin">
        <color theme="0" tint="-0.14996795556505021"/>
      </top>
      <bottom style="medium">
        <color indexed="64"/>
      </bottom>
      <diagonal/>
    </border>
    <border>
      <left/>
      <right/>
      <top style="medium">
        <color indexed="64"/>
      </top>
      <bottom style="medium">
        <color indexed="64"/>
      </bottom>
      <diagonal/>
    </border>
    <border>
      <left/>
      <right style="thin">
        <color theme="0" tint="-0.14996795556505021"/>
      </right>
      <top/>
      <bottom style="thin">
        <color theme="0" tint="-0.14996795556505021"/>
      </bottom>
      <diagonal/>
    </border>
    <border>
      <left/>
      <right style="medium">
        <color indexed="64"/>
      </right>
      <top/>
      <bottom style="thin">
        <color theme="0" tint="-0.14996795556505021"/>
      </bottom>
      <diagonal/>
    </border>
    <border>
      <left/>
      <right style="thin">
        <color theme="0" tint="-0.14996795556505021"/>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14996795556505021"/>
      </left>
      <right/>
      <top style="thin">
        <color theme="0" tint="-0.14996795556505021"/>
      </top>
      <bottom style="medium">
        <color indexed="64"/>
      </bottom>
      <diagonal/>
    </border>
    <border>
      <left style="thin">
        <color rgb="FFD8D8D8"/>
      </left>
      <right style="medium">
        <color rgb="FF000000"/>
      </right>
      <top style="thin">
        <color rgb="FFD8D8D8"/>
      </top>
      <bottom style="medium">
        <color rgb="FF000000"/>
      </bottom>
      <diagonal/>
    </border>
    <border>
      <left style="thin">
        <color rgb="FFD8D8D8"/>
      </left>
      <right style="thin">
        <color rgb="FFD8D8D8"/>
      </right>
      <top style="thin">
        <color rgb="FFD8D8D8"/>
      </top>
      <bottom style="medium">
        <color rgb="FF000000"/>
      </bottom>
      <diagonal/>
    </border>
    <border>
      <left style="medium">
        <color rgb="FF000000"/>
      </left>
      <right style="thin">
        <color rgb="FFD8D8D8"/>
      </right>
      <top style="thin">
        <color rgb="FFD8D8D8"/>
      </top>
      <bottom style="medium">
        <color rgb="FF000000"/>
      </bottom>
      <diagonal/>
    </border>
    <border>
      <left style="thin">
        <color rgb="FFD8D8D8"/>
      </left>
      <right style="medium">
        <color rgb="FF000000"/>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style="medium">
        <color rgb="FF000000"/>
      </left>
      <right style="thin">
        <color rgb="FFD8D8D8"/>
      </right>
      <top style="thin">
        <color rgb="FFD8D8D8"/>
      </top>
      <bottom style="thin">
        <color rgb="FFD8D8D8"/>
      </bottom>
      <diagonal/>
    </border>
    <border>
      <left style="thin">
        <color rgb="FFD8D8D8"/>
      </left>
      <right style="medium">
        <color rgb="FF000000"/>
      </right>
      <top/>
      <bottom style="thin">
        <color rgb="FFD8D8D8"/>
      </bottom>
      <diagonal/>
    </border>
    <border>
      <left style="thin">
        <color rgb="FFD8D8D8"/>
      </left>
      <right style="thin">
        <color rgb="FFD8D8D8"/>
      </right>
      <top/>
      <bottom style="thin">
        <color rgb="FFD8D8D8"/>
      </bottom>
      <diagonal/>
    </border>
    <border>
      <left style="medium">
        <color rgb="FF000000"/>
      </left>
      <right style="thin">
        <color rgb="FFD8D8D8"/>
      </right>
      <top/>
      <bottom style="thin">
        <color rgb="FFD8D8D8"/>
      </bottom>
      <diagonal/>
    </border>
    <border>
      <left style="thin">
        <color rgb="FFD8D8D8"/>
      </left>
      <right style="medium">
        <color rgb="FF000000"/>
      </right>
      <top style="medium">
        <color rgb="FF000000"/>
      </top>
      <bottom style="medium">
        <color rgb="FF000000"/>
      </bottom>
      <diagonal/>
    </border>
    <border>
      <left style="thin">
        <color rgb="FFD8D8D8"/>
      </left>
      <right style="thin">
        <color rgb="FFD8D8D8"/>
      </right>
      <top style="medium">
        <color rgb="FF000000"/>
      </top>
      <bottom style="medium">
        <color rgb="FF000000"/>
      </bottom>
      <diagonal/>
    </border>
    <border>
      <left style="medium">
        <color rgb="FF000000"/>
      </left>
      <right style="thin">
        <color rgb="FFD8D8D8"/>
      </right>
      <top style="medium">
        <color rgb="FF000000"/>
      </top>
      <bottom style="medium">
        <color rgb="FF000000"/>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bottom/>
      <diagonal/>
    </border>
    <border>
      <left style="medium">
        <color indexed="64"/>
      </left>
      <right style="thin">
        <color theme="0" tint="-0.14996795556505021"/>
      </right>
      <top/>
      <bottom/>
      <diagonal/>
    </border>
    <border>
      <left style="thin">
        <color theme="0" tint="-0.14996795556505021"/>
      </left>
      <right style="medium">
        <color indexed="64"/>
      </right>
      <top style="thin">
        <color theme="0" tint="-0.14996795556505021"/>
      </top>
      <bottom/>
      <diagonal/>
    </border>
    <border>
      <left style="thin">
        <color theme="0" tint="-0.14996795556505021"/>
      </left>
      <right/>
      <top style="thin">
        <color theme="0" tint="-0.14993743705557422"/>
      </top>
      <bottom style="medium">
        <color auto="1"/>
      </bottom>
      <diagonal/>
    </border>
    <border>
      <left/>
      <right style="medium">
        <color auto="1"/>
      </right>
      <top style="thin">
        <color theme="0" tint="-0.14993743705557422"/>
      </top>
      <bottom style="medium">
        <color auto="1"/>
      </bottom>
      <diagonal/>
    </border>
    <border>
      <left/>
      <right style="thin">
        <color theme="0" tint="-0.14993743705557422"/>
      </right>
      <top style="thin">
        <color theme="0" tint="-0.14993743705557422"/>
      </top>
      <bottom style="medium">
        <color auto="1"/>
      </bottom>
      <diagonal/>
    </border>
    <border>
      <left style="thin">
        <color theme="0" tint="-0.14990691854609822"/>
      </left>
      <right style="thin">
        <color theme="0" tint="-0.14990691854609822"/>
      </right>
      <top style="thin">
        <color theme="0" tint="-0.14993743705557422"/>
      </top>
      <bottom style="medium">
        <color auto="1"/>
      </bottom>
      <diagonal/>
    </border>
    <border>
      <left style="thin">
        <color theme="0" tint="-0.14993743705557422"/>
      </left>
      <right style="medium">
        <color indexed="64"/>
      </right>
      <top style="thin">
        <color theme="0" tint="-0.14996795556505021"/>
      </top>
      <bottom style="medium">
        <color indexed="64"/>
      </bottom>
      <diagonal/>
    </border>
    <border>
      <left style="thin">
        <color theme="0" tint="-0.14996795556505021"/>
      </left>
      <right style="thin">
        <color theme="0" tint="-0.14993743705557422"/>
      </right>
      <top style="medium">
        <color indexed="64"/>
      </top>
      <bottom style="thin">
        <color theme="0" tint="-0.14996795556505021"/>
      </bottom>
      <diagonal/>
    </border>
    <border>
      <left style="thin">
        <color theme="0" tint="-0.14996795556505021"/>
      </left>
      <right style="thin">
        <color theme="0" tint="-0.14993743705557422"/>
      </right>
      <top style="thin">
        <color theme="0" tint="-0.14996795556505021"/>
      </top>
      <bottom style="medium">
        <color indexed="64"/>
      </bottom>
      <diagonal/>
    </border>
    <border>
      <left style="thin">
        <color theme="0" tint="-0.14996795556505021"/>
      </left>
      <right style="thin">
        <color theme="0" tint="-0.14993743705557422"/>
      </right>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0691854609822"/>
      </right>
      <top style="medium">
        <color auto="1"/>
      </top>
      <bottom style="thin">
        <color theme="0" tint="-0.14990691854609822"/>
      </bottom>
      <diagonal/>
    </border>
    <border>
      <left style="thin">
        <color theme="0" tint="-0.14990691854609822"/>
      </left>
      <right style="thin">
        <color theme="0" tint="-0.14990691854609822"/>
      </right>
      <top style="medium">
        <color auto="1"/>
      </top>
      <bottom style="thin">
        <color theme="0" tint="-0.14990691854609822"/>
      </bottom>
      <diagonal/>
    </border>
    <border>
      <left style="thin">
        <color theme="0" tint="-0.14990691854609822"/>
      </left>
      <right style="medium">
        <color auto="1"/>
      </right>
      <top style="medium">
        <color auto="1"/>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medium">
        <color auto="1"/>
      </right>
      <top style="thin">
        <color theme="0" tint="-0.14990691854609822"/>
      </top>
      <bottom style="thin">
        <color theme="0" tint="-0.14990691854609822"/>
      </bottom>
      <diagonal/>
    </border>
    <border>
      <left style="thin">
        <color theme="0" tint="-0.14993743705557422"/>
      </left>
      <right style="thin">
        <color theme="0" tint="-0.14990691854609822"/>
      </right>
      <top style="thin">
        <color theme="0" tint="-0.14990691854609822"/>
      </top>
      <bottom style="medium">
        <color auto="1"/>
      </bottom>
      <diagonal/>
    </border>
    <border>
      <left style="thin">
        <color theme="0" tint="-0.14990691854609822"/>
      </left>
      <right style="thin">
        <color theme="0" tint="-0.14990691854609822"/>
      </right>
      <top style="thin">
        <color theme="0" tint="-0.14990691854609822"/>
      </top>
      <bottom style="medium">
        <color auto="1"/>
      </bottom>
      <diagonal/>
    </border>
    <border>
      <left style="thin">
        <color theme="0" tint="-0.14990691854609822"/>
      </left>
      <right style="medium">
        <color auto="1"/>
      </right>
      <top style="thin">
        <color theme="0" tint="-0.14990691854609822"/>
      </top>
      <bottom style="medium">
        <color auto="1"/>
      </bottom>
      <diagonal/>
    </border>
    <border>
      <left style="thin">
        <color theme="0" tint="-0.14993743705557422"/>
      </left>
      <right style="thin">
        <color theme="0" tint="-0.14990691854609822"/>
      </right>
      <top/>
      <bottom style="thin">
        <color theme="0" tint="-0.149906918546098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medium">
        <color auto="1"/>
      </right>
      <top/>
      <bottom style="thin">
        <color theme="0" tint="-0.14990691854609822"/>
      </bottom>
      <diagonal/>
    </border>
    <border>
      <left style="thin">
        <color theme="2"/>
      </left>
      <right style="medium">
        <color auto="1"/>
      </right>
      <top style="thin">
        <color theme="2"/>
      </top>
      <bottom style="medium">
        <color indexed="64"/>
      </bottom>
      <diagonal/>
    </border>
    <border>
      <left/>
      <right/>
      <top/>
      <bottom style="thin">
        <color theme="0" tint="-0.14996795556505021"/>
      </bottom>
      <diagonal/>
    </border>
    <border>
      <left style="thin">
        <color theme="2"/>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2"/>
      </left>
      <right style="thin">
        <color theme="2"/>
      </right>
      <top style="thin">
        <color theme="2"/>
      </top>
      <bottom style="medium">
        <color indexed="64"/>
      </bottom>
      <diagonal/>
    </border>
    <border>
      <left style="thin">
        <color theme="2"/>
      </left>
      <right style="medium">
        <color auto="1"/>
      </right>
      <top style="medium">
        <color auto="1"/>
      </top>
      <bottom style="medium">
        <color auto="1"/>
      </bottom>
      <diagonal/>
    </border>
    <border>
      <left style="thin">
        <color theme="2"/>
      </left>
      <right style="medium">
        <color auto="1"/>
      </right>
      <top/>
      <bottom style="thin">
        <color theme="2"/>
      </bottom>
      <diagonal/>
    </border>
    <border>
      <left style="thin">
        <color theme="2"/>
      </left>
      <right style="thin">
        <color theme="2"/>
      </right>
      <top style="medium">
        <color auto="1"/>
      </top>
      <bottom style="thin">
        <color theme="2"/>
      </bottom>
      <diagonal/>
    </border>
    <border>
      <left style="thin">
        <color theme="2"/>
      </left>
      <right style="medium">
        <color auto="1"/>
      </right>
      <top style="medium">
        <color auto="1"/>
      </top>
      <bottom style="thin">
        <color theme="2"/>
      </bottom>
      <diagonal/>
    </border>
    <border>
      <left style="medium">
        <color auto="1"/>
      </left>
      <right style="thin">
        <color theme="2"/>
      </right>
      <top style="thin">
        <color theme="2"/>
      </top>
      <bottom style="thin">
        <color theme="2"/>
      </bottom>
      <diagonal/>
    </border>
    <border>
      <left style="medium">
        <color auto="1"/>
      </left>
      <right style="thin">
        <color theme="2"/>
      </right>
      <top style="thin">
        <color theme="2"/>
      </top>
      <bottom style="medium">
        <color auto="1"/>
      </bottom>
      <diagonal/>
    </border>
    <border>
      <left style="thin">
        <color theme="2"/>
      </left>
      <right/>
      <top style="thin">
        <color theme="0" tint="-0.14996795556505021"/>
      </top>
      <bottom style="medium">
        <color indexed="64"/>
      </bottom>
      <diagonal/>
    </border>
    <border>
      <left style="thin">
        <color theme="2"/>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diagonal/>
    </border>
    <border>
      <left style="thin">
        <color theme="2"/>
      </left>
      <right/>
      <top style="thin">
        <color theme="2"/>
      </top>
      <bottom style="medium">
        <color indexed="64"/>
      </bottom>
      <diagonal/>
    </border>
    <border>
      <left/>
      <right style="medium">
        <color indexed="64"/>
      </right>
      <top style="medium">
        <color indexed="64"/>
      </top>
      <bottom style="thin">
        <color theme="0" tint="-0.14993743705557422"/>
      </bottom>
      <diagonal/>
    </border>
    <border>
      <left style="thin">
        <color theme="2"/>
      </left>
      <right style="thin">
        <color theme="2"/>
      </right>
      <top style="medium">
        <color indexed="64"/>
      </top>
      <bottom style="thin">
        <color theme="0" tint="-0.14996795556505021"/>
      </bottom>
      <diagonal/>
    </border>
    <border>
      <left style="thin">
        <color theme="2"/>
      </left>
      <right style="thin">
        <color theme="2"/>
      </right>
      <top/>
      <bottom style="thin">
        <color theme="0" tint="-0.14996795556505021"/>
      </bottom>
      <diagonal/>
    </border>
    <border>
      <left style="thin">
        <color theme="2"/>
      </left>
      <right style="thin">
        <color theme="2"/>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medium">
        <color indexed="64"/>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medium">
        <color indexed="64"/>
      </right>
      <top/>
      <bottom/>
      <diagonal/>
    </border>
    <border>
      <left style="medium">
        <color auto="1"/>
      </left>
      <right style="thin">
        <color theme="2"/>
      </right>
      <top style="thin">
        <color theme="2"/>
      </top>
      <bottom/>
      <diagonal/>
    </border>
    <border>
      <left style="thin">
        <color theme="2"/>
      </left>
      <right style="thin">
        <color theme="2"/>
      </right>
      <top style="thin">
        <color theme="2"/>
      </top>
      <bottom/>
      <diagonal/>
    </border>
    <border>
      <left style="thin">
        <color theme="2"/>
      </left>
      <right style="medium">
        <color auto="1"/>
      </right>
      <top style="thin">
        <color theme="2"/>
      </top>
      <bottom/>
      <diagonal/>
    </border>
    <border>
      <left/>
      <right style="thin">
        <color indexed="64"/>
      </right>
      <top style="medium">
        <color indexed="64"/>
      </top>
      <bottom style="medium">
        <color indexed="64"/>
      </bottom>
      <diagonal/>
    </border>
  </borders>
  <cellStyleXfs count="13">
    <xf numFmtId="0" fontId="0" fillId="0" borderId="0"/>
    <xf numFmtId="43" fontId="13" fillId="0" borderId="0" applyFont="0" applyFill="0" applyBorder="0" applyAlignment="0" applyProtection="0"/>
    <xf numFmtId="0" fontId="12" fillId="0" borderId="0"/>
    <xf numFmtId="0" fontId="14" fillId="0" borderId="0" applyNumberFormat="0" applyFill="0" applyBorder="0" applyAlignment="0" applyProtection="0"/>
    <xf numFmtId="0" fontId="12" fillId="0" borderId="0"/>
    <xf numFmtId="0" fontId="12" fillId="0" borderId="0"/>
    <xf numFmtId="0" fontId="12" fillId="0" borderId="0"/>
    <xf numFmtId="44" fontId="12" fillId="0" borderId="0" applyFont="0" applyFill="0" applyBorder="0" applyAlignment="0" applyProtection="0"/>
    <xf numFmtId="0" fontId="13" fillId="0" borderId="0"/>
    <xf numFmtId="9" fontId="12" fillId="0" borderId="0" applyFont="0" applyFill="0" applyBorder="0" applyAlignment="0" applyProtection="0"/>
    <xf numFmtId="0" fontId="12" fillId="0" borderId="0"/>
    <xf numFmtId="43" fontId="12" fillId="0" borderId="0" applyFont="0" applyFill="0" applyBorder="0" applyAlignment="0" applyProtection="0"/>
    <xf numFmtId="0" fontId="15" fillId="0" borderId="0"/>
  </cellStyleXfs>
  <cellXfs count="552">
    <xf numFmtId="0" fontId="0" fillId="0" borderId="0" xfId="0"/>
    <xf numFmtId="0" fontId="19" fillId="0" borderId="0" xfId="0" applyFont="1" applyFill="1" applyBorder="1" applyProtection="1"/>
    <xf numFmtId="0" fontId="17" fillId="0" borderId="0" xfId="0" applyFont="1" applyFill="1" applyBorder="1" applyProtection="1"/>
    <xf numFmtId="0" fontId="20" fillId="0" borderId="0" xfId="0" applyFont="1" applyFill="1" applyBorder="1" applyProtection="1"/>
    <xf numFmtId="1" fontId="20" fillId="0" borderId="0" xfId="0" applyNumberFormat="1" applyFont="1" applyFill="1" applyBorder="1" applyProtection="1"/>
    <xf numFmtId="0" fontId="21" fillId="0" borderId="0" xfId="3" applyFont="1" applyFill="1" applyBorder="1" applyAlignment="1" applyProtection="1">
      <alignment vertical="top" wrapText="1"/>
    </xf>
    <xf numFmtId="0" fontId="16" fillId="0" borderId="0" xfId="0" applyFont="1" applyFill="1" applyBorder="1" applyAlignment="1" applyProtection="1">
      <alignment vertical="top" wrapText="1"/>
    </xf>
    <xf numFmtId="0" fontId="11" fillId="0" borderId="0" xfId="0" applyFont="1" applyProtection="1"/>
    <xf numFmtId="0" fontId="22" fillId="0" borderId="0" xfId="3" applyFont="1" applyFill="1" applyBorder="1" applyProtection="1"/>
    <xf numFmtId="0" fontId="19" fillId="0" borderId="0" xfId="0" applyFont="1" applyFill="1" applyBorder="1"/>
    <xf numFmtId="0" fontId="20" fillId="0" borderId="0" xfId="0" applyFont="1" applyFill="1" applyBorder="1" applyAlignment="1">
      <alignment vertical="top" wrapText="1"/>
    </xf>
    <xf numFmtId="0" fontId="19" fillId="0" borderId="0" xfId="0" applyFont="1" applyBorder="1"/>
    <xf numFmtId="0" fontId="19" fillId="0" borderId="0" xfId="0" applyFont="1"/>
    <xf numFmtId="0" fontId="20" fillId="0" borderId="0" xfId="0" applyFont="1" applyFill="1" applyBorder="1"/>
    <xf numFmtId="0" fontId="19" fillId="0" borderId="0" xfId="0" applyFont="1" applyFill="1" applyBorder="1" applyAlignment="1">
      <alignment horizontal="left" wrapText="1"/>
    </xf>
    <xf numFmtId="0" fontId="19" fillId="0" borderId="72" xfId="0" applyFont="1" applyFill="1" applyBorder="1" applyAlignment="1">
      <alignment horizontal="left" wrapText="1"/>
    </xf>
    <xf numFmtId="0" fontId="23" fillId="0" borderId="73" xfId="0" applyFont="1" applyFill="1" applyBorder="1" applyAlignment="1">
      <alignment horizontal="left" wrapText="1"/>
    </xf>
    <xf numFmtId="0" fontId="23" fillId="0" borderId="40" xfId="0" applyFont="1" applyFill="1" applyBorder="1" applyAlignment="1">
      <alignment horizontal="left" wrapText="1"/>
    </xf>
    <xf numFmtId="0" fontId="23" fillId="0" borderId="0" xfId="0" applyFont="1" applyFill="1" applyBorder="1" applyAlignment="1">
      <alignment vertical="top" wrapText="1"/>
    </xf>
    <xf numFmtId="0" fontId="19" fillId="0" borderId="70" xfId="0" applyFont="1" applyFill="1" applyBorder="1" applyAlignment="1">
      <alignment vertical="top" wrapText="1"/>
    </xf>
    <xf numFmtId="0" fontId="23" fillId="0" borderId="74" xfId="0" applyFont="1" applyFill="1" applyBorder="1" applyAlignment="1">
      <alignment vertical="top" wrapText="1"/>
    </xf>
    <xf numFmtId="0" fontId="23" fillId="0" borderId="47" xfId="0" applyFont="1" applyFill="1" applyBorder="1" applyAlignment="1">
      <alignment vertical="top" wrapText="1"/>
    </xf>
    <xf numFmtId="0" fontId="23" fillId="0" borderId="71" xfId="0" applyFont="1" applyFill="1" applyBorder="1"/>
    <xf numFmtId="0" fontId="23" fillId="0" borderId="69" xfId="0" applyFont="1" applyFill="1" applyBorder="1"/>
    <xf numFmtId="0" fontId="23" fillId="0" borderId="70" xfId="0" applyFont="1" applyFill="1" applyBorder="1"/>
    <xf numFmtId="165" fontId="19" fillId="0" borderId="76" xfId="0" applyNumberFormat="1" applyFont="1" applyFill="1" applyBorder="1"/>
    <xf numFmtId="165" fontId="19" fillId="0" borderId="53" xfId="0" applyNumberFormat="1" applyFont="1" applyFill="1" applyBorder="1"/>
    <xf numFmtId="1" fontId="19" fillId="0" borderId="53" xfId="0" applyNumberFormat="1" applyFont="1" applyFill="1" applyBorder="1"/>
    <xf numFmtId="1" fontId="19" fillId="0" borderId="54" xfId="0" applyNumberFormat="1" applyFont="1" applyFill="1" applyBorder="1"/>
    <xf numFmtId="165" fontId="19" fillId="0" borderId="79" xfId="0" applyNumberFormat="1" applyFont="1" applyFill="1" applyBorder="1"/>
    <xf numFmtId="165" fontId="19" fillId="0" borderId="41" xfId="0" applyNumberFormat="1" applyFont="1" applyFill="1" applyBorder="1"/>
    <xf numFmtId="1" fontId="19" fillId="0" borderId="41" xfId="0" applyNumberFormat="1" applyFont="1" applyFill="1" applyBorder="1"/>
    <xf numFmtId="1" fontId="23" fillId="0" borderId="70" xfId="0" applyNumberFormat="1" applyFont="1" applyFill="1" applyBorder="1"/>
    <xf numFmtId="1" fontId="19" fillId="0" borderId="74" xfId="0" applyNumberFormat="1" applyFont="1" applyFill="1" applyBorder="1"/>
    <xf numFmtId="1" fontId="19" fillId="0" borderId="47" xfId="0" applyNumberFormat="1" applyFont="1" applyFill="1" applyBorder="1"/>
    <xf numFmtId="1" fontId="19" fillId="0" borderId="48" xfId="0" applyNumberFormat="1" applyFont="1" applyFill="1" applyBorder="1"/>
    <xf numFmtId="0" fontId="24" fillId="0" borderId="38" xfId="0" applyFont="1" applyFill="1" applyBorder="1" applyAlignment="1">
      <alignment horizontal="left" wrapText="1"/>
    </xf>
    <xf numFmtId="0" fontId="24" fillId="0" borderId="56" xfId="0" applyFont="1" applyFill="1" applyBorder="1" applyAlignment="1">
      <alignment horizontal="left" wrapText="1"/>
    </xf>
    <xf numFmtId="0" fontId="24" fillId="0" borderId="75" xfId="0" applyFont="1" applyFill="1" applyBorder="1" applyAlignment="1">
      <alignment horizontal="left" wrapText="1"/>
    </xf>
    <xf numFmtId="0" fontId="24" fillId="0" borderId="57" xfId="0" applyFont="1" applyFill="1" applyBorder="1" applyAlignment="1">
      <alignment wrapText="1"/>
    </xf>
    <xf numFmtId="0" fontId="20" fillId="0" borderId="42" xfId="0" applyFont="1" applyBorder="1" applyAlignment="1">
      <alignment horizontal="left"/>
    </xf>
    <xf numFmtId="166" fontId="11" fillId="0" borderId="40" xfId="11" applyNumberFormat="1" applyFont="1" applyBorder="1" applyAlignment="1">
      <alignment horizontal="right"/>
    </xf>
    <xf numFmtId="166" fontId="20" fillId="0" borderId="80" xfId="11" applyNumberFormat="1" applyFont="1" applyFill="1" applyBorder="1" applyAlignment="1">
      <alignment horizontal="right"/>
    </xf>
    <xf numFmtId="165" fontId="11" fillId="0" borderId="43" xfId="0" applyNumberFormat="1" applyFont="1" applyFill="1" applyBorder="1"/>
    <xf numFmtId="0" fontId="11" fillId="0" borderId="44" xfId="0" applyFont="1" applyFill="1" applyBorder="1" applyAlignment="1">
      <alignment horizontal="left"/>
    </xf>
    <xf numFmtId="166" fontId="11" fillId="0" borderId="41" xfId="11" applyNumberFormat="1" applyFont="1" applyBorder="1" applyAlignment="1">
      <alignment horizontal="right"/>
    </xf>
    <xf numFmtId="166" fontId="20" fillId="0" borderId="58" xfId="11" applyNumberFormat="1" applyFont="1" applyFill="1" applyBorder="1" applyAlignment="1">
      <alignment horizontal="right"/>
    </xf>
    <xf numFmtId="165" fontId="11" fillId="0" borderId="45" xfId="0" applyNumberFormat="1" applyFont="1" applyFill="1" applyBorder="1"/>
    <xf numFmtId="0" fontId="20" fillId="0" borderId="44" xfId="0" applyFont="1" applyBorder="1" applyAlignment="1">
      <alignment horizontal="left"/>
    </xf>
    <xf numFmtId="0" fontId="11" fillId="0" borderId="46" xfId="0" applyFont="1" applyBorder="1" applyAlignment="1">
      <alignment horizontal="left"/>
    </xf>
    <xf numFmtId="166" fontId="11" fillId="0" borderId="47" xfId="11" applyNumberFormat="1" applyFont="1" applyBorder="1" applyAlignment="1">
      <alignment horizontal="right"/>
    </xf>
    <xf numFmtId="166" fontId="20" fillId="0" borderId="81" xfId="11" applyNumberFormat="1" applyFont="1" applyFill="1" applyBorder="1" applyAlignment="1">
      <alignment horizontal="right"/>
    </xf>
    <xf numFmtId="165" fontId="11" fillId="0" borderId="48" xfId="0" applyNumberFormat="1" applyFont="1" applyFill="1" applyBorder="1"/>
    <xf numFmtId="0" fontId="20" fillId="0" borderId="0" xfId="0" applyFont="1" applyFill="1" applyBorder="1" applyAlignment="1">
      <alignment horizontal="left"/>
    </xf>
    <xf numFmtId="0" fontId="20" fillId="0" borderId="0" xfId="0" applyFont="1" applyFill="1" applyBorder="1" applyAlignment="1">
      <alignment horizontal="right"/>
    </xf>
    <xf numFmtId="0" fontId="26" fillId="0" borderId="0" xfId="0" applyFont="1" applyAlignment="1">
      <alignment horizontal="left"/>
    </xf>
    <xf numFmtId="0" fontId="23" fillId="0" borderId="72" xfId="0" applyFont="1" applyFill="1" applyBorder="1"/>
    <xf numFmtId="165" fontId="19" fillId="0" borderId="73" xfId="0" applyNumberFormat="1" applyFont="1" applyFill="1" applyBorder="1"/>
    <xf numFmtId="165" fontId="19" fillId="0" borderId="65" xfId="0" applyNumberFormat="1" applyFont="1" applyFill="1" applyBorder="1"/>
    <xf numFmtId="165" fontId="19" fillId="0" borderId="77" xfId="0" applyNumberFormat="1" applyFont="1" applyFill="1" applyBorder="1"/>
    <xf numFmtId="165" fontId="19" fillId="0" borderId="78" xfId="0" applyNumberFormat="1" applyFont="1" applyFill="1" applyBorder="1"/>
    <xf numFmtId="165" fontId="19" fillId="0" borderId="6" xfId="0" applyNumberFormat="1" applyFont="1" applyFill="1" applyBorder="1"/>
    <xf numFmtId="0" fontId="23" fillId="0" borderId="66" xfId="0" applyFont="1" applyFill="1" applyBorder="1"/>
    <xf numFmtId="165" fontId="19" fillId="0" borderId="55" xfId="0" applyNumberFormat="1" applyFont="1" applyFill="1" applyBorder="1"/>
    <xf numFmtId="165" fontId="19" fillId="0" borderId="56" xfId="0" applyNumberFormat="1" applyFont="1" applyFill="1" applyBorder="1"/>
    <xf numFmtId="165" fontId="19" fillId="0" borderId="57" xfId="0" applyNumberFormat="1" applyFont="1" applyFill="1" applyBorder="1"/>
    <xf numFmtId="0" fontId="19" fillId="0" borderId="0" xfId="0" applyFont="1" applyFill="1"/>
    <xf numFmtId="165" fontId="19" fillId="0" borderId="75" xfId="0" applyNumberFormat="1" applyFont="1" applyFill="1" applyBorder="1"/>
    <xf numFmtId="0" fontId="19" fillId="0" borderId="0" xfId="0" applyFont="1" applyFill="1" applyBorder="1" applyAlignment="1">
      <alignment wrapText="1"/>
    </xf>
    <xf numFmtId="0" fontId="17" fillId="0" borderId="55" xfId="0" applyFont="1" applyFill="1" applyBorder="1" applyAlignment="1">
      <alignment wrapText="1"/>
    </xf>
    <xf numFmtId="0" fontId="17" fillId="0" borderId="56" xfId="0" applyFont="1" applyBorder="1" applyAlignment="1">
      <alignment horizontal="left" wrapText="1"/>
    </xf>
    <xf numFmtId="0" fontId="17" fillId="0" borderId="56" xfId="0" applyFont="1" applyFill="1" applyBorder="1" applyAlignment="1">
      <alignment horizontal="left" wrapText="1"/>
    </xf>
    <xf numFmtId="0" fontId="17" fillId="0" borderId="57" xfId="0" applyFont="1" applyFill="1" applyBorder="1" applyAlignment="1">
      <alignment horizontal="left" wrapText="1"/>
    </xf>
    <xf numFmtId="0" fontId="11" fillId="0" borderId="53" xfId="0" applyFont="1" applyBorder="1" applyAlignment="1">
      <alignment horizontal="left"/>
    </xf>
    <xf numFmtId="165" fontId="11" fillId="0" borderId="53" xfId="0" applyNumberFormat="1" applyFont="1" applyFill="1" applyBorder="1"/>
    <xf numFmtId="165" fontId="11" fillId="0" borderId="54" xfId="0" applyNumberFormat="1" applyFont="1" applyFill="1" applyBorder="1"/>
    <xf numFmtId="0" fontId="11" fillId="0" borderId="41" xfId="0" applyFont="1" applyBorder="1" applyAlignment="1">
      <alignment horizontal="left"/>
    </xf>
    <xf numFmtId="165" fontId="11" fillId="0" borderId="41" xfId="0" applyNumberFormat="1" applyFont="1" applyFill="1" applyBorder="1"/>
    <xf numFmtId="0" fontId="11" fillId="0" borderId="44" xfId="0" applyFont="1" applyFill="1" applyBorder="1"/>
    <xf numFmtId="1" fontId="11" fillId="0" borderId="41" xfId="0" applyNumberFormat="1" applyFont="1" applyFill="1" applyBorder="1"/>
    <xf numFmtId="1" fontId="11" fillId="0" borderId="45" xfId="0" applyNumberFormat="1" applyFont="1" applyFill="1" applyBorder="1"/>
    <xf numFmtId="0" fontId="11" fillId="0" borderId="44" xfId="10" applyFont="1" applyBorder="1"/>
    <xf numFmtId="165" fontId="23" fillId="0" borderId="71" xfId="0" applyNumberFormat="1" applyFont="1" applyFill="1" applyBorder="1"/>
    <xf numFmtId="165" fontId="23" fillId="0" borderId="69" xfId="0" applyNumberFormat="1" applyFont="1" applyFill="1" applyBorder="1"/>
    <xf numFmtId="165" fontId="23" fillId="0" borderId="70" xfId="0" applyNumberFormat="1" applyFont="1" applyFill="1" applyBorder="1"/>
    <xf numFmtId="0" fontId="29" fillId="0" borderId="0" xfId="12" applyFont="1"/>
    <xf numFmtId="0" fontId="29" fillId="0" borderId="0" xfId="12" applyFont="1" applyAlignment="1"/>
    <xf numFmtId="0" fontId="20" fillId="0" borderId="0" xfId="12" applyFont="1" applyAlignment="1">
      <alignment vertical="top" wrapText="1"/>
    </xf>
    <xf numFmtId="0" fontId="30" fillId="0" borderId="0" xfId="12" applyFont="1" applyAlignment="1">
      <alignment vertical="top" wrapText="1"/>
    </xf>
    <xf numFmtId="0" fontId="20" fillId="0" borderId="0" xfId="12" applyFont="1"/>
    <xf numFmtId="0" fontId="24" fillId="0" borderId="93" xfId="12" applyFont="1" applyBorder="1"/>
    <xf numFmtId="0" fontId="31" fillId="0" borderId="92" xfId="12" applyFont="1" applyBorder="1" applyAlignment="1">
      <alignment wrapText="1"/>
    </xf>
    <xf numFmtId="0" fontId="31" fillId="0" borderId="91" xfId="12" applyFont="1" applyBorder="1" applyAlignment="1">
      <alignment wrapText="1"/>
    </xf>
    <xf numFmtId="0" fontId="30" fillId="0" borderId="90" xfId="12" applyFont="1" applyBorder="1" applyAlignment="1"/>
    <xf numFmtId="166" fontId="29" fillId="0" borderId="89" xfId="12" applyNumberFormat="1" applyFont="1" applyBorder="1" applyAlignment="1"/>
    <xf numFmtId="165" fontId="30" fillId="0" borderId="88" xfId="12" applyNumberFormat="1" applyFont="1" applyBorder="1" applyAlignment="1">
      <alignment wrapText="1"/>
    </xf>
    <xf numFmtId="0" fontId="30" fillId="0" borderId="87" xfId="12" applyFont="1" applyBorder="1" applyAlignment="1"/>
    <xf numFmtId="166" fontId="29" fillId="0" borderId="86" xfId="12" applyNumberFormat="1" applyFont="1" applyBorder="1" applyAlignment="1"/>
    <xf numFmtId="165" fontId="30" fillId="0" borderId="85" xfId="12" applyNumberFormat="1" applyFont="1" applyBorder="1" applyAlignment="1">
      <alignment wrapText="1"/>
    </xf>
    <xf numFmtId="0" fontId="20" fillId="0" borderId="0" xfId="12" applyFont="1" applyAlignment="1">
      <alignment horizontal="left"/>
    </xf>
    <xf numFmtId="0" fontId="30" fillId="0" borderId="0" xfId="12" applyFont="1"/>
    <xf numFmtId="0" fontId="30" fillId="0" borderId="84" xfId="12" applyFont="1" applyBorder="1" applyAlignment="1"/>
    <xf numFmtId="166" fontId="29" fillId="0" borderId="83" xfId="12" applyNumberFormat="1" applyFont="1" applyBorder="1" applyAlignment="1"/>
    <xf numFmtId="165" fontId="30" fillId="0" borderId="82" xfId="12" applyNumberFormat="1" applyFont="1" applyBorder="1" applyAlignment="1">
      <alignment wrapText="1"/>
    </xf>
    <xf numFmtId="0" fontId="33" fillId="0" borderId="0" xfId="12" applyFont="1" applyAlignment="1">
      <alignment horizontal="left"/>
    </xf>
    <xf numFmtId="0" fontId="17" fillId="0" borderId="55" xfId="10" applyFont="1" applyBorder="1" applyAlignment="1">
      <alignment horizontal="left" wrapText="1"/>
    </xf>
    <xf numFmtId="0" fontId="17" fillId="0" borderId="56" xfId="10" applyFont="1" applyBorder="1" applyAlignment="1">
      <alignment horizontal="left" wrapText="1"/>
    </xf>
    <xf numFmtId="165" fontId="17" fillId="0" borderId="56" xfId="10" applyNumberFormat="1" applyFont="1" applyFill="1" applyBorder="1" applyAlignment="1">
      <alignment wrapText="1"/>
    </xf>
    <xf numFmtId="165" fontId="17" fillId="0" borderId="57" xfId="10" applyNumberFormat="1" applyFont="1" applyFill="1" applyBorder="1" applyAlignment="1">
      <alignment wrapText="1"/>
    </xf>
    <xf numFmtId="0" fontId="11" fillId="0" borderId="52" xfId="10" applyFont="1" applyBorder="1" applyAlignment="1">
      <alignment horizontal="left"/>
    </xf>
    <xf numFmtId="0" fontId="11" fillId="0" borderId="53" xfId="10" applyFont="1" applyBorder="1" applyAlignment="1">
      <alignment horizontal="left" wrapText="1"/>
    </xf>
    <xf numFmtId="165" fontId="11" fillId="0" borderId="53" xfId="10" applyNumberFormat="1" applyFont="1" applyFill="1" applyBorder="1" applyAlignment="1"/>
    <xf numFmtId="165" fontId="11" fillId="0" borderId="54" xfId="10" applyNumberFormat="1" applyFont="1" applyFill="1" applyBorder="1" applyAlignment="1"/>
    <xf numFmtId="0" fontId="11" fillId="0" borderId="44" xfId="10" applyFont="1" applyBorder="1" applyAlignment="1">
      <alignment horizontal="left"/>
    </xf>
    <xf numFmtId="0" fontId="11" fillId="0" borderId="41" xfId="10" applyFont="1" applyBorder="1" applyAlignment="1">
      <alignment horizontal="left" wrapText="1"/>
    </xf>
    <xf numFmtId="1" fontId="20" fillId="0" borderId="0" xfId="0" applyNumberFormat="1" applyFont="1" applyFill="1" applyBorder="1"/>
    <xf numFmtId="1" fontId="11" fillId="0" borderId="53" xfId="10" applyNumberFormat="1" applyFont="1" applyFill="1" applyBorder="1" applyAlignment="1"/>
    <xf numFmtId="165" fontId="11" fillId="0" borderId="53" xfId="10" applyNumberFormat="1" applyFont="1" applyFill="1" applyBorder="1" applyAlignment="1">
      <alignment horizontal="right"/>
    </xf>
    <xf numFmtId="0" fontId="18" fillId="0" borderId="0" xfId="0" applyFont="1" applyFill="1" applyBorder="1" applyAlignment="1">
      <alignment vertical="center"/>
    </xf>
    <xf numFmtId="0" fontId="19" fillId="0" borderId="0" xfId="0" applyFont="1" applyFill="1" applyBorder="1" applyAlignment="1"/>
    <xf numFmtId="0" fontId="24" fillId="0" borderId="38" xfId="0" applyFont="1" applyFill="1" applyBorder="1" applyAlignment="1">
      <alignment vertical="top" wrapText="1"/>
    </xf>
    <xf numFmtId="0" fontId="24" fillId="0" borderId="57" xfId="0" applyFont="1" applyFill="1" applyBorder="1" applyAlignment="1">
      <alignment horizontal="right" vertical="top" wrapText="1"/>
    </xf>
    <xf numFmtId="0" fontId="20" fillId="0" borderId="42" xfId="0" applyFont="1" applyBorder="1"/>
    <xf numFmtId="0" fontId="11" fillId="0" borderId="43" xfId="0" applyFont="1" applyBorder="1" applyAlignment="1">
      <alignment horizontal="right"/>
    </xf>
    <xf numFmtId="0" fontId="20" fillId="0" borderId="52" xfId="0" applyFont="1" applyBorder="1"/>
    <xf numFmtId="0" fontId="11" fillId="0" borderId="54" xfId="0" applyFont="1" applyBorder="1" applyAlignment="1">
      <alignment horizontal="right"/>
    </xf>
    <xf numFmtId="0" fontId="11" fillId="0" borderId="44" xfId="0" applyFont="1" applyBorder="1"/>
    <xf numFmtId="0" fontId="11" fillId="0" borderId="45" xfId="0" applyFont="1" applyBorder="1" applyAlignment="1">
      <alignment horizontal="right"/>
    </xf>
    <xf numFmtId="0" fontId="11" fillId="0" borderId="44" xfId="0" applyFont="1" applyBorder="1" applyAlignment="1">
      <alignment vertical="center"/>
    </xf>
    <xf numFmtId="0" fontId="11" fillId="0" borderId="45" xfId="0" applyFont="1" applyFill="1" applyBorder="1" applyAlignment="1">
      <alignment horizontal="right"/>
    </xf>
    <xf numFmtId="0" fontId="20" fillId="0" borderId="44" xfId="0" applyFont="1" applyBorder="1" applyAlignment="1">
      <alignment vertical="center"/>
    </xf>
    <xf numFmtId="0" fontId="20" fillId="0" borderId="44" xfId="0" applyFont="1" applyBorder="1"/>
    <xf numFmtId="0" fontId="20" fillId="0" borderId="44" xfId="0" applyFont="1" applyFill="1" applyBorder="1"/>
    <xf numFmtId="0" fontId="11" fillId="0" borderId="44" xfId="0" applyFont="1" applyBorder="1" applyAlignment="1">
      <alignment wrapText="1"/>
    </xf>
    <xf numFmtId="0" fontId="30" fillId="0" borderId="44" xfId="0" applyFont="1" applyBorder="1" applyAlignment="1">
      <alignment vertical="center"/>
    </xf>
    <xf numFmtId="0" fontId="20" fillId="0" borderId="44" xfId="0" applyFont="1" applyBorder="1" applyAlignment="1">
      <alignment wrapText="1"/>
    </xf>
    <xf numFmtId="0" fontId="20" fillId="0" borderId="44" xfId="0" applyFont="1" applyBorder="1" applyAlignment="1"/>
    <xf numFmtId="0" fontId="20" fillId="0" borderId="44" xfId="0" applyFont="1" applyFill="1" applyBorder="1" applyAlignment="1"/>
    <xf numFmtId="0" fontId="20" fillId="0" borderId="45" xfId="0" applyFont="1" applyBorder="1" applyAlignment="1">
      <alignment horizontal="right"/>
    </xf>
    <xf numFmtId="0" fontId="20" fillId="0" borderId="46" xfId="0" applyFont="1" applyBorder="1"/>
    <xf numFmtId="0" fontId="11" fillId="0" borderId="48" xfId="0" applyFont="1" applyBorder="1" applyAlignment="1">
      <alignment horizontal="right"/>
    </xf>
    <xf numFmtId="0" fontId="24" fillId="0" borderId="55" xfId="0" applyFont="1" applyFill="1" applyBorder="1" applyAlignment="1">
      <alignment vertical="top" wrapText="1"/>
    </xf>
    <xf numFmtId="0" fontId="24" fillId="0" borderId="56" xfId="0" applyFont="1" applyFill="1" applyBorder="1" applyAlignment="1">
      <alignment vertical="top" wrapText="1"/>
    </xf>
    <xf numFmtId="0" fontId="24" fillId="0" borderId="57" xfId="0" applyFont="1" applyFill="1" applyBorder="1" applyAlignment="1">
      <alignment vertical="top" wrapText="1"/>
    </xf>
    <xf numFmtId="164" fontId="20" fillId="0" borderId="61" xfId="7" applyNumberFormat="1" applyFont="1" applyFill="1" applyBorder="1" applyAlignment="1">
      <alignment vertical="top" wrapText="1"/>
    </xf>
    <xf numFmtId="9" fontId="20" fillId="0" borderId="62" xfId="9" applyNumberFormat="1" applyFont="1" applyFill="1" applyBorder="1" applyAlignment="1">
      <alignment vertical="top" wrapText="1"/>
    </xf>
    <xf numFmtId="0" fontId="20" fillId="0" borderId="62" xfId="0" applyFont="1" applyFill="1" applyBorder="1" applyAlignment="1">
      <alignment vertical="top" wrapText="1"/>
    </xf>
    <xf numFmtId="2" fontId="20" fillId="0" borderId="62" xfId="0" applyNumberFormat="1" applyFont="1" applyFill="1" applyBorder="1" applyAlignment="1">
      <alignment vertical="top" wrapText="1"/>
    </xf>
    <xf numFmtId="164" fontId="20" fillId="0" borderId="63" xfId="0" applyNumberFormat="1" applyFont="1" applyFill="1" applyBorder="1" applyAlignment="1">
      <alignment vertical="top" wrapText="1"/>
    </xf>
    <xf numFmtId="0" fontId="17" fillId="0" borderId="55" xfId="0" applyFont="1" applyFill="1" applyBorder="1"/>
    <xf numFmtId="0" fontId="17" fillId="0" borderId="56" xfId="0" applyFont="1" applyFill="1" applyBorder="1"/>
    <xf numFmtId="0" fontId="17" fillId="0" borderId="57" xfId="0" applyFont="1" applyFill="1" applyBorder="1"/>
    <xf numFmtId="1" fontId="11" fillId="0" borderId="0" xfId="0" applyNumberFormat="1" applyFont="1" applyFill="1" applyBorder="1" applyAlignment="1">
      <alignment horizontal="left"/>
    </xf>
    <xf numFmtId="0" fontId="11" fillId="0" borderId="52" xfId="0" applyFont="1" applyBorder="1"/>
    <xf numFmtId="0" fontId="11" fillId="0" borderId="53" xfId="0" applyFont="1" applyFill="1" applyBorder="1" applyAlignment="1">
      <alignment horizontal="right" vertical="center"/>
    </xf>
    <xf numFmtId="165" fontId="11" fillId="0" borderId="53" xfId="0" applyNumberFormat="1" applyFont="1" applyFill="1" applyBorder="1" applyAlignment="1">
      <alignment horizontal="right" vertical="center"/>
    </xf>
    <xf numFmtId="168" fontId="20" fillId="0" borderId="53" xfId="7" applyNumberFormat="1" applyFont="1" applyFill="1" applyBorder="1" applyAlignment="1">
      <alignment horizontal="right" vertical="center"/>
    </xf>
    <xf numFmtId="167" fontId="11" fillId="0" borderId="53" xfId="0" applyNumberFormat="1" applyFont="1" applyFill="1" applyBorder="1" applyAlignment="1">
      <alignment horizontal="right" vertical="center"/>
    </xf>
    <xf numFmtId="167" fontId="11" fillId="0" borderId="54"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11" fillId="0" borderId="41" xfId="0" applyFont="1" applyFill="1" applyBorder="1" applyAlignment="1">
      <alignment horizontal="right" vertical="center"/>
    </xf>
    <xf numFmtId="0" fontId="11" fillId="0" borderId="60" xfId="0" applyFont="1" applyFill="1" applyBorder="1" applyAlignment="1">
      <alignment vertical="top" wrapText="1"/>
    </xf>
    <xf numFmtId="0" fontId="11" fillId="0" borderId="59" xfId="0" applyFont="1" applyFill="1" applyBorder="1" applyAlignment="1">
      <alignment horizontal="right" vertical="center"/>
    </xf>
    <xf numFmtId="165" fontId="20" fillId="0" borderId="59" xfId="0" applyNumberFormat="1" applyFont="1" applyFill="1" applyBorder="1" applyAlignment="1">
      <alignment horizontal="right" vertical="center"/>
    </xf>
    <xf numFmtId="168" fontId="20" fillId="0" borderId="59" xfId="7" applyNumberFormat="1" applyFont="1" applyFill="1" applyBorder="1" applyAlignment="1">
      <alignment horizontal="right" vertical="center"/>
    </xf>
    <xf numFmtId="167" fontId="11" fillId="0" borderId="59" xfId="0" applyNumberFormat="1" applyFont="1" applyFill="1" applyBorder="1" applyAlignment="1">
      <alignment horizontal="right" vertical="center"/>
    </xf>
    <xf numFmtId="0" fontId="17" fillId="0" borderId="55" xfId="0" applyFont="1" applyFill="1" applyBorder="1" applyAlignment="1">
      <alignment horizontal="left"/>
    </xf>
    <xf numFmtId="0" fontId="17" fillId="0" borderId="56" xfId="0" applyFont="1" applyFill="1" applyBorder="1" applyAlignment="1">
      <alignment horizontal="left" vertical="center"/>
    </xf>
    <xf numFmtId="1" fontId="17" fillId="0" borderId="56" xfId="0" applyNumberFormat="1" applyFont="1" applyFill="1" applyBorder="1"/>
    <xf numFmtId="1" fontId="17" fillId="0" borderId="57" xfId="0" applyNumberFormat="1" applyFont="1" applyFill="1" applyBorder="1"/>
    <xf numFmtId="1" fontId="11" fillId="0" borderId="0" xfId="0" applyNumberFormat="1" applyFont="1" applyFill="1" applyBorder="1" applyAlignment="1">
      <alignment horizontal="left" vertical="center"/>
    </xf>
    <xf numFmtId="164" fontId="20" fillId="0" borderId="53" xfId="0" applyNumberFormat="1" applyFont="1" applyFill="1" applyBorder="1" applyAlignment="1">
      <alignment horizontal="right" vertical="center"/>
    </xf>
    <xf numFmtId="165" fontId="11" fillId="0" borderId="41" xfId="0" applyNumberFormat="1" applyFont="1" applyFill="1" applyBorder="1" applyAlignment="1">
      <alignment horizontal="right" vertical="center"/>
    </xf>
    <xf numFmtId="164" fontId="20" fillId="0" borderId="41" xfId="0" applyNumberFormat="1" applyFont="1" applyFill="1" applyBorder="1" applyAlignment="1">
      <alignment horizontal="right" vertical="center"/>
    </xf>
    <xf numFmtId="0" fontId="11" fillId="0" borderId="44" xfId="0" applyNumberFormat="1" applyFont="1" applyBorder="1"/>
    <xf numFmtId="164" fontId="20" fillId="0" borderId="59" xfId="0" applyNumberFormat="1" applyFont="1" applyFill="1" applyBorder="1" applyAlignment="1">
      <alignment horizontal="right" vertical="center"/>
    </xf>
    <xf numFmtId="167" fontId="11" fillId="0" borderId="45" xfId="0" applyNumberFormat="1" applyFont="1" applyFill="1" applyBorder="1" applyAlignment="1">
      <alignment horizontal="right" vertical="center"/>
    </xf>
    <xf numFmtId="0" fontId="11" fillId="0" borderId="46" xfId="0" applyFont="1" applyFill="1" applyBorder="1" applyAlignment="1">
      <alignment vertical="top" wrapText="1"/>
    </xf>
    <xf numFmtId="0" fontId="11" fillId="0" borderId="47" xfId="0" applyFont="1" applyFill="1" applyBorder="1" applyAlignment="1">
      <alignment horizontal="right"/>
    </xf>
    <xf numFmtId="164" fontId="20" fillId="0" borderId="47" xfId="0" applyNumberFormat="1" applyFont="1" applyFill="1" applyBorder="1" applyAlignment="1">
      <alignment horizontal="right" vertical="center"/>
    </xf>
    <xf numFmtId="167" fontId="11" fillId="0" borderId="47" xfId="0" applyNumberFormat="1" applyFont="1" applyFill="1" applyBorder="1" applyAlignment="1">
      <alignment horizontal="right" vertical="center"/>
    </xf>
    <xf numFmtId="167" fontId="11" fillId="0" borderId="48" xfId="0" applyNumberFormat="1" applyFont="1" applyFill="1" applyBorder="1" applyAlignment="1">
      <alignment horizontal="right" vertical="center"/>
    </xf>
    <xf numFmtId="0" fontId="11" fillId="0" borderId="0" xfId="0" applyFont="1" applyFill="1" applyBorder="1" applyAlignment="1">
      <alignment vertical="top" wrapText="1"/>
    </xf>
    <xf numFmtId="164" fontId="20" fillId="0" borderId="2" xfId="0" applyNumberFormat="1" applyFont="1" applyFill="1" applyBorder="1" applyAlignment="1">
      <alignment horizontal="right" vertical="center"/>
    </xf>
    <xf numFmtId="167" fontId="11" fillId="0" borderId="0" xfId="0" applyNumberFormat="1" applyFont="1" applyFill="1" applyBorder="1" applyAlignment="1">
      <alignment vertical="top" wrapText="1"/>
    </xf>
    <xf numFmtId="1" fontId="11" fillId="0" borderId="0" xfId="0" applyNumberFormat="1" applyFont="1" applyFill="1" applyBorder="1" applyAlignment="1">
      <alignment vertical="top" wrapText="1"/>
    </xf>
    <xf numFmtId="0" fontId="11" fillId="0" borderId="0" xfId="0" quotePrefix="1" applyFont="1" applyFill="1" applyBorder="1" applyAlignment="1">
      <alignment vertical="top" wrapText="1"/>
    </xf>
    <xf numFmtId="0" fontId="17" fillId="0" borderId="46" xfId="0" applyFont="1" applyFill="1" applyBorder="1" applyAlignment="1">
      <alignment horizontal="left"/>
    </xf>
    <xf numFmtId="0" fontId="17" fillId="0" borderId="48" xfId="0" applyFont="1" applyFill="1" applyBorder="1" applyAlignment="1">
      <alignment horizontal="left"/>
    </xf>
    <xf numFmtId="0" fontId="11" fillId="0" borderId="52" xfId="0" applyFont="1" applyBorder="1" applyAlignment="1">
      <alignment horizontal="left"/>
    </xf>
    <xf numFmtId="0" fontId="11" fillId="0" borderId="44" xfId="0" applyFont="1" applyBorder="1" applyAlignment="1">
      <alignment horizontal="left"/>
    </xf>
    <xf numFmtId="0" fontId="21" fillId="0" borderId="0" xfId="3" applyFont="1" applyFill="1" applyBorder="1" applyAlignment="1">
      <alignment vertical="top" wrapText="1"/>
    </xf>
    <xf numFmtId="169" fontId="20" fillId="0" borderId="0" xfId="3" applyNumberFormat="1" applyFont="1" applyFill="1" applyBorder="1" applyAlignment="1">
      <alignment vertical="top" wrapText="1"/>
    </xf>
    <xf numFmtId="0" fontId="17"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27" fillId="0" borderId="0" xfId="0" applyFont="1" applyFill="1" applyBorder="1" applyAlignment="1">
      <alignment horizontal="left"/>
    </xf>
    <xf numFmtId="0" fontId="20" fillId="0" borderId="0" xfId="0" applyFont="1"/>
    <xf numFmtId="0" fontId="20" fillId="0" borderId="0" xfId="0" applyFont="1" applyAlignment="1">
      <alignment horizontal="left"/>
    </xf>
    <xf numFmtId="0" fontId="11" fillId="0" borderId="0" xfId="0" applyFont="1" applyFill="1" applyBorder="1"/>
    <xf numFmtId="0" fontId="19" fillId="0" borderId="0" xfId="0" applyFont="1" applyFill="1" applyBorder="1" applyAlignment="1">
      <alignment vertical="center"/>
    </xf>
    <xf numFmtId="0" fontId="17" fillId="0" borderId="0" xfId="0" applyFont="1" applyAlignment="1">
      <alignment vertical="center"/>
    </xf>
    <xf numFmtId="0" fontId="11" fillId="0" borderId="75" xfId="0" applyFont="1" applyFill="1" applyBorder="1" applyAlignment="1">
      <alignment horizontal="left" vertical="center"/>
    </xf>
    <xf numFmtId="0" fontId="11" fillId="0" borderId="75" xfId="0" applyFont="1" applyFill="1" applyBorder="1" applyAlignment="1">
      <alignment horizontal="center" vertical="center"/>
    </xf>
    <xf numFmtId="0" fontId="20" fillId="0" borderId="0" xfId="0" applyFont="1" applyFill="1" applyBorder="1" applyAlignment="1">
      <alignment vertical="center"/>
    </xf>
    <xf numFmtId="1" fontId="20" fillId="0" borderId="0" xfId="0" applyNumberFormat="1" applyFont="1" applyFill="1" applyBorder="1" applyAlignment="1">
      <alignment vertical="center"/>
    </xf>
    <xf numFmtId="0" fontId="17" fillId="0" borderId="0" xfId="0" applyFont="1" applyFill="1" applyBorder="1"/>
    <xf numFmtId="0" fontId="20" fillId="0" borderId="0" xfId="0" applyFont="1" applyFill="1" applyBorder="1" applyAlignment="1" applyProtection="1">
      <alignment vertical="top" wrapText="1"/>
    </xf>
    <xf numFmtId="0" fontId="17" fillId="0" borderId="49" xfId="5" applyFont="1" applyBorder="1" applyAlignment="1">
      <alignment horizontal="center" wrapText="1"/>
    </xf>
    <xf numFmtId="0" fontId="17" fillId="0" borderId="50" xfId="5" applyFont="1" applyBorder="1" applyAlignment="1">
      <alignment horizontal="center" wrapText="1"/>
    </xf>
    <xf numFmtId="0" fontId="17" fillId="0" borderId="51" xfId="5" applyFont="1" applyBorder="1" applyAlignment="1">
      <alignment horizontal="center" wrapText="1"/>
    </xf>
    <xf numFmtId="0" fontId="21" fillId="0" borderId="0" xfId="3" applyFont="1" applyFill="1" applyBorder="1" applyAlignment="1" applyProtection="1">
      <alignment horizontal="left" vertical="center" wrapText="1"/>
    </xf>
    <xf numFmtId="0" fontId="11" fillId="0" borderId="55" xfId="5" applyFont="1" applyBorder="1" applyAlignment="1">
      <alignment horizontal="center" vertical="center" wrapText="1"/>
    </xf>
    <xf numFmtId="0" fontId="11" fillId="0" borderId="56" xfId="5" applyFont="1" applyBorder="1" applyAlignment="1">
      <alignment horizontal="center" vertical="center" wrapText="1"/>
    </xf>
    <xf numFmtId="0" fontId="11" fillId="0" borderId="57" xfId="5" applyFont="1" applyBorder="1" applyAlignment="1">
      <alignment horizontal="center" vertical="center" wrapText="1"/>
    </xf>
    <xf numFmtId="0" fontId="11" fillId="2" borderId="68" xfId="0" applyFont="1" applyFill="1" applyBorder="1" applyAlignment="1">
      <alignment horizontal="center" vertical="center"/>
    </xf>
    <xf numFmtId="0" fontId="11" fillId="0" borderId="52" xfId="5" applyFont="1" applyBorder="1" applyAlignment="1">
      <alignment vertical="top" wrapText="1"/>
    </xf>
    <xf numFmtId="0" fontId="11" fillId="0" borderId="53" xfId="5" applyFont="1" applyBorder="1" applyAlignment="1">
      <alignment vertical="top" wrapText="1"/>
    </xf>
    <xf numFmtId="0" fontId="11" fillId="0" borderId="41" xfId="5" applyFont="1" applyBorder="1" applyAlignment="1">
      <alignment vertical="top" wrapText="1"/>
    </xf>
    <xf numFmtId="0" fontId="11" fillId="0" borderId="54" xfId="5" applyFont="1" applyBorder="1" applyAlignment="1">
      <alignment vertical="top" wrapText="1"/>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44" xfId="5" applyFont="1" applyBorder="1" applyAlignment="1">
      <alignment vertical="top" wrapText="1"/>
    </xf>
    <xf numFmtId="0" fontId="11" fillId="0" borderId="45" xfId="5" applyFont="1" applyBorder="1" applyAlignment="1">
      <alignment vertical="top" wrapText="1"/>
    </xf>
    <xf numFmtId="0" fontId="11" fillId="3" borderId="10" xfId="0" applyFont="1" applyFill="1" applyBorder="1" applyAlignment="1" applyProtection="1">
      <alignment horizontal="left" vertical="center"/>
      <protection locked="0"/>
    </xf>
    <xf numFmtId="0" fontId="11" fillId="0" borderId="96" xfId="5" applyFont="1" applyFill="1" applyBorder="1" applyAlignment="1">
      <alignment vertical="top" wrapText="1"/>
    </xf>
    <xf numFmtId="0" fontId="11" fillId="0" borderId="59" xfId="5" applyFont="1" applyBorder="1" applyAlignment="1">
      <alignment vertical="top" wrapText="1"/>
    </xf>
    <xf numFmtId="0" fontId="11" fillId="0" borderId="97" xfId="5" applyFont="1" applyBorder="1" applyAlignment="1">
      <alignment vertical="top" wrapText="1"/>
    </xf>
    <xf numFmtId="0" fontId="11" fillId="0" borderId="0" xfId="0" applyFont="1" applyFill="1" applyProtection="1"/>
    <xf numFmtId="0" fontId="11" fillId="0" borderId="46" xfId="5" applyFont="1" applyBorder="1" applyAlignment="1">
      <alignment vertical="top" wrapText="1"/>
    </xf>
    <xf numFmtId="0" fontId="19" fillId="0" borderId="98" xfId="0" applyFont="1" applyFill="1" applyBorder="1" applyProtection="1"/>
    <xf numFmtId="0" fontId="19" fillId="0" borderId="101" xfId="0" applyFont="1" applyFill="1" applyBorder="1" applyProtection="1"/>
    <xf numFmtId="0" fontId="19" fillId="0" borderId="100" xfId="0" applyFont="1" applyFill="1" applyBorder="1" applyProtection="1"/>
    <xf numFmtId="0" fontId="19" fillId="0" borderId="99" xfId="0" applyFont="1" applyFill="1" applyBorder="1" applyProtection="1"/>
    <xf numFmtId="164" fontId="11" fillId="3" borderId="10" xfId="7" applyNumberFormat="1" applyFont="1" applyFill="1" applyBorder="1" applyAlignment="1" applyProtection="1">
      <alignment vertical="center"/>
      <protection locked="0"/>
    </xf>
    <xf numFmtId="164" fontId="11" fillId="3" borderId="31" xfId="7" applyNumberFormat="1" applyFont="1" applyFill="1" applyBorder="1" applyAlignment="1" applyProtection="1">
      <alignment vertical="center"/>
      <protection locked="0"/>
    </xf>
    <xf numFmtId="0" fontId="11" fillId="0" borderId="55" xfId="0" applyFont="1" applyFill="1" applyBorder="1" applyAlignment="1">
      <alignment horizontal="center" wrapText="1"/>
    </xf>
    <xf numFmtId="0" fontId="11" fillId="0" borderId="56" xfId="0" applyFont="1" applyFill="1" applyBorder="1" applyAlignment="1">
      <alignment horizontal="center" wrapText="1"/>
    </xf>
    <xf numFmtId="0" fontId="11" fillId="0" borderId="57" xfId="0" applyFont="1" applyFill="1" applyBorder="1" applyAlignment="1">
      <alignment horizontal="center" wrapText="1"/>
    </xf>
    <xf numFmtId="0" fontId="35" fillId="0" borderId="0" xfId="0" applyFont="1" applyFill="1" applyBorder="1" applyProtection="1"/>
    <xf numFmtId="0" fontId="11" fillId="3" borderId="10" xfId="8" applyFont="1" applyFill="1" applyBorder="1" applyAlignment="1" applyProtection="1">
      <alignment vertical="center"/>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11" fillId="0" borderId="41" xfId="0" applyFont="1" applyFill="1" applyBorder="1" applyAlignment="1">
      <alignment vertical="top" wrapText="1"/>
    </xf>
    <xf numFmtId="0" fontId="30" fillId="0" borderId="53" xfId="0" applyFont="1" applyBorder="1" applyAlignment="1">
      <alignment vertical="top" wrapText="1"/>
    </xf>
    <xf numFmtId="0" fontId="20" fillId="0" borderId="53" xfId="0" applyFont="1" applyFill="1" applyBorder="1" applyAlignment="1">
      <alignment vertical="top" wrapText="1"/>
    </xf>
    <xf numFmtId="0" fontId="11" fillId="0" borderId="53" xfId="0" applyFont="1" applyFill="1" applyBorder="1" applyAlignment="1">
      <alignment vertical="top" wrapText="1"/>
    </xf>
    <xf numFmtId="0" fontId="20" fillId="0" borderId="53" xfId="0" applyFont="1" applyBorder="1" applyAlignment="1">
      <alignment vertical="top" wrapText="1"/>
    </xf>
    <xf numFmtId="0" fontId="11" fillId="0" borderId="41" xfId="0" applyFont="1" applyBorder="1" applyAlignment="1">
      <alignment vertical="top" wrapText="1"/>
    </xf>
    <xf numFmtId="0" fontId="20" fillId="0" borderId="41" xfId="0" applyFont="1" applyFill="1" applyBorder="1" applyAlignment="1">
      <alignment vertical="top" wrapText="1"/>
    </xf>
    <xf numFmtId="9" fontId="11" fillId="3" borderId="26" xfId="9" applyNumberFormat="1" applyFont="1" applyFill="1" applyBorder="1" applyAlignment="1" applyProtection="1">
      <alignment vertical="center"/>
      <protection locked="0"/>
    </xf>
    <xf numFmtId="0" fontId="30" fillId="0" borderId="41" xfId="0" applyFont="1" applyBorder="1" applyAlignment="1">
      <alignment vertical="top" wrapText="1"/>
    </xf>
    <xf numFmtId="0" fontId="20" fillId="0" borderId="41" xfId="0" applyFont="1" applyBorder="1" applyAlignment="1">
      <alignment vertical="top" wrapText="1"/>
    </xf>
    <xf numFmtId="9" fontId="19" fillId="0" borderId="0" xfId="0" applyNumberFormat="1" applyFont="1" applyFill="1" applyBorder="1" applyProtection="1"/>
    <xf numFmtId="0" fontId="11" fillId="0" borderId="41" xfId="0" applyFont="1" applyBorder="1" applyAlignment="1">
      <alignment horizontal="left" vertical="top" wrapText="1"/>
    </xf>
    <xf numFmtId="9" fontId="20" fillId="3" borderId="26" xfId="9" applyFont="1" applyFill="1" applyBorder="1" applyAlignment="1" applyProtection="1">
      <alignment vertical="center"/>
      <protection locked="0"/>
    </xf>
    <xf numFmtId="0" fontId="19" fillId="0" borderId="0" xfId="0" applyFont="1" applyFill="1" applyBorder="1" applyAlignment="1">
      <alignment vertical="top" wrapText="1"/>
    </xf>
    <xf numFmtId="14" fontId="11" fillId="3" borderId="10" xfId="8" applyNumberFormat="1" applyFont="1" applyFill="1" applyBorder="1" applyAlignment="1" applyProtection="1">
      <alignment vertical="center"/>
      <protection locked="0"/>
    </xf>
    <xf numFmtId="0" fontId="11" fillId="0" borderId="41" xfId="0" applyFont="1" applyFill="1" applyBorder="1" applyAlignment="1">
      <alignment horizontal="left" vertical="top" wrapText="1"/>
    </xf>
    <xf numFmtId="0" fontId="11" fillId="0" borderId="95" xfId="0" applyFont="1" applyFill="1" applyBorder="1" applyAlignment="1" applyProtection="1">
      <alignment vertical="top" wrapText="1"/>
    </xf>
    <xf numFmtId="9" fontId="11" fillId="3" borderId="26" xfId="9" applyFont="1" applyFill="1" applyBorder="1" applyAlignment="1" applyProtection="1">
      <alignment vertical="center"/>
      <protection locked="0"/>
    </xf>
    <xf numFmtId="0" fontId="20" fillId="0" borderId="41" xfId="0" applyFont="1" applyBorder="1" applyAlignment="1">
      <alignment horizontal="left" vertical="top" wrapText="1"/>
    </xf>
    <xf numFmtId="0" fontId="19" fillId="0" borderId="41" xfId="0" applyFont="1" applyFill="1" applyBorder="1" applyAlignment="1">
      <alignment vertical="top" wrapText="1"/>
    </xf>
    <xf numFmtId="0" fontId="11" fillId="0" borderId="0" xfId="0" applyFont="1" applyBorder="1" applyAlignment="1">
      <alignment vertical="top" wrapText="1"/>
    </xf>
    <xf numFmtId="9" fontId="11" fillId="2" borderId="68" xfId="9" applyFont="1" applyFill="1" applyBorder="1" applyAlignment="1" applyProtection="1">
      <alignment vertical="center"/>
    </xf>
    <xf numFmtId="0" fontId="11" fillId="0" borderId="0" xfId="0" applyFont="1" applyAlignment="1" applyProtection="1">
      <alignment vertical="top" wrapText="1"/>
    </xf>
    <xf numFmtId="0" fontId="21" fillId="0" borderId="41" xfId="3" applyFont="1" applyFill="1" applyBorder="1" applyAlignment="1">
      <alignment vertical="top" wrapText="1"/>
    </xf>
    <xf numFmtId="0" fontId="17" fillId="0" borderId="41" xfId="0" applyFont="1" applyBorder="1" applyAlignment="1">
      <alignment vertical="top" wrapText="1"/>
    </xf>
    <xf numFmtId="0" fontId="20" fillId="0" borderId="0" xfId="0" applyFont="1" applyProtection="1"/>
    <xf numFmtId="0" fontId="20" fillId="0" borderId="0" xfId="0" applyFont="1" applyAlignment="1" applyProtection="1">
      <alignment horizontal="left"/>
    </xf>
    <xf numFmtId="0" fontId="11" fillId="0" borderId="0" xfId="0" applyFont="1" applyFill="1" applyBorder="1" applyProtection="1"/>
    <xf numFmtId="0" fontId="19" fillId="0" borderId="94" xfId="0" applyFont="1" applyFill="1" applyBorder="1" applyAlignment="1">
      <alignment vertical="top" wrapText="1"/>
    </xf>
    <xf numFmtId="0" fontId="11" fillId="0" borderId="46" xfId="0" applyFont="1" applyBorder="1" applyAlignment="1">
      <alignment vertical="top" wrapText="1"/>
    </xf>
    <xf numFmtId="0" fontId="11" fillId="0" borderId="47" xfId="0" applyFont="1" applyFill="1" applyBorder="1" applyAlignment="1">
      <alignment vertical="top" wrapText="1"/>
    </xf>
    <xf numFmtId="0" fontId="17"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24" fillId="0" borderId="0" xfId="3" applyFont="1" applyFill="1" applyBorder="1" applyAlignment="1" applyProtection="1">
      <alignment vertical="top" wrapText="1"/>
    </xf>
    <xf numFmtId="0" fontId="24" fillId="0" borderId="0" xfId="0" applyFont="1" applyFill="1" applyBorder="1" applyAlignment="1" applyProtection="1">
      <alignment vertical="top" wrapText="1"/>
    </xf>
    <xf numFmtId="0" fontId="20" fillId="3" borderId="33" xfId="0" applyFont="1" applyFill="1" applyBorder="1" applyAlignment="1" applyProtection="1">
      <alignment vertical="top" wrapText="1"/>
    </xf>
    <xf numFmtId="0" fontId="20" fillId="0" borderId="34" xfId="0" applyFont="1" applyFill="1" applyBorder="1" applyAlignment="1" applyProtection="1">
      <alignment vertical="top" wrapText="1"/>
    </xf>
    <xf numFmtId="0" fontId="20" fillId="2" borderId="11" xfId="0" applyFont="1" applyFill="1" applyBorder="1" applyAlignment="1" applyProtection="1">
      <alignment vertical="top" wrapText="1"/>
    </xf>
    <xf numFmtId="0" fontId="20" fillId="0" borderId="12" xfId="0" applyFont="1" applyFill="1" applyBorder="1" applyAlignment="1" applyProtection="1">
      <alignment vertical="top" wrapText="1"/>
    </xf>
    <xf numFmtId="0" fontId="20" fillId="4" borderId="13" xfId="0" applyFont="1" applyFill="1" applyBorder="1" applyAlignment="1" applyProtection="1">
      <alignment vertical="top" wrapText="1"/>
    </xf>
    <xf numFmtId="0" fontId="20" fillId="0" borderId="26" xfId="0" applyFont="1" applyFill="1" applyBorder="1" applyAlignment="1" applyProtection="1">
      <alignment vertical="top" wrapText="1"/>
    </xf>
    <xf numFmtId="0" fontId="19" fillId="0" borderId="0" xfId="0" applyFont="1" applyFill="1" applyBorder="1" applyAlignment="1" applyProtection="1"/>
    <xf numFmtId="0" fontId="18" fillId="0" borderId="0" xfId="0" applyFont="1" applyFill="1" applyBorder="1" applyAlignment="1" applyProtection="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xf>
    <xf numFmtId="0" fontId="28" fillId="0" borderId="0" xfId="12" applyFont="1" applyAlignment="1">
      <alignment horizontal="center" vertical="center"/>
    </xf>
    <xf numFmtId="0" fontId="29" fillId="0" borderId="0" xfId="12" applyFont="1" applyAlignment="1">
      <alignment horizontal="center"/>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center"/>
    </xf>
    <xf numFmtId="0" fontId="11" fillId="0" borderId="96" xfId="0" applyFont="1" applyBorder="1" applyAlignment="1">
      <alignment vertical="top" wrapText="1"/>
    </xf>
    <xf numFmtId="0" fontId="11" fillId="0" borderId="59" xfId="0" applyFont="1" applyFill="1" applyBorder="1" applyAlignment="1">
      <alignment vertical="top" wrapText="1"/>
    </xf>
    <xf numFmtId="0" fontId="36" fillId="0" borderId="0" xfId="12" applyFont="1" applyAlignment="1"/>
    <xf numFmtId="0" fontId="11" fillId="0" borderId="4" xfId="0" applyFont="1" applyBorder="1" applyAlignment="1">
      <alignment horizontal="left"/>
    </xf>
    <xf numFmtId="0" fontId="11" fillId="0" borderId="0" xfId="0" applyNumberFormat="1" applyFont="1" applyFill="1" applyBorder="1" applyAlignment="1">
      <alignment vertical="top" wrapText="1"/>
    </xf>
    <xf numFmtId="0" fontId="23" fillId="0" borderId="103" xfId="0" applyFont="1" applyFill="1" applyBorder="1" applyAlignment="1">
      <alignment horizontal="left" wrapText="1"/>
    </xf>
    <xf numFmtId="0" fontId="23" fillId="0" borderId="104" xfId="0" applyFont="1" applyFill="1" applyBorder="1" applyAlignment="1">
      <alignment vertical="top" wrapText="1"/>
    </xf>
    <xf numFmtId="1" fontId="19" fillId="0" borderId="104" xfId="0" applyNumberFormat="1" applyFont="1" applyFill="1" applyBorder="1"/>
    <xf numFmtId="0" fontId="19" fillId="0" borderId="110" xfId="0" applyFont="1" applyFill="1" applyBorder="1"/>
    <xf numFmtId="0" fontId="19" fillId="0" borderId="111" xfId="0" applyFont="1" applyFill="1" applyBorder="1"/>
    <xf numFmtId="0" fontId="19" fillId="0" borderId="112" xfId="0" applyFont="1" applyFill="1" applyBorder="1"/>
    <xf numFmtId="0" fontId="19" fillId="0" borderId="113" xfId="0" applyFont="1" applyFill="1" applyBorder="1"/>
    <xf numFmtId="0" fontId="19" fillId="0" borderId="114" xfId="0" applyFont="1" applyFill="1" applyBorder="1"/>
    <xf numFmtId="0" fontId="19" fillId="0" borderId="115" xfId="0" applyFont="1" applyFill="1" applyBorder="1"/>
    <xf numFmtId="0" fontId="19" fillId="0" borderId="116" xfId="0" applyFont="1" applyFill="1" applyBorder="1"/>
    <xf numFmtId="0" fontId="19" fillId="0" borderId="117" xfId="0" applyFont="1" applyFill="1" applyBorder="1"/>
    <xf numFmtId="0" fontId="19" fillId="0" borderId="118" xfId="0" applyFont="1" applyFill="1" applyBorder="1"/>
    <xf numFmtId="0" fontId="23" fillId="0" borderId="113" xfId="0" applyFont="1" applyFill="1" applyBorder="1" applyAlignment="1">
      <alignment vertical="top" wrapText="1"/>
    </xf>
    <xf numFmtId="0" fontId="23" fillId="0" borderId="114" xfId="0" applyFont="1" applyFill="1" applyBorder="1" applyAlignment="1">
      <alignment vertical="top" wrapText="1"/>
    </xf>
    <xf numFmtId="0" fontId="23" fillId="0" borderId="115" xfId="0" applyFont="1" applyFill="1" applyBorder="1" applyAlignment="1">
      <alignment vertical="top" wrapText="1"/>
    </xf>
    <xf numFmtId="0" fontId="23" fillId="0" borderId="107" xfId="0" applyFont="1" applyFill="1" applyBorder="1" applyAlignment="1">
      <alignment horizontal="left" wrapText="1"/>
    </xf>
    <xf numFmtId="0" fontId="23" fillId="0" borderId="108" xfId="0" applyFont="1" applyFill="1" applyBorder="1" applyAlignment="1">
      <alignment horizontal="left" wrapText="1"/>
    </xf>
    <xf numFmtId="0" fontId="23" fillId="0" borderId="109" xfId="0" applyFont="1" applyFill="1" applyBorder="1" applyAlignment="1">
      <alignment horizontal="left" wrapText="1"/>
    </xf>
    <xf numFmtId="165" fontId="19" fillId="0" borderId="105" xfId="0" applyNumberFormat="1" applyFont="1" applyFill="1" applyBorder="1"/>
    <xf numFmtId="165" fontId="19" fillId="0" borderId="106" xfId="0" applyNumberFormat="1" applyFont="1" applyFill="1" applyBorder="1"/>
    <xf numFmtId="165" fontId="19" fillId="0" borderId="110" xfId="0" applyNumberFormat="1" applyFont="1" applyFill="1" applyBorder="1"/>
    <xf numFmtId="165" fontId="19" fillId="0" borderId="111" xfId="0" applyNumberFormat="1" applyFont="1" applyFill="1" applyBorder="1"/>
    <xf numFmtId="165" fontId="19" fillId="0" borderId="74" xfId="0" applyNumberFormat="1" applyFont="1" applyFill="1" applyBorder="1"/>
    <xf numFmtId="165" fontId="19" fillId="0" borderId="47" xfId="0" applyNumberFormat="1" applyFont="1" applyFill="1" applyBorder="1"/>
    <xf numFmtId="165" fontId="19" fillId="0" borderId="104" xfId="0" applyNumberFormat="1" applyFont="1" applyFill="1" applyBorder="1"/>
    <xf numFmtId="165" fontId="19" fillId="0" borderId="112" xfId="0" applyNumberFormat="1" applyFont="1" applyFill="1" applyBorder="1"/>
    <xf numFmtId="165" fontId="19" fillId="0" borderId="113" xfId="0" applyNumberFormat="1" applyFont="1" applyFill="1" applyBorder="1"/>
    <xf numFmtId="165" fontId="19" fillId="0" borderId="114" xfId="0" applyNumberFormat="1" applyFont="1" applyFill="1" applyBorder="1"/>
    <xf numFmtId="165" fontId="19" fillId="0" borderId="115" xfId="0" applyNumberFormat="1" applyFont="1" applyFill="1" applyBorder="1"/>
    <xf numFmtId="165" fontId="19" fillId="0" borderId="116" xfId="0" applyNumberFormat="1" applyFont="1" applyFill="1" applyBorder="1"/>
    <xf numFmtId="165" fontId="19" fillId="0" borderId="117" xfId="0" applyNumberFormat="1" applyFont="1" applyFill="1" applyBorder="1"/>
    <xf numFmtId="165" fontId="19" fillId="0" borderId="118" xfId="0" applyNumberFormat="1" applyFont="1" applyFill="1" applyBorder="1"/>
    <xf numFmtId="1" fontId="19" fillId="0" borderId="43" xfId="0" applyNumberFormat="1" applyFont="1" applyFill="1" applyBorder="1"/>
    <xf numFmtId="0" fontId="23" fillId="0" borderId="80" xfId="0" applyFont="1" applyFill="1" applyBorder="1" applyAlignment="1">
      <alignment horizontal="left" wrapText="1"/>
    </xf>
    <xf numFmtId="0" fontId="23" fillId="0" borderId="81" xfId="0" applyFont="1" applyFill="1" applyBorder="1" applyAlignment="1">
      <alignment vertical="top" wrapText="1"/>
    </xf>
    <xf numFmtId="165" fontId="19" fillId="0" borderId="120" xfId="0" applyNumberFormat="1" applyFont="1" applyFill="1" applyBorder="1"/>
    <xf numFmtId="165" fontId="19" fillId="0" borderId="5" xfId="0" applyNumberFormat="1" applyFont="1" applyFill="1" applyBorder="1"/>
    <xf numFmtId="165" fontId="19" fillId="0" borderId="122" xfId="0" applyNumberFormat="1" applyFont="1" applyFill="1" applyBorder="1"/>
    <xf numFmtId="165" fontId="19" fillId="0" borderId="119" xfId="0" applyNumberFormat="1" applyFont="1" applyFill="1" applyBorder="1"/>
    <xf numFmtId="165" fontId="19" fillId="0" borderId="125" xfId="0" applyNumberFormat="1" applyFont="1" applyFill="1" applyBorder="1"/>
    <xf numFmtId="0" fontId="23" fillId="0" borderId="123" xfId="0" applyFont="1" applyFill="1" applyBorder="1" applyAlignment="1">
      <alignment vertical="top" wrapText="1"/>
    </xf>
    <xf numFmtId="0" fontId="23" fillId="0" borderId="119" xfId="0" applyFont="1" applyFill="1" applyBorder="1" applyAlignment="1">
      <alignment vertical="top" wrapText="1"/>
    </xf>
    <xf numFmtId="0" fontId="23" fillId="0" borderId="126" xfId="0" applyFont="1" applyFill="1" applyBorder="1" applyAlignment="1">
      <alignment horizontal="left" wrapText="1"/>
    </xf>
    <xf numFmtId="0" fontId="23" fillId="0" borderId="127" xfId="0" applyFont="1" applyFill="1" applyBorder="1" applyAlignment="1">
      <alignment horizontal="left" wrapText="1"/>
    </xf>
    <xf numFmtId="0" fontId="11" fillId="0" borderId="59" xfId="0" applyFont="1" applyBorder="1" applyAlignment="1">
      <alignment horizontal="left"/>
    </xf>
    <xf numFmtId="165" fontId="11" fillId="0" borderId="53" xfId="0" applyNumberFormat="1" applyFont="1" applyBorder="1"/>
    <xf numFmtId="165" fontId="11" fillId="0" borderId="41" xfId="0" applyNumberFormat="1" applyFont="1" applyBorder="1"/>
    <xf numFmtId="1" fontId="11" fillId="0" borderId="41" xfId="0" applyNumberFormat="1" applyFont="1" applyBorder="1"/>
    <xf numFmtId="0" fontId="10" fillId="0" borderId="52" xfId="10" applyFont="1" applyFill="1" applyBorder="1"/>
    <xf numFmtId="0" fontId="10" fillId="0" borderId="44" xfId="0" applyFont="1" applyFill="1" applyBorder="1"/>
    <xf numFmtId="0" fontId="10" fillId="0" borderId="44" xfId="10" applyFont="1" applyBorder="1"/>
    <xf numFmtId="49" fontId="23" fillId="0" borderId="40" xfId="0" applyNumberFormat="1" applyFont="1" applyFill="1" applyBorder="1" applyAlignment="1">
      <alignment horizontal="left" wrapText="1"/>
    </xf>
    <xf numFmtId="0" fontId="11" fillId="0" borderId="41" xfId="0" applyNumberFormat="1" applyFont="1" applyFill="1" applyBorder="1" applyAlignment="1">
      <alignment horizontal="left"/>
    </xf>
    <xf numFmtId="0" fontId="10" fillId="0" borderId="121" xfId="0" applyFont="1" applyFill="1" applyBorder="1"/>
    <xf numFmtId="0" fontId="10" fillId="0" borderId="123" xfId="0" applyFont="1" applyFill="1" applyBorder="1"/>
    <xf numFmtId="0" fontId="10" fillId="0" borderId="41" xfId="0" applyFont="1" applyBorder="1" applyAlignment="1">
      <alignment horizontal="left"/>
    </xf>
    <xf numFmtId="0" fontId="10" fillId="0" borderId="59" xfId="0" applyFont="1" applyBorder="1" applyAlignment="1">
      <alignment horizontal="left"/>
    </xf>
    <xf numFmtId="0" fontId="10" fillId="0" borderId="123" xfId="0" applyFont="1" applyFill="1" applyBorder="1" applyAlignment="1">
      <alignment horizontal="left"/>
    </xf>
    <xf numFmtId="165" fontId="10" fillId="0" borderId="41" xfId="0" applyNumberFormat="1" applyFont="1" applyBorder="1"/>
    <xf numFmtId="165" fontId="10" fillId="0" borderId="41" xfId="0" applyNumberFormat="1" applyFont="1" applyFill="1" applyBorder="1"/>
    <xf numFmtId="165" fontId="10" fillId="0" borderId="45" xfId="0" applyNumberFormat="1" applyFont="1" applyFill="1" applyBorder="1"/>
    <xf numFmtId="165" fontId="10" fillId="0" borderId="59" xfId="0" applyNumberFormat="1" applyFont="1" applyBorder="1"/>
    <xf numFmtId="165" fontId="10" fillId="0" borderId="59" xfId="0" applyNumberFormat="1" applyFont="1" applyFill="1" applyBorder="1"/>
    <xf numFmtId="165" fontId="10" fillId="0" borderId="97" xfId="0" applyNumberFormat="1" applyFont="1" applyFill="1" applyBorder="1"/>
    <xf numFmtId="165" fontId="10" fillId="0" borderId="122" xfId="0" applyNumberFormat="1" applyFont="1" applyFill="1" applyBorder="1"/>
    <xf numFmtId="1" fontId="10" fillId="0" borderId="123" xfId="0" applyNumberFormat="1" applyFont="1" applyFill="1" applyBorder="1"/>
    <xf numFmtId="0" fontId="10" fillId="0" borderId="119" xfId="0" applyFont="1" applyFill="1" applyBorder="1"/>
    <xf numFmtId="0" fontId="10" fillId="0" borderId="0" xfId="0" applyFont="1" applyFill="1" applyBorder="1"/>
    <xf numFmtId="0" fontId="10" fillId="0" borderId="129" xfId="0" applyFont="1" applyBorder="1"/>
    <xf numFmtId="165" fontId="37" fillId="0" borderId="75" xfId="0" applyNumberFormat="1" applyFont="1" applyFill="1" applyBorder="1"/>
    <xf numFmtId="0" fontId="23" fillId="0" borderId="130" xfId="0" applyFont="1" applyFill="1" applyBorder="1" applyAlignment="1">
      <alignment vertical="top" wrapText="1"/>
    </xf>
    <xf numFmtId="0" fontId="23" fillId="0" borderId="6" xfId="0" applyFont="1" applyFill="1" applyBorder="1" applyAlignment="1">
      <alignment vertical="top" wrapText="1"/>
    </xf>
    <xf numFmtId="0" fontId="17" fillId="0" borderId="40" xfId="0" applyFont="1" applyBorder="1" applyAlignment="1">
      <alignment horizontal="left"/>
    </xf>
    <xf numFmtId="0" fontId="17" fillId="0" borderId="40" xfId="0" applyNumberFormat="1" applyFont="1" applyFill="1" applyBorder="1" applyAlignment="1">
      <alignment horizontal="left"/>
    </xf>
    <xf numFmtId="0" fontId="17" fillId="0" borderId="80" xfId="0" applyFont="1" applyBorder="1" applyAlignment="1">
      <alignment horizontal="left"/>
    </xf>
    <xf numFmtId="0" fontId="17" fillId="0" borderId="131" xfId="0" applyFont="1" applyBorder="1" applyAlignment="1">
      <alignment horizontal="left"/>
    </xf>
    <xf numFmtId="0" fontId="17" fillId="0" borderId="132" xfId="0" applyFont="1" applyBorder="1" applyAlignment="1">
      <alignment horizontal="left"/>
    </xf>
    <xf numFmtId="0" fontId="23" fillId="0" borderId="133" xfId="0" applyFont="1" applyFill="1" applyBorder="1" applyAlignment="1">
      <alignment vertical="top" wrapText="1"/>
    </xf>
    <xf numFmtId="0" fontId="23" fillId="0" borderId="134" xfId="0" applyFont="1" applyFill="1" applyBorder="1" applyAlignment="1">
      <alignment horizontal="left" wrapText="1"/>
    </xf>
    <xf numFmtId="0" fontId="17" fillId="0" borderId="126" xfId="0" applyFont="1" applyBorder="1" applyAlignment="1">
      <alignment horizontal="left"/>
    </xf>
    <xf numFmtId="165" fontId="19" fillId="0" borderId="135" xfId="0" applyNumberFormat="1" applyFont="1" applyFill="1" applyBorder="1"/>
    <xf numFmtId="165" fontId="19" fillId="0" borderId="136" xfId="0" applyNumberFormat="1" applyFont="1" applyFill="1" applyBorder="1"/>
    <xf numFmtId="165" fontId="19" fillId="0" borderId="137" xfId="0" applyNumberFormat="1" applyFont="1" applyFill="1" applyBorder="1"/>
    <xf numFmtId="1" fontId="19" fillId="0" borderId="124" xfId="0" applyNumberFormat="1" applyFont="1" applyFill="1" applyBorder="1"/>
    <xf numFmtId="165" fontId="20" fillId="0" borderId="47" xfId="0" applyNumberFormat="1" applyFont="1" applyFill="1" applyBorder="1" applyAlignment="1">
      <alignment horizontal="right"/>
    </xf>
    <xf numFmtId="0" fontId="10" fillId="0" borderId="44" xfId="10" applyFont="1" applyBorder="1" applyAlignment="1">
      <alignment horizontal="left"/>
    </xf>
    <xf numFmtId="0" fontId="10" fillId="0" borderId="41" xfId="10" applyFont="1" applyBorder="1" applyAlignment="1">
      <alignment horizontal="left" wrapText="1"/>
    </xf>
    <xf numFmtId="165" fontId="10" fillId="0" borderId="54" xfId="10" applyNumberFormat="1" applyFont="1" applyFill="1" applyBorder="1" applyAlignment="1"/>
    <xf numFmtId="0" fontId="10" fillId="0" borderId="44" xfId="10" applyFont="1" applyFill="1" applyBorder="1" applyAlignment="1">
      <alignment horizontal="left"/>
    </xf>
    <xf numFmtId="0" fontId="10" fillId="0" borderId="41" xfId="10" applyFont="1" applyFill="1" applyBorder="1" applyAlignment="1">
      <alignment horizontal="left" wrapText="1"/>
    </xf>
    <xf numFmtId="165" fontId="10" fillId="0" borderId="45" xfId="0" applyNumberFormat="1" applyFont="1" applyFill="1" applyBorder="1" applyAlignment="1"/>
    <xf numFmtId="0" fontId="10" fillId="0" borderId="60" xfId="0" applyFont="1" applyFill="1" applyBorder="1" applyAlignment="1">
      <alignment horizontal="left" wrapText="1"/>
    </xf>
    <xf numFmtId="0" fontId="10" fillId="0" borderId="59" xfId="0" applyFont="1" applyFill="1" applyBorder="1" applyAlignment="1">
      <alignment horizontal="left"/>
    </xf>
    <xf numFmtId="165" fontId="10" fillId="0" borderId="97" xfId="0" applyNumberFormat="1" applyFont="1" applyFill="1" applyBorder="1" applyAlignment="1"/>
    <xf numFmtId="0" fontId="34" fillId="0" borderId="128" xfId="0" applyFont="1" applyFill="1" applyBorder="1"/>
    <xf numFmtId="0" fontId="34" fillId="0" borderId="121" xfId="0" applyFont="1" applyFill="1" applyBorder="1"/>
    <xf numFmtId="165" fontId="34" fillId="0" borderId="121" xfId="0" applyNumberFormat="1" applyFont="1" applyFill="1" applyBorder="1"/>
    <xf numFmtId="165" fontId="34" fillId="0" borderId="122" xfId="0" applyNumberFormat="1" applyFont="1" applyFill="1" applyBorder="1"/>
    <xf numFmtId="0" fontId="34" fillId="0" borderId="123" xfId="0" applyFont="1" applyFill="1" applyBorder="1"/>
    <xf numFmtId="165" fontId="34" fillId="0" borderId="123" xfId="0" applyNumberFormat="1" applyFont="1" applyFill="1" applyBorder="1"/>
    <xf numFmtId="165" fontId="34" fillId="0" borderId="119" xfId="0" applyNumberFormat="1" applyFont="1" applyFill="1" applyBorder="1"/>
    <xf numFmtId="165" fontId="10" fillId="0" borderId="53" xfId="10" applyNumberFormat="1" applyFont="1" applyFill="1" applyBorder="1" applyAlignment="1">
      <alignment horizontal="right"/>
    </xf>
    <xf numFmtId="165" fontId="10" fillId="0" borderId="54" xfId="10" applyNumberFormat="1" applyFont="1" applyFill="1" applyBorder="1" applyAlignment="1">
      <alignment horizontal="right"/>
    </xf>
    <xf numFmtId="0" fontId="10" fillId="0" borderId="128" xfId="0" applyFont="1" applyFill="1" applyBorder="1"/>
    <xf numFmtId="0" fontId="10" fillId="0" borderId="45" xfId="0" applyFont="1" applyBorder="1" applyAlignment="1">
      <alignment horizontal="right"/>
    </xf>
    <xf numFmtId="0" fontId="10" fillId="0" borderId="45" xfId="0" applyFont="1" applyFill="1" applyBorder="1" applyAlignment="1">
      <alignment horizontal="right"/>
    </xf>
    <xf numFmtId="0" fontId="34" fillId="0" borderId="129" xfId="0" applyFont="1" applyFill="1" applyBorder="1" applyAlignment="1">
      <alignment wrapText="1"/>
    </xf>
    <xf numFmtId="0" fontId="9" fillId="0" borderId="54" xfId="0" applyFont="1" applyBorder="1" applyAlignment="1">
      <alignment horizontal="right"/>
    </xf>
    <xf numFmtId="0" fontId="9" fillId="0" borderId="44" xfId="0" applyFont="1" applyBorder="1"/>
    <xf numFmtId="0" fontId="9" fillId="0" borderId="45" xfId="0" applyFont="1" applyBorder="1" applyAlignment="1">
      <alignment horizontal="right"/>
    </xf>
    <xf numFmtId="0" fontId="9" fillId="0" borderId="44" xfId="0" applyFont="1" applyFill="1" applyBorder="1"/>
    <xf numFmtId="0" fontId="20" fillId="0" borderId="24" xfId="3" applyFont="1" applyFill="1" applyBorder="1" applyAlignment="1" applyProtection="1">
      <alignment vertical="center" wrapText="1"/>
    </xf>
    <xf numFmtId="0" fontId="8" fillId="0" borderId="44" xfId="0" applyFont="1" applyBorder="1"/>
    <xf numFmtId="0" fontId="8" fillId="0" borderId="45" xfId="0" applyFont="1" applyBorder="1" applyAlignment="1">
      <alignment horizontal="right"/>
    </xf>
    <xf numFmtId="0" fontId="9" fillId="0" borderId="41" xfId="0" applyFont="1" applyFill="1" applyBorder="1" applyAlignment="1">
      <alignment vertical="top" wrapText="1"/>
    </xf>
    <xf numFmtId="0" fontId="20" fillId="3" borderId="20" xfId="0" applyFont="1" applyFill="1" applyBorder="1" applyAlignment="1" applyProtection="1">
      <alignment horizontal="center" vertical="center"/>
      <protection locked="0"/>
    </xf>
    <xf numFmtId="14" fontId="11" fillId="3" borderId="26" xfId="8" applyNumberFormat="1" applyFont="1" applyFill="1" applyBorder="1" applyAlignment="1" applyProtection="1">
      <alignment horizontal="center" vertical="center"/>
      <protection locked="0"/>
    </xf>
    <xf numFmtId="166" fontId="11" fillId="0" borderId="0" xfId="11" applyNumberFormat="1" applyFont="1" applyFill="1" applyBorder="1" applyAlignment="1">
      <alignment vertical="top" wrapText="1"/>
    </xf>
    <xf numFmtId="0" fontId="20" fillId="0" borderId="0" xfId="3" applyFont="1" applyFill="1" applyBorder="1" applyAlignment="1" applyProtection="1">
      <alignment horizontal="centerContinuous" vertical="top" wrapText="1"/>
    </xf>
    <xf numFmtId="0" fontId="20" fillId="5" borderId="9" xfId="8" applyFont="1" applyFill="1" applyBorder="1" applyAlignment="1" applyProtection="1">
      <alignment vertical="top"/>
    </xf>
    <xf numFmtId="0" fontId="20" fillId="5" borderId="16" xfId="8" applyFont="1" applyFill="1" applyBorder="1" applyAlignment="1" applyProtection="1">
      <alignment vertical="top"/>
    </xf>
    <xf numFmtId="0" fontId="20" fillId="5" borderId="140" xfId="8" applyFont="1" applyFill="1" applyBorder="1" applyAlignment="1" applyProtection="1">
      <alignment vertical="top"/>
    </xf>
    <xf numFmtId="0" fontId="20" fillId="5" borderId="11" xfId="8" applyFont="1" applyFill="1" applyBorder="1" applyAlignment="1" applyProtection="1">
      <alignment vertical="top"/>
    </xf>
    <xf numFmtId="0" fontId="20" fillId="5" borderId="8" xfId="8" applyFont="1" applyFill="1" applyBorder="1" applyAlignment="1" applyProtection="1">
      <alignment vertical="top"/>
    </xf>
    <xf numFmtId="0" fontId="20" fillId="5" borderId="13" xfId="8" applyFont="1" applyFill="1" applyBorder="1" applyAlignment="1" applyProtection="1">
      <alignment vertical="top"/>
    </xf>
    <xf numFmtId="0" fontId="20" fillId="5" borderId="17" xfId="8" applyFont="1" applyFill="1" applyBorder="1" applyAlignment="1" applyProtection="1">
      <alignment vertical="top"/>
    </xf>
    <xf numFmtId="0" fontId="20" fillId="5" borderId="7" xfId="8" applyFont="1" applyFill="1" applyBorder="1" applyAlignment="1" applyProtection="1">
      <alignment vertical="top"/>
    </xf>
    <xf numFmtId="0" fontId="20" fillId="5" borderId="27" xfId="8" applyFont="1" applyFill="1" applyBorder="1" applyAlignment="1" applyProtection="1">
      <alignment vertical="top"/>
    </xf>
    <xf numFmtId="0" fontId="20" fillId="4" borderId="7" xfId="3" applyFont="1" applyFill="1" applyBorder="1" applyAlignment="1">
      <alignment horizontal="centerContinuous" vertical="center" wrapText="1"/>
    </xf>
    <xf numFmtId="0" fontId="20" fillId="4" borderId="15" xfId="3" applyFont="1" applyFill="1" applyBorder="1" applyAlignment="1">
      <alignment horizontal="centerContinuous" vertical="center" wrapText="1"/>
    </xf>
    <xf numFmtId="0" fontId="20" fillId="4" borderId="8" xfId="3" applyFont="1" applyFill="1" applyBorder="1" applyAlignment="1">
      <alignment horizontal="centerContinuous" vertical="center" wrapText="1"/>
    </xf>
    <xf numFmtId="0" fontId="11" fillId="5" borderId="67" xfId="0" applyFont="1" applyFill="1" applyBorder="1" applyAlignment="1">
      <alignment vertical="center"/>
    </xf>
    <xf numFmtId="0" fontId="11" fillId="5" borderId="39" xfId="0" applyFont="1" applyFill="1" applyBorder="1" applyAlignment="1">
      <alignment vertical="center"/>
    </xf>
    <xf numFmtId="0" fontId="11" fillId="5" borderId="33" xfId="0" applyFont="1" applyFill="1" applyBorder="1" applyAlignment="1">
      <alignment vertical="center"/>
    </xf>
    <xf numFmtId="0" fontId="11" fillId="5" borderId="18" xfId="0" applyFont="1" applyFill="1" applyBorder="1" applyAlignment="1">
      <alignment vertical="center"/>
    </xf>
    <xf numFmtId="0" fontId="11" fillId="5" borderId="11" xfId="0" applyFont="1" applyFill="1" applyBorder="1" applyAlignment="1">
      <alignment vertical="center"/>
    </xf>
    <xf numFmtId="0" fontId="11" fillId="5" borderId="1"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36" xfId="0" applyFont="1" applyFill="1" applyBorder="1" applyAlignment="1">
      <alignment horizontal="centerContinuous" vertical="center"/>
    </xf>
    <xf numFmtId="0" fontId="11" fillId="5" borderId="32" xfId="0" applyFont="1" applyFill="1" applyBorder="1" applyAlignment="1">
      <alignment horizontal="centerContinuous" vertical="center"/>
    </xf>
    <xf numFmtId="0" fontId="6" fillId="3" borderId="10" xfId="8" applyFont="1" applyFill="1" applyBorder="1" applyAlignment="1" applyProtection="1">
      <alignment vertical="center"/>
      <protection locked="0"/>
    </xf>
    <xf numFmtId="0" fontId="5" fillId="0" borderId="44" xfId="0" applyFont="1" applyBorder="1"/>
    <xf numFmtId="0" fontId="5" fillId="0" borderId="41" xfId="0" applyFont="1" applyFill="1" applyBorder="1" applyAlignment="1">
      <alignment vertical="top" wrapText="1"/>
    </xf>
    <xf numFmtId="0" fontId="5" fillId="0" borderId="53" xfId="0" applyFont="1" applyBorder="1" applyAlignment="1">
      <alignment horizontal="left" vertical="top" wrapText="1"/>
    </xf>
    <xf numFmtId="0" fontId="5" fillId="0" borderId="41" xfId="0" applyFont="1" applyBorder="1" applyAlignment="1">
      <alignment vertical="top" wrapText="1"/>
    </xf>
    <xf numFmtId="0" fontId="21" fillId="0" borderId="0" xfId="3" applyFont="1" applyFill="1" applyBorder="1" applyAlignment="1" applyProtection="1">
      <alignment horizontal="left" vertical="top" wrapText="1"/>
    </xf>
    <xf numFmtId="0" fontId="11" fillId="2" borderId="3" xfId="0" applyFont="1" applyFill="1" applyBorder="1" applyAlignment="1">
      <alignment horizontal="centerContinuous" vertical="center"/>
    </xf>
    <xf numFmtId="0" fontId="11" fillId="2" borderId="141" xfId="0" applyFont="1" applyFill="1" applyBorder="1" applyAlignment="1">
      <alignment horizontal="centerContinuous" vertical="center"/>
    </xf>
    <xf numFmtId="167" fontId="11" fillId="2" borderId="142" xfId="0" applyNumberFormat="1" applyFont="1" applyFill="1" applyBorder="1" applyAlignment="1">
      <alignment horizontal="centerContinuous" vertical="center"/>
    </xf>
    <xf numFmtId="167" fontId="11" fillId="2" borderId="37" xfId="0" applyNumberFormat="1" applyFont="1" applyFill="1" applyBorder="1" applyAlignment="1">
      <alignment horizontal="centerContinuous" vertical="center"/>
    </xf>
    <xf numFmtId="167" fontId="11" fillId="2" borderId="20" xfId="0" applyNumberFormat="1" applyFont="1" applyFill="1" applyBorder="1" applyAlignment="1">
      <alignment horizontal="centerContinuous" vertical="center"/>
    </xf>
    <xf numFmtId="167" fontId="11" fillId="2" borderId="21" xfId="0" applyNumberFormat="1" applyFont="1" applyFill="1" applyBorder="1" applyAlignment="1">
      <alignment horizontal="centerContinuous" vertical="center"/>
    </xf>
    <xf numFmtId="167" fontId="11" fillId="2" borderId="141" xfId="0" applyNumberFormat="1" applyFont="1" applyFill="1" applyBorder="1" applyAlignment="1">
      <alignment horizontal="centerContinuous" vertical="center"/>
    </xf>
    <xf numFmtId="167" fontId="11" fillId="2" borderId="25" xfId="0" applyNumberFormat="1" applyFont="1" applyFill="1" applyBorder="1" applyAlignment="1">
      <alignment horizontal="centerContinuous" vertical="center"/>
    </xf>
    <xf numFmtId="167" fontId="11" fillId="2" borderId="7" xfId="0" applyNumberFormat="1" applyFont="1" applyFill="1" applyBorder="1" applyAlignment="1">
      <alignment horizontal="centerContinuous" vertical="center"/>
    </xf>
    <xf numFmtId="167" fontId="11" fillId="2" borderId="27" xfId="0" applyNumberFormat="1" applyFont="1" applyFill="1" applyBorder="1" applyAlignment="1">
      <alignment horizontal="centerContinuous" vertical="center"/>
    </xf>
    <xf numFmtId="0" fontId="20" fillId="0" borderId="58" xfId="0" applyFont="1" applyFill="1" applyBorder="1" applyAlignment="1">
      <alignment vertical="top" wrapText="1"/>
    </xf>
    <xf numFmtId="0" fontId="4" fillId="0" borderId="143" xfId="0" applyFont="1" applyFill="1" applyBorder="1"/>
    <xf numFmtId="0" fontId="17" fillId="0" borderId="50" xfId="5" applyFont="1" applyFill="1" applyBorder="1" applyAlignment="1">
      <alignment horizontal="center" wrapText="1"/>
    </xf>
    <xf numFmtId="0" fontId="37" fillId="0" borderId="0" xfId="0" applyFont="1" applyFill="1" applyBorder="1" applyProtection="1"/>
    <xf numFmtId="0" fontId="6" fillId="0" borderId="53" xfId="0" applyFont="1" applyFill="1" applyBorder="1" applyAlignment="1">
      <alignment vertical="top" wrapText="1"/>
    </xf>
    <xf numFmtId="0" fontId="4" fillId="0" borderId="56" xfId="0" applyFont="1" applyFill="1" applyBorder="1" applyAlignment="1">
      <alignment horizontal="center" wrapText="1"/>
    </xf>
    <xf numFmtId="0" fontId="8" fillId="0" borderId="0" xfId="0" applyFont="1" applyFill="1" applyBorder="1" applyAlignment="1">
      <alignment vertical="top" wrapText="1"/>
    </xf>
    <xf numFmtId="0" fontId="8" fillId="0" borderId="41" xfId="0" applyFont="1" applyFill="1" applyBorder="1" applyAlignment="1">
      <alignment vertical="top" wrapText="1"/>
    </xf>
    <xf numFmtId="0" fontId="8" fillId="0" borderId="94" xfId="0" applyFont="1" applyFill="1" applyBorder="1" applyProtection="1"/>
    <xf numFmtId="0" fontId="9" fillId="0" borderId="56" xfId="5" applyFont="1" applyFill="1" applyBorder="1" applyAlignment="1">
      <alignment horizontal="center" vertical="center" wrapText="1"/>
    </xf>
    <xf numFmtId="0" fontId="7" fillId="0" borderId="41" xfId="5" applyFont="1" applyFill="1" applyBorder="1" applyAlignment="1">
      <alignment vertical="top" wrapText="1"/>
    </xf>
    <xf numFmtId="0" fontId="11" fillId="0" borderId="53" xfId="5" applyFont="1" applyFill="1" applyBorder="1" applyAlignment="1">
      <alignment vertical="top" wrapText="1"/>
    </xf>
    <xf numFmtId="0" fontId="11" fillId="0" borderId="41" xfId="5" applyFont="1" applyFill="1" applyBorder="1" applyAlignment="1">
      <alignment vertical="top" wrapText="1"/>
    </xf>
    <xf numFmtId="0" fontId="11" fillId="0" borderId="59" xfId="5" applyFont="1" applyFill="1" applyBorder="1" applyAlignment="1">
      <alignment vertical="top" wrapText="1"/>
    </xf>
    <xf numFmtId="0" fontId="11" fillId="0" borderId="56" xfId="5" applyFont="1" applyFill="1" applyBorder="1" applyAlignment="1">
      <alignment horizontal="center" vertical="center" wrapText="1"/>
    </xf>
    <xf numFmtId="0" fontId="11" fillId="0" borderId="53" xfId="0" applyFont="1" applyFill="1" applyBorder="1" applyAlignment="1">
      <alignment horizontal="left" vertical="top" wrapText="1"/>
    </xf>
    <xf numFmtId="0" fontId="7" fillId="0" borderId="56" xfId="0" applyFont="1" applyFill="1" applyBorder="1" applyAlignment="1">
      <alignment horizontal="center" wrapText="1"/>
    </xf>
    <xf numFmtId="0" fontId="17" fillId="0" borderId="51" xfId="5" applyFont="1" applyFill="1" applyBorder="1" applyAlignment="1">
      <alignment horizontal="center" wrapText="1"/>
    </xf>
    <xf numFmtId="0" fontId="11" fillId="0" borderId="54" xfId="0" applyFont="1" applyFill="1" applyBorder="1" applyAlignment="1">
      <alignment vertical="top" wrapText="1"/>
    </xf>
    <xf numFmtId="0" fontId="11" fillId="0" borderId="45" xfId="0" applyFont="1" applyFill="1" applyBorder="1" applyAlignment="1">
      <alignment vertical="top" wrapText="1"/>
    </xf>
    <xf numFmtId="0" fontId="11" fillId="0" borderId="45" xfId="0" applyFont="1" applyFill="1" applyBorder="1" applyProtection="1"/>
    <xf numFmtId="0" fontId="20" fillId="0" borderId="45" xfId="0" applyFont="1" applyFill="1" applyBorder="1" applyAlignment="1">
      <alignment vertical="top" wrapText="1"/>
    </xf>
    <xf numFmtId="0" fontId="11" fillId="0" borderId="48" xfId="0" applyFont="1" applyFill="1" applyBorder="1" applyAlignment="1">
      <alignment vertical="top" wrapText="1"/>
    </xf>
    <xf numFmtId="0" fontId="4" fillId="0" borderId="41" xfId="0" applyFont="1" applyBorder="1" applyAlignment="1">
      <alignment vertical="top" wrapText="1"/>
    </xf>
    <xf numFmtId="0" fontId="11" fillId="0" borderId="144" xfId="0" applyFont="1" applyFill="1" applyBorder="1" applyProtection="1"/>
    <xf numFmtId="0" fontId="19" fillId="0" borderId="45" xfId="0" applyFont="1" applyFill="1" applyBorder="1" applyProtection="1"/>
    <xf numFmtId="0" fontId="4" fillId="5" borderId="145" xfId="0" applyFont="1" applyFill="1" applyBorder="1"/>
    <xf numFmtId="0" fontId="21" fillId="5" borderId="145" xfId="3" applyFont="1" applyFill="1" applyBorder="1" applyAlignment="1">
      <alignment horizontal="left" indent="4"/>
    </xf>
    <xf numFmtId="0" fontId="21" fillId="5" borderId="146" xfId="3" applyFont="1" applyFill="1" applyBorder="1" applyAlignment="1">
      <alignment horizontal="left" indent="4"/>
    </xf>
    <xf numFmtId="0" fontId="20" fillId="0" borderId="147" xfId="0" applyFont="1" applyFill="1" applyBorder="1" applyAlignment="1" applyProtection="1">
      <alignment vertical="top" wrapText="1"/>
    </xf>
    <xf numFmtId="0" fontId="21" fillId="0" borderId="145" xfId="3" applyFont="1" applyFill="1" applyBorder="1" applyAlignment="1" applyProtection="1">
      <alignment vertical="top" wrapText="1"/>
    </xf>
    <xf numFmtId="0" fontId="21" fillId="0" borderId="145" xfId="3" applyFont="1" applyFill="1" applyBorder="1" applyAlignment="1" applyProtection="1">
      <alignment horizontal="left" vertical="top" wrapText="1"/>
    </xf>
    <xf numFmtId="0" fontId="4" fillId="0" borderId="145" xfId="0" applyFont="1" applyFill="1" applyBorder="1" applyAlignment="1">
      <alignment wrapText="1"/>
    </xf>
    <xf numFmtId="0" fontId="24" fillId="0" borderId="145" xfId="3" applyFont="1" applyFill="1" applyBorder="1" applyAlignment="1" applyProtection="1">
      <alignment vertical="top" wrapText="1"/>
    </xf>
    <xf numFmtId="0" fontId="20" fillId="5" borderId="28" xfId="8" applyFont="1" applyFill="1" applyBorder="1" applyAlignment="1" applyProtection="1">
      <alignment vertical="center"/>
    </xf>
    <xf numFmtId="0" fontId="20" fillId="5" borderId="22" xfId="8" applyFont="1" applyFill="1" applyBorder="1" applyAlignment="1" applyProtection="1">
      <alignment vertical="center"/>
    </xf>
    <xf numFmtId="0" fontId="11" fillId="5" borderId="38" xfId="0" applyFont="1" applyFill="1" applyBorder="1" applyAlignment="1">
      <alignment vertical="center"/>
    </xf>
    <xf numFmtId="0" fontId="11" fillId="5" borderId="22" xfId="0" applyFont="1" applyFill="1" applyBorder="1" applyAlignment="1">
      <alignment vertical="center"/>
    </xf>
    <xf numFmtId="0" fontId="11" fillId="5" borderId="19" xfId="0" applyFont="1" applyFill="1" applyBorder="1" applyAlignment="1">
      <alignment vertical="center"/>
    </xf>
    <xf numFmtId="0" fontId="11" fillId="5" borderId="28" xfId="0" applyFont="1" applyFill="1" applyBorder="1" applyAlignment="1">
      <alignment vertical="top"/>
    </xf>
    <xf numFmtId="0" fontId="20" fillId="5" borderId="38" xfId="8" applyFont="1" applyFill="1" applyBorder="1" applyAlignment="1" applyProtection="1">
      <alignment vertical="center"/>
    </xf>
    <xf numFmtId="0" fontId="21" fillId="0" borderId="145" xfId="3" applyFont="1" applyFill="1" applyBorder="1" applyAlignment="1" applyProtection="1">
      <alignment horizontal="left" vertical="center" wrapText="1"/>
    </xf>
    <xf numFmtId="0" fontId="3" fillId="0" borderId="53" xfId="5" applyFont="1" applyFill="1" applyBorder="1" applyAlignment="1">
      <alignment vertical="top" wrapText="1"/>
    </xf>
    <xf numFmtId="0" fontId="3" fillId="0" borderId="56" xfId="0" applyFont="1" applyFill="1" applyBorder="1" applyAlignment="1">
      <alignment horizontal="center" wrapText="1"/>
    </xf>
    <xf numFmtId="0" fontId="21" fillId="4" borderId="139" xfId="3" applyFont="1" applyFill="1" applyBorder="1" applyAlignment="1" applyProtection="1">
      <alignment horizontal="centerContinuous" vertical="center" wrapText="1"/>
    </xf>
    <xf numFmtId="0" fontId="21" fillId="4" borderId="148" xfId="3" applyFont="1" applyFill="1" applyBorder="1" applyAlignment="1" applyProtection="1">
      <alignment horizontal="centerContinuous" vertical="center" wrapText="1"/>
    </xf>
    <xf numFmtId="0" fontId="21" fillId="4" borderId="29" xfId="3" applyFont="1" applyFill="1" applyBorder="1" applyAlignment="1" applyProtection="1">
      <alignment horizontal="centerContinuous" vertical="center" wrapText="1"/>
    </xf>
    <xf numFmtId="0" fontId="21" fillId="4" borderId="149" xfId="3" applyFont="1" applyFill="1" applyBorder="1" applyAlignment="1" applyProtection="1">
      <alignment horizontal="centerContinuous" vertical="center" wrapText="1"/>
    </xf>
    <xf numFmtId="0" fontId="20" fillId="0" borderId="0" xfId="3" applyFont="1" applyFill="1" applyBorder="1" applyAlignment="1" applyProtection="1">
      <alignment vertical="center" wrapText="1"/>
    </xf>
    <xf numFmtId="0" fontId="24" fillId="0" borderId="22" xfId="8" applyFont="1" applyFill="1" applyBorder="1" applyAlignment="1">
      <alignment vertical="center"/>
    </xf>
    <xf numFmtId="0" fontId="24" fillId="0" borderId="23" xfId="8" applyFont="1" applyFill="1" applyBorder="1" applyAlignment="1">
      <alignment vertical="center"/>
    </xf>
    <xf numFmtId="0" fontId="20" fillId="5" borderId="138" xfId="8" applyFont="1" applyFill="1" applyBorder="1" applyAlignment="1">
      <alignment vertical="center" wrapText="1"/>
    </xf>
    <xf numFmtId="0" fontId="20" fillId="0" borderId="19" xfId="8" applyFont="1" applyFill="1" applyBorder="1" applyAlignment="1">
      <alignment vertical="center"/>
    </xf>
    <xf numFmtId="0" fontId="20" fillId="5" borderId="19" xfId="8" applyFont="1" applyFill="1" applyBorder="1" applyAlignment="1">
      <alignment vertical="center" wrapText="1"/>
    </xf>
    <xf numFmtId="0" fontId="20" fillId="5" borderId="19" xfId="8" applyFont="1" applyFill="1" applyBorder="1" applyAlignment="1">
      <alignment vertical="center"/>
    </xf>
    <xf numFmtId="0" fontId="20" fillId="5" borderId="30" xfId="8" applyFont="1" applyFill="1" applyBorder="1" applyAlignment="1">
      <alignment vertical="center"/>
    </xf>
    <xf numFmtId="0" fontId="20" fillId="5" borderId="28" xfId="8" applyFont="1" applyFill="1" applyBorder="1" applyAlignment="1">
      <alignment vertical="center"/>
    </xf>
    <xf numFmtId="0" fontId="20" fillId="2" borderId="34" xfId="8" applyFont="1" applyFill="1" applyBorder="1" applyAlignment="1">
      <alignment vertical="center" wrapText="1"/>
    </xf>
    <xf numFmtId="0" fontId="20" fillId="2" borderId="12" xfId="8" applyFont="1" applyFill="1" applyBorder="1" applyAlignment="1">
      <alignment vertical="center" wrapText="1"/>
    </xf>
    <xf numFmtId="0" fontId="20" fillId="2" borderId="26" xfId="8" applyFont="1" applyFill="1" applyBorder="1" applyAlignment="1">
      <alignment vertical="center" wrapText="1"/>
    </xf>
    <xf numFmtId="0" fontId="20" fillId="2" borderId="150" xfId="8" applyFont="1" applyFill="1" applyBorder="1" applyAlignment="1">
      <alignment vertical="center" wrapText="1"/>
    </xf>
    <xf numFmtId="0" fontId="20" fillId="2" borderId="34" xfId="8" applyFont="1" applyFill="1" applyBorder="1" applyAlignment="1">
      <alignment vertical="center"/>
    </xf>
    <xf numFmtId="0" fontId="20" fillId="2" borderId="12" xfId="8" applyFont="1" applyFill="1" applyBorder="1" applyAlignment="1">
      <alignment vertical="center"/>
    </xf>
    <xf numFmtId="0" fontId="20" fillId="2" borderId="31" xfId="8" applyFont="1" applyFill="1" applyBorder="1" applyAlignment="1">
      <alignment vertical="center"/>
    </xf>
    <xf numFmtId="0" fontId="20" fillId="5" borderId="138" xfId="8" applyFont="1" applyFill="1" applyBorder="1" applyAlignment="1">
      <alignment vertical="center"/>
    </xf>
    <xf numFmtId="0" fontId="24" fillId="0" borderId="5" xfId="0" applyFont="1" applyFill="1" applyBorder="1" applyAlignment="1" applyProtection="1">
      <alignment vertical="top"/>
    </xf>
    <xf numFmtId="0" fontId="20" fillId="5" borderId="28" xfId="8" applyFont="1" applyFill="1" applyBorder="1" applyAlignment="1" applyProtection="1">
      <alignment vertical="top" wrapText="1"/>
    </xf>
    <xf numFmtId="0" fontId="2" fillId="3" borderId="12" xfId="8" applyFont="1" applyFill="1" applyBorder="1" applyAlignment="1" applyProtection="1">
      <alignment horizontal="center" vertical="center"/>
      <protection locked="0"/>
    </xf>
    <xf numFmtId="0" fontId="21" fillId="4" borderId="148" xfId="3" applyFont="1" applyFill="1" applyBorder="1" applyAlignment="1" applyProtection="1">
      <alignment horizontal="centerContinuous" vertical="center"/>
    </xf>
    <xf numFmtId="0" fontId="34" fillId="0" borderId="151" xfId="0" applyFont="1" applyFill="1" applyBorder="1"/>
    <xf numFmtId="0" fontId="34" fillId="0" borderId="152" xfId="0" applyFont="1" applyFill="1" applyBorder="1"/>
    <xf numFmtId="1" fontId="1" fillId="0" borderId="152" xfId="0" applyNumberFormat="1" applyFont="1" applyFill="1" applyBorder="1"/>
    <xf numFmtId="1" fontId="1" fillId="0" borderId="153" xfId="0" applyNumberFormat="1" applyFont="1" applyFill="1" applyBorder="1"/>
    <xf numFmtId="0" fontId="1" fillId="3" borderId="26" xfId="0" applyFont="1" applyFill="1" applyBorder="1" applyAlignment="1" applyProtection="1">
      <alignment horizontal="left" vertical="top" wrapText="1"/>
      <protection locked="0"/>
    </xf>
    <xf numFmtId="0" fontId="1" fillId="0" borderId="53" xfId="5" applyFont="1" applyBorder="1" applyAlignment="1">
      <alignment vertical="top" wrapText="1"/>
    </xf>
    <xf numFmtId="0" fontId="1" fillId="0" borderId="56" xfId="0" applyFont="1" applyFill="1" applyBorder="1" applyAlignment="1">
      <alignment horizontal="center" wrapText="1"/>
    </xf>
    <xf numFmtId="0" fontId="1" fillId="0" borderId="41" xfId="0" applyFont="1" applyFill="1" applyBorder="1" applyAlignment="1">
      <alignment vertical="top" wrapText="1"/>
    </xf>
    <xf numFmtId="0" fontId="1" fillId="0" borderId="41" xfId="0" applyFont="1" applyBorder="1" applyAlignment="1">
      <alignment vertical="top" wrapText="1"/>
    </xf>
    <xf numFmtId="0" fontId="1" fillId="0" borderId="53" xfId="5" applyFont="1" applyFill="1" applyBorder="1" applyAlignment="1">
      <alignment vertical="top" wrapText="1"/>
    </xf>
    <xf numFmtId="0" fontId="1" fillId="0" borderId="45" xfId="0" applyFont="1" applyFill="1" applyBorder="1" applyProtection="1"/>
    <xf numFmtId="0" fontId="11" fillId="5" borderId="141" xfId="0" applyFont="1" applyFill="1" applyBorder="1" applyAlignment="1">
      <alignment vertical="center"/>
    </xf>
    <xf numFmtId="0" fontId="11" fillId="5" borderId="154" xfId="0" applyFont="1" applyFill="1" applyBorder="1" applyAlignment="1">
      <alignment vertical="center"/>
    </xf>
    <xf numFmtId="0" fontId="21" fillId="5" borderId="0" xfId="3" applyFont="1" applyFill="1" applyBorder="1"/>
    <xf numFmtId="170" fontId="11" fillId="0" borderId="54" xfId="0" applyNumberFormat="1" applyFont="1" applyBorder="1" applyAlignment="1">
      <alignment horizontal="left"/>
    </xf>
    <xf numFmtId="170" fontId="11" fillId="0" borderId="45" xfId="0" applyNumberFormat="1" applyFont="1" applyBorder="1" applyAlignment="1">
      <alignment horizontal="left"/>
    </xf>
    <xf numFmtId="170" fontId="11" fillId="0" borderId="102" xfId="0" applyNumberFormat="1" applyFont="1" applyBorder="1" applyAlignment="1">
      <alignment horizontal="left"/>
    </xf>
    <xf numFmtId="0" fontId="1" fillId="3" borderId="10" xfId="8" applyFont="1" applyFill="1" applyBorder="1" applyAlignment="1" applyProtection="1">
      <alignment horizontal="center" vertical="center"/>
      <protection locked="0"/>
    </xf>
    <xf numFmtId="0" fontId="1" fillId="3" borderId="12" xfId="8" applyFont="1" applyFill="1" applyBorder="1" applyAlignment="1" applyProtection="1">
      <alignment horizontal="center" vertical="center"/>
      <protection locked="0"/>
    </xf>
    <xf numFmtId="0" fontId="1" fillId="3" borderId="12" xfId="0" applyFont="1" applyFill="1" applyBorder="1" applyAlignment="1" applyProtection="1">
      <alignment horizontal="left" vertical="center"/>
      <protection locked="0"/>
    </xf>
    <xf numFmtId="0" fontId="20" fillId="5" borderId="19" xfId="8" applyFont="1" applyFill="1" applyBorder="1" applyAlignment="1">
      <alignment horizontal="left" vertical="center" wrapText="1"/>
    </xf>
    <xf numFmtId="0" fontId="1" fillId="6" borderId="35" xfId="0" applyFont="1" applyFill="1" applyBorder="1" applyAlignment="1" applyProtection="1">
      <alignment horizontal="left" vertical="center"/>
    </xf>
    <xf numFmtId="0" fontId="21" fillId="4" borderId="25" xfId="3" applyFont="1" applyFill="1" applyBorder="1" applyAlignment="1" applyProtection="1">
      <alignment horizontal="left" vertical="center"/>
    </xf>
    <xf numFmtId="0" fontId="2" fillId="6" borderId="35" xfId="0" applyFont="1" applyFill="1" applyBorder="1" applyAlignment="1" applyProtection="1">
      <alignment horizontal="left" vertical="center"/>
    </xf>
    <xf numFmtId="0" fontId="20" fillId="2" borderId="31" xfId="8" applyFont="1" applyFill="1" applyBorder="1" applyAlignment="1">
      <alignment horizontal="left" vertical="center" wrapText="1"/>
    </xf>
    <xf numFmtId="0" fontId="20" fillId="2" borderId="150" xfId="8" applyFont="1" applyFill="1" applyBorder="1" applyAlignment="1">
      <alignment horizontal="left" vertical="center" wrapText="1"/>
    </xf>
    <xf numFmtId="0" fontId="20" fillId="2" borderId="34" xfId="8" applyFont="1" applyFill="1" applyBorder="1" applyAlignment="1">
      <alignment horizontal="left" vertical="center" wrapText="1"/>
    </xf>
    <xf numFmtId="0" fontId="17" fillId="0" borderId="64" xfId="0" applyFont="1" applyFill="1" applyBorder="1" applyAlignment="1">
      <alignment horizontal="center"/>
    </xf>
    <xf numFmtId="0" fontId="17" fillId="0" borderId="65" xfId="0" applyFont="1" applyFill="1" applyBorder="1" applyAlignment="1">
      <alignment horizontal="center"/>
    </xf>
  </cellXfs>
  <cellStyles count="13">
    <cellStyle name="Comma" xfId="11" builtinId="3"/>
    <cellStyle name="Comma 3" xfId="1"/>
    <cellStyle name="Currency" xfId="7" builtinId="4"/>
    <cellStyle name="Hyperlink" xfId="3" builtinId="8"/>
    <cellStyle name="Normal" xfId="0" builtinId="0"/>
    <cellStyle name="Normal 11" xfId="8"/>
    <cellStyle name="Normal 13" xfId="4"/>
    <cellStyle name="Normal 14" xfId="6"/>
    <cellStyle name="Normal 2" xfId="10"/>
    <cellStyle name="Normal 3" xfId="5"/>
    <cellStyle name="Normal 4" xfId="12"/>
    <cellStyle name="Normal 9" xfId="2"/>
    <cellStyle name="Percent" xfId="9" builtinId="5"/>
  </cellStyles>
  <dxfs count="2">
    <dxf>
      <fill>
        <patternFill>
          <bgColor rgb="FFFFFF00"/>
        </patternFill>
      </fill>
    </dxf>
    <dxf>
      <font>
        <b val="0"/>
        <i val="0"/>
        <color rgb="FFFF0000"/>
      </font>
      <fill>
        <patternFill>
          <bgColor rgb="FFFFFF00"/>
        </patternFill>
      </fill>
      <border>
        <vertical/>
        <horizontal/>
      </border>
    </dxf>
  </dxfs>
  <tableStyles count="0" defaultTableStyle="TableStyleMedium2" defaultPivotStyle="PivotStyleLight16"/>
  <colors>
    <mruColors>
      <color rgb="FFFFFF66"/>
      <color rgb="FF0563C1"/>
      <color rgb="FF009F4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5257099</xdr:colOff>
      <xdr:row>7</xdr:row>
      <xdr:rowOff>161721</xdr:rowOff>
    </xdr:to>
    <xdr:pic>
      <xdr:nvPicPr>
        <xdr:cNvPr id="4" name="Picture 3"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190500" y="0"/>
          <a:ext cx="5257099" cy="1628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619125" y="0"/>
          <a:ext cx="5257099" cy="16285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619125" y="0"/>
          <a:ext cx="5257099" cy="16285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1637599</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19075" y="0"/>
          <a:ext cx="5257099" cy="16285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619125" y="0"/>
          <a:ext cx="5257099" cy="162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95275" y="0"/>
          <a:ext cx="5257099" cy="16285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970849</xdr:colOff>
      <xdr:row>7</xdr:row>
      <xdr:rowOff>152196</xdr:rowOff>
    </xdr:to>
    <xdr:pic>
      <xdr:nvPicPr>
        <xdr:cNvPr id="4" name="Picture 3"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09550" y="0"/>
          <a:ext cx="5257099" cy="16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5" name="Picture 4"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619125" y="0"/>
          <a:ext cx="5257099" cy="16285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713674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619125" y="0"/>
          <a:ext cx="5257099" cy="1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1618549</xdr:colOff>
      <xdr:row>7</xdr:row>
      <xdr:rowOff>161721</xdr:rowOff>
    </xdr:to>
    <xdr:pic>
      <xdr:nvPicPr>
        <xdr:cNvPr id="5" name="Picture 4"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152400" y="0"/>
          <a:ext cx="5257099" cy="16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0</xdr:rowOff>
    </xdr:from>
    <xdr:to>
      <xdr:col>2</xdr:col>
      <xdr:colOff>427924</xdr:colOff>
      <xdr:row>7</xdr:row>
      <xdr:rowOff>161721</xdr:rowOff>
    </xdr:to>
    <xdr:pic>
      <xdr:nvPicPr>
        <xdr:cNvPr id="4" name="Picture 3"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57175" y="0"/>
          <a:ext cx="5257099" cy="1628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4</xdr:col>
      <xdr:colOff>323149</xdr:colOff>
      <xdr:row>7</xdr:row>
      <xdr:rowOff>161721</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38125" y="0"/>
          <a:ext cx="5257099" cy="16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580324</xdr:colOff>
      <xdr:row>7</xdr:row>
      <xdr:rowOff>161721</xdr:rowOff>
    </xdr:to>
    <xdr:pic>
      <xdr:nvPicPr>
        <xdr:cNvPr id="4" name="Picture 3"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00025" y="0"/>
          <a:ext cx="5257099" cy="1628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5266624</xdr:colOff>
      <xdr:row>7</xdr:row>
      <xdr:rowOff>152196</xdr:rowOff>
    </xdr:to>
    <xdr:pic>
      <xdr:nvPicPr>
        <xdr:cNvPr id="4" name="Picture 3"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00025" y="0"/>
          <a:ext cx="5257099" cy="16285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5257099</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466725" y="0"/>
          <a:ext cx="5257099" cy="16285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1266124</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19075" y="0"/>
          <a:ext cx="5257099" cy="16285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399349</xdr:colOff>
      <xdr:row>7</xdr:row>
      <xdr:rowOff>152196</xdr:rowOff>
    </xdr:to>
    <xdr:pic>
      <xdr:nvPicPr>
        <xdr:cNvPr id="3" name="Picture 2" descr="California Air Resources Board&#10;Job Co-benefit Modeling Tool&#10;California Climate Investments"/>
        <xdr:cNvPicPr>
          <a:picLocks noChangeAspect="1"/>
        </xdr:cNvPicPr>
      </xdr:nvPicPr>
      <xdr:blipFill>
        <a:blip xmlns:r="http://schemas.openxmlformats.org/officeDocument/2006/relationships" r:embed="rId1"/>
        <a:stretch>
          <a:fillRect/>
        </a:stretch>
      </xdr:blipFill>
      <xdr:spPr>
        <a:xfrm>
          <a:off x="200025" y="0"/>
          <a:ext cx="5257099" cy="16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ISD\Div\CII%20Section\Co-benefits\Jobs\t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Inputs"/>
      <sheetName val="Results"/>
      <sheetName val="Definitions"/>
      <sheetName val="Calculations"/>
      <sheetName val="Programs"/>
      <sheetName val="Activities"/>
      <sheetName val="RIMS II Codes"/>
      <sheetName val="RIMS II FTE Multipliers"/>
      <sheetName val="Equation 3 FTE Conversion1"/>
      <sheetName val="Equation 4 Type I FTE"/>
      <sheetName val="Equation 4 Type II FTE"/>
      <sheetName val="Equation 5 Direct FTE"/>
      <sheetName val="Equation 6 Indirect FTE"/>
      <sheetName val="Equation 7 Induced FTE "/>
      <sheetName val="Equation 8 Retail Adjustments"/>
      <sheetName val="RIMS II Type I Employment"/>
      <sheetName val="RIMS II Type II Employment"/>
    </sheetNames>
    <sheetDataSet>
      <sheetData sheetId="0" refreshError="1"/>
      <sheetData sheetId="1" refreshError="1"/>
      <sheetData sheetId="2" refreshError="1"/>
      <sheetData sheetId="3" refreshError="1"/>
      <sheetData sheetId="4" refreshError="1"/>
      <sheetData sheetId="5">
        <row r="9">
          <cell r="D9">
            <v>0</v>
          </cell>
        </row>
      </sheetData>
      <sheetData sheetId="6">
        <row r="9">
          <cell r="B9" t="str">
            <v>California Air Resources Board</v>
          </cell>
          <cell r="C9" t="str">
            <v>California Coastal Commission</v>
          </cell>
          <cell r="D9" t="str">
            <v>California Conservation Corps</v>
          </cell>
          <cell r="E9" t="str">
            <v>California Department of Community Services and Development</v>
          </cell>
          <cell r="F9" t="str">
            <v>California Department of Fish and Wildlife</v>
          </cell>
          <cell r="G9" t="str">
            <v>California Department of Food and Agriculture</v>
          </cell>
          <cell r="H9" t="str">
            <v>California Department of Forestry and Fire Protection</v>
          </cell>
          <cell r="I9" t="str">
            <v>California Department of Resources Recycling and Recovery</v>
          </cell>
          <cell r="J9" t="str">
            <v>California Department of Transportation</v>
          </cell>
          <cell r="K9" t="str">
            <v>California Department of Water Resources</v>
          </cell>
          <cell r="L9" t="str">
            <v>California Energy Commission</v>
          </cell>
          <cell r="M9" t="str">
            <v>California Natural Resources Agency</v>
          </cell>
          <cell r="N9" t="str">
            <v>California State Coastal Conservancy</v>
          </cell>
          <cell r="O9" t="str">
            <v>California State Transportation Agency</v>
          </cell>
          <cell r="P9" t="str">
            <v>California Wildlife Conservation Board</v>
          </cell>
          <cell r="Q9" t="str">
            <v>Governor's Office of Emergency Services</v>
          </cell>
          <cell r="R9" t="str">
            <v>High-Speed Rail Authority</v>
          </cell>
          <cell r="S9" t="str">
            <v>San Francisco Bay Conservation Development Commission</v>
          </cell>
          <cell r="T9" t="str">
            <v>Strategic Growth Council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rb.ca.gov/cc/capandtrade/auctionproceeds/final_jobs_userguide.pdf" TargetMode="External"/><Relationship Id="rId2" Type="http://schemas.openxmlformats.org/officeDocument/2006/relationships/hyperlink" Target="http://www.caclimateinvestments.ca.gov/" TargetMode="External"/><Relationship Id="rId1" Type="http://schemas.openxmlformats.org/officeDocument/2006/relationships/hyperlink" Target="mailto:GGRFProgram@arb.ca.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rb.ca.gov/cci-cobenefits"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rb.ca.gov/cc/capandtrade/auctionproceeds/final_jobs_userguide.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rb.ca.gov/cc/capandtrade/auctionproceeds/final_jobs_userguide.pd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7A7"/>
  </sheetPr>
  <dimension ref="B1:R161"/>
  <sheetViews>
    <sheetView showGridLines="0" tabSelected="1" zoomScaleNormal="100" workbookViewId="0"/>
  </sheetViews>
  <sheetFormatPr defaultColWidth="9.1796875" defaultRowHeight="15" customHeight="1" x14ac:dyDescent="0.3"/>
  <cols>
    <col min="1" max="1" width="2.81640625" style="1" customWidth="1"/>
    <col min="2" max="2" width="135" style="1" customWidth="1"/>
    <col min="3" max="3" width="1.81640625" style="1" customWidth="1"/>
    <col min="4" max="16384" width="9.1796875" style="1"/>
  </cols>
  <sheetData>
    <row r="1" spans="2:18" ht="17.149999999999999" customHeight="1" x14ac:dyDescent="0.3">
      <c r="B1" s="285"/>
    </row>
    <row r="2" spans="2:18" ht="17.149999999999999" customHeight="1" x14ac:dyDescent="0.3">
      <c r="B2" s="284"/>
    </row>
    <row r="3" spans="2:18" ht="17.149999999999999" customHeight="1" x14ac:dyDescent="0.3">
      <c r="B3" s="285"/>
    </row>
    <row r="4" spans="2:18" ht="17.149999999999999" customHeight="1" x14ac:dyDescent="0.3">
      <c r="B4" s="284"/>
    </row>
    <row r="5" spans="2:18" ht="17.149999999999999" customHeight="1" x14ac:dyDescent="0.3">
      <c r="B5" s="285"/>
    </row>
    <row r="6" spans="2:18" ht="17.149999999999999" customHeight="1" x14ac:dyDescent="0.3"/>
    <row r="7" spans="2:18" ht="17.149999999999999" customHeight="1" x14ac:dyDescent="0.3"/>
    <row r="8" spans="2:18" ht="17.149999999999999" customHeight="1" x14ac:dyDescent="0.3"/>
    <row r="9" spans="2:18" ht="15.5" x14ac:dyDescent="0.35">
      <c r="B9" s="536"/>
    </row>
    <row r="10" spans="2:18" ht="15" customHeight="1" thickBot="1" x14ac:dyDescent="0.4">
      <c r="B10" s="2" t="s">
        <v>838</v>
      </c>
      <c r="C10" s="3"/>
      <c r="D10" s="3"/>
      <c r="E10" s="3"/>
      <c r="F10" s="3"/>
      <c r="G10" s="3"/>
      <c r="H10" s="3"/>
      <c r="I10" s="3"/>
      <c r="J10" s="3"/>
      <c r="K10" s="3"/>
      <c r="L10" s="3"/>
      <c r="M10" s="3"/>
      <c r="N10" s="3"/>
      <c r="O10" s="3"/>
      <c r="P10" s="4"/>
      <c r="Q10" s="4"/>
      <c r="R10" s="3"/>
    </row>
    <row r="11" spans="2:18" ht="51" customHeight="1" x14ac:dyDescent="0.35">
      <c r="B11" s="483" t="s">
        <v>859</v>
      </c>
      <c r="C11" s="3"/>
    </row>
    <row r="12" spans="2:18" ht="15" customHeight="1" x14ac:dyDescent="0.35">
      <c r="B12" s="484" t="s">
        <v>842</v>
      </c>
      <c r="C12" s="3"/>
    </row>
    <row r="13" spans="2:18" ht="15" customHeight="1" x14ac:dyDescent="0.35">
      <c r="B13" s="485"/>
      <c r="C13" s="3"/>
    </row>
    <row r="14" spans="2:18" ht="31" x14ac:dyDescent="0.35">
      <c r="B14" s="495" t="s">
        <v>844</v>
      </c>
      <c r="C14" s="3"/>
    </row>
    <row r="15" spans="2:18" ht="15" customHeight="1" x14ac:dyDescent="0.35">
      <c r="B15" s="486"/>
      <c r="C15" s="3"/>
    </row>
    <row r="16" spans="2:18" ht="15" customHeight="1" x14ac:dyDescent="0.35">
      <c r="B16" s="487" t="s">
        <v>6</v>
      </c>
      <c r="C16" s="3"/>
    </row>
    <row r="17" spans="2:3" ht="15" customHeight="1" x14ac:dyDescent="0.35">
      <c r="B17" s="480" t="s">
        <v>835</v>
      </c>
      <c r="C17" s="3"/>
    </row>
    <row r="18" spans="2:3" ht="15" customHeight="1" x14ac:dyDescent="0.35">
      <c r="B18" s="481" t="s">
        <v>1</v>
      </c>
      <c r="C18" s="3"/>
    </row>
    <row r="19" spans="2:3" ht="15" customHeight="1" x14ac:dyDescent="0.35">
      <c r="B19" s="480" t="s">
        <v>836</v>
      </c>
      <c r="C19" s="3"/>
    </row>
    <row r="20" spans="2:3" ht="15" customHeight="1" thickBot="1" x14ac:dyDescent="0.4">
      <c r="B20" s="482" t="s">
        <v>837</v>
      </c>
      <c r="C20" s="3"/>
    </row>
    <row r="21" spans="2:3" ht="15" customHeight="1" x14ac:dyDescent="0.35">
      <c r="B21" s="443"/>
      <c r="C21" s="3"/>
    </row>
    <row r="22" spans="2:3" ht="15" customHeight="1" x14ac:dyDescent="0.35">
      <c r="B22" s="5"/>
      <c r="C22" s="3"/>
    </row>
    <row r="23" spans="2:3" ht="15" customHeight="1" x14ac:dyDescent="0.35">
      <c r="B23" s="6"/>
      <c r="C23" s="3"/>
    </row>
    <row r="24" spans="2:3" ht="15" customHeight="1" x14ac:dyDescent="0.35">
      <c r="B24" s="6"/>
      <c r="C24" s="3"/>
    </row>
    <row r="25" spans="2:3" ht="15" customHeight="1" x14ac:dyDescent="0.35">
      <c r="B25" s="6"/>
      <c r="C25" s="3"/>
    </row>
    <row r="26" spans="2:3" ht="15" customHeight="1" x14ac:dyDescent="0.35">
      <c r="B26" s="6"/>
      <c r="C26" s="3"/>
    </row>
    <row r="27" spans="2:3" ht="15" customHeight="1" x14ac:dyDescent="0.35">
      <c r="B27" s="6"/>
      <c r="C27" s="3"/>
    </row>
    <row r="28" spans="2:3" ht="15" customHeight="1" x14ac:dyDescent="0.35">
      <c r="B28" s="6"/>
      <c r="C28" s="3"/>
    </row>
    <row r="29" spans="2:3" ht="15" customHeight="1" x14ac:dyDescent="0.35">
      <c r="B29" s="6"/>
      <c r="C29" s="3"/>
    </row>
    <row r="30" spans="2:3" ht="15" customHeight="1" x14ac:dyDescent="0.35">
      <c r="B30" s="6"/>
      <c r="C30" s="3"/>
    </row>
    <row r="31" spans="2:3" ht="15" customHeight="1" x14ac:dyDescent="0.35">
      <c r="B31" s="6"/>
      <c r="C31" s="3"/>
    </row>
    <row r="32" spans="2:3" ht="15" customHeight="1" x14ac:dyDescent="0.35">
      <c r="B32" s="6"/>
      <c r="C32" s="3"/>
    </row>
    <row r="33" spans="2:3" ht="15" customHeight="1" x14ac:dyDescent="0.35">
      <c r="B33" s="6"/>
      <c r="C33" s="3"/>
    </row>
    <row r="34" spans="2:3" ht="15" customHeight="1" x14ac:dyDescent="0.35">
      <c r="B34" s="6"/>
      <c r="C34" s="3"/>
    </row>
    <row r="35" spans="2:3" ht="15" customHeight="1" x14ac:dyDescent="0.35">
      <c r="B35" s="6"/>
      <c r="C35" s="3"/>
    </row>
    <row r="36" spans="2:3" ht="15" customHeight="1" x14ac:dyDescent="0.35">
      <c r="B36" s="6"/>
      <c r="C36" s="3"/>
    </row>
    <row r="37" spans="2:3" ht="15" customHeight="1" x14ac:dyDescent="0.35">
      <c r="B37" s="6"/>
      <c r="C37" s="3"/>
    </row>
    <row r="38" spans="2:3" ht="15" customHeight="1" x14ac:dyDescent="0.35">
      <c r="B38" s="6"/>
      <c r="C38" s="3"/>
    </row>
    <row r="39" spans="2:3" ht="15" customHeight="1" x14ac:dyDescent="0.35">
      <c r="B39" s="6"/>
      <c r="C39" s="3"/>
    </row>
    <row r="40" spans="2:3" ht="15" customHeight="1" x14ac:dyDescent="0.35">
      <c r="B40" s="6"/>
      <c r="C40" s="3"/>
    </row>
    <row r="41" spans="2:3" ht="15" customHeight="1" x14ac:dyDescent="0.35">
      <c r="B41" s="6"/>
      <c r="C41" s="3"/>
    </row>
    <row r="42" spans="2:3" ht="15" customHeight="1" x14ac:dyDescent="0.35">
      <c r="B42" s="6"/>
      <c r="C42" s="3"/>
    </row>
    <row r="43" spans="2:3" ht="15" customHeight="1" x14ac:dyDescent="0.35">
      <c r="B43" s="6"/>
      <c r="C43" s="3"/>
    </row>
    <row r="44" spans="2:3" ht="15" customHeight="1" x14ac:dyDescent="0.35">
      <c r="B44" s="6"/>
      <c r="C44" s="3"/>
    </row>
    <row r="45" spans="2:3" ht="15" customHeight="1" x14ac:dyDescent="0.35">
      <c r="B45" s="6"/>
      <c r="C45" s="3"/>
    </row>
    <row r="46" spans="2:3" ht="15" customHeight="1" x14ac:dyDescent="0.35">
      <c r="B46" s="6"/>
      <c r="C46" s="3"/>
    </row>
    <row r="47" spans="2:3" ht="15" customHeight="1" x14ac:dyDescent="0.35">
      <c r="B47" s="6"/>
      <c r="C47" s="3"/>
    </row>
    <row r="48" spans="2:3" ht="15" customHeight="1" x14ac:dyDescent="0.35">
      <c r="B48" s="6"/>
      <c r="C48" s="3"/>
    </row>
    <row r="49" spans="2:3" ht="15" customHeight="1" x14ac:dyDescent="0.35">
      <c r="B49" s="6"/>
      <c r="C49" s="3"/>
    </row>
    <row r="50" spans="2:3" ht="15" customHeight="1" x14ac:dyDescent="0.35">
      <c r="B50" s="6"/>
      <c r="C50" s="3"/>
    </row>
    <row r="51" spans="2:3" ht="15" customHeight="1" x14ac:dyDescent="0.35">
      <c r="B51" s="6"/>
      <c r="C51" s="3"/>
    </row>
    <row r="52" spans="2:3" ht="15" customHeight="1" x14ac:dyDescent="0.35">
      <c r="B52" s="6"/>
      <c r="C52" s="3"/>
    </row>
    <row r="53" spans="2:3" ht="15" customHeight="1" x14ac:dyDescent="0.35">
      <c r="B53" s="6"/>
      <c r="C53" s="3"/>
    </row>
    <row r="54" spans="2:3" ht="15" customHeight="1" x14ac:dyDescent="0.35">
      <c r="B54" s="6"/>
      <c r="C54" s="3"/>
    </row>
    <row r="55" spans="2:3" ht="15" customHeight="1" x14ac:dyDescent="0.35">
      <c r="B55" s="6"/>
      <c r="C55" s="3"/>
    </row>
    <row r="56" spans="2:3" ht="15" customHeight="1" x14ac:dyDescent="0.35">
      <c r="C56" s="3"/>
    </row>
    <row r="57" spans="2:3" ht="15" customHeight="1" x14ac:dyDescent="0.35">
      <c r="B57" s="7"/>
      <c r="C57" s="3"/>
    </row>
    <row r="58" spans="2:3" ht="15" customHeight="1" x14ac:dyDescent="0.35">
      <c r="B58" s="8"/>
      <c r="C58" s="3"/>
    </row>
    <row r="59" spans="2:3" ht="15" customHeight="1" x14ac:dyDescent="0.35">
      <c r="C59" s="3"/>
    </row>
    <row r="60" spans="2:3" ht="15" customHeight="1" x14ac:dyDescent="0.35">
      <c r="C60" s="3"/>
    </row>
    <row r="61" spans="2:3" ht="15" customHeight="1" x14ac:dyDescent="0.35">
      <c r="C61" s="3"/>
    </row>
    <row r="62" spans="2:3" ht="15" customHeight="1" x14ac:dyDescent="0.35">
      <c r="C62" s="3"/>
    </row>
    <row r="63" spans="2:3" ht="15" customHeight="1" x14ac:dyDescent="0.35">
      <c r="C63" s="3"/>
    </row>
    <row r="64" spans="2:3" ht="15" customHeight="1" x14ac:dyDescent="0.35">
      <c r="C64" s="3"/>
    </row>
    <row r="65" spans="3:3" ht="15" customHeight="1" x14ac:dyDescent="0.35">
      <c r="C65" s="3"/>
    </row>
    <row r="66" spans="3:3" ht="15" customHeight="1" x14ac:dyDescent="0.35">
      <c r="C66" s="3"/>
    </row>
    <row r="67" spans="3:3" ht="15" customHeight="1" x14ac:dyDescent="0.35">
      <c r="C67" s="3"/>
    </row>
    <row r="68" spans="3:3" ht="15" customHeight="1" x14ac:dyDescent="0.35">
      <c r="C68" s="3"/>
    </row>
    <row r="69" spans="3:3" ht="15" customHeight="1" x14ac:dyDescent="0.35">
      <c r="C69" s="3"/>
    </row>
    <row r="70" spans="3:3" ht="15" customHeight="1" x14ac:dyDescent="0.35">
      <c r="C70" s="3"/>
    </row>
    <row r="71" spans="3:3" ht="15" customHeight="1" x14ac:dyDescent="0.35">
      <c r="C71" s="3"/>
    </row>
    <row r="72" spans="3:3" ht="15" customHeight="1" x14ac:dyDescent="0.35">
      <c r="C72" s="3"/>
    </row>
    <row r="73" spans="3:3" ht="15" customHeight="1" x14ac:dyDescent="0.35">
      <c r="C73" s="3"/>
    </row>
    <row r="74" spans="3:3" ht="15" customHeight="1" x14ac:dyDescent="0.35">
      <c r="C74" s="3"/>
    </row>
    <row r="75" spans="3:3" ht="15" customHeight="1" x14ac:dyDescent="0.35">
      <c r="C75" s="3"/>
    </row>
    <row r="76" spans="3:3" ht="15" customHeight="1" x14ac:dyDescent="0.35">
      <c r="C76" s="3"/>
    </row>
    <row r="77" spans="3:3" ht="15" customHeight="1" x14ac:dyDescent="0.35">
      <c r="C77" s="3"/>
    </row>
    <row r="78" spans="3:3" ht="15" customHeight="1" x14ac:dyDescent="0.35">
      <c r="C78" s="3"/>
    </row>
    <row r="79" spans="3:3" ht="15" customHeight="1" x14ac:dyDescent="0.35">
      <c r="C79" s="3"/>
    </row>
    <row r="80" spans="3:3" ht="15" customHeight="1" x14ac:dyDescent="0.35">
      <c r="C80" s="3"/>
    </row>
    <row r="81" spans="3:3" ht="15" customHeight="1" x14ac:dyDescent="0.35">
      <c r="C81" s="3"/>
    </row>
    <row r="82" spans="3:3" ht="15" customHeight="1" x14ac:dyDescent="0.35">
      <c r="C82" s="3"/>
    </row>
    <row r="83" spans="3:3" ht="15" customHeight="1" x14ac:dyDescent="0.35">
      <c r="C83" s="3"/>
    </row>
    <row r="84" spans="3:3" ht="15" customHeight="1" x14ac:dyDescent="0.35">
      <c r="C84" s="3"/>
    </row>
    <row r="85" spans="3:3" ht="15" customHeight="1" x14ac:dyDescent="0.35">
      <c r="C85" s="3"/>
    </row>
    <row r="86" spans="3:3" ht="15" customHeight="1" x14ac:dyDescent="0.35">
      <c r="C86" s="3"/>
    </row>
    <row r="87" spans="3:3" ht="15" customHeight="1" x14ac:dyDescent="0.35">
      <c r="C87" s="3"/>
    </row>
    <row r="88" spans="3:3" ht="15" customHeight="1" x14ac:dyDescent="0.35">
      <c r="C88" s="3"/>
    </row>
    <row r="89" spans="3:3" ht="15" customHeight="1" x14ac:dyDescent="0.35">
      <c r="C89" s="3"/>
    </row>
    <row r="90" spans="3:3" ht="15" customHeight="1" x14ac:dyDescent="0.35">
      <c r="C90" s="3"/>
    </row>
    <row r="91" spans="3:3" ht="15" customHeight="1" x14ac:dyDescent="0.35">
      <c r="C91" s="3"/>
    </row>
    <row r="92" spans="3:3" ht="15" customHeight="1" x14ac:dyDescent="0.35">
      <c r="C92" s="3"/>
    </row>
    <row r="93" spans="3:3" ht="15" customHeight="1" x14ac:dyDescent="0.35">
      <c r="C93" s="3"/>
    </row>
    <row r="94" spans="3:3" ht="15" customHeight="1" x14ac:dyDescent="0.35">
      <c r="C94" s="3"/>
    </row>
    <row r="95" spans="3:3" ht="15" customHeight="1" x14ac:dyDescent="0.35">
      <c r="C95" s="3"/>
    </row>
    <row r="96" spans="3:3" ht="15" customHeight="1" x14ac:dyDescent="0.35">
      <c r="C96" s="3"/>
    </row>
    <row r="97" spans="3:3" ht="15" customHeight="1" x14ac:dyDescent="0.35">
      <c r="C97" s="3"/>
    </row>
    <row r="98" spans="3:3" ht="15" customHeight="1" x14ac:dyDescent="0.35">
      <c r="C98" s="3"/>
    </row>
    <row r="99" spans="3:3" ht="15" customHeight="1" x14ac:dyDescent="0.35">
      <c r="C99" s="3"/>
    </row>
    <row r="100" spans="3:3" ht="15" customHeight="1" x14ac:dyDescent="0.35">
      <c r="C100" s="3"/>
    </row>
    <row r="101" spans="3:3" ht="15" customHeight="1" x14ac:dyDescent="0.35">
      <c r="C101" s="3"/>
    </row>
    <row r="102" spans="3:3" ht="15" customHeight="1" x14ac:dyDescent="0.35">
      <c r="C102" s="3"/>
    </row>
    <row r="103" spans="3:3" ht="15" customHeight="1" x14ac:dyDescent="0.35">
      <c r="C103" s="3"/>
    </row>
    <row r="104" spans="3:3" ht="15" customHeight="1" x14ac:dyDescent="0.35">
      <c r="C104" s="3"/>
    </row>
    <row r="105" spans="3:3" ht="15" customHeight="1" x14ac:dyDescent="0.35">
      <c r="C105" s="3"/>
    </row>
    <row r="106" spans="3:3" ht="15" customHeight="1" x14ac:dyDescent="0.35">
      <c r="C106" s="3"/>
    </row>
    <row r="107" spans="3:3" ht="15" customHeight="1" x14ac:dyDescent="0.35">
      <c r="C107" s="3"/>
    </row>
    <row r="108" spans="3:3" ht="15" customHeight="1" x14ac:dyDescent="0.35">
      <c r="C108" s="3"/>
    </row>
    <row r="109" spans="3:3" ht="15" customHeight="1" x14ac:dyDescent="0.35">
      <c r="C109" s="3"/>
    </row>
    <row r="110" spans="3:3" ht="15" customHeight="1" x14ac:dyDescent="0.35">
      <c r="C110" s="3"/>
    </row>
    <row r="111" spans="3:3" ht="15" customHeight="1" x14ac:dyDescent="0.35">
      <c r="C111" s="3"/>
    </row>
    <row r="112" spans="3:3" ht="15" customHeight="1" x14ac:dyDescent="0.35">
      <c r="C112" s="3"/>
    </row>
    <row r="113" spans="3:3" ht="15" customHeight="1" x14ac:dyDescent="0.35">
      <c r="C113" s="3"/>
    </row>
    <row r="114" spans="3:3" ht="15" customHeight="1" x14ac:dyDescent="0.35">
      <c r="C114" s="3"/>
    </row>
    <row r="115" spans="3:3" ht="15" customHeight="1" x14ac:dyDescent="0.35">
      <c r="C115" s="3"/>
    </row>
    <row r="116" spans="3:3" ht="15" customHeight="1" x14ac:dyDescent="0.35">
      <c r="C116" s="3"/>
    </row>
    <row r="117" spans="3:3" ht="15" customHeight="1" x14ac:dyDescent="0.35">
      <c r="C117" s="3"/>
    </row>
    <row r="118" spans="3:3" ht="15" customHeight="1" x14ac:dyDescent="0.35">
      <c r="C118" s="3"/>
    </row>
    <row r="119" spans="3:3" ht="15" customHeight="1" x14ac:dyDescent="0.35">
      <c r="C119" s="3"/>
    </row>
    <row r="120" spans="3:3" ht="15" customHeight="1" x14ac:dyDescent="0.35">
      <c r="C120" s="3"/>
    </row>
    <row r="121" spans="3:3" ht="15" customHeight="1" x14ac:dyDescent="0.35">
      <c r="C121" s="3"/>
    </row>
    <row r="122" spans="3:3" ht="15" customHeight="1" x14ac:dyDescent="0.35">
      <c r="C122" s="3"/>
    </row>
    <row r="123" spans="3:3" ht="15" customHeight="1" x14ac:dyDescent="0.35">
      <c r="C123" s="3"/>
    </row>
    <row r="124" spans="3:3" ht="15" customHeight="1" x14ac:dyDescent="0.35">
      <c r="C124" s="3"/>
    </row>
    <row r="125" spans="3:3" ht="15" customHeight="1" x14ac:dyDescent="0.35">
      <c r="C125" s="3"/>
    </row>
    <row r="126" spans="3:3" ht="15" customHeight="1" x14ac:dyDescent="0.35">
      <c r="C126" s="3"/>
    </row>
    <row r="127" spans="3:3" ht="15" customHeight="1" x14ac:dyDescent="0.35">
      <c r="C127" s="3"/>
    </row>
    <row r="128" spans="3:3" ht="15" customHeight="1" x14ac:dyDescent="0.35">
      <c r="C128" s="3"/>
    </row>
    <row r="129" spans="3:3" ht="15" customHeight="1" x14ac:dyDescent="0.35">
      <c r="C129" s="3"/>
    </row>
    <row r="130" spans="3:3" ht="15" customHeight="1" x14ac:dyDescent="0.35">
      <c r="C130" s="3"/>
    </row>
    <row r="131" spans="3:3" ht="15" customHeight="1" x14ac:dyDescent="0.35">
      <c r="C131" s="3"/>
    </row>
    <row r="132" spans="3:3" ht="15" customHeight="1" x14ac:dyDescent="0.35">
      <c r="C132" s="3"/>
    </row>
    <row r="133" spans="3:3" ht="15" customHeight="1" x14ac:dyDescent="0.35">
      <c r="C133" s="3"/>
    </row>
    <row r="134" spans="3:3" ht="15" customHeight="1" x14ac:dyDescent="0.35">
      <c r="C134" s="3"/>
    </row>
    <row r="135" spans="3:3" ht="15" customHeight="1" x14ac:dyDescent="0.35">
      <c r="C135" s="3"/>
    </row>
    <row r="136" spans="3:3" ht="15" customHeight="1" x14ac:dyDescent="0.35">
      <c r="C136" s="3"/>
    </row>
    <row r="137" spans="3:3" ht="15" customHeight="1" x14ac:dyDescent="0.35">
      <c r="C137" s="3"/>
    </row>
    <row r="138" spans="3:3" ht="15" customHeight="1" x14ac:dyDescent="0.35">
      <c r="C138" s="3"/>
    </row>
    <row r="139" spans="3:3" ht="15" customHeight="1" x14ac:dyDescent="0.35">
      <c r="C139" s="3"/>
    </row>
    <row r="140" spans="3:3" ht="15" customHeight="1" x14ac:dyDescent="0.35">
      <c r="C140" s="3"/>
    </row>
    <row r="141" spans="3:3" ht="15" customHeight="1" x14ac:dyDescent="0.35">
      <c r="C141" s="3"/>
    </row>
    <row r="142" spans="3:3" ht="15" customHeight="1" x14ac:dyDescent="0.35">
      <c r="C142" s="3"/>
    </row>
    <row r="143" spans="3:3" ht="15" customHeight="1" x14ac:dyDescent="0.35">
      <c r="C143" s="3"/>
    </row>
    <row r="144" spans="3:3" ht="15" customHeight="1" x14ac:dyDescent="0.35">
      <c r="C144" s="3"/>
    </row>
    <row r="145" spans="3:3" ht="15" customHeight="1" x14ac:dyDescent="0.35">
      <c r="C145" s="3"/>
    </row>
    <row r="146" spans="3:3" ht="15" customHeight="1" x14ac:dyDescent="0.35">
      <c r="C146" s="3"/>
    </row>
    <row r="147" spans="3:3" ht="15" customHeight="1" x14ac:dyDescent="0.35">
      <c r="C147" s="3"/>
    </row>
    <row r="148" spans="3:3" ht="15" customHeight="1" x14ac:dyDescent="0.35">
      <c r="C148" s="3"/>
    </row>
    <row r="149" spans="3:3" ht="15" customHeight="1" x14ac:dyDescent="0.35">
      <c r="C149" s="3"/>
    </row>
    <row r="150" spans="3:3" ht="15" customHeight="1" x14ac:dyDescent="0.35">
      <c r="C150" s="3"/>
    </row>
    <row r="151" spans="3:3" ht="15" customHeight="1" x14ac:dyDescent="0.35">
      <c r="C151" s="3"/>
    </row>
    <row r="152" spans="3:3" ht="15" customHeight="1" x14ac:dyDescent="0.35">
      <c r="C152" s="3"/>
    </row>
    <row r="153" spans="3:3" ht="15" customHeight="1" x14ac:dyDescent="0.35">
      <c r="C153" s="3"/>
    </row>
    <row r="154" spans="3:3" ht="15" customHeight="1" x14ac:dyDescent="0.35">
      <c r="C154" s="3"/>
    </row>
    <row r="155" spans="3:3" ht="15" customHeight="1" x14ac:dyDescent="0.35">
      <c r="C155" s="3"/>
    </row>
    <row r="156" spans="3:3" ht="15" customHeight="1" x14ac:dyDescent="0.35">
      <c r="C156" s="3"/>
    </row>
    <row r="157" spans="3:3" ht="15" customHeight="1" x14ac:dyDescent="0.35">
      <c r="C157" s="3"/>
    </row>
    <row r="158" spans="3:3" ht="15" customHeight="1" x14ac:dyDescent="0.35">
      <c r="C158" s="3"/>
    </row>
    <row r="159" spans="3:3" ht="15" customHeight="1" x14ac:dyDescent="0.35">
      <c r="C159" s="3"/>
    </row>
    <row r="160" spans="3:3" ht="15" customHeight="1" x14ac:dyDescent="0.35">
      <c r="C160" s="3"/>
    </row>
    <row r="161" spans="3:3" ht="15" customHeight="1" x14ac:dyDescent="0.35">
      <c r="C161" s="3"/>
    </row>
  </sheetData>
  <sheetProtection algorithmName="SHA-512" hashValue="Cnuoi/4tiF3n/HjBNeWVcEZ5zI0Ay1UH/CIUHI4uHKNmWYvJi1XMBaBGk6Y9KB2ISdilzqGx1vmm5ObXsYGGlg==" saltValue="97qCSkkQxUYb78sAxKScMw==" spinCount="100000" sheet="1" objects="1" scenarios="1"/>
  <hyperlinks>
    <hyperlink ref="B18" r:id="rId1" tooltip="California Climate Investments program email"/>
    <hyperlink ref="B20" r:id="rId2" tooltip="California Climate Investments program webpage"/>
    <hyperlink ref="B14" r:id="rId3" tooltip="User Guide for Job Co-benefit Modeling Tool"/>
    <hyperlink ref="B12" r:id="rId4" tooltip="CARB co-benefits webpage"/>
  </hyperlinks>
  <pageMargins left="0.7" right="0.7" top="0.98479166666666662" bottom="0.75" header="0.3" footer="0.3"/>
  <pageSetup scale="60" fitToWidth="0" fitToHeight="0" orientation="landscape" r:id="rId5"/>
  <headerFooter>
    <oddFooter>&amp;L&amp;"Avenir LT Std 55 Roman,Regular"&amp;12&amp;K000000May 13, 2021&amp;C&amp;"Avenir LT Std 55 Roman,Regular"&amp;12Page &amp;P of &amp;N&amp;R&amp;"Avenir LT Std 55 Roman,Regular"&amp;12&amp;K000000&amp;A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2"/>
  <sheetViews>
    <sheetView showGridLines="0" zoomScaleNormal="100" zoomScalePageLayoutView="64" workbookViewId="0"/>
  </sheetViews>
  <sheetFormatPr defaultColWidth="9.1796875" defaultRowHeight="14" x14ac:dyDescent="0.3"/>
  <cols>
    <col min="1" max="1" width="2.7265625" style="9" customWidth="1"/>
    <col min="2" max="2" width="51.453125" style="9" customWidth="1"/>
    <col min="3" max="373" width="16.7265625" style="9" customWidth="1"/>
    <col min="374" max="374" width="13.179687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B8" s="11"/>
      <c r="C8" s="12"/>
      <c r="D8" s="12"/>
      <c r="E8" s="12"/>
      <c r="F8" s="13"/>
    </row>
    <row r="9" spans="1:374" s="14" customFormat="1" x14ac:dyDescent="0.3">
      <c r="B9" s="15"/>
      <c r="C9" s="16" t="s">
        <v>133</v>
      </c>
      <c r="D9" s="17">
        <v>111200</v>
      </c>
      <c r="E9" s="17">
        <v>111300</v>
      </c>
      <c r="F9" s="17">
        <v>111400</v>
      </c>
      <c r="G9" s="17">
        <v>111900</v>
      </c>
      <c r="H9" s="17">
        <v>112120</v>
      </c>
      <c r="I9" s="17" t="s">
        <v>139</v>
      </c>
      <c r="J9" s="17">
        <v>112300</v>
      </c>
      <c r="K9" s="17" t="s">
        <v>142</v>
      </c>
      <c r="L9" s="17">
        <v>113000</v>
      </c>
      <c r="M9" s="17">
        <v>114000</v>
      </c>
      <c r="N9" s="17">
        <v>115000</v>
      </c>
      <c r="O9" s="17">
        <v>211000</v>
      </c>
      <c r="P9" s="17">
        <v>212100</v>
      </c>
      <c r="Q9" s="17">
        <v>212230</v>
      </c>
      <c r="R9" s="17" t="s">
        <v>150</v>
      </c>
      <c r="S9" s="17">
        <v>212310</v>
      </c>
      <c r="T9" s="17" t="s">
        <v>154</v>
      </c>
      <c r="U9" s="17">
        <v>213111</v>
      </c>
      <c r="V9" s="17" t="s">
        <v>157</v>
      </c>
      <c r="W9" s="17" t="s">
        <v>159</v>
      </c>
      <c r="X9" s="17">
        <v>221200</v>
      </c>
      <c r="Y9" s="17">
        <v>221300</v>
      </c>
      <c r="Z9" s="17">
        <v>2332</v>
      </c>
      <c r="AA9" s="17" t="s">
        <v>163</v>
      </c>
      <c r="AB9" s="17" t="s">
        <v>123</v>
      </c>
      <c r="AC9" s="17" t="s">
        <v>784</v>
      </c>
      <c r="AD9" s="17">
        <v>321100</v>
      </c>
      <c r="AE9" s="17">
        <v>321200</v>
      </c>
      <c r="AF9" s="17">
        <v>321910</v>
      </c>
      <c r="AG9" s="17" t="s">
        <v>118</v>
      </c>
      <c r="AH9" s="17">
        <v>327100</v>
      </c>
      <c r="AI9" s="17">
        <v>327200</v>
      </c>
      <c r="AJ9" s="17">
        <v>327310</v>
      </c>
      <c r="AK9" s="17">
        <v>327320</v>
      </c>
      <c r="AL9" s="17">
        <v>327330</v>
      </c>
      <c r="AM9" s="17">
        <v>327390</v>
      </c>
      <c r="AN9" s="17">
        <v>327400</v>
      </c>
      <c r="AO9" s="17">
        <v>327910</v>
      </c>
      <c r="AP9" s="17">
        <v>327991</v>
      </c>
      <c r="AQ9" s="17">
        <v>327992</v>
      </c>
      <c r="AR9" s="17">
        <v>327993</v>
      </c>
      <c r="AS9" s="17">
        <v>327999</v>
      </c>
      <c r="AT9" s="17">
        <v>331110</v>
      </c>
      <c r="AU9" s="17">
        <v>331200</v>
      </c>
      <c r="AV9" s="17">
        <v>331314</v>
      </c>
      <c r="AW9" s="17">
        <v>331313</v>
      </c>
      <c r="AX9" s="17" t="s">
        <v>187</v>
      </c>
      <c r="AY9" s="17">
        <v>331410</v>
      </c>
      <c r="AZ9" s="17">
        <v>331420</v>
      </c>
      <c r="BA9" s="17">
        <v>331490</v>
      </c>
      <c r="BB9" s="17">
        <v>331510</v>
      </c>
      <c r="BC9" s="17">
        <v>331520</v>
      </c>
      <c r="BD9" s="17">
        <v>332114</v>
      </c>
      <c r="BE9" s="17" t="s">
        <v>193</v>
      </c>
      <c r="BF9" s="17">
        <v>332119</v>
      </c>
      <c r="BG9" s="17">
        <v>332200</v>
      </c>
      <c r="BH9" s="17">
        <v>332310</v>
      </c>
      <c r="BI9" s="17">
        <v>332320</v>
      </c>
      <c r="BJ9" s="17">
        <v>332410</v>
      </c>
      <c r="BK9" s="17">
        <v>332420</v>
      </c>
      <c r="BL9" s="17">
        <v>332430</v>
      </c>
      <c r="BM9" s="17">
        <v>332500</v>
      </c>
      <c r="BN9" s="17">
        <v>332600</v>
      </c>
      <c r="BO9" s="17">
        <v>332710</v>
      </c>
      <c r="BP9" s="17">
        <v>332720</v>
      </c>
      <c r="BQ9" s="17">
        <v>332800</v>
      </c>
      <c r="BR9" s="17">
        <v>332913</v>
      </c>
      <c r="BS9" s="17" t="s">
        <v>129</v>
      </c>
      <c r="BT9" s="17">
        <v>332991</v>
      </c>
      <c r="BU9" s="17">
        <v>332996</v>
      </c>
      <c r="BV9" s="17" t="s">
        <v>209</v>
      </c>
      <c r="BW9" s="17">
        <v>332999</v>
      </c>
      <c r="BX9" s="17">
        <v>333111</v>
      </c>
      <c r="BY9" s="17">
        <v>333112</v>
      </c>
      <c r="BZ9" s="17">
        <v>333120</v>
      </c>
      <c r="CA9" s="17">
        <v>333130</v>
      </c>
      <c r="CB9" s="17">
        <v>333242</v>
      </c>
      <c r="CC9" s="17" t="s">
        <v>785</v>
      </c>
      <c r="CD9" s="17">
        <v>333314</v>
      </c>
      <c r="CE9" s="17">
        <v>333316</v>
      </c>
      <c r="CF9" s="17">
        <v>333318</v>
      </c>
      <c r="CG9" s="17">
        <v>333414</v>
      </c>
      <c r="CH9" s="17">
        <v>333415</v>
      </c>
      <c r="CI9" s="17">
        <v>333413</v>
      </c>
      <c r="CJ9" s="17">
        <v>333511</v>
      </c>
      <c r="CK9" s="17">
        <v>333514</v>
      </c>
      <c r="CL9" s="17">
        <v>333517</v>
      </c>
      <c r="CM9" s="17" t="s">
        <v>224</v>
      </c>
      <c r="CN9" s="17">
        <v>333611</v>
      </c>
      <c r="CO9" s="17">
        <v>333612</v>
      </c>
      <c r="CP9" s="17">
        <v>333613</v>
      </c>
      <c r="CQ9" s="17">
        <v>333618</v>
      </c>
      <c r="CR9" s="17">
        <v>333912</v>
      </c>
      <c r="CS9" s="17" t="s">
        <v>119</v>
      </c>
      <c r="CT9" s="17">
        <v>333920</v>
      </c>
      <c r="CU9" s="17">
        <v>333991</v>
      </c>
      <c r="CV9" s="17">
        <v>333993</v>
      </c>
      <c r="CW9" s="17">
        <v>333994</v>
      </c>
      <c r="CX9" s="17" t="s">
        <v>234</v>
      </c>
      <c r="CY9" s="17" t="s">
        <v>238</v>
      </c>
      <c r="CZ9" s="17">
        <v>334111</v>
      </c>
      <c r="DA9" s="17">
        <v>334112</v>
      </c>
      <c r="DB9" s="17">
        <v>334118</v>
      </c>
      <c r="DC9" s="17">
        <v>334210</v>
      </c>
      <c r="DD9" s="17">
        <v>334220</v>
      </c>
      <c r="DE9" s="17">
        <v>334290</v>
      </c>
      <c r="DF9" s="17">
        <v>334413</v>
      </c>
      <c r="DG9" s="17">
        <v>334418</v>
      </c>
      <c r="DH9" s="17" t="s">
        <v>247</v>
      </c>
      <c r="DI9" s="17">
        <v>334510</v>
      </c>
      <c r="DJ9" s="17">
        <v>334511</v>
      </c>
      <c r="DK9" s="17">
        <v>334512</v>
      </c>
      <c r="DL9" s="17">
        <v>334513</v>
      </c>
      <c r="DM9" s="17">
        <v>334514</v>
      </c>
      <c r="DN9" s="17">
        <v>334515</v>
      </c>
      <c r="DO9" s="17">
        <v>334516</v>
      </c>
      <c r="DP9" s="17">
        <v>334517</v>
      </c>
      <c r="DQ9" s="17" t="s">
        <v>124</v>
      </c>
      <c r="DR9" s="17">
        <v>334300</v>
      </c>
      <c r="DS9" s="17">
        <v>334610</v>
      </c>
      <c r="DT9" s="17">
        <v>335110</v>
      </c>
      <c r="DU9" s="17">
        <v>335120</v>
      </c>
      <c r="DV9" s="17">
        <v>335210</v>
      </c>
      <c r="DW9" s="17">
        <v>335220</v>
      </c>
      <c r="DX9" s="17">
        <v>335311</v>
      </c>
      <c r="DY9" s="17">
        <v>335312</v>
      </c>
      <c r="DZ9" s="17">
        <v>335313</v>
      </c>
      <c r="EA9" s="17">
        <v>335314</v>
      </c>
      <c r="EB9" s="17">
        <v>335911</v>
      </c>
      <c r="EC9" s="17">
        <v>335912</v>
      </c>
      <c r="ED9" s="17">
        <v>335920</v>
      </c>
      <c r="EE9" s="17">
        <v>335930</v>
      </c>
      <c r="EF9" s="17">
        <v>335991</v>
      </c>
      <c r="EG9" s="17">
        <v>335999</v>
      </c>
      <c r="EH9" s="17">
        <v>336111</v>
      </c>
      <c r="EI9" s="17">
        <v>336112</v>
      </c>
      <c r="EJ9" s="17">
        <v>336120</v>
      </c>
      <c r="EK9" s="17">
        <v>336211</v>
      </c>
      <c r="EL9" s="17">
        <v>336212</v>
      </c>
      <c r="EM9" s="17">
        <v>336213</v>
      </c>
      <c r="EN9" s="17">
        <v>336214</v>
      </c>
      <c r="EO9" s="17">
        <v>336310</v>
      </c>
      <c r="EP9" s="17">
        <v>336320</v>
      </c>
      <c r="EQ9" s="17">
        <v>336350</v>
      </c>
      <c r="ER9" s="17">
        <v>336360</v>
      </c>
      <c r="ES9" s="17">
        <v>336370</v>
      </c>
      <c r="ET9" s="17">
        <v>336390</v>
      </c>
      <c r="EU9" s="17" t="s">
        <v>283</v>
      </c>
      <c r="EV9" s="17">
        <v>336411</v>
      </c>
      <c r="EW9" s="17">
        <v>336412</v>
      </c>
      <c r="EX9" s="17">
        <v>336413</v>
      </c>
      <c r="EY9" s="17">
        <v>336414</v>
      </c>
      <c r="EZ9" s="17" t="s">
        <v>293</v>
      </c>
      <c r="FA9" s="17">
        <v>336500</v>
      </c>
      <c r="FB9" s="17">
        <v>336611</v>
      </c>
      <c r="FC9" s="17">
        <v>336612</v>
      </c>
      <c r="FD9" s="17">
        <v>336991</v>
      </c>
      <c r="FE9" s="17">
        <v>336992</v>
      </c>
      <c r="FF9" s="17">
        <v>336999</v>
      </c>
      <c r="FG9" s="17">
        <v>337110</v>
      </c>
      <c r="FH9" s="17">
        <v>337121</v>
      </c>
      <c r="FI9" s="17">
        <v>337122</v>
      </c>
      <c r="FJ9" s="17">
        <v>337127</v>
      </c>
      <c r="FK9" s="17" t="s">
        <v>786</v>
      </c>
      <c r="FL9" s="17">
        <v>337215</v>
      </c>
      <c r="FM9" s="17" t="s">
        <v>306</v>
      </c>
      <c r="FN9" s="17">
        <v>337900</v>
      </c>
      <c r="FO9" s="17">
        <v>339112</v>
      </c>
      <c r="FP9" s="17">
        <v>339113</v>
      </c>
      <c r="FQ9" s="17">
        <v>339114</v>
      </c>
      <c r="FR9" s="17">
        <v>339115</v>
      </c>
      <c r="FS9" s="17">
        <v>339116</v>
      </c>
      <c r="FT9" s="17">
        <v>339910</v>
      </c>
      <c r="FU9" s="17">
        <v>339920</v>
      </c>
      <c r="FV9" s="17">
        <v>339930</v>
      </c>
      <c r="FW9" s="17">
        <v>339940</v>
      </c>
      <c r="FX9" s="17">
        <v>339950</v>
      </c>
      <c r="FY9" s="17">
        <v>339990</v>
      </c>
      <c r="FZ9" s="17">
        <v>311111</v>
      </c>
      <c r="GA9" s="17">
        <v>311119</v>
      </c>
      <c r="GB9" s="17">
        <v>311210</v>
      </c>
      <c r="GC9" s="17">
        <v>311221</v>
      </c>
      <c r="GD9" s="17">
        <v>311225</v>
      </c>
      <c r="GE9" s="17">
        <v>311224</v>
      </c>
      <c r="GF9" s="17">
        <v>311230</v>
      </c>
      <c r="GG9" s="17">
        <v>311300</v>
      </c>
      <c r="GH9" s="17">
        <v>311410</v>
      </c>
      <c r="GI9" s="17">
        <v>311420</v>
      </c>
      <c r="GJ9" s="17">
        <v>311513</v>
      </c>
      <c r="GK9" s="17">
        <v>311514</v>
      </c>
      <c r="GL9" s="17" t="s">
        <v>331</v>
      </c>
      <c r="GM9" s="17">
        <v>311520</v>
      </c>
      <c r="GN9" s="17">
        <v>311615</v>
      </c>
      <c r="GO9" s="17" t="s">
        <v>336</v>
      </c>
      <c r="GP9" s="17">
        <v>311700</v>
      </c>
      <c r="GQ9" s="17">
        <v>311810</v>
      </c>
      <c r="GR9" s="17" t="s">
        <v>341</v>
      </c>
      <c r="GS9" s="17">
        <v>311910</v>
      </c>
      <c r="GT9" s="17">
        <v>311920</v>
      </c>
      <c r="GU9" s="17">
        <v>311930</v>
      </c>
      <c r="GV9" s="17">
        <v>311940</v>
      </c>
      <c r="GW9" s="17">
        <v>311990</v>
      </c>
      <c r="GX9" s="17">
        <v>312110</v>
      </c>
      <c r="GY9" s="17">
        <v>312120</v>
      </c>
      <c r="GZ9" s="17">
        <v>312130</v>
      </c>
      <c r="HA9" s="17">
        <v>312140</v>
      </c>
      <c r="HB9" s="17">
        <v>312200</v>
      </c>
      <c r="HC9" s="17">
        <v>313100</v>
      </c>
      <c r="HD9" s="17">
        <v>313200</v>
      </c>
      <c r="HE9" s="17">
        <v>313300</v>
      </c>
      <c r="HF9" s="17">
        <v>314110</v>
      </c>
      <c r="HG9" s="17">
        <v>314120</v>
      </c>
      <c r="HH9" s="17">
        <v>314900</v>
      </c>
      <c r="HI9" s="17">
        <v>315000</v>
      </c>
      <c r="HJ9" s="17">
        <v>316000</v>
      </c>
      <c r="HK9" s="17">
        <v>322110</v>
      </c>
      <c r="HL9" s="17">
        <v>322120</v>
      </c>
      <c r="HM9" s="17">
        <v>322130</v>
      </c>
      <c r="HN9" s="17">
        <v>322210</v>
      </c>
      <c r="HO9" s="17">
        <v>322220</v>
      </c>
      <c r="HP9" s="17">
        <v>322230</v>
      </c>
      <c r="HQ9" s="17">
        <v>322291</v>
      </c>
      <c r="HR9" s="17">
        <v>322299</v>
      </c>
      <c r="HS9" s="17">
        <v>323110</v>
      </c>
      <c r="HT9" s="17">
        <v>323120</v>
      </c>
      <c r="HU9" s="17">
        <v>324110</v>
      </c>
      <c r="HV9" s="17">
        <v>324121</v>
      </c>
      <c r="HW9" s="17">
        <v>324122</v>
      </c>
      <c r="HX9" s="17">
        <v>324190</v>
      </c>
      <c r="HY9" s="17">
        <v>325110</v>
      </c>
      <c r="HZ9" s="17">
        <v>325120</v>
      </c>
      <c r="IA9" s="17">
        <v>325130</v>
      </c>
      <c r="IB9" s="17">
        <v>325180</v>
      </c>
      <c r="IC9" s="17">
        <v>325190</v>
      </c>
      <c r="ID9" s="17">
        <v>325211</v>
      </c>
      <c r="IE9" s="17" t="s">
        <v>128</v>
      </c>
      <c r="IF9" s="17">
        <v>325411</v>
      </c>
      <c r="IG9" s="17">
        <v>325412</v>
      </c>
      <c r="IH9" s="17">
        <v>325413</v>
      </c>
      <c r="II9" s="17">
        <v>325414</v>
      </c>
      <c r="IJ9" s="17">
        <v>325310</v>
      </c>
      <c r="IK9" s="17">
        <v>325320</v>
      </c>
      <c r="IL9" s="17">
        <v>325510</v>
      </c>
      <c r="IM9" s="17">
        <v>325520</v>
      </c>
      <c r="IN9" s="17">
        <v>325610</v>
      </c>
      <c r="IO9" s="17">
        <v>325620</v>
      </c>
      <c r="IP9" s="17">
        <v>325910</v>
      </c>
      <c r="IQ9" s="17" t="s">
        <v>393</v>
      </c>
      <c r="IR9" s="17">
        <v>326110</v>
      </c>
      <c r="IS9" s="17">
        <v>326120</v>
      </c>
      <c r="IT9" s="17">
        <v>326130</v>
      </c>
      <c r="IU9" s="17">
        <v>326140</v>
      </c>
      <c r="IV9" s="17">
        <v>326150</v>
      </c>
      <c r="IW9" s="17">
        <v>326160</v>
      </c>
      <c r="IX9" s="17">
        <v>326190</v>
      </c>
      <c r="IY9" s="17">
        <v>326210</v>
      </c>
      <c r="IZ9" s="17">
        <v>326220</v>
      </c>
      <c r="JA9" s="17">
        <v>326290</v>
      </c>
      <c r="JB9" s="17">
        <v>420000</v>
      </c>
      <c r="JC9" s="17">
        <v>441000</v>
      </c>
      <c r="JD9" s="17">
        <v>445000</v>
      </c>
      <c r="JE9" s="17">
        <v>452000</v>
      </c>
      <c r="JF9" s="17">
        <v>444000</v>
      </c>
      <c r="JG9" s="17">
        <v>446000</v>
      </c>
      <c r="JH9" s="17">
        <v>447000</v>
      </c>
      <c r="JI9" s="17">
        <v>448000</v>
      </c>
      <c r="JJ9" s="17">
        <v>454000</v>
      </c>
      <c r="JK9" s="17" t="s">
        <v>787</v>
      </c>
      <c r="JL9" s="17">
        <v>481000</v>
      </c>
      <c r="JM9" s="17">
        <v>482000</v>
      </c>
      <c r="JN9" s="17">
        <v>483000</v>
      </c>
      <c r="JO9" s="17">
        <v>484000</v>
      </c>
      <c r="JP9" s="17" t="s">
        <v>413</v>
      </c>
      <c r="JQ9" s="17">
        <v>486000</v>
      </c>
      <c r="JR9" s="17" t="s">
        <v>416</v>
      </c>
      <c r="JS9" s="17">
        <v>492000</v>
      </c>
      <c r="JT9" s="17">
        <v>493000</v>
      </c>
      <c r="JU9" s="17">
        <v>511110</v>
      </c>
      <c r="JV9" s="17">
        <v>511120</v>
      </c>
      <c r="JW9" s="17">
        <v>511130</v>
      </c>
      <c r="JX9" s="17" t="s">
        <v>423</v>
      </c>
      <c r="JY9" s="17">
        <v>511200</v>
      </c>
      <c r="JZ9" s="17">
        <v>512100</v>
      </c>
      <c r="KA9" s="17">
        <v>512200</v>
      </c>
      <c r="KB9" s="17">
        <v>515100</v>
      </c>
      <c r="KC9" s="17">
        <v>515200</v>
      </c>
      <c r="KD9" s="17">
        <v>517110</v>
      </c>
      <c r="KE9" s="17">
        <v>517210</v>
      </c>
      <c r="KF9" s="17" t="s">
        <v>432</v>
      </c>
      <c r="KG9" s="17">
        <v>518200</v>
      </c>
      <c r="KH9" s="17">
        <v>519130</v>
      </c>
      <c r="KI9" s="17" t="s">
        <v>435</v>
      </c>
      <c r="KJ9" s="17" t="s">
        <v>439</v>
      </c>
      <c r="KK9" s="17" t="s">
        <v>437</v>
      </c>
      <c r="KL9" s="17">
        <v>523900</v>
      </c>
      <c r="KM9" s="17" t="s">
        <v>441</v>
      </c>
      <c r="KN9" s="17">
        <v>524113</v>
      </c>
      <c r="KO9" s="17" t="s">
        <v>788</v>
      </c>
      <c r="KP9" s="17">
        <v>524200</v>
      </c>
      <c r="KQ9" s="17">
        <v>525000</v>
      </c>
      <c r="KR9" s="17">
        <v>531000</v>
      </c>
      <c r="KS9" s="17">
        <v>532100</v>
      </c>
      <c r="KT9" s="17">
        <v>532400</v>
      </c>
      <c r="KU9" s="17" t="s">
        <v>448</v>
      </c>
      <c r="KV9" s="17">
        <v>533000</v>
      </c>
      <c r="KW9" s="17">
        <v>541100</v>
      </c>
      <c r="KX9" s="17">
        <v>541511</v>
      </c>
      <c r="KY9" s="17">
        <v>541512</v>
      </c>
      <c r="KZ9" s="17" t="s">
        <v>454</v>
      </c>
      <c r="LA9" s="17">
        <v>541200</v>
      </c>
      <c r="LB9" s="17">
        <v>541300</v>
      </c>
      <c r="LC9" s="17">
        <v>541610</v>
      </c>
      <c r="LD9" s="17" t="s">
        <v>121</v>
      </c>
      <c r="LE9" s="17">
        <v>541700</v>
      </c>
      <c r="LF9" s="17">
        <v>541800</v>
      </c>
      <c r="LG9" s="17">
        <v>541400</v>
      </c>
      <c r="LH9" s="17">
        <v>541920</v>
      </c>
      <c r="LI9" s="17">
        <v>541940</v>
      </c>
      <c r="LJ9" s="17" t="s">
        <v>463</v>
      </c>
      <c r="LK9" s="17">
        <v>550000</v>
      </c>
      <c r="LL9" s="17">
        <v>561300</v>
      </c>
      <c r="LM9" s="17">
        <v>561700</v>
      </c>
      <c r="LN9" s="17">
        <v>561100</v>
      </c>
      <c r="LO9" s="17">
        <v>561200</v>
      </c>
      <c r="LP9" s="17">
        <v>561400</v>
      </c>
      <c r="LQ9" s="17">
        <v>561500</v>
      </c>
      <c r="LR9" s="17">
        <v>561600</v>
      </c>
      <c r="LS9" s="17">
        <v>561900</v>
      </c>
      <c r="LT9" s="17">
        <v>562000</v>
      </c>
      <c r="LU9" s="17">
        <v>611100</v>
      </c>
      <c r="LV9" s="17" t="s">
        <v>127</v>
      </c>
      <c r="LW9" s="17" t="s">
        <v>478</v>
      </c>
      <c r="LX9" s="17">
        <v>621100</v>
      </c>
      <c r="LY9" s="17">
        <v>621200</v>
      </c>
      <c r="LZ9" s="17">
        <v>621300</v>
      </c>
      <c r="MA9" s="17">
        <v>621400</v>
      </c>
      <c r="MB9" s="17">
        <v>621500</v>
      </c>
      <c r="MC9" s="17">
        <v>621600</v>
      </c>
      <c r="MD9" s="17">
        <v>621900</v>
      </c>
      <c r="ME9" s="17">
        <v>622000</v>
      </c>
      <c r="MF9" s="17" t="s">
        <v>488</v>
      </c>
      <c r="MG9" s="17" t="s">
        <v>490</v>
      </c>
      <c r="MH9" s="17">
        <v>624100</v>
      </c>
      <c r="MI9" s="17">
        <v>624400</v>
      </c>
      <c r="MJ9" s="17" t="s">
        <v>120</v>
      </c>
      <c r="MK9" s="17">
        <v>711100</v>
      </c>
      <c r="ML9" s="17">
        <v>711200</v>
      </c>
      <c r="MM9" s="17">
        <v>711500</v>
      </c>
      <c r="MN9" s="17" t="s">
        <v>496</v>
      </c>
      <c r="MO9" s="17">
        <v>712000</v>
      </c>
      <c r="MP9" s="17">
        <v>713100</v>
      </c>
      <c r="MQ9" s="17">
        <v>713200</v>
      </c>
      <c r="MR9" s="17">
        <v>713900</v>
      </c>
      <c r="MS9" s="17">
        <v>721000</v>
      </c>
      <c r="MT9" s="17">
        <v>722110</v>
      </c>
      <c r="MU9" s="17">
        <v>722211</v>
      </c>
      <c r="MV9" s="17" t="s">
        <v>506</v>
      </c>
      <c r="MW9" s="17">
        <v>811100</v>
      </c>
      <c r="MX9" s="17">
        <v>811200</v>
      </c>
      <c r="MY9" s="17">
        <v>811300</v>
      </c>
      <c r="MZ9" s="17">
        <v>811400</v>
      </c>
      <c r="NA9" s="17">
        <v>812100</v>
      </c>
      <c r="NB9" s="17">
        <v>812200</v>
      </c>
      <c r="NC9" s="17">
        <v>812300</v>
      </c>
      <c r="ND9" s="17">
        <v>812900</v>
      </c>
      <c r="NE9" s="17">
        <v>813100</v>
      </c>
      <c r="NF9" s="17" t="s">
        <v>116</v>
      </c>
      <c r="NG9" s="297" t="s">
        <v>518</v>
      </c>
      <c r="NH9" s="339">
        <v>491000</v>
      </c>
      <c r="NI9" s="339" t="s">
        <v>521</v>
      </c>
      <c r="NJ9" s="314" t="s">
        <v>523</v>
      </c>
    </row>
    <row r="10" spans="1:374" s="18" customFormat="1" ht="46.5" customHeight="1" thickBot="1" x14ac:dyDescent="0.4">
      <c r="B10" s="19" t="s">
        <v>576</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21" t="s">
        <v>516</v>
      </c>
      <c r="NF10" s="21" t="s">
        <v>517</v>
      </c>
      <c r="NG10" s="298" t="s">
        <v>519</v>
      </c>
      <c r="NH10" s="337" t="s">
        <v>520</v>
      </c>
      <c r="NI10" s="337" t="s">
        <v>522</v>
      </c>
      <c r="NJ10" s="311" t="s">
        <v>524</v>
      </c>
    </row>
    <row r="11" spans="1:374" x14ac:dyDescent="0.3">
      <c r="B11" s="22" t="s">
        <v>557</v>
      </c>
      <c r="C11" s="25">
        <f>'RIMS II Type I Employment'!C11*VLOOKUP('Equation 4 Type I FTE'!$B11,'Equation 3 FTE Conversion'!$B$10:$E$32,4,FALSE)</f>
        <v>5.1157695473251028</v>
      </c>
      <c r="D11" s="25">
        <f>'RIMS II Type I Employment'!D11*VLOOKUP('Equation 4 Type I FTE'!$B11,'Equation 3 FTE Conversion'!$B$10:$E$32,4,FALSE)</f>
        <v>7.2713078189300413</v>
      </c>
      <c r="E11" s="25">
        <f>'RIMS II Type I Employment'!E11*VLOOKUP('Equation 4 Type I FTE'!$B11,'Equation 3 FTE Conversion'!$B$10:$E$32,4,FALSE)</f>
        <v>10.120588477366255</v>
      </c>
      <c r="F11" s="25">
        <f>'RIMS II Type I Employment'!F11*VLOOKUP('Equation 4 Type I FTE'!$B11,'Equation 3 FTE Conversion'!$B$10:$E$32,4,FALSE)</f>
        <v>11.657297530864197</v>
      </c>
      <c r="G11" s="25">
        <f>'RIMS II Type I Employment'!G11*VLOOKUP('Equation 4 Type I FTE'!$B11,'Equation 3 FTE Conversion'!$B$10:$E$32,4,FALSE)</f>
        <v>6.7854473251028811</v>
      </c>
      <c r="H11" s="25">
        <f>'RIMS II Type I Employment'!H11*VLOOKUP('Equation 4 Type I FTE'!$B11,'Equation 3 FTE Conversion'!$B$10:$E$32,4,FALSE)</f>
        <v>3.9753004115226336</v>
      </c>
      <c r="I11" s="25">
        <f>'RIMS II Type I Employment'!I11*VLOOKUP('Equation 4 Type I FTE'!$B11,'Equation 3 FTE Conversion'!$B$10:$E$32,4,FALSE)</f>
        <v>4.1059469135802473</v>
      </c>
      <c r="J11" s="25">
        <f>'RIMS II Type I Employment'!J11*VLOOKUP('Equation 4 Type I FTE'!$B11,'Equation 3 FTE Conversion'!$B$10:$E$32,4,FALSE)</f>
        <v>3.0556144032921813</v>
      </c>
      <c r="K11" s="25">
        <f>'RIMS II Type I Employment'!K11*VLOOKUP('Equation 4 Type I FTE'!$B11,'Equation 3 FTE Conversion'!$B$10:$E$32,4,FALSE)</f>
        <v>4.7283884773662548</v>
      </c>
      <c r="L11" s="25">
        <f>'RIMS II Type I Employment'!L11*VLOOKUP('Equation 4 Type I FTE'!$B11,'Equation 3 FTE Conversion'!$B$10:$E$32,4,FALSE)</f>
        <v>9.7918650205761324</v>
      </c>
      <c r="M11" s="25">
        <f>'RIMS II Type I Employment'!M11*VLOOKUP('Equation 4 Type I FTE'!$B11,'Equation 3 FTE Conversion'!$B$10:$E$32,4,FALSE)</f>
        <v>13.465534567901235</v>
      </c>
      <c r="N11" s="25">
        <f>'RIMS II Type I Employment'!N11*VLOOKUP('Equation 4 Type I FTE'!$B11,'Equation 3 FTE Conversion'!$B$10:$E$32,4,FALSE)</f>
        <v>16.297441563786006</v>
      </c>
      <c r="O11" s="25">
        <f>'RIMS II Type I Employment'!O11*VLOOKUP('Equation 4 Type I FTE'!$B11,'Equation 3 FTE Conversion'!$B$10:$E$32,4,FALSE)</f>
        <v>6.0205761316872426E-4</v>
      </c>
      <c r="P11" s="25">
        <f>'RIMS II Type I Employment'!P11*VLOOKUP('Equation 4 Type I FTE'!$B11,'Equation 3 FTE Conversion'!$B$10:$E$32,4,FALSE)</f>
        <v>4.9884773662551432E-3</v>
      </c>
      <c r="Q11" s="25">
        <f>'RIMS II Type I Employment'!Q11*VLOOKUP('Equation 4 Type I FTE'!$B11,'Equation 3 FTE Conversion'!$B$10:$E$32,4,FALSE)</f>
        <v>0</v>
      </c>
      <c r="R11" s="25">
        <f>'RIMS II Type I Employment'!R11*VLOOKUP('Equation 4 Type I FTE'!$B11,'Equation 3 FTE Conversion'!$B$10:$E$32,4,FALSE)</f>
        <v>2.7522633744855966E-3</v>
      </c>
      <c r="S11" s="25">
        <f>'RIMS II Type I Employment'!S11*VLOOKUP('Equation 4 Type I FTE'!$B11,'Equation 3 FTE Conversion'!$B$10:$E$32,4,FALSE)</f>
        <v>1.8061728395061727E-3</v>
      </c>
      <c r="T11" s="25">
        <f>'RIMS II Type I Employment'!T11*VLOOKUP('Equation 4 Type I FTE'!$B11,'Equation 3 FTE Conversion'!$B$10:$E$32,4,FALSE)</f>
        <v>2.3222222222222225E-3</v>
      </c>
      <c r="U11" s="25">
        <f>'RIMS II Type I Employment'!U11*VLOOKUP('Equation 4 Type I FTE'!$B11,'Equation 3 FTE Conversion'!$B$10:$E$32,4,FALSE)</f>
        <v>2.0641975308641975E-3</v>
      </c>
      <c r="V11" s="25">
        <f>'RIMS II Type I Employment'!V11*VLOOKUP('Equation 4 Type I FTE'!$B11,'Equation 3 FTE Conversion'!$B$10:$E$32,4,FALSE)</f>
        <v>2.0641975308641975E-3</v>
      </c>
      <c r="W11" s="25">
        <f>'RIMS II Type I Employment'!W11*VLOOKUP('Equation 4 Type I FTE'!$B11,'Equation 3 FTE Conversion'!$B$10:$E$32,4,FALSE)</f>
        <v>1.0320987654320987E-3</v>
      </c>
      <c r="X11" s="25">
        <f>'RIMS II Type I Employment'!X11*VLOOKUP('Equation 4 Type I FTE'!$B11,'Equation 3 FTE Conversion'!$B$10:$E$32,4,FALSE)</f>
        <v>9.4609053497942384E-4</v>
      </c>
      <c r="Y11" s="25">
        <f>'RIMS II Type I Employment'!Y11*VLOOKUP('Equation 4 Type I FTE'!$B11,'Equation 3 FTE Conversion'!$B$10:$E$32,4,FALSE)</f>
        <v>6.8806584362139916E-4</v>
      </c>
      <c r="Z11" s="25">
        <f>'RIMS II Type I Employment'!Z11*VLOOKUP('Equation 4 Type I FTE'!$B11,'Equation 3 FTE Conversion'!$B$10:$E$32,4,FALSE)</f>
        <v>3.9563786008230449E-3</v>
      </c>
      <c r="AA11" s="25">
        <f>'RIMS II Type I Employment'!AA11*VLOOKUP('Equation 4 Type I FTE'!$B11,'Equation 3 FTE Conversion'!$B$10:$E$32,4,FALSE)</f>
        <v>9.1168724279835391E-3</v>
      </c>
      <c r="AB11" s="25">
        <f>'RIMS II Type I Employment'!AB11*VLOOKUP('Equation 4 Type I FTE'!$B11,'Equation 3 FTE Conversion'!$B$10:$E$32,4,FALSE)</f>
        <v>1.2041152263374485E-2</v>
      </c>
      <c r="AC11" s="25">
        <f>'RIMS II Type I Employment'!AC11*VLOOKUP('Equation 4 Type I FTE'!$B11,'Equation 3 FTE Conversion'!$B$10:$E$32,4,FALSE)</f>
        <v>3.2683127572016458E-3</v>
      </c>
      <c r="AD11" s="25">
        <f>'RIMS II Type I Employment'!AD11*VLOOKUP('Equation 4 Type I FTE'!$B11,'Equation 3 FTE Conversion'!$B$10:$E$32,4,FALSE)</f>
        <v>0.77803045267489701</v>
      </c>
      <c r="AE11" s="25">
        <f>'RIMS II Type I Employment'!AE11*VLOOKUP('Equation 4 Type I FTE'!$B11,'Equation 3 FTE Conversion'!$B$10:$E$32,4,FALSE)</f>
        <v>0.34291481481481478</v>
      </c>
      <c r="AF11" s="25">
        <f>'RIMS II Type I Employment'!AF11*VLOOKUP('Equation 4 Type I FTE'!$B11,'Equation 3 FTE Conversion'!$B$10:$E$32,4,FALSE)</f>
        <v>0.12746419753086419</v>
      </c>
      <c r="AG11" s="25">
        <f>'RIMS II Type I Employment'!AG11*VLOOKUP('Equation 4 Type I FTE'!$B11,'Equation 3 FTE Conversion'!$B$10:$E$32,4,FALSE)</f>
        <v>5.065884773662551E-2</v>
      </c>
      <c r="AH11" s="25">
        <f>'RIMS II Type I Employment'!AH11*VLOOKUP('Equation 4 Type I FTE'!$B11,'Equation 3 FTE Conversion'!$B$10:$E$32,4,FALSE)</f>
        <v>2.9242798353909462E-3</v>
      </c>
      <c r="AI11" s="25">
        <f>'RIMS II Type I Employment'!AI11*VLOOKUP('Equation 4 Type I FTE'!$B11,'Equation 3 FTE Conversion'!$B$10:$E$32,4,FALSE)</f>
        <v>1.8061728395061727E-3</v>
      </c>
      <c r="AJ11" s="25">
        <f>'RIMS II Type I Employment'!AJ11*VLOOKUP('Equation 4 Type I FTE'!$B11,'Equation 3 FTE Conversion'!$B$10:$E$32,4,FALSE)</f>
        <v>1.7201646090534979E-3</v>
      </c>
      <c r="AK11" s="25">
        <f>'RIMS II Type I Employment'!AK11*VLOOKUP('Equation 4 Type I FTE'!$B11,'Equation 3 FTE Conversion'!$B$10:$E$32,4,FALSE)</f>
        <v>2.3222222222222225E-3</v>
      </c>
      <c r="AL11" s="25">
        <f>'RIMS II Type I Employment'!AL11*VLOOKUP('Equation 4 Type I FTE'!$B11,'Equation 3 FTE Conversion'!$B$10:$E$32,4,FALSE)</f>
        <v>2.4082304526748971E-3</v>
      </c>
      <c r="AM11" s="25">
        <f>'RIMS II Type I Employment'!AM11*VLOOKUP('Equation 4 Type I FTE'!$B11,'Equation 3 FTE Conversion'!$B$10:$E$32,4,FALSE)</f>
        <v>2.236213991769547E-3</v>
      </c>
      <c r="AN11" s="25">
        <f>'RIMS II Type I Employment'!AN11*VLOOKUP('Equation 4 Type I FTE'!$B11,'Equation 3 FTE Conversion'!$B$10:$E$32,4,FALSE)</f>
        <v>2.4942386831275716E-3</v>
      </c>
      <c r="AO11" s="25">
        <f>'RIMS II Type I Employment'!AO11*VLOOKUP('Equation 4 Type I FTE'!$B11,'Equation 3 FTE Conversion'!$B$10:$E$32,4,FALSE)</f>
        <v>1.1181069958847735E-3</v>
      </c>
      <c r="AP11" s="25">
        <f>'RIMS II Type I Employment'!AP11*VLOOKUP('Equation 4 Type I FTE'!$B11,'Equation 3 FTE Conversion'!$B$10:$E$32,4,FALSE)</f>
        <v>2.236213991769547E-3</v>
      </c>
      <c r="AQ11" s="25">
        <f>'RIMS II Type I Employment'!AQ11*VLOOKUP('Equation 4 Type I FTE'!$B11,'Equation 3 FTE Conversion'!$B$10:$E$32,4,FALSE)</f>
        <v>1.5481481481481481E-3</v>
      </c>
      <c r="AR11" s="25">
        <f>'RIMS II Type I Employment'!AR11*VLOOKUP('Equation 4 Type I FTE'!$B11,'Equation 3 FTE Conversion'!$B$10:$E$32,4,FALSE)</f>
        <v>1.9781893004115225E-3</v>
      </c>
      <c r="AS11" s="25">
        <f>'RIMS II Type I Employment'!AS11*VLOOKUP('Equation 4 Type I FTE'!$B11,'Equation 3 FTE Conversion'!$B$10:$E$32,4,FALSE)</f>
        <v>1.8061728395061727E-3</v>
      </c>
      <c r="AT11" s="25">
        <f>'RIMS II Type I Employment'!AT11*VLOOKUP('Equation 4 Type I FTE'!$B11,'Equation 3 FTE Conversion'!$B$10:$E$32,4,FALSE)</f>
        <v>1.5481481481481481E-3</v>
      </c>
      <c r="AU11" s="25">
        <f>'RIMS II Type I Employment'!AU11*VLOOKUP('Equation 4 Type I FTE'!$B11,'Equation 3 FTE Conversion'!$B$10:$E$32,4,FALSE)</f>
        <v>1.0320987654320987E-3</v>
      </c>
      <c r="AV11" s="25">
        <f>'RIMS II Type I Employment'!AV11*VLOOKUP('Equation 4 Type I FTE'!$B11,'Equation 3 FTE Conversion'!$B$10:$E$32,4,FALSE)</f>
        <v>1.8061728395061727E-3</v>
      </c>
      <c r="AW11" s="25">
        <f>'RIMS II Type I Employment'!AW11*VLOOKUP('Equation 4 Type I FTE'!$B11,'Equation 3 FTE Conversion'!$B$10:$E$32,4,FALSE)</f>
        <v>9.4609053497942384E-4</v>
      </c>
      <c r="AX11" s="25">
        <f>'RIMS II Type I Employment'!AX11*VLOOKUP('Equation 4 Type I FTE'!$B11,'Equation 3 FTE Conversion'!$B$10:$E$32,4,FALSE)</f>
        <v>1.1181069958847735E-3</v>
      </c>
      <c r="AY11" s="25">
        <f>'RIMS II Type I Employment'!AY11*VLOOKUP('Equation 4 Type I FTE'!$B11,'Equation 3 FTE Conversion'!$B$10:$E$32,4,FALSE)</f>
        <v>6.8806584362139916E-4</v>
      </c>
      <c r="AZ11" s="25">
        <f>'RIMS II Type I Employment'!AZ11*VLOOKUP('Equation 4 Type I FTE'!$B11,'Equation 3 FTE Conversion'!$B$10:$E$32,4,FALSE)</f>
        <v>8.6008230452674895E-4</v>
      </c>
      <c r="BA11" s="25">
        <f>'RIMS II Type I Employment'!BA11*VLOOKUP('Equation 4 Type I FTE'!$B11,'Equation 3 FTE Conversion'!$B$10:$E$32,4,FALSE)</f>
        <v>1.2901234567901235E-3</v>
      </c>
      <c r="BB11" s="25">
        <f>'RIMS II Type I Employment'!BB11*VLOOKUP('Equation 4 Type I FTE'!$B11,'Equation 3 FTE Conversion'!$B$10:$E$32,4,FALSE)</f>
        <v>1.2041152263374485E-3</v>
      </c>
      <c r="BC11" s="25">
        <f>'RIMS II Type I Employment'!BC11*VLOOKUP('Equation 4 Type I FTE'!$B11,'Equation 3 FTE Conversion'!$B$10:$E$32,4,FALSE)</f>
        <v>1.4621399176954731E-3</v>
      </c>
      <c r="BD11" s="25">
        <f>'RIMS II Type I Employment'!BD11*VLOOKUP('Equation 4 Type I FTE'!$B11,'Equation 3 FTE Conversion'!$B$10:$E$32,4,FALSE)</f>
        <v>9.4609053497942384E-4</v>
      </c>
      <c r="BE11" s="25">
        <f>'RIMS II Type I Employment'!BE11*VLOOKUP('Equation 4 Type I FTE'!$B11,'Equation 3 FTE Conversion'!$B$10:$E$32,4,FALSE)</f>
        <v>1.2041152263374485E-3</v>
      </c>
      <c r="BF11" s="25">
        <f>'RIMS II Type I Employment'!BF11*VLOOKUP('Equation 4 Type I FTE'!$B11,'Equation 3 FTE Conversion'!$B$10:$E$32,4,FALSE)</f>
        <v>9.4609053497942384E-4</v>
      </c>
      <c r="BG11" s="25">
        <f>'RIMS II Type I Employment'!BG11*VLOOKUP('Equation 4 Type I FTE'!$B11,'Equation 3 FTE Conversion'!$B$10:$E$32,4,FALSE)</f>
        <v>1.2041152263374485E-3</v>
      </c>
      <c r="BH11" s="25">
        <f>'RIMS II Type I Employment'!BH11*VLOOKUP('Equation 4 Type I FTE'!$B11,'Equation 3 FTE Conversion'!$B$10:$E$32,4,FALSE)</f>
        <v>9.4609053497942384E-4</v>
      </c>
      <c r="BI11" s="25">
        <f>'RIMS II Type I Employment'!BI11*VLOOKUP('Equation 4 Type I FTE'!$B11,'Equation 3 FTE Conversion'!$B$10:$E$32,4,FALSE)</f>
        <v>1.2041152263374485E-3</v>
      </c>
      <c r="BJ11" s="25">
        <f>'RIMS II Type I Employment'!BJ11*VLOOKUP('Equation 4 Type I FTE'!$B11,'Equation 3 FTE Conversion'!$B$10:$E$32,4,FALSE)</f>
        <v>8.6008230452674895E-4</v>
      </c>
      <c r="BK11" s="25">
        <f>'RIMS II Type I Employment'!BK11*VLOOKUP('Equation 4 Type I FTE'!$B11,'Equation 3 FTE Conversion'!$B$10:$E$32,4,FALSE)</f>
        <v>9.4609053497942384E-4</v>
      </c>
      <c r="BL11" s="25">
        <f>'RIMS II Type I Employment'!BL11*VLOOKUP('Equation 4 Type I FTE'!$B11,'Equation 3 FTE Conversion'!$B$10:$E$32,4,FALSE)</f>
        <v>8.6008230452674895E-4</v>
      </c>
      <c r="BM11" s="25">
        <f>'RIMS II Type I Employment'!BM11*VLOOKUP('Equation 4 Type I FTE'!$B11,'Equation 3 FTE Conversion'!$B$10:$E$32,4,FALSE)</f>
        <v>1.2041152263374485E-3</v>
      </c>
      <c r="BN11" s="25">
        <f>'RIMS II Type I Employment'!BN11*VLOOKUP('Equation 4 Type I FTE'!$B11,'Equation 3 FTE Conversion'!$B$10:$E$32,4,FALSE)</f>
        <v>1.3761316872427983E-3</v>
      </c>
      <c r="BO11" s="25">
        <f>'RIMS II Type I Employment'!BO11*VLOOKUP('Equation 4 Type I FTE'!$B11,'Equation 3 FTE Conversion'!$B$10:$E$32,4,FALSE)</f>
        <v>1.1181069958847735E-3</v>
      </c>
      <c r="BP11" s="25">
        <f>'RIMS II Type I Employment'!BP11*VLOOKUP('Equation 4 Type I FTE'!$B11,'Equation 3 FTE Conversion'!$B$10:$E$32,4,FALSE)</f>
        <v>1.2041152263374485E-3</v>
      </c>
      <c r="BQ11" s="25">
        <f>'RIMS II Type I Employment'!BQ11*VLOOKUP('Equation 4 Type I FTE'!$B11,'Equation 3 FTE Conversion'!$B$10:$E$32,4,FALSE)</f>
        <v>1.1181069958847735E-3</v>
      </c>
      <c r="BR11" s="25">
        <f>'RIMS II Type I Employment'!BR11*VLOOKUP('Equation 4 Type I FTE'!$B11,'Equation 3 FTE Conversion'!$B$10:$E$32,4,FALSE)</f>
        <v>9.4609053497942384E-4</v>
      </c>
      <c r="BS11" s="25">
        <f>'RIMS II Type I Employment'!BS11*VLOOKUP('Equation 4 Type I FTE'!$B11,'Equation 3 FTE Conversion'!$B$10:$E$32,4,FALSE)</f>
        <v>1.1181069958847735E-3</v>
      </c>
      <c r="BT11" s="25">
        <f>'RIMS II Type I Employment'!BT11*VLOOKUP('Equation 4 Type I FTE'!$B11,'Equation 3 FTE Conversion'!$B$10:$E$32,4,FALSE)</f>
        <v>9.4609053497942384E-4</v>
      </c>
      <c r="BU11" s="25">
        <f>'RIMS II Type I Employment'!BU11*VLOOKUP('Equation 4 Type I FTE'!$B11,'Equation 3 FTE Conversion'!$B$10:$E$32,4,FALSE)</f>
        <v>9.4609053497942384E-4</v>
      </c>
      <c r="BV11" s="25">
        <f>'RIMS II Type I Employment'!BV11*VLOOKUP('Equation 4 Type I FTE'!$B11,'Equation 3 FTE Conversion'!$B$10:$E$32,4,FALSE)</f>
        <v>1.7201646090534979E-3</v>
      </c>
      <c r="BW11" s="25">
        <f>'RIMS II Type I Employment'!BW11*VLOOKUP('Equation 4 Type I FTE'!$B11,'Equation 3 FTE Conversion'!$B$10:$E$32,4,FALSE)</f>
        <v>1.1181069958847735E-3</v>
      </c>
      <c r="BX11" s="25">
        <f>'RIMS II Type I Employment'!BX11*VLOOKUP('Equation 4 Type I FTE'!$B11,'Equation 3 FTE Conversion'!$B$10:$E$32,4,FALSE)</f>
        <v>1.4621399176954731E-3</v>
      </c>
      <c r="BY11" s="25">
        <f>'RIMS II Type I Employment'!BY11*VLOOKUP('Equation 4 Type I FTE'!$B11,'Equation 3 FTE Conversion'!$B$10:$E$32,4,FALSE)</f>
        <v>1.5481481481481481E-3</v>
      </c>
      <c r="BZ11" s="25">
        <f>'RIMS II Type I Employment'!BZ11*VLOOKUP('Equation 4 Type I FTE'!$B11,'Equation 3 FTE Conversion'!$B$10:$E$32,4,FALSE)</f>
        <v>1.2901234567901235E-3</v>
      </c>
      <c r="CA11" s="25">
        <f>'RIMS II Type I Employment'!CA11*VLOOKUP('Equation 4 Type I FTE'!$B11,'Equation 3 FTE Conversion'!$B$10:$E$32,4,FALSE)</f>
        <v>2.7522633744855966E-3</v>
      </c>
      <c r="CB11" s="25">
        <f>'RIMS II Type I Employment'!CB11*VLOOKUP('Equation 4 Type I FTE'!$B11,'Equation 3 FTE Conversion'!$B$10:$E$32,4,FALSE)</f>
        <v>1.8921810699588477E-3</v>
      </c>
      <c r="CC11" s="25">
        <f>'RIMS II Type I Employment'!CC11*VLOOKUP('Equation 4 Type I FTE'!$B11,'Equation 3 FTE Conversion'!$B$10:$E$32,4,FALSE)</f>
        <v>2.1502057613168725E-3</v>
      </c>
      <c r="CD11" s="25">
        <f>'RIMS II Type I Employment'!CD11*VLOOKUP('Equation 4 Type I FTE'!$B11,'Equation 3 FTE Conversion'!$B$10:$E$32,4,FALSE)</f>
        <v>1.6341563786008229E-3</v>
      </c>
      <c r="CE11" s="25">
        <f>'RIMS II Type I Employment'!CE11*VLOOKUP('Equation 4 Type I FTE'!$B11,'Equation 3 FTE Conversion'!$B$10:$E$32,4,FALSE)</f>
        <v>2.7522633744855966E-3</v>
      </c>
      <c r="CF11" s="25">
        <f>'RIMS II Type I Employment'!CF11*VLOOKUP('Equation 4 Type I FTE'!$B11,'Equation 3 FTE Conversion'!$B$10:$E$32,4,FALSE)</f>
        <v>1.5481481481481481E-3</v>
      </c>
      <c r="CG11" s="25">
        <f>'RIMS II Type I Employment'!CG11*VLOOKUP('Equation 4 Type I FTE'!$B11,'Equation 3 FTE Conversion'!$B$10:$E$32,4,FALSE)</f>
        <v>1.9781893004115225E-3</v>
      </c>
      <c r="CH11" s="25">
        <f>'RIMS II Type I Employment'!CH11*VLOOKUP('Equation 4 Type I FTE'!$B11,'Equation 3 FTE Conversion'!$B$10:$E$32,4,FALSE)</f>
        <v>1.1181069958847735E-3</v>
      </c>
      <c r="CI11" s="25">
        <f>'RIMS II Type I Employment'!CI11*VLOOKUP('Equation 4 Type I FTE'!$B11,'Equation 3 FTE Conversion'!$B$10:$E$32,4,FALSE)</f>
        <v>1.7201646090534979E-3</v>
      </c>
      <c r="CJ11" s="25">
        <f>'RIMS II Type I Employment'!CJ11*VLOOKUP('Equation 4 Type I FTE'!$B11,'Equation 3 FTE Conversion'!$B$10:$E$32,4,FALSE)</f>
        <v>1.0320987654320987E-3</v>
      </c>
      <c r="CK11" s="25">
        <f>'RIMS II Type I Employment'!CK11*VLOOKUP('Equation 4 Type I FTE'!$B11,'Equation 3 FTE Conversion'!$B$10:$E$32,4,FALSE)</f>
        <v>8.6008230452674895E-4</v>
      </c>
      <c r="CL11" s="25">
        <f>'RIMS II Type I Employment'!CL11*VLOOKUP('Equation 4 Type I FTE'!$B11,'Equation 3 FTE Conversion'!$B$10:$E$32,4,FALSE)</f>
        <v>1.2041152263374485E-3</v>
      </c>
      <c r="CM11" s="25">
        <f>'RIMS II Type I Employment'!CM11*VLOOKUP('Equation 4 Type I FTE'!$B11,'Equation 3 FTE Conversion'!$B$10:$E$32,4,FALSE)</f>
        <v>1.0320987654320987E-3</v>
      </c>
      <c r="CN11" s="25">
        <f>'RIMS II Type I Employment'!CN11*VLOOKUP('Equation 4 Type I FTE'!$B11,'Equation 3 FTE Conversion'!$B$10:$E$32,4,FALSE)</f>
        <v>1.7201646090534979E-3</v>
      </c>
      <c r="CO11" s="25">
        <f>'RIMS II Type I Employment'!CO11*VLOOKUP('Equation 4 Type I FTE'!$B11,'Equation 3 FTE Conversion'!$B$10:$E$32,4,FALSE)</f>
        <v>1.1181069958847735E-3</v>
      </c>
      <c r="CP11" s="25">
        <f>'RIMS II Type I Employment'!CP11*VLOOKUP('Equation 4 Type I FTE'!$B11,'Equation 3 FTE Conversion'!$B$10:$E$32,4,FALSE)</f>
        <v>9.4609053497942384E-4</v>
      </c>
      <c r="CQ11" s="25">
        <f>'RIMS II Type I Employment'!CQ11*VLOOKUP('Equation 4 Type I FTE'!$B11,'Equation 3 FTE Conversion'!$B$10:$E$32,4,FALSE)</f>
        <v>3.7843621399176954E-3</v>
      </c>
      <c r="CR11" s="25">
        <f>'RIMS II Type I Employment'!CR11*VLOOKUP('Equation 4 Type I FTE'!$B11,'Equation 3 FTE Conversion'!$B$10:$E$32,4,FALSE)</f>
        <v>1.4621399176954731E-3</v>
      </c>
      <c r="CS11" s="25">
        <f>'RIMS II Type I Employment'!CS11*VLOOKUP('Equation 4 Type I FTE'!$B11,'Equation 3 FTE Conversion'!$B$10:$E$32,4,FALSE)</f>
        <v>1.6341563786008229E-3</v>
      </c>
      <c r="CT11" s="25">
        <f>'RIMS II Type I Employment'!CT11*VLOOKUP('Equation 4 Type I FTE'!$B11,'Equation 3 FTE Conversion'!$B$10:$E$32,4,FALSE)</f>
        <v>1.8061728395061727E-3</v>
      </c>
      <c r="CU11" s="25">
        <f>'RIMS II Type I Employment'!CU11*VLOOKUP('Equation 4 Type I FTE'!$B11,'Equation 3 FTE Conversion'!$B$10:$E$32,4,FALSE)</f>
        <v>8.6008230452674895E-4</v>
      </c>
      <c r="CV11" s="25">
        <f>'RIMS II Type I Employment'!CV11*VLOOKUP('Equation 4 Type I FTE'!$B11,'Equation 3 FTE Conversion'!$B$10:$E$32,4,FALSE)</f>
        <v>1.3761316872427983E-3</v>
      </c>
      <c r="CW11" s="25">
        <f>'RIMS II Type I Employment'!CW11*VLOOKUP('Equation 4 Type I FTE'!$B11,'Equation 3 FTE Conversion'!$B$10:$E$32,4,FALSE)</f>
        <v>7.7407407407407405E-4</v>
      </c>
      <c r="CX11" s="25">
        <f>'RIMS II Type I Employment'!CX11*VLOOKUP('Equation 4 Type I FTE'!$B11,'Equation 3 FTE Conversion'!$B$10:$E$32,4,FALSE)</f>
        <v>1.5481481481481481E-3</v>
      </c>
      <c r="CY11" s="25">
        <f>'RIMS II Type I Employment'!CY11*VLOOKUP('Equation 4 Type I FTE'!$B11,'Equation 3 FTE Conversion'!$B$10:$E$32,4,FALSE)</f>
        <v>1.5481481481481481E-3</v>
      </c>
      <c r="CZ11" s="25">
        <f>'RIMS II Type I Employment'!CZ11*VLOOKUP('Equation 4 Type I FTE'!$B11,'Equation 3 FTE Conversion'!$B$10:$E$32,4,FALSE)</f>
        <v>3.4403292181069958E-4</v>
      </c>
      <c r="DA11" s="25">
        <f>'RIMS II Type I Employment'!DA11*VLOOKUP('Equation 4 Type I FTE'!$B11,'Equation 3 FTE Conversion'!$B$10:$E$32,4,FALSE)</f>
        <v>7.7407407407407405E-4</v>
      </c>
      <c r="DB11" s="25">
        <f>'RIMS II Type I Employment'!DB11*VLOOKUP('Equation 4 Type I FTE'!$B11,'Equation 3 FTE Conversion'!$B$10:$E$32,4,FALSE)</f>
        <v>5.1604938271604937E-4</v>
      </c>
      <c r="DC11" s="25">
        <f>'RIMS II Type I Employment'!DC11*VLOOKUP('Equation 4 Type I FTE'!$B11,'Equation 3 FTE Conversion'!$B$10:$E$32,4,FALSE)</f>
        <v>5.1604938271604937E-4</v>
      </c>
      <c r="DD11" s="25">
        <f>'RIMS II Type I Employment'!DD11*VLOOKUP('Equation 4 Type I FTE'!$B11,'Equation 3 FTE Conversion'!$B$10:$E$32,4,FALSE)</f>
        <v>5.1604938271604937E-4</v>
      </c>
      <c r="DE11" s="25">
        <f>'RIMS II Type I Employment'!DE11*VLOOKUP('Equation 4 Type I FTE'!$B11,'Equation 3 FTE Conversion'!$B$10:$E$32,4,FALSE)</f>
        <v>6.0205761316872426E-4</v>
      </c>
      <c r="DF11" s="25">
        <f>'RIMS II Type I Employment'!DF11*VLOOKUP('Equation 4 Type I FTE'!$B11,'Equation 3 FTE Conversion'!$B$10:$E$32,4,FALSE)</f>
        <v>5.1604938271604937E-4</v>
      </c>
      <c r="DG11" s="25">
        <f>'RIMS II Type I Employment'!DG11*VLOOKUP('Equation 4 Type I FTE'!$B11,'Equation 3 FTE Conversion'!$B$10:$E$32,4,FALSE)</f>
        <v>7.7407407407407405E-4</v>
      </c>
      <c r="DH11" s="25">
        <f>'RIMS II Type I Employment'!DH11*VLOOKUP('Equation 4 Type I FTE'!$B11,'Equation 3 FTE Conversion'!$B$10:$E$32,4,FALSE)</f>
        <v>9.4609053497942384E-4</v>
      </c>
      <c r="DI11" s="25">
        <f>'RIMS II Type I Employment'!DI11*VLOOKUP('Equation 4 Type I FTE'!$B11,'Equation 3 FTE Conversion'!$B$10:$E$32,4,FALSE)</f>
        <v>4.3004115226337447E-4</v>
      </c>
      <c r="DJ11" s="25">
        <f>'RIMS II Type I Employment'!DJ11*VLOOKUP('Equation 4 Type I FTE'!$B11,'Equation 3 FTE Conversion'!$B$10:$E$32,4,FALSE)</f>
        <v>3.4403292181069958E-4</v>
      </c>
      <c r="DK11" s="25">
        <f>'RIMS II Type I Employment'!DK11*VLOOKUP('Equation 4 Type I FTE'!$B11,'Equation 3 FTE Conversion'!$B$10:$E$32,4,FALSE)</f>
        <v>6.0205761316872426E-4</v>
      </c>
      <c r="DL11" s="25">
        <f>'RIMS II Type I Employment'!DL11*VLOOKUP('Equation 4 Type I FTE'!$B11,'Equation 3 FTE Conversion'!$B$10:$E$32,4,FALSE)</f>
        <v>6.0205761316872426E-4</v>
      </c>
      <c r="DM11" s="25">
        <f>'RIMS II Type I Employment'!DM11*VLOOKUP('Equation 4 Type I FTE'!$B11,'Equation 3 FTE Conversion'!$B$10:$E$32,4,FALSE)</f>
        <v>2.5802469135802468E-4</v>
      </c>
      <c r="DN11" s="25">
        <f>'RIMS II Type I Employment'!DN11*VLOOKUP('Equation 4 Type I FTE'!$B11,'Equation 3 FTE Conversion'!$B$10:$E$32,4,FALSE)</f>
        <v>8.6008230452674895E-4</v>
      </c>
      <c r="DO11" s="25">
        <f>'RIMS II Type I Employment'!DO11*VLOOKUP('Equation 4 Type I FTE'!$B11,'Equation 3 FTE Conversion'!$B$10:$E$32,4,FALSE)</f>
        <v>4.3004115226337447E-4</v>
      </c>
      <c r="DP11" s="25">
        <f>'RIMS II Type I Employment'!DP11*VLOOKUP('Equation 4 Type I FTE'!$B11,'Equation 3 FTE Conversion'!$B$10:$E$32,4,FALSE)</f>
        <v>5.1604938271604937E-4</v>
      </c>
      <c r="DQ11" s="25">
        <f>'RIMS II Type I Employment'!DQ11*VLOOKUP('Equation 4 Type I FTE'!$B11,'Equation 3 FTE Conversion'!$B$10:$E$32,4,FALSE)</f>
        <v>3.4403292181069958E-4</v>
      </c>
      <c r="DR11" s="25">
        <f>'RIMS II Type I Employment'!DR11*VLOOKUP('Equation 4 Type I FTE'!$B11,'Equation 3 FTE Conversion'!$B$10:$E$32,4,FALSE)</f>
        <v>2.9242798353909462E-3</v>
      </c>
      <c r="DS11" s="25">
        <f>'RIMS II Type I Employment'!DS11*VLOOKUP('Equation 4 Type I FTE'!$B11,'Equation 3 FTE Conversion'!$B$10:$E$32,4,FALSE)</f>
        <v>6.8806584362139916E-4</v>
      </c>
      <c r="DT11" s="25">
        <f>'RIMS II Type I Employment'!DT11*VLOOKUP('Equation 4 Type I FTE'!$B11,'Equation 3 FTE Conversion'!$B$10:$E$32,4,FALSE)</f>
        <v>1.1181069958847735E-3</v>
      </c>
      <c r="DU11" s="25">
        <f>'RIMS II Type I Employment'!DU11*VLOOKUP('Equation 4 Type I FTE'!$B11,'Equation 3 FTE Conversion'!$B$10:$E$32,4,FALSE)</f>
        <v>1.0320987654320987E-3</v>
      </c>
      <c r="DV11" s="25">
        <f>'RIMS II Type I Employment'!DV11*VLOOKUP('Equation 4 Type I FTE'!$B11,'Equation 3 FTE Conversion'!$B$10:$E$32,4,FALSE)</f>
        <v>9.4609053497942384E-4</v>
      </c>
      <c r="DW11" s="25">
        <f>'RIMS II Type I Employment'!DW11*VLOOKUP('Equation 4 Type I FTE'!$B11,'Equation 3 FTE Conversion'!$B$10:$E$32,4,FALSE)</f>
        <v>7.7407407407407405E-4</v>
      </c>
      <c r="DX11" s="25">
        <f>'RIMS II Type I Employment'!DX11*VLOOKUP('Equation 4 Type I FTE'!$B11,'Equation 3 FTE Conversion'!$B$10:$E$32,4,FALSE)</f>
        <v>8.6008230452674895E-4</v>
      </c>
      <c r="DY11" s="25">
        <f>'RIMS II Type I Employment'!DY11*VLOOKUP('Equation 4 Type I FTE'!$B11,'Equation 3 FTE Conversion'!$B$10:$E$32,4,FALSE)</f>
        <v>1.2901234567901235E-3</v>
      </c>
      <c r="DZ11" s="25">
        <f>'RIMS II Type I Employment'!DZ11*VLOOKUP('Equation 4 Type I FTE'!$B11,'Equation 3 FTE Conversion'!$B$10:$E$32,4,FALSE)</f>
        <v>1.4621399176954731E-3</v>
      </c>
      <c r="EA11" s="25">
        <f>'RIMS II Type I Employment'!EA11*VLOOKUP('Equation 4 Type I FTE'!$B11,'Equation 3 FTE Conversion'!$B$10:$E$32,4,FALSE)</f>
        <v>4.4724279835390941E-3</v>
      </c>
      <c r="EB11" s="25">
        <f>'RIMS II Type I Employment'!EB11*VLOOKUP('Equation 4 Type I FTE'!$B11,'Equation 3 FTE Conversion'!$B$10:$E$32,4,FALSE)</f>
        <v>8.6008230452674895E-4</v>
      </c>
      <c r="EC11" s="25">
        <f>'RIMS II Type I Employment'!EC11*VLOOKUP('Equation 4 Type I FTE'!$B11,'Equation 3 FTE Conversion'!$B$10:$E$32,4,FALSE)</f>
        <v>8.6008230452674895E-4</v>
      </c>
      <c r="ED11" s="25">
        <f>'RIMS II Type I Employment'!ED11*VLOOKUP('Equation 4 Type I FTE'!$B11,'Equation 3 FTE Conversion'!$B$10:$E$32,4,FALSE)</f>
        <v>1.2901234567901235E-3</v>
      </c>
      <c r="EE11" s="25">
        <f>'RIMS II Type I Employment'!EE11*VLOOKUP('Equation 4 Type I FTE'!$B11,'Equation 3 FTE Conversion'!$B$10:$E$32,4,FALSE)</f>
        <v>7.7407407407407405E-4</v>
      </c>
      <c r="EF11" s="25">
        <f>'RIMS II Type I Employment'!EF11*VLOOKUP('Equation 4 Type I FTE'!$B11,'Equation 3 FTE Conversion'!$B$10:$E$32,4,FALSE)</f>
        <v>1.2901234567901235E-3</v>
      </c>
      <c r="EG11" s="25">
        <f>'RIMS II Type I Employment'!EG11*VLOOKUP('Equation 4 Type I FTE'!$B11,'Equation 3 FTE Conversion'!$B$10:$E$32,4,FALSE)</f>
        <v>1.0320987654320987E-3</v>
      </c>
      <c r="EH11" s="25">
        <f>'RIMS II Type I Employment'!EH11*VLOOKUP('Equation 4 Type I FTE'!$B11,'Equation 3 FTE Conversion'!$B$10:$E$32,4,FALSE)</f>
        <v>8.6008230452674895E-4</v>
      </c>
      <c r="EI11" s="25">
        <f>'RIMS II Type I Employment'!EI11*VLOOKUP('Equation 4 Type I FTE'!$B11,'Equation 3 FTE Conversion'!$B$10:$E$32,4,FALSE)</f>
        <v>8.6008230452674895E-4</v>
      </c>
      <c r="EJ11" s="25">
        <f>'RIMS II Type I Employment'!EJ11*VLOOKUP('Equation 4 Type I FTE'!$B11,'Equation 3 FTE Conversion'!$B$10:$E$32,4,FALSE)</f>
        <v>9.4609053497942384E-4</v>
      </c>
      <c r="EK11" s="25">
        <f>'RIMS II Type I Employment'!EK11*VLOOKUP('Equation 4 Type I FTE'!$B11,'Equation 3 FTE Conversion'!$B$10:$E$32,4,FALSE)</f>
        <v>2.4942386831275716E-3</v>
      </c>
      <c r="EL11" s="25">
        <f>'RIMS II Type I Employment'!EL11*VLOOKUP('Equation 4 Type I FTE'!$B11,'Equation 3 FTE Conversion'!$B$10:$E$32,4,FALSE)</f>
        <v>3.5263374485596708E-3</v>
      </c>
      <c r="EM11" s="25">
        <f>'RIMS II Type I Employment'!EM11*VLOOKUP('Equation 4 Type I FTE'!$B11,'Equation 3 FTE Conversion'!$B$10:$E$32,4,FALSE)</f>
        <v>1.3761316872427983E-3</v>
      </c>
      <c r="EN11" s="25">
        <f>'RIMS II Type I Employment'!EN11*VLOOKUP('Equation 4 Type I FTE'!$B11,'Equation 3 FTE Conversion'!$B$10:$E$32,4,FALSE)</f>
        <v>3.8703703703703699E-3</v>
      </c>
      <c r="EO11" s="25">
        <f>'RIMS II Type I Employment'!EO11*VLOOKUP('Equation 4 Type I FTE'!$B11,'Equation 3 FTE Conversion'!$B$10:$E$32,4,FALSE)</f>
        <v>2.0641975308641975E-3</v>
      </c>
      <c r="EP11" s="25">
        <f>'RIMS II Type I Employment'!EP11*VLOOKUP('Equation 4 Type I FTE'!$B11,'Equation 3 FTE Conversion'!$B$10:$E$32,4,FALSE)</f>
        <v>1.2901234567901235E-3</v>
      </c>
      <c r="EQ11" s="25">
        <f>'RIMS II Type I Employment'!EQ11*VLOOKUP('Equation 4 Type I FTE'!$B11,'Equation 3 FTE Conversion'!$B$10:$E$32,4,FALSE)</f>
        <v>1.2901234567901235E-3</v>
      </c>
      <c r="ER11" s="25">
        <f>'RIMS II Type I Employment'!ER11*VLOOKUP('Equation 4 Type I FTE'!$B11,'Equation 3 FTE Conversion'!$B$10:$E$32,4,FALSE)</f>
        <v>5.5045267489711933E-3</v>
      </c>
      <c r="ES11" s="25">
        <f>'RIMS II Type I Employment'!ES11*VLOOKUP('Equation 4 Type I FTE'!$B11,'Equation 3 FTE Conversion'!$B$10:$E$32,4,FALSE)</f>
        <v>1.2901234567901235E-3</v>
      </c>
      <c r="ET11" s="25">
        <f>'RIMS II Type I Employment'!ET11*VLOOKUP('Equation 4 Type I FTE'!$B11,'Equation 3 FTE Conversion'!$B$10:$E$32,4,FALSE)</f>
        <v>2.3222222222222225E-3</v>
      </c>
      <c r="EU11" s="25">
        <f>'RIMS II Type I Employment'!EU11*VLOOKUP('Equation 4 Type I FTE'!$B11,'Equation 3 FTE Conversion'!$B$10:$E$32,4,FALSE)</f>
        <v>2.8382716049382716E-3</v>
      </c>
      <c r="EV11" s="25">
        <f>'RIMS II Type I Employment'!EV11*VLOOKUP('Equation 4 Type I FTE'!$B11,'Equation 3 FTE Conversion'!$B$10:$E$32,4,FALSE)</f>
        <v>6.0205761316872426E-4</v>
      </c>
      <c r="EW11" s="25">
        <f>'RIMS II Type I Employment'!EW11*VLOOKUP('Equation 4 Type I FTE'!$B11,'Equation 3 FTE Conversion'!$B$10:$E$32,4,FALSE)</f>
        <v>5.1604938271604937E-4</v>
      </c>
      <c r="EX11" s="25">
        <f>'RIMS II Type I Employment'!EX11*VLOOKUP('Equation 4 Type I FTE'!$B11,'Equation 3 FTE Conversion'!$B$10:$E$32,4,FALSE)</f>
        <v>6.8806584362139916E-4</v>
      </c>
      <c r="EY11" s="25">
        <f>'RIMS II Type I Employment'!EY11*VLOOKUP('Equation 4 Type I FTE'!$B11,'Equation 3 FTE Conversion'!$B$10:$E$32,4,FALSE)</f>
        <v>8.6008230452674895E-4</v>
      </c>
      <c r="EZ11" s="25">
        <f>'RIMS II Type I Employment'!EZ11*VLOOKUP('Equation 4 Type I FTE'!$B11,'Equation 3 FTE Conversion'!$B$10:$E$32,4,FALSE)</f>
        <v>8.6008230452674895E-4</v>
      </c>
      <c r="FA11" s="25">
        <f>'RIMS II Type I Employment'!FA11*VLOOKUP('Equation 4 Type I FTE'!$B11,'Equation 3 FTE Conversion'!$B$10:$E$32,4,FALSE)</f>
        <v>1.3761316872427983E-3</v>
      </c>
      <c r="FB11" s="25">
        <f>'RIMS II Type I Employment'!FB11*VLOOKUP('Equation 4 Type I FTE'!$B11,'Equation 3 FTE Conversion'!$B$10:$E$32,4,FALSE)</f>
        <v>1.7201646090534979E-3</v>
      </c>
      <c r="FC11" s="25">
        <f>'RIMS II Type I Employment'!FC11*VLOOKUP('Equation 4 Type I FTE'!$B11,'Equation 3 FTE Conversion'!$B$10:$E$32,4,FALSE)</f>
        <v>2.3222222222222225E-3</v>
      </c>
      <c r="FD11" s="25">
        <f>'RIMS II Type I Employment'!FD11*VLOOKUP('Equation 4 Type I FTE'!$B11,'Equation 3 FTE Conversion'!$B$10:$E$32,4,FALSE)</f>
        <v>8.6008230452674895E-4</v>
      </c>
      <c r="FE11" s="25">
        <f>'RIMS II Type I Employment'!FE11*VLOOKUP('Equation 4 Type I FTE'!$B11,'Equation 3 FTE Conversion'!$B$10:$E$32,4,FALSE)</f>
        <v>1.8921810699588477E-3</v>
      </c>
      <c r="FF11" s="25">
        <f>'RIMS II Type I Employment'!FF11*VLOOKUP('Equation 4 Type I FTE'!$B11,'Equation 3 FTE Conversion'!$B$10:$E$32,4,FALSE)</f>
        <v>1.2901234567901235E-3</v>
      </c>
      <c r="FG11" s="25">
        <f>'RIMS II Type I Employment'!FG11*VLOOKUP('Equation 4 Type I FTE'!$B11,'Equation 3 FTE Conversion'!$B$10:$E$32,4,FALSE)</f>
        <v>1.7459670781893002E-2</v>
      </c>
      <c r="FH11" s="25">
        <f>'RIMS II Type I Employment'!FH11*VLOOKUP('Equation 4 Type I FTE'!$B11,'Equation 3 FTE Conversion'!$B$10:$E$32,4,FALSE)</f>
        <v>5.0744855967078187E-3</v>
      </c>
      <c r="FI11" s="25">
        <f>'RIMS II Type I Employment'!FI11*VLOOKUP('Equation 4 Type I FTE'!$B11,'Equation 3 FTE Conversion'!$B$10:$E$32,4,FALSE)</f>
        <v>2.2276131687242798E-2</v>
      </c>
      <c r="FJ11" s="25">
        <f>'RIMS II Type I Employment'!FJ11*VLOOKUP('Equation 4 Type I FTE'!$B11,'Equation 3 FTE Conversion'!$B$10:$E$32,4,FALSE)</f>
        <v>8.6868312757201645E-3</v>
      </c>
      <c r="FK11" s="25">
        <f>'RIMS II Type I Employment'!FK11*VLOOKUP('Equation 4 Type I FTE'!$B11,'Equation 3 FTE Conversion'!$B$10:$E$32,4,FALSE)</f>
        <v>5.6765432098765433E-3</v>
      </c>
      <c r="FL11" s="25">
        <f>'RIMS II Type I Employment'!FL11*VLOOKUP('Equation 4 Type I FTE'!$B11,'Equation 3 FTE Conversion'!$B$10:$E$32,4,FALSE)</f>
        <v>5.7625514403292178E-3</v>
      </c>
      <c r="FM11" s="25">
        <f>'RIMS II Type I Employment'!FM11*VLOOKUP('Equation 4 Type I FTE'!$B11,'Equation 3 FTE Conversion'!$B$10:$E$32,4,FALSE)</f>
        <v>1.3331275720164609E-2</v>
      </c>
      <c r="FN11" s="25">
        <f>'RIMS II Type I Employment'!FN11*VLOOKUP('Equation 4 Type I FTE'!$B11,'Equation 3 FTE Conversion'!$B$10:$E$32,4,FALSE)</f>
        <v>3.9563786008230449E-3</v>
      </c>
      <c r="FO11" s="25">
        <f>'RIMS II Type I Employment'!FO11*VLOOKUP('Equation 4 Type I FTE'!$B11,'Equation 3 FTE Conversion'!$B$10:$E$32,4,FALSE)</f>
        <v>1.0320987654320987E-3</v>
      </c>
      <c r="FP11" s="25">
        <f>'RIMS II Type I Employment'!FP11*VLOOKUP('Equation 4 Type I FTE'!$B11,'Equation 3 FTE Conversion'!$B$10:$E$32,4,FALSE)</f>
        <v>1.6341563786008229E-3</v>
      </c>
      <c r="FQ11" s="25">
        <f>'RIMS II Type I Employment'!FQ11*VLOOKUP('Equation 4 Type I FTE'!$B11,'Equation 3 FTE Conversion'!$B$10:$E$32,4,FALSE)</f>
        <v>9.4609053497942384E-4</v>
      </c>
      <c r="FR11" s="25">
        <f>'RIMS II Type I Employment'!FR11*VLOOKUP('Equation 4 Type I FTE'!$B11,'Equation 3 FTE Conversion'!$B$10:$E$32,4,FALSE)</f>
        <v>8.6008230452674895E-4</v>
      </c>
      <c r="FS11" s="25">
        <f>'RIMS II Type I Employment'!FS11*VLOOKUP('Equation 4 Type I FTE'!$B11,'Equation 3 FTE Conversion'!$B$10:$E$32,4,FALSE)</f>
        <v>1.0320987654320987E-3</v>
      </c>
      <c r="FT11" s="25">
        <f>'RIMS II Type I Employment'!FT11*VLOOKUP('Equation 4 Type I FTE'!$B11,'Equation 3 FTE Conversion'!$B$10:$E$32,4,FALSE)</f>
        <v>1.2901234567901235E-3</v>
      </c>
      <c r="FU11" s="25">
        <f>'RIMS II Type I Employment'!FU11*VLOOKUP('Equation 4 Type I FTE'!$B11,'Equation 3 FTE Conversion'!$B$10:$E$32,4,FALSE)</f>
        <v>5.5905349794238678E-3</v>
      </c>
      <c r="FV11" s="25">
        <f>'RIMS II Type I Employment'!FV11*VLOOKUP('Equation 4 Type I FTE'!$B11,'Equation 3 FTE Conversion'!$B$10:$E$32,4,FALSE)</f>
        <v>3.6123456790123454E-3</v>
      </c>
      <c r="FW11" s="25">
        <f>'RIMS II Type I Employment'!FW11*VLOOKUP('Equation 4 Type I FTE'!$B11,'Equation 3 FTE Conversion'!$B$10:$E$32,4,FALSE)</f>
        <v>7.7407407407407399E-3</v>
      </c>
      <c r="FX11" s="25">
        <f>'RIMS II Type I Employment'!FX11*VLOOKUP('Equation 4 Type I FTE'!$B11,'Equation 3 FTE Conversion'!$B$10:$E$32,4,FALSE)</f>
        <v>3.1823045267489712E-3</v>
      </c>
      <c r="FY11" s="25">
        <f>'RIMS II Type I Employment'!FY11*VLOOKUP('Equation 4 Type I FTE'!$B11,'Equation 3 FTE Conversion'!$B$10:$E$32,4,FALSE)</f>
        <v>0.17218847736625512</v>
      </c>
      <c r="FZ11" s="25">
        <f>'RIMS II Type I Employment'!FZ11*VLOOKUP('Equation 4 Type I FTE'!$B11,'Equation 3 FTE Conversion'!$B$10:$E$32,4,FALSE)</f>
        <v>8.5578189300411528E-2</v>
      </c>
      <c r="GA11" s="25">
        <f>'RIMS II Type I Employment'!GA11*VLOOKUP('Equation 4 Type I FTE'!$B11,'Equation 3 FTE Conversion'!$B$10:$E$32,4,FALSE)</f>
        <v>0.14406378600823044</v>
      </c>
      <c r="GB11" s="25">
        <f>'RIMS II Type I Employment'!GB11*VLOOKUP('Equation 4 Type I FTE'!$B11,'Equation 3 FTE Conversion'!$B$10:$E$32,4,FALSE)</f>
        <v>0.22147119341563787</v>
      </c>
      <c r="GC11" s="25">
        <f>'RIMS II Type I Employment'!GC11*VLOOKUP('Equation 4 Type I FTE'!$B11,'Equation 3 FTE Conversion'!$B$10:$E$32,4,FALSE)</f>
        <v>0.2305880658436214</v>
      </c>
      <c r="GD11" s="25">
        <f>'RIMS II Type I Employment'!GD11*VLOOKUP('Equation 4 Type I FTE'!$B11,'Equation 3 FTE Conversion'!$B$10:$E$32,4,FALSE)</f>
        <v>8.4718106995884779E-2</v>
      </c>
      <c r="GE11" s="25">
        <f>'RIMS II Type I Employment'!GE11*VLOOKUP('Equation 4 Type I FTE'!$B11,'Equation 3 FTE Conversion'!$B$10:$E$32,4,FALSE)</f>
        <v>0.26318518518518519</v>
      </c>
      <c r="GF11" s="25">
        <f>'RIMS II Type I Employment'!GF11*VLOOKUP('Equation 4 Type I FTE'!$B11,'Equation 3 FTE Conversion'!$B$10:$E$32,4,FALSE)</f>
        <v>0.13047448559670782</v>
      </c>
      <c r="GG11" s="25">
        <f>'RIMS II Type I Employment'!GG11*VLOOKUP('Equation 4 Type I FTE'!$B11,'Equation 3 FTE Conversion'!$B$10:$E$32,4,FALSE)</f>
        <v>0.3010288065843621</v>
      </c>
      <c r="GH11" s="25">
        <f>'RIMS II Type I Employment'!GH11*VLOOKUP('Equation 4 Type I FTE'!$B11,'Equation 3 FTE Conversion'!$B$10:$E$32,4,FALSE)</f>
        <v>0.63448271604938267</v>
      </c>
      <c r="GI11" s="25">
        <f>'RIMS II Type I Employment'!GI11*VLOOKUP('Equation 4 Type I FTE'!$B11,'Equation 3 FTE Conversion'!$B$10:$E$32,4,FALSE)</f>
        <v>0.79592016460905346</v>
      </c>
      <c r="GJ11" s="25">
        <f>'RIMS II Type I Employment'!GJ11*VLOOKUP('Equation 4 Type I FTE'!$B11,'Equation 3 FTE Conversion'!$B$10:$E$32,4,FALSE)</f>
        <v>1.9055123456790124</v>
      </c>
      <c r="GK11" s="25">
        <f>'RIMS II Type I Employment'!GK11*VLOOKUP('Equation 4 Type I FTE'!$B11,'Equation 3 FTE Conversion'!$B$10:$E$32,4,FALSE)</f>
        <v>1.194482304526749</v>
      </c>
      <c r="GL11" s="25">
        <f>'RIMS II Type I Employment'!GL11*VLOOKUP('Equation 4 Type I FTE'!$B11,'Equation 3 FTE Conversion'!$B$10:$E$32,4,FALSE)</f>
        <v>1.7055432098765433</v>
      </c>
      <c r="GM11" s="25">
        <f>'RIMS II Type I Employment'!GM11*VLOOKUP('Equation 4 Type I FTE'!$B11,'Equation 3 FTE Conversion'!$B$10:$E$32,4,FALSE)</f>
        <v>0.71154609053497941</v>
      </c>
      <c r="GN11" s="25">
        <f>'RIMS II Type I Employment'!GN11*VLOOKUP('Equation 4 Type I FTE'!$B11,'Equation 3 FTE Conversion'!$B$10:$E$32,4,FALSE)</f>
        <v>0.41610781893004112</v>
      </c>
      <c r="GO11" s="25">
        <f>'RIMS II Type I Employment'!GO11*VLOOKUP('Equation 4 Type I FTE'!$B11,'Equation 3 FTE Conversion'!$B$10:$E$32,4,FALSE)</f>
        <v>0.56808436213991764</v>
      </c>
      <c r="GP11" s="25">
        <f>'RIMS II Type I Employment'!GP11*VLOOKUP('Equation 4 Type I FTE'!$B11,'Equation 3 FTE Conversion'!$B$10:$E$32,4,FALSE)</f>
        <v>0.15748106995884775</v>
      </c>
      <c r="GQ11" s="25">
        <f>'RIMS II Type I Employment'!GQ11*VLOOKUP('Equation 4 Type I FTE'!$B11,'Equation 3 FTE Conversion'!$B$10:$E$32,4,FALSE)</f>
        <v>0.13468888888888889</v>
      </c>
      <c r="GR11" s="25">
        <f>'RIMS II Type I Employment'!GR11*VLOOKUP('Equation 4 Type I FTE'!$B11,'Equation 3 FTE Conversion'!$B$10:$E$32,4,FALSE)</f>
        <v>0.20435555555555554</v>
      </c>
      <c r="GS11" s="25">
        <f>'RIMS II Type I Employment'!GS11*VLOOKUP('Equation 4 Type I FTE'!$B11,'Equation 3 FTE Conversion'!$B$10:$E$32,4,FALSE)</f>
        <v>0.85173950617283944</v>
      </c>
      <c r="GT11" s="25">
        <f>'RIMS II Type I Employment'!GT11*VLOOKUP('Equation 4 Type I FTE'!$B11,'Equation 3 FTE Conversion'!$B$10:$E$32,4,FALSE)</f>
        <v>0.21003209876543208</v>
      </c>
      <c r="GU11" s="25">
        <f>'RIMS II Type I Employment'!GU11*VLOOKUP('Equation 4 Type I FTE'!$B11,'Equation 3 FTE Conversion'!$B$10:$E$32,4,FALSE)</f>
        <v>0.15111646090534978</v>
      </c>
      <c r="GV11" s="25">
        <f>'RIMS II Type I Employment'!GV11*VLOOKUP('Equation 4 Type I FTE'!$B11,'Equation 3 FTE Conversion'!$B$10:$E$32,4,FALSE)</f>
        <v>0.6906460905349795</v>
      </c>
      <c r="GW11" s="25">
        <f>'RIMS II Type I Employment'!GW11*VLOOKUP('Equation 4 Type I FTE'!$B11,'Equation 3 FTE Conversion'!$B$10:$E$32,4,FALSE)</f>
        <v>0.74947572016460895</v>
      </c>
      <c r="GX11" s="25">
        <f>'RIMS II Type I Employment'!GX11*VLOOKUP('Equation 4 Type I FTE'!$B11,'Equation 3 FTE Conversion'!$B$10:$E$32,4,FALSE)</f>
        <v>2.05559670781893E-2</v>
      </c>
      <c r="GY11" s="25">
        <f>'RIMS II Type I Employment'!GY11*VLOOKUP('Equation 4 Type I FTE'!$B11,'Equation 3 FTE Conversion'!$B$10:$E$32,4,FALSE)</f>
        <v>4.1627983539094644E-2</v>
      </c>
      <c r="GZ11" s="25">
        <f>'RIMS II Type I Employment'!GZ11*VLOOKUP('Equation 4 Type I FTE'!$B11,'Equation 3 FTE Conversion'!$B$10:$E$32,4,FALSE)</f>
        <v>1.2327559670781894</v>
      </c>
      <c r="HA11" s="25">
        <f>'RIMS II Type I Employment'!HA11*VLOOKUP('Equation 4 Type I FTE'!$B11,'Equation 3 FTE Conversion'!$B$10:$E$32,4,FALSE)</f>
        <v>4.6358436213991772E-2</v>
      </c>
      <c r="HB11" s="25">
        <f>'RIMS II Type I Employment'!HB11*VLOOKUP('Equation 4 Type I FTE'!$B11,'Equation 3 FTE Conversion'!$B$10:$E$32,4,FALSE)</f>
        <v>8.1793827160493826E-2</v>
      </c>
      <c r="HC11" s="25">
        <f>'RIMS II Type I Employment'!HC11*VLOOKUP('Equation 4 Type I FTE'!$B11,'Equation 3 FTE Conversion'!$B$10:$E$32,4,FALSE)</f>
        <v>0.49471934156378605</v>
      </c>
      <c r="HD11" s="25">
        <f>'RIMS II Type I Employment'!HD11*VLOOKUP('Equation 4 Type I FTE'!$B11,'Equation 3 FTE Conversion'!$B$10:$E$32,4,FALSE)</f>
        <v>6.2355967078189294E-2</v>
      </c>
      <c r="HE11" s="25">
        <f>'RIMS II Type I Employment'!HE11*VLOOKUP('Equation 4 Type I FTE'!$B11,'Equation 3 FTE Conversion'!$B$10:$E$32,4,FALSE)</f>
        <v>4.0423868312757204E-3</v>
      </c>
      <c r="HF11" s="25">
        <f>'RIMS II Type I Employment'!HF11*VLOOKUP('Equation 4 Type I FTE'!$B11,'Equation 3 FTE Conversion'!$B$10:$E$32,4,FALSE)</f>
        <v>5.0744855967078187E-3</v>
      </c>
      <c r="HG11" s="25">
        <f>'RIMS II Type I Employment'!HG11*VLOOKUP('Equation 4 Type I FTE'!$B11,'Equation 3 FTE Conversion'!$B$10:$E$32,4,FALSE)</f>
        <v>5.9345679012345678E-3</v>
      </c>
      <c r="HH11" s="25">
        <f>'RIMS II Type I Employment'!HH11*VLOOKUP('Equation 4 Type I FTE'!$B11,'Equation 3 FTE Conversion'!$B$10:$E$32,4,FALSE)</f>
        <v>5.4185185185185187E-3</v>
      </c>
      <c r="HI11" s="25">
        <f>'RIMS II Type I Employment'!HI11*VLOOKUP('Equation 4 Type I FTE'!$B11,'Equation 3 FTE Conversion'!$B$10:$E$32,4,FALSE)</f>
        <v>4.7304526748971187E-3</v>
      </c>
      <c r="HJ11" s="25">
        <f>'RIMS II Type I Employment'!HJ11*VLOOKUP('Equation 4 Type I FTE'!$B11,'Equation 3 FTE Conversion'!$B$10:$E$32,4,FALSE)</f>
        <v>2.5544444444444443E-2</v>
      </c>
      <c r="HK11" s="25">
        <f>'RIMS II Type I Employment'!HK11*VLOOKUP('Equation 4 Type I FTE'!$B11,'Equation 3 FTE Conversion'!$B$10:$E$32,4,FALSE)</f>
        <v>0</v>
      </c>
      <c r="HL11" s="25">
        <f>'RIMS II Type I Employment'!HL11*VLOOKUP('Equation 4 Type I FTE'!$B11,'Equation 3 FTE Conversion'!$B$10:$E$32,4,FALSE)</f>
        <v>0.11043456790123456</v>
      </c>
      <c r="HM11" s="25">
        <f>'RIMS II Type I Employment'!HM11*VLOOKUP('Equation 4 Type I FTE'!$B11,'Equation 3 FTE Conversion'!$B$10:$E$32,4,FALSE)</f>
        <v>0.17709094650205762</v>
      </c>
      <c r="HN11" s="25">
        <f>'RIMS II Type I Employment'!HN11*VLOOKUP('Equation 4 Type I FTE'!$B11,'Equation 3 FTE Conversion'!$B$10:$E$32,4,FALSE)</f>
        <v>5.7625514403292178E-3</v>
      </c>
      <c r="HO11" s="25">
        <f>'RIMS II Type I Employment'!HO11*VLOOKUP('Equation 4 Type I FTE'!$B11,'Equation 3 FTE Conversion'!$B$10:$E$32,4,FALSE)</f>
        <v>2.9242798353909462E-3</v>
      </c>
      <c r="HP11" s="25">
        <f>'RIMS II Type I Employment'!HP11*VLOOKUP('Equation 4 Type I FTE'!$B11,'Equation 3 FTE Conversion'!$B$10:$E$32,4,FALSE)</f>
        <v>4.5584362139917695E-3</v>
      </c>
      <c r="HQ11" s="25">
        <f>'RIMS II Type I Employment'!HQ11*VLOOKUP('Equation 4 Type I FTE'!$B11,'Equation 3 FTE Conversion'!$B$10:$E$32,4,FALSE)</f>
        <v>2.7522633744855966E-3</v>
      </c>
      <c r="HR11" s="25">
        <f>'RIMS II Type I Employment'!HR11*VLOOKUP('Equation 4 Type I FTE'!$B11,'Equation 3 FTE Conversion'!$B$10:$E$32,4,FALSE)</f>
        <v>3.3543209876543208E-3</v>
      </c>
      <c r="HS11" s="25">
        <f>'RIMS II Type I Employment'!HS11*VLOOKUP('Equation 4 Type I FTE'!$B11,'Equation 3 FTE Conversion'!$B$10:$E$32,4,FALSE)</f>
        <v>3.2683127572016458E-3</v>
      </c>
      <c r="HT11" s="25">
        <f>'RIMS II Type I Employment'!HT11*VLOOKUP('Equation 4 Type I FTE'!$B11,'Equation 3 FTE Conversion'!$B$10:$E$32,4,FALSE)</f>
        <v>3.2683127572016458E-3</v>
      </c>
      <c r="HU11" s="25">
        <f>'RIMS II Type I Employment'!HU11*VLOOKUP('Equation 4 Type I FTE'!$B11,'Equation 3 FTE Conversion'!$B$10:$E$32,4,FALSE)</f>
        <v>6.0205761316872426E-4</v>
      </c>
      <c r="HV11" s="25">
        <f>'RIMS II Type I Employment'!HV11*VLOOKUP('Equation 4 Type I FTE'!$B11,'Equation 3 FTE Conversion'!$B$10:$E$32,4,FALSE)</f>
        <v>2.3222222222222225E-3</v>
      </c>
      <c r="HW11" s="25">
        <f>'RIMS II Type I Employment'!HW11*VLOOKUP('Equation 4 Type I FTE'!$B11,'Equation 3 FTE Conversion'!$B$10:$E$32,4,FALSE)</f>
        <v>1.1181069958847735E-3</v>
      </c>
      <c r="HX11" s="25">
        <f>'RIMS II Type I Employment'!HX11*VLOOKUP('Equation 4 Type I FTE'!$B11,'Equation 3 FTE Conversion'!$B$10:$E$32,4,FALSE)</f>
        <v>2.9242798353909462E-3</v>
      </c>
      <c r="HY11" s="25">
        <f>'RIMS II Type I Employment'!HY11*VLOOKUP('Equation 4 Type I FTE'!$B11,'Equation 3 FTE Conversion'!$B$10:$E$32,4,FALSE)</f>
        <v>2.6662551440329216E-3</v>
      </c>
      <c r="HZ11" s="25">
        <f>'RIMS II Type I Employment'!HZ11*VLOOKUP('Equation 4 Type I FTE'!$B11,'Equation 3 FTE Conversion'!$B$10:$E$32,4,FALSE)</f>
        <v>9.4609053497942373E-3</v>
      </c>
      <c r="IA11" s="25">
        <f>'RIMS II Type I Employment'!IA11*VLOOKUP('Equation 4 Type I FTE'!$B11,'Equation 3 FTE Conversion'!$B$10:$E$32,4,FALSE)</f>
        <v>2.0641975308641975E-3</v>
      </c>
      <c r="IB11" s="25">
        <f>'RIMS II Type I Employment'!IB11*VLOOKUP('Equation 4 Type I FTE'!$B11,'Equation 3 FTE Conversion'!$B$10:$E$32,4,FALSE)</f>
        <v>1.5481481481481481E-3</v>
      </c>
      <c r="IC11" s="25">
        <f>'RIMS II Type I Employment'!IC11*VLOOKUP('Equation 4 Type I FTE'!$B11,'Equation 3 FTE Conversion'!$B$10:$E$32,4,FALSE)</f>
        <v>0.1003716049382716</v>
      </c>
      <c r="ID11" s="25">
        <f>'RIMS II Type I Employment'!ID11*VLOOKUP('Equation 4 Type I FTE'!$B11,'Equation 3 FTE Conversion'!$B$10:$E$32,4,FALSE)</f>
        <v>4.9884773662551432E-3</v>
      </c>
      <c r="IE11" s="25">
        <f>'RIMS II Type I Employment'!IE11*VLOOKUP('Equation 4 Type I FTE'!$B11,'Equation 3 FTE Conversion'!$B$10:$E$32,4,FALSE)</f>
        <v>2.9242798353909462E-3</v>
      </c>
      <c r="IF11" s="25">
        <f>'RIMS II Type I Employment'!IF11*VLOOKUP('Equation 4 Type I FTE'!$B11,'Equation 3 FTE Conversion'!$B$10:$E$32,4,FALSE)</f>
        <v>8.9448559670781882E-3</v>
      </c>
      <c r="IG11" s="25">
        <f>'RIMS II Type I Employment'!IG11*VLOOKUP('Equation 4 Type I FTE'!$B11,'Equation 3 FTE Conversion'!$B$10:$E$32,4,FALSE)</f>
        <v>3.7843621399176954E-3</v>
      </c>
      <c r="IH11" s="25">
        <f>'RIMS II Type I Employment'!IH11*VLOOKUP('Equation 4 Type I FTE'!$B11,'Equation 3 FTE Conversion'!$B$10:$E$32,4,FALSE)</f>
        <v>1.9781893004115225E-3</v>
      </c>
      <c r="II11" s="25">
        <f>'RIMS II Type I Employment'!II11*VLOOKUP('Equation 4 Type I FTE'!$B11,'Equation 3 FTE Conversion'!$B$10:$E$32,4,FALSE)</f>
        <v>7.7407407407407405E-4</v>
      </c>
      <c r="IJ11" s="25">
        <f>'RIMS II Type I Employment'!IJ11*VLOOKUP('Equation 4 Type I FTE'!$B11,'Equation 3 FTE Conversion'!$B$10:$E$32,4,FALSE)</f>
        <v>1.9781893004115225E-3</v>
      </c>
      <c r="IK11" s="25">
        <f>'RIMS II Type I Employment'!IK11*VLOOKUP('Equation 4 Type I FTE'!$B11,'Equation 3 FTE Conversion'!$B$10:$E$32,4,FALSE)</f>
        <v>8.3427983539094645E-3</v>
      </c>
      <c r="IL11" s="25">
        <f>'RIMS II Type I Employment'!IL11*VLOOKUP('Equation 4 Type I FTE'!$B11,'Equation 3 FTE Conversion'!$B$10:$E$32,4,FALSE)</f>
        <v>3.0102880658436212E-3</v>
      </c>
      <c r="IM11" s="25">
        <f>'RIMS II Type I Employment'!IM11*VLOOKUP('Equation 4 Type I FTE'!$B11,'Equation 3 FTE Conversion'!$B$10:$E$32,4,FALSE)</f>
        <v>3.2683127572016458E-3</v>
      </c>
      <c r="IN11" s="25">
        <f>'RIMS II Type I Employment'!IN11*VLOOKUP('Equation 4 Type I FTE'!$B11,'Equation 3 FTE Conversion'!$B$10:$E$32,4,FALSE)</f>
        <v>2.3222222222222225E-3</v>
      </c>
      <c r="IO11" s="25">
        <f>'RIMS II Type I Employment'!IO11*VLOOKUP('Equation 4 Type I FTE'!$B11,'Equation 3 FTE Conversion'!$B$10:$E$32,4,FALSE)</f>
        <v>2.236213991769547E-3</v>
      </c>
      <c r="IP11" s="25">
        <f>'RIMS II Type I Employment'!IP11*VLOOKUP('Equation 4 Type I FTE'!$B11,'Equation 3 FTE Conversion'!$B$10:$E$32,4,FALSE)</f>
        <v>1.3761316872427983E-3</v>
      </c>
      <c r="IQ11" s="25">
        <f>'RIMS II Type I Employment'!IQ11*VLOOKUP('Equation 4 Type I FTE'!$B11,'Equation 3 FTE Conversion'!$B$10:$E$32,4,FALSE)</f>
        <v>2.3222222222222225E-3</v>
      </c>
      <c r="IR11" s="25">
        <f>'RIMS II Type I Employment'!IR11*VLOOKUP('Equation 4 Type I FTE'!$B11,'Equation 3 FTE Conversion'!$B$10:$E$32,4,FALSE)</f>
        <v>1.8921810699588477E-3</v>
      </c>
      <c r="IS11" s="25">
        <f>'RIMS II Type I Employment'!IS11*VLOOKUP('Equation 4 Type I FTE'!$B11,'Equation 3 FTE Conversion'!$B$10:$E$32,4,FALSE)</f>
        <v>1.6341563786008229E-3</v>
      </c>
      <c r="IT11" s="25">
        <f>'RIMS II Type I Employment'!IT11*VLOOKUP('Equation 4 Type I FTE'!$B11,'Equation 3 FTE Conversion'!$B$10:$E$32,4,FALSE)</f>
        <v>1.5481481481481481E-3</v>
      </c>
      <c r="IU11" s="25">
        <f>'RIMS II Type I Employment'!IU11*VLOOKUP('Equation 4 Type I FTE'!$B11,'Equation 3 FTE Conversion'!$B$10:$E$32,4,FALSE)</f>
        <v>2.236213991769547E-3</v>
      </c>
      <c r="IV11" s="25">
        <f>'RIMS II Type I Employment'!IV11*VLOOKUP('Equation 4 Type I FTE'!$B11,'Equation 3 FTE Conversion'!$B$10:$E$32,4,FALSE)</f>
        <v>2.236213991769547E-3</v>
      </c>
      <c r="IW11" s="25">
        <f>'RIMS II Type I Employment'!IW11*VLOOKUP('Equation 4 Type I FTE'!$B11,'Equation 3 FTE Conversion'!$B$10:$E$32,4,FALSE)</f>
        <v>2.0641975308641975E-3</v>
      </c>
      <c r="IX11" s="25">
        <f>'RIMS II Type I Employment'!IX11*VLOOKUP('Equation 4 Type I FTE'!$B11,'Equation 3 FTE Conversion'!$B$10:$E$32,4,FALSE)</f>
        <v>2.8382716049382716E-3</v>
      </c>
      <c r="IY11" s="25">
        <f>'RIMS II Type I Employment'!IY11*VLOOKUP('Equation 4 Type I FTE'!$B11,'Equation 3 FTE Conversion'!$B$10:$E$32,4,FALSE)</f>
        <v>2.0899999999999998E-2</v>
      </c>
      <c r="IZ11" s="25">
        <f>'RIMS II Type I Employment'!IZ11*VLOOKUP('Equation 4 Type I FTE'!$B11,'Equation 3 FTE Conversion'!$B$10:$E$32,4,FALSE)</f>
        <v>4.644444444444445E-3</v>
      </c>
      <c r="JA11" s="25">
        <f>'RIMS II Type I Employment'!JA11*VLOOKUP('Equation 4 Type I FTE'!$B11,'Equation 3 FTE Conversion'!$B$10:$E$32,4,FALSE)</f>
        <v>9.2028806584362136E-3</v>
      </c>
      <c r="JB11" s="25">
        <f>'RIMS II Type I Employment'!JB11*VLOOKUP('Equation 4 Type I FTE'!$B11,'Equation 3 FTE Conversion'!$B$10:$E$32,4,FALSE)</f>
        <v>2.4942386831275716E-3</v>
      </c>
      <c r="JC11" s="25">
        <f>'RIMS II Type I Employment'!JC11*VLOOKUP('Equation 4 Type I FTE'!$B11,'Equation 3 FTE Conversion'!$B$10:$E$32,4,FALSE)</f>
        <v>2.5200411522633744E-2</v>
      </c>
      <c r="JD11" s="25">
        <f>'RIMS II Type I Employment'!JD11*VLOOKUP('Equation 4 Type I FTE'!$B11,'Equation 3 FTE Conversion'!$B$10:$E$32,4,FALSE)</f>
        <v>3.1909053497942388E-2</v>
      </c>
      <c r="JE11" s="25">
        <f>'RIMS II Type I Employment'!JE11*VLOOKUP('Equation 4 Type I FTE'!$B11,'Equation 3 FTE Conversion'!$B$10:$E$32,4,FALSE)</f>
        <v>3.6983539094650204E-3</v>
      </c>
      <c r="JF11" s="25">
        <f>'RIMS II Type I Employment'!JF11*VLOOKUP('Equation 4 Type I FTE'!$B11,'Equation 3 FTE Conversion'!$B$10:$E$32,4,FALSE)</f>
        <v>9.4609053497942384E-4</v>
      </c>
      <c r="JG11" s="25">
        <f>'RIMS II Type I Employment'!JG11*VLOOKUP('Equation 4 Type I FTE'!$B11,'Equation 3 FTE Conversion'!$B$10:$E$32,4,FALSE)</f>
        <v>1.2041152263374485E-3</v>
      </c>
      <c r="JH11" s="25">
        <f>'RIMS II Type I Employment'!JH11*VLOOKUP('Equation 4 Type I FTE'!$B11,'Equation 3 FTE Conversion'!$B$10:$E$32,4,FALSE)</f>
        <v>6.313004115226338E-2</v>
      </c>
      <c r="JI11" s="25">
        <f>'RIMS II Type I Employment'!JI11*VLOOKUP('Equation 4 Type I FTE'!$B11,'Equation 3 FTE Conversion'!$B$10:$E$32,4,FALSE)</f>
        <v>1.8061728395061727E-3</v>
      </c>
      <c r="JJ11" s="25">
        <f>'RIMS II Type I Employment'!JJ11*VLOOKUP('Equation 4 Type I FTE'!$B11,'Equation 3 FTE Conversion'!$B$10:$E$32,4,FALSE)</f>
        <v>1.8061728395061727E-3</v>
      </c>
      <c r="JK11" s="25">
        <f>'RIMS II Type I Employment'!JK11*VLOOKUP('Equation 4 Type I FTE'!$B11,'Equation 3 FTE Conversion'!$B$10:$E$32,4,FALSE)</f>
        <v>2.6662551440329216E-3</v>
      </c>
      <c r="JL11" s="25">
        <f>'RIMS II Type I Employment'!JL11*VLOOKUP('Equation 4 Type I FTE'!$B11,'Equation 3 FTE Conversion'!$B$10:$E$32,4,FALSE)</f>
        <v>2.9242798353909462E-3</v>
      </c>
      <c r="JM11" s="25">
        <f>'RIMS II Type I Employment'!JM11*VLOOKUP('Equation 4 Type I FTE'!$B11,'Equation 3 FTE Conversion'!$B$10:$E$32,4,FALSE)</f>
        <v>4.9024691358024695E-3</v>
      </c>
      <c r="JN11" s="25">
        <f>'RIMS II Type I Employment'!JN11*VLOOKUP('Equation 4 Type I FTE'!$B11,'Equation 3 FTE Conversion'!$B$10:$E$32,4,FALSE)</f>
        <v>3.6983539094650204E-3</v>
      </c>
      <c r="JO11" s="25">
        <f>'RIMS II Type I Employment'!JO11*VLOOKUP('Equation 4 Type I FTE'!$B11,'Equation 3 FTE Conversion'!$B$10:$E$32,4,FALSE)</f>
        <v>2.4082304526748971E-3</v>
      </c>
      <c r="JP11" s="25">
        <f>'RIMS II Type I Employment'!JP11*VLOOKUP('Equation 4 Type I FTE'!$B11,'Equation 3 FTE Conversion'!$B$10:$E$32,4,FALSE)</f>
        <v>1.9781893004115225E-3</v>
      </c>
      <c r="JQ11" s="25">
        <f>'RIMS II Type I Employment'!JQ11*VLOOKUP('Equation 4 Type I FTE'!$B11,'Equation 3 FTE Conversion'!$B$10:$E$32,4,FALSE)</f>
        <v>1.0320987654320987E-3</v>
      </c>
      <c r="JR11" s="25">
        <f>'RIMS II Type I Employment'!JR11*VLOOKUP('Equation 4 Type I FTE'!$B11,'Equation 3 FTE Conversion'!$B$10:$E$32,4,FALSE)</f>
        <v>7.3967078189300407E-3</v>
      </c>
      <c r="JS11" s="25">
        <f>'RIMS II Type I Employment'!JS11*VLOOKUP('Equation 4 Type I FTE'!$B11,'Equation 3 FTE Conversion'!$B$10:$E$32,4,FALSE)</f>
        <v>1.7201646090534979E-3</v>
      </c>
      <c r="JT11" s="25">
        <f>'RIMS II Type I Employment'!JT11*VLOOKUP('Equation 4 Type I FTE'!$B11,'Equation 3 FTE Conversion'!$B$10:$E$32,4,FALSE)</f>
        <v>1.6341563786008229E-3</v>
      </c>
      <c r="JU11" s="25">
        <f>'RIMS II Type I Employment'!JU11*VLOOKUP('Equation 4 Type I FTE'!$B11,'Equation 3 FTE Conversion'!$B$10:$E$32,4,FALSE)</f>
        <v>9.4609053497942384E-4</v>
      </c>
      <c r="JV11" s="25">
        <f>'RIMS II Type I Employment'!JV11*VLOOKUP('Equation 4 Type I FTE'!$B11,'Equation 3 FTE Conversion'!$B$10:$E$32,4,FALSE)</f>
        <v>1.2041152263374485E-3</v>
      </c>
      <c r="JW11" s="25">
        <f>'RIMS II Type I Employment'!JW11*VLOOKUP('Equation 4 Type I FTE'!$B11,'Equation 3 FTE Conversion'!$B$10:$E$32,4,FALSE)</f>
        <v>1.3761316872427983E-3</v>
      </c>
      <c r="JX11" s="25">
        <f>'RIMS II Type I Employment'!JX11*VLOOKUP('Equation 4 Type I FTE'!$B11,'Equation 3 FTE Conversion'!$B$10:$E$32,4,FALSE)</f>
        <v>1.3761316872427983E-3</v>
      </c>
      <c r="JY11" s="25">
        <f>'RIMS II Type I Employment'!JY11*VLOOKUP('Equation 4 Type I FTE'!$B11,'Equation 3 FTE Conversion'!$B$10:$E$32,4,FALSE)</f>
        <v>6.8806584362139916E-4</v>
      </c>
      <c r="JZ11" s="25">
        <f>'RIMS II Type I Employment'!JZ11*VLOOKUP('Equation 4 Type I FTE'!$B11,'Equation 3 FTE Conversion'!$B$10:$E$32,4,FALSE)</f>
        <v>8.6008230452674895E-4</v>
      </c>
      <c r="KA11" s="25">
        <f>'RIMS II Type I Employment'!KA11*VLOOKUP('Equation 4 Type I FTE'!$B11,'Equation 3 FTE Conversion'!$B$10:$E$32,4,FALSE)</f>
        <v>4.3004115226337447E-4</v>
      </c>
      <c r="KB11" s="25">
        <f>'RIMS II Type I Employment'!KB11*VLOOKUP('Equation 4 Type I FTE'!$B11,'Equation 3 FTE Conversion'!$B$10:$E$32,4,FALSE)</f>
        <v>1.2041152263374485E-3</v>
      </c>
      <c r="KC11" s="25">
        <f>'RIMS II Type I Employment'!KC11*VLOOKUP('Equation 4 Type I FTE'!$B11,'Equation 3 FTE Conversion'!$B$10:$E$32,4,FALSE)</f>
        <v>8.6008230452674895E-4</v>
      </c>
      <c r="KD11" s="25">
        <f>'RIMS II Type I Employment'!KD11*VLOOKUP('Equation 4 Type I FTE'!$B11,'Equation 3 FTE Conversion'!$B$10:$E$32,4,FALSE)</f>
        <v>8.6008230452674895E-4</v>
      </c>
      <c r="KE11" s="25">
        <f>'RIMS II Type I Employment'!KE11*VLOOKUP('Equation 4 Type I FTE'!$B11,'Equation 3 FTE Conversion'!$B$10:$E$32,4,FALSE)</f>
        <v>1.5481481481481481E-3</v>
      </c>
      <c r="KF11" s="25">
        <f>'RIMS II Type I Employment'!KF11*VLOOKUP('Equation 4 Type I FTE'!$B11,'Equation 3 FTE Conversion'!$B$10:$E$32,4,FALSE)</f>
        <v>1.2901234567901235E-3</v>
      </c>
      <c r="KG11" s="25">
        <f>'RIMS II Type I Employment'!KG11*VLOOKUP('Equation 4 Type I FTE'!$B11,'Equation 3 FTE Conversion'!$B$10:$E$32,4,FALSE)</f>
        <v>2.7522633744855966E-3</v>
      </c>
      <c r="KH11" s="25">
        <f>'RIMS II Type I Employment'!KH11*VLOOKUP('Equation 4 Type I FTE'!$B11,'Equation 3 FTE Conversion'!$B$10:$E$32,4,FALSE)</f>
        <v>1.6341563786008229E-3</v>
      </c>
      <c r="KI11" s="25">
        <f>'RIMS II Type I Employment'!KI11*VLOOKUP('Equation 4 Type I FTE'!$B11,'Equation 3 FTE Conversion'!$B$10:$E$32,4,FALSE)</f>
        <v>6.0205761316872426E-4</v>
      </c>
      <c r="KJ11" s="25">
        <f>'RIMS II Type I Employment'!KJ11*VLOOKUP('Equation 4 Type I FTE'!$B11,'Equation 3 FTE Conversion'!$B$10:$E$32,4,FALSE)</f>
        <v>1.1181069958847735E-3</v>
      </c>
      <c r="KK11" s="25">
        <f>'RIMS II Type I Employment'!KK11*VLOOKUP('Equation 4 Type I FTE'!$B11,'Equation 3 FTE Conversion'!$B$10:$E$32,4,FALSE)</f>
        <v>1.0320987654320987E-3</v>
      </c>
      <c r="KL11" s="25">
        <f>'RIMS II Type I Employment'!KL11*VLOOKUP('Equation 4 Type I FTE'!$B11,'Equation 3 FTE Conversion'!$B$10:$E$32,4,FALSE)</f>
        <v>1.7201646090534979E-3</v>
      </c>
      <c r="KM11" s="25">
        <f>'RIMS II Type I Employment'!KM11*VLOOKUP('Equation 4 Type I FTE'!$B11,'Equation 3 FTE Conversion'!$B$10:$E$32,4,FALSE)</f>
        <v>9.4609053497942384E-4</v>
      </c>
      <c r="KN11" s="25">
        <f>'RIMS II Type I Employment'!KN11*VLOOKUP('Equation 4 Type I FTE'!$B11,'Equation 3 FTE Conversion'!$B$10:$E$32,4,FALSE)</f>
        <v>4.3004115226337447E-4</v>
      </c>
      <c r="KO11" s="25">
        <f>'RIMS II Type I Employment'!KO11*VLOOKUP('Equation 4 Type I FTE'!$B11,'Equation 3 FTE Conversion'!$B$10:$E$32,4,FALSE)</f>
        <v>5.1604938271604937E-4</v>
      </c>
      <c r="KP11" s="25">
        <f>'RIMS II Type I Employment'!KP11*VLOOKUP('Equation 4 Type I FTE'!$B11,'Equation 3 FTE Conversion'!$B$10:$E$32,4,FALSE)</f>
        <v>4.3004115226337447E-4</v>
      </c>
      <c r="KQ11" s="25">
        <f>'RIMS II Type I Employment'!KQ11*VLOOKUP('Equation 4 Type I FTE'!$B11,'Equation 3 FTE Conversion'!$B$10:$E$32,4,FALSE)</f>
        <v>1.5481481481481481E-3</v>
      </c>
      <c r="KR11" s="25">
        <f>'RIMS II Type I Employment'!KR11*VLOOKUP('Equation 4 Type I FTE'!$B11,'Equation 3 FTE Conversion'!$B$10:$E$32,4,FALSE)</f>
        <v>2.236213991769547E-3</v>
      </c>
      <c r="KS11" s="25">
        <f>'RIMS II Type I Employment'!KS11*VLOOKUP('Equation 4 Type I FTE'!$B11,'Equation 3 FTE Conversion'!$B$10:$E$32,4,FALSE)</f>
        <v>1.7201646090534979E-3</v>
      </c>
      <c r="KT11" s="25">
        <f>'RIMS II Type I Employment'!KT11*VLOOKUP('Equation 4 Type I FTE'!$B11,'Equation 3 FTE Conversion'!$B$10:$E$32,4,FALSE)</f>
        <v>2.4942386831275716E-3</v>
      </c>
      <c r="KU11" s="25">
        <f>'RIMS II Type I Employment'!KU11*VLOOKUP('Equation 4 Type I FTE'!$B11,'Equation 3 FTE Conversion'!$B$10:$E$32,4,FALSE)</f>
        <v>1.5481481481481481E-3</v>
      </c>
      <c r="KV11" s="25">
        <f>'RIMS II Type I Employment'!KV11*VLOOKUP('Equation 4 Type I FTE'!$B11,'Equation 3 FTE Conversion'!$B$10:$E$32,4,FALSE)</f>
        <v>1.1181069958847735E-3</v>
      </c>
      <c r="KW11" s="25">
        <f>'RIMS II Type I Employment'!KW11*VLOOKUP('Equation 4 Type I FTE'!$B11,'Equation 3 FTE Conversion'!$B$10:$E$32,4,FALSE)</f>
        <v>1.2041152263374485E-3</v>
      </c>
      <c r="KX11" s="25">
        <f>'RIMS II Type I Employment'!KX11*VLOOKUP('Equation 4 Type I FTE'!$B11,'Equation 3 FTE Conversion'!$B$10:$E$32,4,FALSE)</f>
        <v>6.8806584362139916E-4</v>
      </c>
      <c r="KY11" s="25">
        <f>'RIMS II Type I Employment'!KY11*VLOOKUP('Equation 4 Type I FTE'!$B11,'Equation 3 FTE Conversion'!$B$10:$E$32,4,FALSE)</f>
        <v>9.4609053497942384E-4</v>
      </c>
      <c r="KZ11" s="25">
        <f>'RIMS II Type I Employment'!KZ11*VLOOKUP('Equation 4 Type I FTE'!$B11,'Equation 3 FTE Conversion'!$B$10:$E$32,4,FALSE)</f>
        <v>1.8921810699588477E-3</v>
      </c>
      <c r="LA11" s="25">
        <f>'RIMS II Type I Employment'!LA11*VLOOKUP('Equation 4 Type I FTE'!$B11,'Equation 3 FTE Conversion'!$B$10:$E$32,4,FALSE)</f>
        <v>2.4942386831275716E-3</v>
      </c>
      <c r="LB11" s="25">
        <f>'RIMS II Type I Employment'!LB11*VLOOKUP('Equation 4 Type I FTE'!$B11,'Equation 3 FTE Conversion'!$B$10:$E$32,4,FALSE)</f>
        <v>2.3222222222222225E-3</v>
      </c>
      <c r="LC11" s="25">
        <f>'RIMS II Type I Employment'!LC11*VLOOKUP('Equation 4 Type I FTE'!$B11,'Equation 3 FTE Conversion'!$B$10:$E$32,4,FALSE)</f>
        <v>3.0102880658436212E-3</v>
      </c>
      <c r="LD11" s="25">
        <f>'RIMS II Type I Employment'!LD11*VLOOKUP('Equation 4 Type I FTE'!$B11,'Equation 3 FTE Conversion'!$B$10:$E$32,4,FALSE)</f>
        <v>1.1181069958847735E-3</v>
      </c>
      <c r="LE11" s="25">
        <f>'RIMS II Type I Employment'!LE11*VLOOKUP('Equation 4 Type I FTE'!$B11,'Equation 3 FTE Conversion'!$B$10:$E$32,4,FALSE)</f>
        <v>2.1416049382716046E-2</v>
      </c>
      <c r="LF11" s="25">
        <f>'RIMS II Type I Employment'!LF11*VLOOKUP('Equation 4 Type I FTE'!$B11,'Equation 3 FTE Conversion'!$B$10:$E$32,4,FALSE)</f>
        <v>8.6008230452674899E-3</v>
      </c>
      <c r="LG11" s="25">
        <f>'RIMS II Type I Employment'!LG11*VLOOKUP('Equation 4 Type I FTE'!$B11,'Equation 3 FTE Conversion'!$B$10:$E$32,4,FALSE)</f>
        <v>1.4621399176954731E-3</v>
      </c>
      <c r="LH11" s="25">
        <f>'RIMS II Type I Employment'!LH11*VLOOKUP('Equation 4 Type I FTE'!$B11,'Equation 3 FTE Conversion'!$B$10:$E$32,4,FALSE)</f>
        <v>1.2901234567901235E-3</v>
      </c>
      <c r="LI11" s="25">
        <f>'RIMS II Type I Employment'!LI11*VLOOKUP('Equation 4 Type I FTE'!$B11,'Equation 3 FTE Conversion'!$B$10:$E$32,4,FALSE)</f>
        <v>4.8164609053497941E-3</v>
      </c>
      <c r="LJ11" s="25">
        <f>'RIMS II Type I Employment'!LJ11*VLOOKUP('Equation 4 Type I FTE'!$B11,'Equation 3 FTE Conversion'!$B$10:$E$32,4,FALSE)</f>
        <v>1.0320987654320987E-3</v>
      </c>
      <c r="LK11" s="25">
        <f>'RIMS II Type I Employment'!LK11*VLOOKUP('Equation 4 Type I FTE'!$B11,'Equation 3 FTE Conversion'!$B$10:$E$32,4,FALSE)</f>
        <v>1.4621399176954731E-3</v>
      </c>
      <c r="LL11" s="25">
        <f>'RIMS II Type I Employment'!LL11*VLOOKUP('Equation 4 Type I FTE'!$B11,'Equation 3 FTE Conversion'!$B$10:$E$32,4,FALSE)</f>
        <v>8.6008230452674895E-4</v>
      </c>
      <c r="LM11" s="25">
        <f>'RIMS II Type I Employment'!LM11*VLOOKUP('Equation 4 Type I FTE'!$B11,'Equation 3 FTE Conversion'!$B$10:$E$32,4,FALSE)</f>
        <v>7.7923456790123455E-2</v>
      </c>
      <c r="LN11" s="25">
        <f>'RIMS II Type I Employment'!LN11*VLOOKUP('Equation 4 Type I FTE'!$B11,'Equation 3 FTE Conversion'!$B$10:$E$32,4,FALSE)</f>
        <v>1.9781893004115225E-3</v>
      </c>
      <c r="LO11" s="25">
        <f>'RIMS II Type I Employment'!LO11*VLOOKUP('Equation 4 Type I FTE'!$B11,'Equation 3 FTE Conversion'!$B$10:$E$32,4,FALSE)</f>
        <v>2.3222222222222225E-3</v>
      </c>
      <c r="LP11" s="25">
        <f>'RIMS II Type I Employment'!LP11*VLOOKUP('Equation 4 Type I FTE'!$B11,'Equation 3 FTE Conversion'!$B$10:$E$32,4,FALSE)</f>
        <v>1.8061728395061727E-3</v>
      </c>
      <c r="LQ11" s="25">
        <f>'RIMS II Type I Employment'!LQ11*VLOOKUP('Equation 4 Type I FTE'!$B11,'Equation 3 FTE Conversion'!$B$10:$E$32,4,FALSE)</f>
        <v>2.0641975308641975E-3</v>
      </c>
      <c r="LR11" s="25">
        <f>'RIMS II Type I Employment'!LR11*VLOOKUP('Equation 4 Type I FTE'!$B11,'Equation 3 FTE Conversion'!$B$10:$E$32,4,FALSE)</f>
        <v>1.2901234567901235E-3</v>
      </c>
      <c r="LS11" s="25">
        <f>'RIMS II Type I Employment'!LS11*VLOOKUP('Equation 4 Type I FTE'!$B11,'Equation 3 FTE Conversion'!$B$10:$E$32,4,FALSE)</f>
        <v>2.4942386831275716E-3</v>
      </c>
      <c r="LT11" s="25">
        <f>'RIMS II Type I Employment'!LT11*VLOOKUP('Equation 4 Type I FTE'!$B11,'Equation 3 FTE Conversion'!$B$10:$E$32,4,FALSE)</f>
        <v>1.3761316872427983E-3</v>
      </c>
      <c r="LU11" s="25">
        <f>'RIMS II Type I Employment'!LU11*VLOOKUP('Equation 4 Type I FTE'!$B11,'Equation 3 FTE Conversion'!$B$10:$E$32,4,FALSE)</f>
        <v>2.0383950617283948E-2</v>
      </c>
      <c r="LV11" s="25">
        <f>'RIMS II Type I Employment'!LV11*VLOOKUP('Equation 4 Type I FTE'!$B11,'Equation 3 FTE Conversion'!$B$10:$E$32,4,FALSE)</f>
        <v>1.1439094650205761E-2</v>
      </c>
      <c r="LW11" s="25">
        <f>'RIMS II Type I Employment'!LW11*VLOOKUP('Equation 4 Type I FTE'!$B11,'Equation 3 FTE Conversion'!$B$10:$E$32,4,FALSE)</f>
        <v>1.4621399176954731E-3</v>
      </c>
      <c r="LX11" s="25">
        <f>'RIMS II Type I Employment'!LX11*VLOOKUP('Equation 4 Type I FTE'!$B11,'Equation 3 FTE Conversion'!$B$10:$E$32,4,FALSE)</f>
        <v>1.3761316872427983E-3</v>
      </c>
      <c r="LY11" s="25">
        <f>'RIMS II Type I Employment'!LY11*VLOOKUP('Equation 4 Type I FTE'!$B11,'Equation 3 FTE Conversion'!$B$10:$E$32,4,FALSE)</f>
        <v>1.0320987654320987E-3</v>
      </c>
      <c r="LZ11" s="25">
        <f>'RIMS II Type I Employment'!LZ11*VLOOKUP('Equation 4 Type I FTE'!$B11,'Equation 3 FTE Conversion'!$B$10:$E$32,4,FALSE)</f>
        <v>1.1181069958847735E-3</v>
      </c>
      <c r="MA11" s="25">
        <f>'RIMS II Type I Employment'!MA11*VLOOKUP('Equation 4 Type I FTE'!$B11,'Equation 3 FTE Conversion'!$B$10:$E$32,4,FALSE)</f>
        <v>1.8921810699588477E-3</v>
      </c>
      <c r="MB11" s="25">
        <f>'RIMS II Type I Employment'!MB11*VLOOKUP('Equation 4 Type I FTE'!$B11,'Equation 3 FTE Conversion'!$B$10:$E$32,4,FALSE)</f>
        <v>1.0320987654320987E-3</v>
      </c>
      <c r="MC11" s="25">
        <f>'RIMS II Type I Employment'!MC11*VLOOKUP('Equation 4 Type I FTE'!$B11,'Equation 3 FTE Conversion'!$B$10:$E$32,4,FALSE)</f>
        <v>9.4609053497942384E-4</v>
      </c>
      <c r="MD11" s="25">
        <f>'RIMS II Type I Employment'!MD11*VLOOKUP('Equation 4 Type I FTE'!$B11,'Equation 3 FTE Conversion'!$B$10:$E$32,4,FALSE)</f>
        <v>1.4621399176954731E-3</v>
      </c>
      <c r="ME11" s="25">
        <f>'RIMS II Type I Employment'!ME11*VLOOKUP('Equation 4 Type I FTE'!$B11,'Equation 3 FTE Conversion'!$B$10:$E$32,4,FALSE)</f>
        <v>6.622633744855967E-3</v>
      </c>
      <c r="MF11" s="25">
        <f>'RIMS II Type I Employment'!MF11*VLOOKUP('Equation 4 Type I FTE'!$B11,'Equation 3 FTE Conversion'!$B$10:$E$32,4,FALSE)</f>
        <v>1.3159259259259258E-2</v>
      </c>
      <c r="MG11" s="25">
        <f>'RIMS II Type I Employment'!MG11*VLOOKUP('Equation 4 Type I FTE'!$B11,'Equation 3 FTE Conversion'!$B$10:$E$32,4,FALSE)</f>
        <v>1.1095061728395061E-2</v>
      </c>
      <c r="MH11" s="25">
        <f>'RIMS II Type I Employment'!MH11*VLOOKUP('Equation 4 Type I FTE'!$B11,'Equation 3 FTE Conversion'!$B$10:$E$32,4,FALSE)</f>
        <v>8.3427983539094645E-3</v>
      </c>
      <c r="MI11" s="25">
        <f>'RIMS II Type I Employment'!MI11*VLOOKUP('Equation 4 Type I FTE'!$B11,'Equation 3 FTE Conversion'!$B$10:$E$32,4,FALSE)</f>
        <v>4.670246913580247E-2</v>
      </c>
      <c r="MJ11" s="25">
        <f>'RIMS II Type I Employment'!MJ11*VLOOKUP('Equation 4 Type I FTE'!$B11,'Equation 3 FTE Conversion'!$B$10:$E$32,4,FALSE)</f>
        <v>2.0039917695473253E-2</v>
      </c>
      <c r="MK11" s="25">
        <f>'RIMS II Type I Employment'!MK11*VLOOKUP('Equation 4 Type I FTE'!$B11,'Equation 3 FTE Conversion'!$B$10:$E$32,4,FALSE)</f>
        <v>1.8061728395061727E-3</v>
      </c>
      <c r="ML11" s="25">
        <f>'RIMS II Type I Employment'!ML11*VLOOKUP('Equation 4 Type I FTE'!$B11,'Equation 3 FTE Conversion'!$B$10:$E$32,4,FALSE)</f>
        <v>8.5148148148148153E-3</v>
      </c>
      <c r="MM11" s="25">
        <f>'RIMS II Type I Employment'!MM11*VLOOKUP('Equation 4 Type I FTE'!$B11,'Equation 3 FTE Conversion'!$B$10:$E$32,4,FALSE)</f>
        <v>3.4403292181069958E-4</v>
      </c>
      <c r="MN11" s="25">
        <f>'RIMS II Type I Employment'!MN11*VLOOKUP('Equation 4 Type I FTE'!$B11,'Equation 3 FTE Conversion'!$B$10:$E$32,4,FALSE)</f>
        <v>3.2683127572016458E-3</v>
      </c>
      <c r="MO11" s="25">
        <f>'RIMS II Type I Employment'!MO11*VLOOKUP('Equation 4 Type I FTE'!$B11,'Equation 3 FTE Conversion'!$B$10:$E$32,4,FALSE)</f>
        <v>4.5584362139917695E-3</v>
      </c>
      <c r="MP11" s="25">
        <f>'RIMS II Type I Employment'!MP11*VLOOKUP('Equation 4 Type I FTE'!$B11,'Equation 3 FTE Conversion'!$B$10:$E$32,4,FALSE)</f>
        <v>3.1393004115226338E-2</v>
      </c>
      <c r="MQ11" s="25">
        <f>'RIMS II Type I Employment'!MQ11*VLOOKUP('Equation 4 Type I FTE'!$B11,'Equation 3 FTE Conversion'!$B$10:$E$32,4,FALSE)</f>
        <v>1.6857613168724278E-2</v>
      </c>
      <c r="MR11" s="25">
        <f>'RIMS II Type I Employment'!MR11*VLOOKUP('Equation 4 Type I FTE'!$B11,'Equation 3 FTE Conversion'!$B$10:$E$32,4,FALSE)</f>
        <v>1.7029629629629631E-2</v>
      </c>
      <c r="MS11" s="25">
        <f>'RIMS II Type I Employment'!MS11*VLOOKUP('Equation 4 Type I FTE'!$B11,'Equation 3 FTE Conversion'!$B$10:$E$32,4,FALSE)</f>
        <v>1.1869135802469136E-2</v>
      </c>
      <c r="MT11" s="25">
        <f>'RIMS II Type I Employment'!MT11*VLOOKUP('Equation 4 Type I FTE'!$B11,'Equation 3 FTE Conversion'!$B$10:$E$32,4,FALSE)</f>
        <v>3.6295473251028804E-2</v>
      </c>
      <c r="MU11" s="25">
        <f>'RIMS II Type I Employment'!MU11*VLOOKUP('Equation 4 Type I FTE'!$B11,'Equation 3 FTE Conversion'!$B$10:$E$32,4,FALSE)</f>
        <v>4.3176131687242797E-2</v>
      </c>
      <c r="MV11" s="25">
        <f>'RIMS II Type I Employment'!MV11*VLOOKUP('Equation 4 Type I FTE'!$B11,'Equation 3 FTE Conversion'!$B$10:$E$32,4,FALSE)</f>
        <v>1.9781893004115224E-2</v>
      </c>
      <c r="MW11" s="25">
        <f>'RIMS II Type I Employment'!MW11*VLOOKUP('Equation 4 Type I FTE'!$B11,'Equation 3 FTE Conversion'!$B$10:$E$32,4,FALSE)</f>
        <v>1.2041152263374485E-3</v>
      </c>
      <c r="MX11" s="25">
        <f>'RIMS II Type I Employment'!MX11*VLOOKUP('Equation 4 Type I FTE'!$B11,'Equation 3 FTE Conversion'!$B$10:$E$32,4,FALSE)</f>
        <v>6.8806584362139916E-4</v>
      </c>
      <c r="MY11" s="25">
        <f>'RIMS II Type I Employment'!MY11*VLOOKUP('Equation 4 Type I FTE'!$B11,'Equation 3 FTE Conversion'!$B$10:$E$32,4,FALSE)</f>
        <v>1.2041152263374485E-3</v>
      </c>
      <c r="MZ11" s="25">
        <f>'RIMS II Type I Employment'!MZ11*VLOOKUP('Equation 4 Type I FTE'!$B11,'Equation 3 FTE Conversion'!$B$10:$E$32,4,FALSE)</f>
        <v>5.1604938271604937E-4</v>
      </c>
      <c r="NA11" s="25">
        <f>'RIMS II Type I Employment'!NA11*VLOOKUP('Equation 4 Type I FTE'!$B11,'Equation 3 FTE Conversion'!$B$10:$E$32,4,FALSE)</f>
        <v>1.4621399176954731E-3</v>
      </c>
      <c r="NB11" s="25">
        <f>'RIMS II Type I Employment'!NB11*VLOOKUP('Equation 4 Type I FTE'!$B11,'Equation 3 FTE Conversion'!$B$10:$E$32,4,FALSE)</f>
        <v>4.8164609053497941E-3</v>
      </c>
      <c r="NC11" s="25">
        <f>'RIMS II Type I Employment'!NC11*VLOOKUP('Equation 4 Type I FTE'!$B11,'Equation 3 FTE Conversion'!$B$10:$E$32,4,FALSE)</f>
        <v>1.1181069958847735E-3</v>
      </c>
      <c r="ND11" s="25">
        <f>'RIMS II Type I Employment'!ND11*VLOOKUP('Equation 4 Type I FTE'!$B11,'Equation 3 FTE Conversion'!$B$10:$E$32,4,FALSE)</f>
        <v>1.1181069958847735E-3</v>
      </c>
      <c r="NE11" s="25">
        <f>'RIMS II Type I Employment'!NE11*VLOOKUP('Equation 4 Type I FTE'!$B11,'Equation 3 FTE Conversion'!$B$10:$E$32,4,FALSE)</f>
        <v>1.6599588477366256E-2</v>
      </c>
      <c r="NF11" s="25">
        <f>'RIMS II Type I Employment'!NF11*VLOOKUP('Equation 4 Type I FTE'!$B11,'Equation 3 FTE Conversion'!$B$10:$E$32,4,FALSE)</f>
        <v>1.8061728395061727E-3</v>
      </c>
      <c r="NG11" s="25">
        <f>'RIMS II Type I Employment'!NG11*VLOOKUP('Equation 4 Type I FTE'!$B11,'Equation 3 FTE Conversion'!$B$10:$E$32,4,FALSE)</f>
        <v>8.5148148148148153E-3</v>
      </c>
      <c r="NH11" s="25">
        <f>'RIMS II Type I Employment'!NH11*VLOOKUP('Equation 4 Type I FTE'!$B11,'Equation 3 FTE Conversion'!$B$10:$E$32,4,FALSE)</f>
        <v>2.7522633744855966E-3</v>
      </c>
      <c r="NI11" s="25">
        <f>'RIMS II Type I Employment'!NI11*VLOOKUP('Equation 4 Type I FTE'!$B11,'Equation 3 FTE Conversion'!$B$10:$E$32,4,FALSE)</f>
        <v>3.6983539094650204E-3</v>
      </c>
      <c r="NJ11" s="329">
        <f>'RIMS II Type I Employment'!NJ11*VLOOKUP('Equation 4 Type I FTE'!$B11,'Equation 3 FTE Conversion'!$B$10:$E$32,4,FALSE)</f>
        <v>0</v>
      </c>
    </row>
    <row r="12" spans="1:374" x14ac:dyDescent="0.3">
      <c r="B12" s="23" t="s">
        <v>558</v>
      </c>
      <c r="C12" s="25">
        <f>'RIMS II Type I Employment'!C12*VLOOKUP('Equation 4 Type I FTE'!$B12,'Equation 3 FTE Conversion'!$B$10:$E$32,4,FALSE)</f>
        <v>1.9013224368499258E-2</v>
      </c>
      <c r="D12" s="25">
        <f>'RIMS II Type I Employment'!D12*VLOOKUP('Equation 4 Type I FTE'!$B12,'Equation 3 FTE Conversion'!$B$10:$E$32,4,FALSE)</f>
        <v>7.8811292719167918E-3</v>
      </c>
      <c r="E12" s="25">
        <f>'RIMS II Type I Employment'!E12*VLOOKUP('Equation 4 Type I FTE'!$B12,'Equation 3 FTE Conversion'!$B$10:$E$32,4,FALSE)</f>
        <v>5.7138187221396734E-3</v>
      </c>
      <c r="F12" s="25">
        <f>'RIMS II Type I Employment'!F12*VLOOKUP('Equation 4 Type I FTE'!$B12,'Equation 3 FTE Conversion'!$B$10:$E$32,4,FALSE)</f>
        <v>1.2314264487369986E-2</v>
      </c>
      <c r="G12" s="25">
        <f>'RIMS II Type I Employment'!G12*VLOOKUP('Equation 4 Type I FTE'!$B12,'Equation 3 FTE Conversion'!$B$10:$E$32,4,FALSE)</f>
        <v>1.4580089153046065E-2</v>
      </c>
      <c r="H12" s="25">
        <f>'RIMS II Type I Employment'!H12*VLOOKUP('Equation 4 Type I FTE'!$B12,'Equation 3 FTE Conversion'!$B$10:$E$32,4,FALSE)</f>
        <v>8.0781575037147113E-3</v>
      </c>
      <c r="I12" s="25">
        <f>'RIMS II Type I Employment'!I12*VLOOKUP('Equation 4 Type I FTE'!$B12,'Equation 3 FTE Conversion'!$B$10:$E$32,4,FALSE)</f>
        <v>8.8662704309063894E-3</v>
      </c>
      <c r="J12" s="25">
        <f>'RIMS II Type I Employment'!J12*VLOOKUP('Equation 4 Type I FTE'!$B12,'Equation 3 FTE Conversion'!$B$10:$E$32,4,FALSE)</f>
        <v>7.2900445765230323E-3</v>
      </c>
      <c r="K12" s="25">
        <f>'RIMS II Type I Employment'!K12*VLOOKUP('Equation 4 Type I FTE'!$B12,'Equation 3 FTE Conversion'!$B$10:$E$32,4,FALSE)</f>
        <v>3.546508172362556E-3</v>
      </c>
      <c r="L12" s="25">
        <f>'RIMS II Type I Employment'!L12*VLOOKUP('Equation 4 Type I FTE'!$B12,'Equation 3 FTE Conversion'!$B$10:$E$32,4,FALSE)</f>
        <v>7.8811292719167918E-3</v>
      </c>
      <c r="M12" s="25">
        <f>'RIMS II Type I Employment'!M12*VLOOKUP('Equation 4 Type I FTE'!$B12,'Equation 3 FTE Conversion'!$B$10:$E$32,4,FALSE)</f>
        <v>1.1624665676077266E-2</v>
      </c>
      <c r="N12" s="25">
        <f>'RIMS II Type I Employment'!N12*VLOOKUP('Equation 4 Type I FTE'!$B12,'Equation 3 FTE Conversion'!$B$10:$E$32,4,FALSE)</f>
        <v>4.728677563150074E-3</v>
      </c>
      <c r="O12" s="25">
        <f>'RIMS II Type I Employment'!O12*VLOOKUP('Equation 4 Type I FTE'!$B12,'Equation 3 FTE Conversion'!$B$10:$E$32,4,FALSE)</f>
        <v>3.2135304606240713</v>
      </c>
      <c r="P12" s="25">
        <f>'RIMS II Type I Employment'!P12*VLOOKUP('Equation 4 Type I FTE'!$B12,'Equation 3 FTE Conversion'!$B$10:$E$32,4,FALSE)</f>
        <v>2.4126106983655276</v>
      </c>
      <c r="Q12" s="25">
        <f>'RIMS II Type I Employment'!Q12*VLOOKUP('Equation 4 Type I FTE'!$B12,'Equation 3 FTE Conversion'!$B$10:$E$32,4,FALSE)</f>
        <v>0</v>
      </c>
      <c r="R12" s="25">
        <f>'RIMS II Type I Employment'!R12*VLOOKUP('Equation 4 Type I FTE'!$B12,'Equation 3 FTE Conversion'!$B$10:$E$32,4,FALSE)</f>
        <v>1.7885237741456166</v>
      </c>
      <c r="S12" s="25">
        <f>'RIMS II Type I Employment'!S12*VLOOKUP('Equation 4 Type I FTE'!$B12,'Equation 3 FTE Conversion'!$B$10:$E$32,4,FALSE)</f>
        <v>2.2964625557206539</v>
      </c>
      <c r="T12" s="25">
        <f>'RIMS II Type I Employment'!T12*VLOOKUP('Equation 4 Type I FTE'!$B12,'Equation 3 FTE Conversion'!$B$10:$E$32,4,FALSE)</f>
        <v>2.3252286775631501</v>
      </c>
      <c r="U12" s="25">
        <f>'RIMS II Type I Employment'!U12*VLOOKUP('Equation 4 Type I FTE'!$B12,'Equation 3 FTE Conversion'!$B$10:$E$32,4,FALSE)</f>
        <v>2.3775396731054981</v>
      </c>
      <c r="V12" s="25">
        <f>'RIMS II Type I Employment'!V12*VLOOKUP('Equation 4 Type I FTE'!$B12,'Equation 3 FTE Conversion'!$B$10:$E$32,4,FALSE)</f>
        <v>3.4086869242199112</v>
      </c>
      <c r="W12" s="25">
        <f>'RIMS II Type I Employment'!W12*VLOOKUP('Equation 4 Type I FTE'!$B12,'Equation 3 FTE Conversion'!$B$10:$E$32,4,FALSE)</f>
        <v>5.7138187221396734E-2</v>
      </c>
      <c r="X12" s="25">
        <f>'RIMS II Type I Employment'!X12*VLOOKUP('Equation 4 Type I FTE'!$B12,'Equation 3 FTE Conversion'!$B$10:$E$32,4,FALSE)</f>
        <v>0.14944591381872216</v>
      </c>
      <c r="Y12" s="25">
        <f>'RIMS II Type I Employment'!Y12*VLOOKUP('Equation 4 Type I FTE'!$B12,'Equation 3 FTE Conversion'!$B$10:$E$32,4,FALSE)</f>
        <v>2.0884992570579495E-2</v>
      </c>
      <c r="Z12" s="25">
        <f>'RIMS II Type I Employment'!Z12*VLOOKUP('Equation 4 Type I FTE'!$B12,'Equation 3 FTE Conversion'!$B$10:$E$32,4,FALSE)</f>
        <v>1.4383060921248143E-2</v>
      </c>
      <c r="AA12" s="25">
        <f>'RIMS II Type I Employment'!AA12*VLOOKUP('Equation 4 Type I FTE'!$B12,'Equation 3 FTE Conversion'!$B$10:$E$32,4,FALSE)</f>
        <v>2.2067161961367016E-2</v>
      </c>
      <c r="AB12" s="25">
        <f>'RIMS II Type I Employment'!AB12*VLOOKUP('Equation 4 Type I FTE'!$B12,'Equation 3 FTE Conversion'!$B$10:$E$32,4,FALSE)</f>
        <v>1.4580089153046065E-2</v>
      </c>
      <c r="AC12" s="25">
        <f>'RIMS II Type I Employment'!AC12*VLOOKUP('Equation 4 Type I FTE'!$B12,'Equation 3 FTE Conversion'!$B$10:$E$32,4,FALSE)</f>
        <v>2.8175037147102528E-2</v>
      </c>
      <c r="AD12" s="25">
        <f>'RIMS II Type I Employment'!AD12*VLOOKUP('Equation 4 Type I FTE'!$B12,'Equation 3 FTE Conversion'!$B$10:$E$32,4,FALSE)</f>
        <v>6.698959881129272E-3</v>
      </c>
      <c r="AE12" s="25">
        <f>'RIMS II Type I Employment'!AE12*VLOOKUP('Equation 4 Type I FTE'!$B12,'Equation 3 FTE Conversion'!$B$10:$E$32,4,FALSE)</f>
        <v>7.487072808320951E-3</v>
      </c>
      <c r="AF12" s="25">
        <f>'RIMS II Type I Employment'!AF12*VLOOKUP('Equation 4 Type I FTE'!$B12,'Equation 3 FTE Conversion'!$B$10:$E$32,4,FALSE)</f>
        <v>4.4331352154531947E-3</v>
      </c>
      <c r="AG12" s="25">
        <f>'RIMS II Type I Employment'!AG12*VLOOKUP('Equation 4 Type I FTE'!$B12,'Equation 3 FTE Conversion'!$B$10:$E$32,4,FALSE)</f>
        <v>7.487072808320951E-3</v>
      </c>
      <c r="AH12" s="25">
        <f>'RIMS II Type I Employment'!AH12*VLOOKUP('Equation 4 Type I FTE'!$B12,'Equation 3 FTE Conversion'!$B$10:$E$32,4,FALSE)</f>
        <v>4.6203120356612185E-2</v>
      </c>
      <c r="AI12" s="25">
        <f>'RIMS II Type I Employment'!AI12*VLOOKUP('Equation 4 Type I FTE'!$B12,'Equation 3 FTE Conversion'!$B$10:$E$32,4,FALSE)</f>
        <v>2.8963150074294206E-2</v>
      </c>
      <c r="AJ12" s="25">
        <f>'RIMS II Type I Employment'!AJ12*VLOOKUP('Equation 4 Type I FTE'!$B12,'Equation 3 FTE Conversion'!$B$10:$E$32,4,FALSE)</f>
        <v>3.7927934621099557E-2</v>
      </c>
      <c r="AK12" s="25">
        <f>'RIMS II Type I Employment'!AK12*VLOOKUP('Equation 4 Type I FTE'!$B12,'Equation 3 FTE Conversion'!$B$10:$E$32,4,FALSE)</f>
        <v>0.14570237741456168</v>
      </c>
      <c r="AL12" s="25">
        <f>'RIMS II Type I Employment'!AL12*VLOOKUP('Equation 4 Type I FTE'!$B12,'Equation 3 FTE Conversion'!$B$10:$E$32,4,FALSE)</f>
        <v>5.9699554234769692E-2</v>
      </c>
      <c r="AM12" s="25">
        <f>'RIMS II Type I Employment'!AM12*VLOOKUP('Equation 4 Type I FTE'!$B12,'Equation 3 FTE Conversion'!$B$10:$E$32,4,FALSE)</f>
        <v>2.4825557206537893E-2</v>
      </c>
      <c r="AN12" s="25">
        <f>'RIMS II Type I Employment'!AN12*VLOOKUP('Equation 4 Type I FTE'!$B12,'Equation 3 FTE Conversion'!$B$10:$E$32,4,FALSE)</f>
        <v>5.2409509658246659E-2</v>
      </c>
      <c r="AO12" s="25">
        <f>'RIMS II Type I Employment'!AO12*VLOOKUP('Equation 4 Type I FTE'!$B12,'Equation 3 FTE Conversion'!$B$10:$E$32,4,FALSE)</f>
        <v>7.9796433878157498E-3</v>
      </c>
      <c r="AP12" s="25">
        <f>'RIMS II Type I Employment'!AP12*VLOOKUP('Equation 4 Type I FTE'!$B12,'Equation 3 FTE Conversion'!$B$10:$E$32,4,FALSE)</f>
        <v>4.245958395245171E-2</v>
      </c>
      <c r="AQ12" s="25">
        <f>'RIMS II Type I Employment'!AQ12*VLOOKUP('Equation 4 Type I FTE'!$B12,'Equation 3 FTE Conversion'!$B$10:$E$32,4,FALSE)</f>
        <v>0.10550861812778604</v>
      </c>
      <c r="AR12" s="25">
        <f>'RIMS II Type I Employment'!AR12*VLOOKUP('Equation 4 Type I FTE'!$B12,'Equation 3 FTE Conversion'!$B$10:$E$32,4,FALSE)</f>
        <v>2.2756760772659732E-2</v>
      </c>
      <c r="AS12" s="25">
        <f>'RIMS II Type I Employment'!AS12*VLOOKUP('Equation 4 Type I FTE'!$B12,'Equation 3 FTE Conversion'!$B$10:$E$32,4,FALSE)</f>
        <v>8.7973105497771181E-2</v>
      </c>
      <c r="AT12" s="25">
        <f>'RIMS II Type I Employment'!AT12*VLOOKUP('Equation 4 Type I FTE'!$B12,'Equation 3 FTE Conversion'!$B$10:$E$32,4,FALSE)</f>
        <v>1.960430906389302E-2</v>
      </c>
      <c r="AU12" s="25">
        <f>'RIMS II Type I Employment'!AU12*VLOOKUP('Equation 4 Type I FTE'!$B12,'Equation 3 FTE Conversion'!$B$10:$E$32,4,FALSE)</f>
        <v>6.698959881129272E-3</v>
      </c>
      <c r="AV12" s="25">
        <f>'RIMS II Type I Employment'!AV12*VLOOKUP('Equation 4 Type I FTE'!$B12,'Equation 3 FTE Conversion'!$B$10:$E$32,4,FALSE)</f>
        <v>1.0146953937592868E-2</v>
      </c>
      <c r="AW12" s="25">
        <f>'RIMS II Type I Employment'!AW12*VLOOKUP('Equation 4 Type I FTE'!$B12,'Equation 3 FTE Conversion'!$B$10:$E$32,4,FALSE)</f>
        <v>2.4037444279346214E-2</v>
      </c>
      <c r="AX12" s="25">
        <f>'RIMS II Type I Employment'!AX12*VLOOKUP('Equation 4 Type I FTE'!$B12,'Equation 3 FTE Conversion'!$B$10:$E$32,4,FALSE)</f>
        <v>5.5167904903417539E-3</v>
      </c>
      <c r="AY12" s="25">
        <f>'RIMS II Type I Employment'!AY12*VLOOKUP('Equation 4 Type I FTE'!$B12,'Equation 3 FTE Conversion'!$B$10:$E$32,4,FALSE)</f>
        <v>3.1426002971768202E-2</v>
      </c>
      <c r="AZ12" s="25">
        <f>'RIMS II Type I Employment'!AZ12*VLOOKUP('Equation 4 Type I FTE'!$B12,'Equation 3 FTE Conversion'!$B$10:$E$32,4,FALSE)</f>
        <v>3.4479940564635962E-3</v>
      </c>
      <c r="BA12" s="25">
        <f>'RIMS II Type I Employment'!BA12*VLOOKUP('Equation 4 Type I FTE'!$B12,'Equation 3 FTE Conversion'!$B$10:$E$32,4,FALSE)</f>
        <v>1.5368202080237741E-2</v>
      </c>
      <c r="BB12" s="25">
        <f>'RIMS II Type I Employment'!BB12*VLOOKUP('Equation 4 Type I FTE'!$B12,'Equation 3 FTE Conversion'!$B$10:$E$32,4,FALSE)</f>
        <v>1.5860772659732542E-2</v>
      </c>
      <c r="BC12" s="25">
        <f>'RIMS II Type I Employment'!BC12*VLOOKUP('Equation 4 Type I FTE'!$B12,'Equation 3 FTE Conversion'!$B$10:$E$32,4,FALSE)</f>
        <v>8.8662704309063894E-3</v>
      </c>
      <c r="BD12" s="25">
        <f>'RIMS II Type I Employment'!BD12*VLOOKUP('Equation 4 Type I FTE'!$B12,'Equation 3 FTE Conversion'!$B$10:$E$32,4,FALSE)</f>
        <v>4.1375928677563146E-3</v>
      </c>
      <c r="BE12" s="25">
        <f>'RIMS II Type I Employment'!BE12*VLOOKUP('Equation 4 Type I FTE'!$B12,'Equation 3 FTE Conversion'!$B$10:$E$32,4,FALSE)</f>
        <v>5.7138187221396734E-3</v>
      </c>
      <c r="BF12" s="25">
        <f>'RIMS II Type I Employment'!BF12*VLOOKUP('Equation 4 Type I FTE'!$B12,'Equation 3 FTE Conversion'!$B$10:$E$32,4,FALSE)</f>
        <v>3.4479940564635962E-3</v>
      </c>
      <c r="BG12" s="25">
        <f>'RIMS II Type I Employment'!BG12*VLOOKUP('Equation 4 Type I FTE'!$B12,'Equation 3 FTE Conversion'!$B$10:$E$32,4,FALSE)</f>
        <v>3.0539375928677562E-3</v>
      </c>
      <c r="BH12" s="25">
        <f>'RIMS II Type I Employment'!BH12*VLOOKUP('Equation 4 Type I FTE'!$B12,'Equation 3 FTE Conversion'!$B$10:$E$32,4,FALSE)</f>
        <v>3.1524517087667164E-3</v>
      </c>
      <c r="BI12" s="25">
        <f>'RIMS II Type I Employment'!BI12*VLOOKUP('Equation 4 Type I FTE'!$B12,'Equation 3 FTE Conversion'!$B$10:$E$32,4,FALSE)</f>
        <v>3.8420505200594353E-3</v>
      </c>
      <c r="BJ12" s="25">
        <f>'RIMS II Type I Employment'!BJ12*VLOOKUP('Equation 4 Type I FTE'!$B12,'Equation 3 FTE Conversion'!$B$10:$E$32,4,FALSE)</f>
        <v>2.6598811292719172E-3</v>
      </c>
      <c r="BK12" s="25">
        <f>'RIMS II Type I Employment'!BK12*VLOOKUP('Equation 4 Type I FTE'!$B12,'Equation 3 FTE Conversion'!$B$10:$E$32,4,FALSE)</f>
        <v>3.1524517087667164E-3</v>
      </c>
      <c r="BL12" s="25">
        <f>'RIMS II Type I Employment'!BL12*VLOOKUP('Equation 4 Type I FTE'!$B12,'Equation 3 FTE Conversion'!$B$10:$E$32,4,FALSE)</f>
        <v>3.7435364041604755E-3</v>
      </c>
      <c r="BM12" s="25">
        <f>'RIMS II Type I Employment'!BM12*VLOOKUP('Equation 4 Type I FTE'!$B12,'Equation 3 FTE Conversion'!$B$10:$E$32,4,FALSE)</f>
        <v>3.2509658246656762E-3</v>
      </c>
      <c r="BN12" s="25">
        <f>'RIMS II Type I Employment'!BN12*VLOOKUP('Equation 4 Type I FTE'!$B12,'Equation 3 FTE Conversion'!$B$10:$E$32,4,FALSE)</f>
        <v>5.6153046062407137E-3</v>
      </c>
      <c r="BO12" s="25">
        <f>'RIMS II Type I Employment'!BO12*VLOOKUP('Equation 4 Type I FTE'!$B12,'Equation 3 FTE Conversion'!$B$10:$E$32,4,FALSE)</f>
        <v>3.4479940564635962E-3</v>
      </c>
      <c r="BP12" s="25">
        <f>'RIMS II Type I Employment'!BP12*VLOOKUP('Equation 4 Type I FTE'!$B12,'Equation 3 FTE Conversion'!$B$10:$E$32,4,FALSE)</f>
        <v>3.4479940564635962E-3</v>
      </c>
      <c r="BQ12" s="25">
        <f>'RIMS II Type I Employment'!BQ12*VLOOKUP('Equation 4 Type I FTE'!$B12,'Equation 3 FTE Conversion'!$B$10:$E$32,4,FALSE)</f>
        <v>5.910846953937593E-3</v>
      </c>
      <c r="BR12" s="25">
        <f>'RIMS II Type I Employment'!BR12*VLOOKUP('Equation 4 Type I FTE'!$B12,'Equation 3 FTE Conversion'!$B$10:$E$32,4,FALSE)</f>
        <v>2.8569093610698367E-3</v>
      </c>
      <c r="BS12" s="25">
        <f>'RIMS II Type I Employment'!BS12*VLOOKUP('Equation 4 Type I FTE'!$B12,'Equation 3 FTE Conversion'!$B$10:$E$32,4,FALSE)</f>
        <v>2.7583952451708769E-3</v>
      </c>
      <c r="BT12" s="25">
        <f>'RIMS II Type I Employment'!BT12*VLOOKUP('Equation 4 Type I FTE'!$B12,'Equation 3 FTE Conversion'!$B$10:$E$32,4,FALSE)</f>
        <v>2.7583952451708769E-3</v>
      </c>
      <c r="BU12" s="25">
        <f>'RIMS II Type I Employment'!BU12*VLOOKUP('Equation 4 Type I FTE'!$B12,'Equation 3 FTE Conversion'!$B$10:$E$32,4,FALSE)</f>
        <v>2.6598811292719172E-3</v>
      </c>
      <c r="BV12" s="25">
        <f>'RIMS II Type I Employment'!BV12*VLOOKUP('Equation 4 Type I FTE'!$B12,'Equation 3 FTE Conversion'!$B$10:$E$32,4,FALSE)</f>
        <v>2.6598811292719172E-3</v>
      </c>
      <c r="BW12" s="25">
        <f>'RIMS II Type I Employment'!BW12*VLOOKUP('Equation 4 Type I FTE'!$B12,'Equation 3 FTE Conversion'!$B$10:$E$32,4,FALSE)</f>
        <v>3.7435364041604755E-3</v>
      </c>
      <c r="BX12" s="25">
        <f>'RIMS II Type I Employment'!BX12*VLOOKUP('Equation 4 Type I FTE'!$B12,'Equation 3 FTE Conversion'!$B$10:$E$32,4,FALSE)</f>
        <v>2.561367013372957E-3</v>
      </c>
      <c r="BY12" s="25">
        <f>'RIMS II Type I Employment'!BY12*VLOOKUP('Equation 4 Type I FTE'!$B12,'Equation 3 FTE Conversion'!$B$10:$E$32,4,FALSE)</f>
        <v>1.9702823179791979E-3</v>
      </c>
      <c r="BZ12" s="25">
        <f>'RIMS II Type I Employment'!BZ12*VLOOKUP('Equation 4 Type I FTE'!$B12,'Equation 3 FTE Conversion'!$B$10:$E$32,4,FALSE)</f>
        <v>2.561367013372957E-3</v>
      </c>
      <c r="CA12" s="25">
        <f>'RIMS II Type I Employment'!CA12*VLOOKUP('Equation 4 Type I FTE'!$B12,'Equation 3 FTE Conversion'!$B$10:$E$32,4,FALSE)</f>
        <v>3.7435364041604755E-3</v>
      </c>
      <c r="CB12" s="25">
        <f>'RIMS II Type I Employment'!CB12*VLOOKUP('Equation 4 Type I FTE'!$B12,'Equation 3 FTE Conversion'!$B$10:$E$32,4,FALSE)</f>
        <v>2.0687964338781573E-3</v>
      </c>
      <c r="CC12" s="25">
        <f>'RIMS II Type I Employment'!CC12*VLOOKUP('Equation 4 Type I FTE'!$B12,'Equation 3 FTE Conversion'!$B$10:$E$32,4,FALSE)</f>
        <v>2.7583952451708769E-3</v>
      </c>
      <c r="CD12" s="25">
        <f>'RIMS II Type I Employment'!CD12*VLOOKUP('Equation 4 Type I FTE'!$B12,'Equation 3 FTE Conversion'!$B$10:$E$32,4,FALSE)</f>
        <v>2.9554234769687965E-3</v>
      </c>
      <c r="CE12" s="25">
        <f>'RIMS II Type I Employment'!CE12*VLOOKUP('Equation 4 Type I FTE'!$B12,'Equation 3 FTE Conversion'!$B$10:$E$32,4,FALSE)</f>
        <v>4.4331352154531947E-3</v>
      </c>
      <c r="CF12" s="25">
        <f>'RIMS II Type I Employment'!CF12*VLOOKUP('Equation 4 Type I FTE'!$B12,'Equation 3 FTE Conversion'!$B$10:$E$32,4,FALSE)</f>
        <v>1.5368202080237741E-2</v>
      </c>
      <c r="CG12" s="25">
        <f>'RIMS II Type I Employment'!CG12*VLOOKUP('Equation 4 Type I FTE'!$B12,'Equation 3 FTE Conversion'!$B$10:$E$32,4,FALSE)</f>
        <v>3.7435364041604755E-3</v>
      </c>
      <c r="CH12" s="25">
        <f>'RIMS II Type I Employment'!CH12*VLOOKUP('Equation 4 Type I FTE'!$B12,'Equation 3 FTE Conversion'!$B$10:$E$32,4,FALSE)</f>
        <v>2.1673105497771175E-3</v>
      </c>
      <c r="CI12" s="25">
        <f>'RIMS II Type I Employment'!CI12*VLOOKUP('Equation 4 Type I FTE'!$B12,'Equation 3 FTE Conversion'!$B$10:$E$32,4,FALSE)</f>
        <v>2.4628528974739972E-3</v>
      </c>
      <c r="CJ12" s="25">
        <f>'RIMS II Type I Employment'!CJ12*VLOOKUP('Equation 4 Type I FTE'!$B12,'Equation 3 FTE Conversion'!$B$10:$E$32,4,FALSE)</f>
        <v>3.0539375928677562E-3</v>
      </c>
      <c r="CK12" s="25">
        <f>'RIMS II Type I Employment'!CK12*VLOOKUP('Equation 4 Type I FTE'!$B12,'Equation 3 FTE Conversion'!$B$10:$E$32,4,FALSE)</f>
        <v>2.364338781575037E-3</v>
      </c>
      <c r="CL12" s="25">
        <f>'RIMS II Type I Employment'!CL12*VLOOKUP('Equation 4 Type I FTE'!$B12,'Equation 3 FTE Conversion'!$B$10:$E$32,4,FALSE)</f>
        <v>3.546508172362556E-3</v>
      </c>
      <c r="CM12" s="25">
        <f>'RIMS II Type I Employment'!CM12*VLOOKUP('Equation 4 Type I FTE'!$B12,'Equation 3 FTE Conversion'!$B$10:$E$32,4,FALSE)</f>
        <v>3.546508172362556E-3</v>
      </c>
      <c r="CN12" s="25">
        <f>'RIMS II Type I Employment'!CN12*VLOOKUP('Equation 4 Type I FTE'!$B12,'Equation 3 FTE Conversion'!$B$10:$E$32,4,FALSE)</f>
        <v>2.4628528974739972E-3</v>
      </c>
      <c r="CO12" s="25">
        <f>'RIMS II Type I Employment'!CO12*VLOOKUP('Equation 4 Type I FTE'!$B12,'Equation 3 FTE Conversion'!$B$10:$E$32,4,FALSE)</f>
        <v>2.7583952451708769E-3</v>
      </c>
      <c r="CP12" s="25">
        <f>'RIMS II Type I Employment'!CP12*VLOOKUP('Equation 4 Type I FTE'!$B12,'Equation 3 FTE Conversion'!$B$10:$E$32,4,FALSE)</f>
        <v>2.561367013372957E-3</v>
      </c>
      <c r="CQ12" s="25">
        <f>'RIMS II Type I Employment'!CQ12*VLOOKUP('Equation 4 Type I FTE'!$B12,'Equation 3 FTE Conversion'!$B$10:$E$32,4,FALSE)</f>
        <v>2.9554234769687965E-3</v>
      </c>
      <c r="CR12" s="25">
        <f>'RIMS II Type I Employment'!CR12*VLOOKUP('Equation 4 Type I FTE'!$B12,'Equation 3 FTE Conversion'!$B$10:$E$32,4,FALSE)</f>
        <v>2.561367013372957E-3</v>
      </c>
      <c r="CS12" s="25">
        <f>'RIMS II Type I Employment'!CS12*VLOOKUP('Equation 4 Type I FTE'!$B12,'Equation 3 FTE Conversion'!$B$10:$E$32,4,FALSE)</f>
        <v>2.364338781575037E-3</v>
      </c>
      <c r="CT12" s="25">
        <f>'RIMS II Type I Employment'!CT12*VLOOKUP('Equation 4 Type I FTE'!$B12,'Equation 3 FTE Conversion'!$B$10:$E$32,4,FALSE)</f>
        <v>2.4628528974739972E-3</v>
      </c>
      <c r="CU12" s="25">
        <f>'RIMS II Type I Employment'!CU12*VLOOKUP('Equation 4 Type I FTE'!$B12,'Equation 3 FTE Conversion'!$B$10:$E$32,4,FALSE)</f>
        <v>1.9702823179791979E-3</v>
      </c>
      <c r="CV12" s="25">
        <f>'RIMS II Type I Employment'!CV12*VLOOKUP('Equation 4 Type I FTE'!$B12,'Equation 3 FTE Conversion'!$B$10:$E$32,4,FALSE)</f>
        <v>2.364338781575037E-3</v>
      </c>
      <c r="CW12" s="25">
        <f>'RIMS II Type I Employment'!CW12*VLOOKUP('Equation 4 Type I FTE'!$B12,'Equation 3 FTE Conversion'!$B$10:$E$32,4,FALSE)</f>
        <v>2.2658246656760772E-3</v>
      </c>
      <c r="CX12" s="25">
        <f>'RIMS II Type I Employment'!CX12*VLOOKUP('Equation 4 Type I FTE'!$B12,'Equation 3 FTE Conversion'!$B$10:$E$32,4,FALSE)</f>
        <v>2.561367013372957E-3</v>
      </c>
      <c r="CY12" s="25">
        <f>'RIMS II Type I Employment'!CY12*VLOOKUP('Equation 4 Type I FTE'!$B12,'Equation 3 FTE Conversion'!$B$10:$E$32,4,FALSE)</f>
        <v>4.728677563150074E-3</v>
      </c>
      <c r="CZ12" s="25">
        <f>'RIMS II Type I Employment'!CZ12*VLOOKUP('Equation 4 Type I FTE'!$B12,'Equation 3 FTE Conversion'!$B$10:$E$32,4,FALSE)</f>
        <v>5.9108469539375925E-4</v>
      </c>
      <c r="DA12" s="25">
        <f>'RIMS II Type I Employment'!DA12*VLOOKUP('Equation 4 Type I FTE'!$B12,'Equation 3 FTE Conversion'!$B$10:$E$32,4,FALSE)</f>
        <v>1.2806835066864785E-3</v>
      </c>
      <c r="DB12" s="25">
        <f>'RIMS II Type I Employment'!DB12*VLOOKUP('Equation 4 Type I FTE'!$B12,'Equation 3 FTE Conversion'!$B$10:$E$32,4,FALSE)</f>
        <v>1.674739970282318E-3</v>
      </c>
      <c r="DC12" s="25">
        <f>'RIMS II Type I Employment'!DC12*VLOOKUP('Equation 4 Type I FTE'!$B12,'Equation 3 FTE Conversion'!$B$10:$E$32,4,FALSE)</f>
        <v>8.8662704309063899E-4</v>
      </c>
      <c r="DD12" s="25">
        <f>'RIMS II Type I Employment'!DD12*VLOOKUP('Equation 4 Type I FTE'!$B12,'Equation 3 FTE Conversion'!$B$10:$E$32,4,FALSE)</f>
        <v>7.8811292719167911E-4</v>
      </c>
      <c r="DE12" s="25">
        <f>'RIMS II Type I Employment'!DE12*VLOOKUP('Equation 4 Type I FTE'!$B12,'Equation 3 FTE Conversion'!$B$10:$E$32,4,FALSE)</f>
        <v>1.3791976225854385E-3</v>
      </c>
      <c r="DF12" s="25">
        <f>'RIMS II Type I Employment'!DF12*VLOOKUP('Equation 4 Type I FTE'!$B12,'Equation 3 FTE Conversion'!$B$10:$E$32,4,FALSE)</f>
        <v>1.8717682020802377E-3</v>
      </c>
      <c r="DG12" s="25">
        <f>'RIMS II Type I Employment'!DG12*VLOOKUP('Equation 4 Type I FTE'!$B12,'Equation 3 FTE Conversion'!$B$10:$E$32,4,FALSE)</f>
        <v>1.8717682020802377E-3</v>
      </c>
      <c r="DH12" s="25">
        <f>'RIMS II Type I Employment'!DH12*VLOOKUP('Equation 4 Type I FTE'!$B12,'Equation 3 FTE Conversion'!$B$10:$E$32,4,FALSE)</f>
        <v>2.2658246656760772E-3</v>
      </c>
      <c r="DI12" s="25">
        <f>'RIMS II Type I Employment'!DI12*VLOOKUP('Equation 4 Type I FTE'!$B12,'Equation 3 FTE Conversion'!$B$10:$E$32,4,FALSE)</f>
        <v>7.8811292719167911E-4</v>
      </c>
      <c r="DJ12" s="25">
        <f>'RIMS II Type I Employment'!DJ12*VLOOKUP('Equation 4 Type I FTE'!$B12,'Equation 3 FTE Conversion'!$B$10:$E$32,4,FALSE)</f>
        <v>5.9108469539375925E-4</v>
      </c>
      <c r="DK12" s="25">
        <f>'RIMS II Type I Employment'!DK12*VLOOKUP('Equation 4 Type I FTE'!$B12,'Equation 3 FTE Conversion'!$B$10:$E$32,4,FALSE)</f>
        <v>1.2806835066864785E-3</v>
      </c>
      <c r="DL12" s="25">
        <f>'RIMS II Type I Employment'!DL12*VLOOKUP('Equation 4 Type I FTE'!$B12,'Equation 3 FTE Conversion'!$B$10:$E$32,4,FALSE)</f>
        <v>1.3791976225854385E-3</v>
      </c>
      <c r="DM12" s="25">
        <f>'RIMS II Type I Employment'!DM12*VLOOKUP('Equation 4 Type I FTE'!$B12,'Equation 3 FTE Conversion'!$B$10:$E$32,4,FALSE)</f>
        <v>5.9108469539375925E-4</v>
      </c>
      <c r="DN12" s="25">
        <f>'RIMS II Type I Employment'!DN12*VLOOKUP('Equation 4 Type I FTE'!$B12,'Equation 3 FTE Conversion'!$B$10:$E$32,4,FALSE)</f>
        <v>1.3791976225854385E-3</v>
      </c>
      <c r="DO12" s="25">
        <f>'RIMS II Type I Employment'!DO12*VLOOKUP('Equation 4 Type I FTE'!$B12,'Equation 3 FTE Conversion'!$B$10:$E$32,4,FALSE)</f>
        <v>1.0836552748885587E-3</v>
      </c>
      <c r="DP12" s="25">
        <f>'RIMS II Type I Employment'!DP12*VLOOKUP('Equation 4 Type I FTE'!$B12,'Equation 3 FTE Conversion'!$B$10:$E$32,4,FALSE)</f>
        <v>1.1821693907875185E-3</v>
      </c>
      <c r="DQ12" s="25">
        <f>'RIMS II Type I Employment'!DQ12*VLOOKUP('Equation 4 Type I FTE'!$B12,'Equation 3 FTE Conversion'!$B$10:$E$32,4,FALSE)</f>
        <v>8.8662704309063899E-4</v>
      </c>
      <c r="DR12" s="25">
        <f>'RIMS II Type I Employment'!DR12*VLOOKUP('Equation 4 Type I FTE'!$B12,'Equation 3 FTE Conversion'!$B$10:$E$32,4,FALSE)</f>
        <v>1.4777117384843982E-3</v>
      </c>
      <c r="DS12" s="25">
        <f>'RIMS II Type I Employment'!DS12*VLOOKUP('Equation 4 Type I FTE'!$B12,'Equation 3 FTE Conversion'!$B$10:$E$32,4,FALSE)</f>
        <v>1.1821693907875185E-3</v>
      </c>
      <c r="DT12" s="25">
        <f>'RIMS II Type I Employment'!DT12*VLOOKUP('Equation 4 Type I FTE'!$B12,'Equation 3 FTE Conversion'!$B$10:$E$32,4,FALSE)</f>
        <v>6.8959881129271924E-3</v>
      </c>
      <c r="DU12" s="25">
        <f>'RIMS II Type I Employment'!DU12*VLOOKUP('Equation 4 Type I FTE'!$B12,'Equation 3 FTE Conversion'!$B$10:$E$32,4,FALSE)</f>
        <v>4.8271916790490347E-3</v>
      </c>
      <c r="DV12" s="25">
        <f>'RIMS II Type I Employment'!DV12*VLOOKUP('Equation 4 Type I FTE'!$B12,'Equation 3 FTE Conversion'!$B$10:$E$32,4,FALSE)</f>
        <v>3.546508172362556E-3</v>
      </c>
      <c r="DW12" s="25">
        <f>'RIMS II Type I Employment'!DW12*VLOOKUP('Equation 4 Type I FTE'!$B12,'Equation 3 FTE Conversion'!$B$10:$E$32,4,FALSE)</f>
        <v>2.4628528974739972E-3</v>
      </c>
      <c r="DX12" s="25">
        <f>'RIMS II Type I Employment'!DX12*VLOOKUP('Equation 4 Type I FTE'!$B12,'Equation 3 FTE Conversion'!$B$10:$E$32,4,FALSE)</f>
        <v>7.782615156017832E-3</v>
      </c>
      <c r="DY12" s="25">
        <f>'RIMS II Type I Employment'!DY12*VLOOKUP('Equation 4 Type I FTE'!$B12,'Equation 3 FTE Conversion'!$B$10:$E$32,4,FALSE)</f>
        <v>2.364338781575037E-3</v>
      </c>
      <c r="DZ12" s="25">
        <f>'RIMS II Type I Employment'!DZ12*VLOOKUP('Equation 4 Type I FTE'!$B12,'Equation 3 FTE Conversion'!$B$10:$E$32,4,FALSE)</f>
        <v>2.7583952451708769E-3</v>
      </c>
      <c r="EA12" s="25">
        <f>'RIMS II Type I Employment'!EA12*VLOOKUP('Equation 4 Type I FTE'!$B12,'Equation 3 FTE Conversion'!$B$10:$E$32,4,FALSE)</f>
        <v>2.7583952451708769E-3</v>
      </c>
      <c r="EB12" s="25">
        <f>'RIMS II Type I Employment'!EB12*VLOOKUP('Equation 4 Type I FTE'!$B12,'Equation 3 FTE Conversion'!$B$10:$E$32,4,FALSE)</f>
        <v>4.6301634472511151E-3</v>
      </c>
      <c r="EC12" s="25">
        <f>'RIMS II Type I Employment'!EC12*VLOOKUP('Equation 4 Type I FTE'!$B12,'Equation 3 FTE Conversion'!$B$10:$E$32,4,FALSE)</f>
        <v>3.2509658246656762E-3</v>
      </c>
      <c r="ED12" s="25">
        <f>'RIMS II Type I Employment'!ED12*VLOOKUP('Equation 4 Type I FTE'!$B12,'Equation 3 FTE Conversion'!$B$10:$E$32,4,FALSE)</f>
        <v>3.4479940564635962E-3</v>
      </c>
      <c r="EE12" s="25">
        <f>'RIMS II Type I Employment'!EE12*VLOOKUP('Equation 4 Type I FTE'!$B12,'Equation 3 FTE Conversion'!$B$10:$E$32,4,FALSE)</f>
        <v>2.364338781575037E-3</v>
      </c>
      <c r="EF12" s="25">
        <f>'RIMS II Type I Employment'!EF12*VLOOKUP('Equation 4 Type I FTE'!$B12,'Equation 3 FTE Conversion'!$B$10:$E$32,4,FALSE)</f>
        <v>2.9948291233283804E-2</v>
      </c>
      <c r="EG12" s="25">
        <f>'RIMS II Type I Employment'!EG12*VLOOKUP('Equation 4 Type I FTE'!$B12,'Equation 3 FTE Conversion'!$B$10:$E$32,4,FALSE)</f>
        <v>2.8569093610698367E-3</v>
      </c>
      <c r="EH12" s="25">
        <f>'RIMS II Type I Employment'!EH12*VLOOKUP('Equation 4 Type I FTE'!$B12,'Equation 3 FTE Conversion'!$B$10:$E$32,4,FALSE)</f>
        <v>1.674739970282318E-3</v>
      </c>
      <c r="EI12" s="25">
        <f>'RIMS II Type I Employment'!EI12*VLOOKUP('Equation 4 Type I FTE'!$B12,'Equation 3 FTE Conversion'!$B$10:$E$32,4,FALSE)</f>
        <v>1.5762258543833582E-3</v>
      </c>
      <c r="EJ12" s="25">
        <f>'RIMS II Type I Employment'!EJ12*VLOOKUP('Equation 4 Type I FTE'!$B12,'Equation 3 FTE Conversion'!$B$10:$E$32,4,FALSE)</f>
        <v>1.773254086181278E-3</v>
      </c>
      <c r="EK12" s="25">
        <f>'RIMS II Type I Employment'!EK12*VLOOKUP('Equation 4 Type I FTE'!$B12,'Equation 3 FTE Conversion'!$B$10:$E$32,4,FALSE)</f>
        <v>2.364338781575037E-3</v>
      </c>
      <c r="EL12" s="25">
        <f>'RIMS II Type I Employment'!EL12*VLOOKUP('Equation 4 Type I FTE'!$B12,'Equation 3 FTE Conversion'!$B$10:$E$32,4,FALSE)</f>
        <v>2.1673105497771175E-3</v>
      </c>
      <c r="EM12" s="25">
        <f>'RIMS II Type I Employment'!EM12*VLOOKUP('Equation 4 Type I FTE'!$B12,'Equation 3 FTE Conversion'!$B$10:$E$32,4,FALSE)</f>
        <v>1.4777117384843982E-3</v>
      </c>
      <c r="EN12" s="25">
        <f>'RIMS II Type I Employment'!EN12*VLOOKUP('Equation 4 Type I FTE'!$B12,'Equation 3 FTE Conversion'!$B$10:$E$32,4,FALSE)</f>
        <v>2.7583952451708769E-3</v>
      </c>
      <c r="EO12" s="25">
        <f>'RIMS II Type I Employment'!EO12*VLOOKUP('Equation 4 Type I FTE'!$B12,'Equation 3 FTE Conversion'!$B$10:$E$32,4,FALSE)</f>
        <v>3.349479940564636E-3</v>
      </c>
      <c r="EP12" s="25">
        <f>'RIMS II Type I Employment'!EP12*VLOOKUP('Equation 4 Type I FTE'!$B12,'Equation 3 FTE Conversion'!$B$10:$E$32,4,FALSE)</f>
        <v>2.6598811292719172E-3</v>
      </c>
      <c r="EQ12" s="25">
        <f>'RIMS II Type I Employment'!EQ12*VLOOKUP('Equation 4 Type I FTE'!$B12,'Equation 3 FTE Conversion'!$B$10:$E$32,4,FALSE)</f>
        <v>3.7435364041604755E-3</v>
      </c>
      <c r="ER12" s="25">
        <f>'RIMS II Type I Employment'!ER12*VLOOKUP('Equation 4 Type I FTE'!$B12,'Equation 3 FTE Conversion'!$B$10:$E$32,4,FALSE)</f>
        <v>3.349479940564636E-3</v>
      </c>
      <c r="ES12" s="25">
        <f>'RIMS II Type I Employment'!ES12*VLOOKUP('Equation 4 Type I FTE'!$B12,'Equation 3 FTE Conversion'!$B$10:$E$32,4,FALSE)</f>
        <v>3.7435364041604755E-3</v>
      </c>
      <c r="ET12" s="25">
        <f>'RIMS II Type I Employment'!ET12*VLOOKUP('Equation 4 Type I FTE'!$B12,'Equation 3 FTE Conversion'!$B$10:$E$32,4,FALSE)</f>
        <v>3.7435364041604755E-3</v>
      </c>
      <c r="EU12" s="25">
        <f>'RIMS II Type I Employment'!EU12*VLOOKUP('Equation 4 Type I FTE'!$B12,'Equation 3 FTE Conversion'!$B$10:$E$32,4,FALSE)</f>
        <v>4.1375928677563146E-3</v>
      </c>
      <c r="EV12" s="25">
        <f>'RIMS II Type I Employment'!EV12*VLOOKUP('Equation 4 Type I FTE'!$B12,'Equation 3 FTE Conversion'!$B$10:$E$32,4,FALSE)</f>
        <v>1.3791976225854385E-3</v>
      </c>
      <c r="EW12" s="25">
        <f>'RIMS II Type I Employment'!EW12*VLOOKUP('Equation 4 Type I FTE'!$B12,'Equation 3 FTE Conversion'!$B$10:$E$32,4,FALSE)</f>
        <v>1.0836552748885587E-3</v>
      </c>
      <c r="EX12" s="25">
        <f>'RIMS II Type I Employment'!EX12*VLOOKUP('Equation 4 Type I FTE'!$B12,'Equation 3 FTE Conversion'!$B$10:$E$32,4,FALSE)</f>
        <v>4.1375928677563146E-3</v>
      </c>
      <c r="EY12" s="25">
        <f>'RIMS II Type I Employment'!EY12*VLOOKUP('Equation 4 Type I FTE'!$B12,'Equation 3 FTE Conversion'!$B$10:$E$32,4,FALSE)</f>
        <v>1.674739970282318E-3</v>
      </c>
      <c r="EZ12" s="25">
        <f>'RIMS II Type I Employment'!EZ12*VLOOKUP('Equation 4 Type I FTE'!$B12,'Equation 3 FTE Conversion'!$B$10:$E$32,4,FALSE)</f>
        <v>2.0687964338781573E-3</v>
      </c>
      <c r="FA12" s="25">
        <f>'RIMS II Type I Employment'!FA12*VLOOKUP('Equation 4 Type I FTE'!$B12,'Equation 3 FTE Conversion'!$B$10:$E$32,4,FALSE)</f>
        <v>2.9554234769687965E-3</v>
      </c>
      <c r="FB12" s="25">
        <f>'RIMS II Type I Employment'!FB12*VLOOKUP('Equation 4 Type I FTE'!$B12,'Equation 3 FTE Conversion'!$B$10:$E$32,4,FALSE)</f>
        <v>2.6598811292719172E-3</v>
      </c>
      <c r="FC12" s="25">
        <f>'RIMS II Type I Employment'!FC12*VLOOKUP('Equation 4 Type I FTE'!$B12,'Equation 3 FTE Conversion'!$B$10:$E$32,4,FALSE)</f>
        <v>2.2658246656760772E-3</v>
      </c>
      <c r="FD12" s="25">
        <f>'RIMS II Type I Employment'!FD12*VLOOKUP('Equation 4 Type I FTE'!$B12,'Equation 3 FTE Conversion'!$B$10:$E$32,4,FALSE)</f>
        <v>1.674739970282318E-3</v>
      </c>
      <c r="FE12" s="25">
        <f>'RIMS II Type I Employment'!FE12*VLOOKUP('Equation 4 Type I FTE'!$B12,'Equation 3 FTE Conversion'!$B$10:$E$32,4,FALSE)</f>
        <v>2.2658246656760772E-3</v>
      </c>
      <c r="FF12" s="25">
        <f>'RIMS II Type I Employment'!FF12*VLOOKUP('Equation 4 Type I FTE'!$B12,'Equation 3 FTE Conversion'!$B$10:$E$32,4,FALSE)</f>
        <v>1.9702823179791979E-3</v>
      </c>
      <c r="FG12" s="25">
        <f>'RIMS II Type I Employment'!FG12*VLOOKUP('Equation 4 Type I FTE'!$B12,'Equation 3 FTE Conversion'!$B$10:$E$32,4,FALSE)</f>
        <v>4.1375928677563146E-3</v>
      </c>
      <c r="FH12" s="25">
        <f>'RIMS II Type I Employment'!FH12*VLOOKUP('Equation 4 Type I FTE'!$B12,'Equation 3 FTE Conversion'!$B$10:$E$32,4,FALSE)</f>
        <v>3.4479940564635962E-3</v>
      </c>
      <c r="FI12" s="25">
        <f>'RIMS II Type I Employment'!FI12*VLOOKUP('Equation 4 Type I FTE'!$B12,'Equation 3 FTE Conversion'!$B$10:$E$32,4,FALSE)</f>
        <v>4.5316493313521545E-3</v>
      </c>
      <c r="FJ12" s="25">
        <f>'RIMS II Type I Employment'!FJ12*VLOOKUP('Equation 4 Type I FTE'!$B12,'Equation 3 FTE Conversion'!$B$10:$E$32,4,FALSE)</f>
        <v>6.2063893016344731E-3</v>
      </c>
      <c r="FK12" s="25">
        <f>'RIMS II Type I Employment'!FK12*VLOOKUP('Equation 4 Type I FTE'!$B12,'Equation 3 FTE Conversion'!$B$10:$E$32,4,FALSE)</f>
        <v>5.3197622585438344E-3</v>
      </c>
      <c r="FL12" s="25">
        <f>'RIMS II Type I Employment'!FL12*VLOOKUP('Equation 4 Type I FTE'!$B12,'Equation 3 FTE Conversion'!$B$10:$E$32,4,FALSE)</f>
        <v>4.334621099554235E-3</v>
      </c>
      <c r="FM12" s="25">
        <f>'RIMS II Type I Employment'!FM12*VLOOKUP('Equation 4 Type I FTE'!$B12,'Equation 3 FTE Conversion'!$B$10:$E$32,4,FALSE)</f>
        <v>4.1375928677563146E-3</v>
      </c>
      <c r="FN12" s="25">
        <f>'RIMS II Type I Employment'!FN12*VLOOKUP('Equation 4 Type I FTE'!$B12,'Equation 3 FTE Conversion'!$B$10:$E$32,4,FALSE)</f>
        <v>5.2212481426448737E-3</v>
      </c>
      <c r="FO12" s="25">
        <f>'RIMS II Type I Employment'!FO12*VLOOKUP('Equation 4 Type I FTE'!$B12,'Equation 3 FTE Conversion'!$B$10:$E$32,4,FALSE)</f>
        <v>2.0687964338781573E-3</v>
      </c>
      <c r="FP12" s="25">
        <f>'RIMS II Type I Employment'!FP12*VLOOKUP('Equation 4 Type I FTE'!$B12,'Equation 3 FTE Conversion'!$B$10:$E$32,4,FALSE)</f>
        <v>2.9554234769687965E-3</v>
      </c>
      <c r="FQ12" s="25">
        <f>'RIMS II Type I Employment'!FQ12*VLOOKUP('Equation 4 Type I FTE'!$B12,'Equation 3 FTE Conversion'!$B$10:$E$32,4,FALSE)</f>
        <v>2.4628528974739972E-3</v>
      </c>
      <c r="FR12" s="25">
        <f>'RIMS II Type I Employment'!FR12*VLOOKUP('Equation 4 Type I FTE'!$B12,'Equation 3 FTE Conversion'!$B$10:$E$32,4,FALSE)</f>
        <v>1.773254086181278E-3</v>
      </c>
      <c r="FS12" s="25">
        <f>'RIMS II Type I Employment'!FS12*VLOOKUP('Equation 4 Type I FTE'!$B12,'Equation 3 FTE Conversion'!$B$10:$E$32,4,FALSE)</f>
        <v>1.9702823179791979E-3</v>
      </c>
      <c r="FT12" s="25">
        <f>'RIMS II Type I Employment'!FT12*VLOOKUP('Equation 4 Type I FTE'!$B12,'Equation 3 FTE Conversion'!$B$10:$E$32,4,FALSE)</f>
        <v>4.2361069836552752E-3</v>
      </c>
      <c r="FU12" s="25">
        <f>'RIMS II Type I Employment'!FU12*VLOOKUP('Equation 4 Type I FTE'!$B12,'Equation 3 FTE Conversion'!$B$10:$E$32,4,FALSE)</f>
        <v>4.0390787518573557E-3</v>
      </c>
      <c r="FV12" s="25">
        <f>'RIMS II Type I Employment'!FV12*VLOOKUP('Equation 4 Type I FTE'!$B12,'Equation 3 FTE Conversion'!$B$10:$E$32,4,FALSE)</f>
        <v>4.1375928677563146E-3</v>
      </c>
      <c r="FW12" s="25">
        <f>'RIMS II Type I Employment'!FW12*VLOOKUP('Equation 4 Type I FTE'!$B12,'Equation 3 FTE Conversion'!$B$10:$E$32,4,FALSE)</f>
        <v>5.6153046062407137E-3</v>
      </c>
      <c r="FX12" s="25">
        <f>'RIMS II Type I Employment'!FX12*VLOOKUP('Equation 4 Type I FTE'!$B12,'Equation 3 FTE Conversion'!$B$10:$E$32,4,FALSE)</f>
        <v>4.5316493313521545E-3</v>
      </c>
      <c r="FY12" s="25">
        <f>'RIMS II Type I Employment'!FY12*VLOOKUP('Equation 4 Type I FTE'!$B12,'Equation 3 FTE Conversion'!$B$10:$E$32,4,FALSE)</f>
        <v>3.6450222882615162E-3</v>
      </c>
      <c r="FZ12" s="25">
        <f>'RIMS II Type I Employment'!FZ12*VLOOKUP('Equation 4 Type I FTE'!$B12,'Equation 3 FTE Conversion'!$B$10:$E$32,4,FALSE)</f>
        <v>3.349479940564636E-3</v>
      </c>
      <c r="GA12" s="25">
        <f>'RIMS II Type I Employment'!GA12*VLOOKUP('Equation 4 Type I FTE'!$B12,'Equation 3 FTE Conversion'!$B$10:$E$32,4,FALSE)</f>
        <v>4.4331352154531947E-3</v>
      </c>
      <c r="GB12" s="25">
        <f>'RIMS II Type I Employment'!GB12*VLOOKUP('Equation 4 Type I FTE'!$B12,'Equation 3 FTE Conversion'!$B$10:$E$32,4,FALSE)</f>
        <v>4.8271916790490347E-3</v>
      </c>
      <c r="GC12" s="25">
        <f>'RIMS II Type I Employment'!GC12*VLOOKUP('Equation 4 Type I FTE'!$B12,'Equation 3 FTE Conversion'!$B$10:$E$32,4,FALSE)</f>
        <v>7.9796433878157498E-3</v>
      </c>
      <c r="GD12" s="25">
        <f>'RIMS II Type I Employment'!GD12*VLOOKUP('Equation 4 Type I FTE'!$B12,'Equation 3 FTE Conversion'!$B$10:$E$32,4,FALSE)</f>
        <v>3.1524517087667164E-3</v>
      </c>
      <c r="GE12" s="25">
        <f>'RIMS II Type I Employment'!GE12*VLOOKUP('Equation 4 Type I FTE'!$B12,'Equation 3 FTE Conversion'!$B$10:$E$32,4,FALSE)</f>
        <v>4.2361069836552752E-3</v>
      </c>
      <c r="GF12" s="25">
        <f>'RIMS II Type I Employment'!GF12*VLOOKUP('Equation 4 Type I FTE'!$B12,'Equation 3 FTE Conversion'!$B$10:$E$32,4,FALSE)</f>
        <v>4.4331352154531947E-3</v>
      </c>
      <c r="GG12" s="25">
        <f>'RIMS II Type I Employment'!GG12*VLOOKUP('Equation 4 Type I FTE'!$B12,'Equation 3 FTE Conversion'!$B$10:$E$32,4,FALSE)</f>
        <v>7.5855869242199116E-3</v>
      </c>
      <c r="GH12" s="25">
        <f>'RIMS II Type I Employment'!GH12*VLOOKUP('Equation 4 Type I FTE'!$B12,'Equation 3 FTE Conversion'!$B$10:$E$32,4,FALSE)</f>
        <v>4.728677563150074E-3</v>
      </c>
      <c r="GI12" s="25">
        <f>'RIMS II Type I Employment'!GI12*VLOOKUP('Equation 4 Type I FTE'!$B12,'Equation 3 FTE Conversion'!$B$10:$E$32,4,FALSE)</f>
        <v>5.0242199108469542E-3</v>
      </c>
      <c r="GJ12" s="25">
        <f>'RIMS II Type I Employment'!GJ12*VLOOKUP('Equation 4 Type I FTE'!$B12,'Equation 3 FTE Conversion'!$B$10:$E$32,4,FALSE)</f>
        <v>7.3885586924219912E-3</v>
      </c>
      <c r="GK12" s="25">
        <f>'RIMS II Type I Employment'!GK12*VLOOKUP('Equation 4 Type I FTE'!$B12,'Equation 3 FTE Conversion'!$B$10:$E$32,4,FALSE)</f>
        <v>6.698959881129272E-3</v>
      </c>
      <c r="GL12" s="25">
        <f>'RIMS II Type I Employment'!GL12*VLOOKUP('Equation 4 Type I FTE'!$B12,'Equation 3 FTE Conversion'!$B$10:$E$32,4,FALSE)</f>
        <v>6.9945022288261521E-3</v>
      </c>
      <c r="GM12" s="25">
        <f>'RIMS II Type I Employment'!GM12*VLOOKUP('Equation 4 Type I FTE'!$B12,'Equation 3 FTE Conversion'!$B$10:$E$32,4,FALSE)</f>
        <v>6.9945022288261521E-3</v>
      </c>
      <c r="GN12" s="25">
        <f>'RIMS II Type I Employment'!GN12*VLOOKUP('Equation 4 Type I FTE'!$B12,'Equation 3 FTE Conversion'!$B$10:$E$32,4,FALSE)</f>
        <v>3.546508172362556E-3</v>
      </c>
      <c r="GO12" s="25">
        <f>'RIMS II Type I Employment'!GO12*VLOOKUP('Equation 4 Type I FTE'!$B12,'Equation 3 FTE Conversion'!$B$10:$E$32,4,FALSE)</f>
        <v>3.6450222882615162E-3</v>
      </c>
      <c r="GP12" s="25">
        <f>'RIMS II Type I Employment'!GP12*VLOOKUP('Equation 4 Type I FTE'!$B12,'Equation 3 FTE Conversion'!$B$10:$E$32,4,FALSE)</f>
        <v>4.0390787518573557E-3</v>
      </c>
      <c r="GQ12" s="25">
        <f>'RIMS II Type I Employment'!GQ12*VLOOKUP('Equation 4 Type I FTE'!$B12,'Equation 3 FTE Conversion'!$B$10:$E$32,4,FALSE)</f>
        <v>4.5316493313521545E-3</v>
      </c>
      <c r="GR12" s="25">
        <f>'RIMS II Type I Employment'!GR12*VLOOKUP('Equation 4 Type I FTE'!$B12,'Equation 3 FTE Conversion'!$B$10:$E$32,4,FALSE)</f>
        <v>4.5316493313521545E-3</v>
      </c>
      <c r="GS12" s="25">
        <f>'RIMS II Type I Employment'!GS12*VLOOKUP('Equation 4 Type I FTE'!$B12,'Equation 3 FTE Conversion'!$B$10:$E$32,4,FALSE)</f>
        <v>5.4182763744427933E-3</v>
      </c>
      <c r="GT12" s="25">
        <f>'RIMS II Type I Employment'!GT12*VLOOKUP('Equation 4 Type I FTE'!$B12,'Equation 3 FTE Conversion'!$B$10:$E$32,4,FALSE)</f>
        <v>3.349479940564636E-3</v>
      </c>
      <c r="GU12" s="25">
        <f>'RIMS II Type I Employment'!GU12*VLOOKUP('Equation 4 Type I FTE'!$B12,'Equation 3 FTE Conversion'!$B$10:$E$32,4,FALSE)</f>
        <v>3.9405646359583959E-3</v>
      </c>
      <c r="GV12" s="25">
        <f>'RIMS II Type I Employment'!GV12*VLOOKUP('Equation 4 Type I FTE'!$B12,'Equation 3 FTE Conversion'!$B$10:$E$32,4,FALSE)</f>
        <v>4.6301634472511151E-3</v>
      </c>
      <c r="GW12" s="25">
        <f>'RIMS II Type I Employment'!GW12*VLOOKUP('Equation 4 Type I FTE'!$B12,'Equation 3 FTE Conversion'!$B$10:$E$32,4,FALSE)</f>
        <v>4.5316493313521545E-3</v>
      </c>
      <c r="GX12" s="25">
        <f>'RIMS II Type I Employment'!GX12*VLOOKUP('Equation 4 Type I FTE'!$B12,'Equation 3 FTE Conversion'!$B$10:$E$32,4,FALSE)</f>
        <v>4.4331352154531947E-3</v>
      </c>
      <c r="GY12" s="25">
        <f>'RIMS II Type I Employment'!GY12*VLOOKUP('Equation 4 Type I FTE'!$B12,'Equation 3 FTE Conversion'!$B$10:$E$32,4,FALSE)</f>
        <v>5.2212481426448737E-3</v>
      </c>
      <c r="GZ12" s="25">
        <f>'RIMS II Type I Employment'!GZ12*VLOOKUP('Equation 4 Type I FTE'!$B12,'Equation 3 FTE Conversion'!$B$10:$E$32,4,FALSE)</f>
        <v>4.334621099554235E-3</v>
      </c>
      <c r="HA12" s="25">
        <f>'RIMS II Type I Employment'!HA12*VLOOKUP('Equation 4 Type I FTE'!$B12,'Equation 3 FTE Conversion'!$B$10:$E$32,4,FALSE)</f>
        <v>3.546508172362556E-3</v>
      </c>
      <c r="HB12" s="25">
        <f>'RIMS II Type I Employment'!HB12*VLOOKUP('Equation 4 Type I FTE'!$B12,'Equation 3 FTE Conversion'!$B$10:$E$32,4,FALSE)</f>
        <v>1.674739970282318E-3</v>
      </c>
      <c r="HC12" s="25">
        <f>'RIMS II Type I Employment'!HC12*VLOOKUP('Equation 4 Type I FTE'!$B12,'Equation 3 FTE Conversion'!$B$10:$E$32,4,FALSE)</f>
        <v>5.3197622585438344E-3</v>
      </c>
      <c r="HD12" s="25">
        <f>'RIMS II Type I Employment'!HD12*VLOOKUP('Equation 4 Type I FTE'!$B12,'Equation 3 FTE Conversion'!$B$10:$E$32,4,FALSE)</f>
        <v>5.8123328380386332E-3</v>
      </c>
      <c r="HE12" s="25">
        <f>'RIMS II Type I Employment'!HE12*VLOOKUP('Equation 4 Type I FTE'!$B12,'Equation 3 FTE Conversion'!$B$10:$E$32,4,FALSE)</f>
        <v>5.2212481426448737E-3</v>
      </c>
      <c r="HF12" s="25">
        <f>'RIMS II Type I Employment'!HF12*VLOOKUP('Equation 4 Type I FTE'!$B12,'Equation 3 FTE Conversion'!$B$10:$E$32,4,FALSE)</f>
        <v>3.546508172362556E-3</v>
      </c>
      <c r="HG12" s="25">
        <f>'RIMS II Type I Employment'!HG12*VLOOKUP('Equation 4 Type I FTE'!$B12,'Equation 3 FTE Conversion'!$B$10:$E$32,4,FALSE)</f>
        <v>2.364338781575037E-3</v>
      </c>
      <c r="HH12" s="25">
        <f>'RIMS II Type I Employment'!HH12*VLOOKUP('Equation 4 Type I FTE'!$B12,'Equation 3 FTE Conversion'!$B$10:$E$32,4,FALSE)</f>
        <v>3.1524517087667164E-3</v>
      </c>
      <c r="HI12" s="25">
        <f>'RIMS II Type I Employment'!HI12*VLOOKUP('Equation 4 Type I FTE'!$B12,'Equation 3 FTE Conversion'!$B$10:$E$32,4,FALSE)</f>
        <v>1.4777117384843982E-3</v>
      </c>
      <c r="HJ12" s="25">
        <f>'RIMS II Type I Employment'!HJ12*VLOOKUP('Equation 4 Type I FTE'!$B12,'Equation 3 FTE Conversion'!$B$10:$E$32,4,FALSE)</f>
        <v>2.6598811292719172E-3</v>
      </c>
      <c r="HK12" s="25">
        <f>'RIMS II Type I Employment'!HK12*VLOOKUP('Equation 4 Type I FTE'!$B12,'Equation 3 FTE Conversion'!$B$10:$E$32,4,FALSE)</f>
        <v>0</v>
      </c>
      <c r="HL12" s="25">
        <f>'RIMS II Type I Employment'!HL12*VLOOKUP('Equation 4 Type I FTE'!$B12,'Equation 3 FTE Conversion'!$B$10:$E$32,4,FALSE)</f>
        <v>1.9013224368499258E-2</v>
      </c>
      <c r="HM12" s="25">
        <f>'RIMS II Type I Employment'!HM12*VLOOKUP('Equation 4 Type I FTE'!$B12,'Equation 3 FTE Conversion'!$B$10:$E$32,4,FALSE)</f>
        <v>1.733848439821694E-2</v>
      </c>
      <c r="HN12" s="25">
        <f>'RIMS II Type I Employment'!HN12*VLOOKUP('Equation 4 Type I FTE'!$B12,'Equation 3 FTE Conversion'!$B$10:$E$32,4,FALSE)</f>
        <v>5.3197622585438344E-3</v>
      </c>
      <c r="HO12" s="25">
        <f>'RIMS II Type I Employment'!HO12*VLOOKUP('Equation 4 Type I FTE'!$B12,'Equation 3 FTE Conversion'!$B$10:$E$32,4,FALSE)</f>
        <v>5.5167904903417539E-3</v>
      </c>
      <c r="HP12" s="25">
        <f>'RIMS II Type I Employment'!HP12*VLOOKUP('Equation 4 Type I FTE'!$B12,'Equation 3 FTE Conversion'!$B$10:$E$32,4,FALSE)</f>
        <v>3.7435364041604755E-3</v>
      </c>
      <c r="HQ12" s="25">
        <f>'RIMS II Type I Employment'!HQ12*VLOOKUP('Equation 4 Type I FTE'!$B12,'Equation 3 FTE Conversion'!$B$10:$E$32,4,FALSE)</f>
        <v>3.2509658246656762E-3</v>
      </c>
      <c r="HR12" s="25">
        <f>'RIMS II Type I Employment'!HR12*VLOOKUP('Equation 4 Type I FTE'!$B12,'Equation 3 FTE Conversion'!$B$10:$E$32,4,FALSE)</f>
        <v>5.4182763744427933E-3</v>
      </c>
      <c r="HS12" s="25">
        <f>'RIMS II Type I Employment'!HS12*VLOOKUP('Equation 4 Type I FTE'!$B12,'Equation 3 FTE Conversion'!$B$10:$E$32,4,FALSE)</f>
        <v>9.6543833580980693E-3</v>
      </c>
      <c r="HT12" s="25">
        <f>'RIMS II Type I Employment'!HT12*VLOOKUP('Equation 4 Type I FTE'!$B12,'Equation 3 FTE Conversion'!$B$10:$E$32,4,FALSE)</f>
        <v>2.4628528974739972E-3</v>
      </c>
      <c r="HU12" s="25">
        <f>'RIMS II Type I Employment'!HU12*VLOOKUP('Equation 4 Type I FTE'!$B12,'Equation 3 FTE Conversion'!$B$10:$E$32,4,FALSE)</f>
        <v>0.25938766716196138</v>
      </c>
      <c r="HV12" s="25">
        <f>'RIMS II Type I Employment'!HV12*VLOOKUP('Equation 4 Type I FTE'!$B12,'Equation 3 FTE Conversion'!$B$10:$E$32,4,FALSE)</f>
        <v>0.16313937592867758</v>
      </c>
      <c r="HW12" s="25">
        <f>'RIMS II Type I Employment'!HW12*VLOOKUP('Equation 4 Type I FTE'!$B12,'Equation 3 FTE Conversion'!$B$10:$E$32,4,FALSE)</f>
        <v>9.2307726597325418E-2</v>
      </c>
      <c r="HX12" s="25">
        <f>'RIMS II Type I Employment'!HX12*VLOOKUP('Equation 4 Type I FTE'!$B12,'Equation 3 FTE Conversion'!$B$10:$E$32,4,FALSE)</f>
        <v>0.12846240713224369</v>
      </c>
      <c r="HY12" s="25">
        <f>'RIMS II Type I Employment'!HY12*VLOOKUP('Equation 4 Type I FTE'!$B12,'Equation 3 FTE Conversion'!$B$10:$E$32,4,FALSE)</f>
        <v>7.3590044576523031E-2</v>
      </c>
      <c r="HZ12" s="25">
        <f>'RIMS II Type I Employment'!HZ12*VLOOKUP('Equation 4 Type I FTE'!$B12,'Equation 3 FTE Conversion'!$B$10:$E$32,4,FALSE)</f>
        <v>3.3100742942050516E-2</v>
      </c>
      <c r="IA12" s="25">
        <f>'RIMS II Type I Employment'!IA12*VLOOKUP('Equation 4 Type I FTE'!$B12,'Equation 3 FTE Conversion'!$B$10:$E$32,4,FALSE)</f>
        <v>3.7336849925705802E-2</v>
      </c>
      <c r="IB12" s="25">
        <f>'RIMS II Type I Employment'!IB12*VLOOKUP('Equation 4 Type I FTE'!$B12,'Equation 3 FTE Conversion'!$B$10:$E$32,4,FALSE)</f>
        <v>5.024219910846954E-2</v>
      </c>
      <c r="IC12" s="25">
        <f>'RIMS II Type I Employment'!IC12*VLOOKUP('Equation 4 Type I FTE'!$B12,'Equation 3 FTE Conversion'!$B$10:$E$32,4,FALSE)</f>
        <v>3.4873997028231803E-2</v>
      </c>
      <c r="ID12" s="25">
        <f>'RIMS II Type I Employment'!ID12*VLOOKUP('Equation 4 Type I FTE'!$B12,'Equation 3 FTE Conversion'!$B$10:$E$32,4,FALSE)</f>
        <v>3.1031946508172363E-2</v>
      </c>
      <c r="IE12" s="25">
        <f>'RIMS II Type I Employment'!IE12*VLOOKUP('Equation 4 Type I FTE'!$B12,'Equation 3 FTE Conversion'!$B$10:$E$32,4,FALSE)</f>
        <v>2.4727043090638931E-2</v>
      </c>
      <c r="IF12" s="25">
        <f>'RIMS II Type I Employment'!IF12*VLOOKUP('Equation 4 Type I FTE'!$B12,'Equation 3 FTE Conversion'!$B$10:$E$32,4,FALSE)</f>
        <v>3.1524517087667164E-3</v>
      </c>
      <c r="IG12" s="25">
        <f>'RIMS II Type I Employment'!IG12*VLOOKUP('Equation 4 Type I FTE'!$B12,'Equation 3 FTE Conversion'!$B$10:$E$32,4,FALSE)</f>
        <v>2.364338781575037E-3</v>
      </c>
      <c r="IH12" s="25">
        <f>'RIMS II Type I Employment'!IH12*VLOOKUP('Equation 4 Type I FTE'!$B12,'Equation 3 FTE Conversion'!$B$10:$E$32,4,FALSE)</f>
        <v>1.773254086181278E-3</v>
      </c>
      <c r="II12" s="25">
        <f>'RIMS II Type I Employment'!II12*VLOOKUP('Equation 4 Type I FTE'!$B12,'Equation 3 FTE Conversion'!$B$10:$E$32,4,FALSE)</f>
        <v>1.0836552748885587E-3</v>
      </c>
      <c r="IJ12" s="25">
        <f>'RIMS II Type I Employment'!IJ12*VLOOKUP('Equation 4 Type I FTE'!$B12,'Equation 3 FTE Conversion'!$B$10:$E$32,4,FALSE)</f>
        <v>9.5755720653788998E-2</v>
      </c>
      <c r="IK12" s="25">
        <f>'RIMS II Type I Employment'!IK12*VLOOKUP('Equation 4 Type I FTE'!$B12,'Equation 3 FTE Conversion'!$B$10:$E$32,4,FALSE)</f>
        <v>1.0048439821693908E-2</v>
      </c>
      <c r="IL12" s="25">
        <f>'RIMS II Type I Employment'!IL12*VLOOKUP('Equation 4 Type I FTE'!$B12,'Equation 3 FTE Conversion'!$B$10:$E$32,4,FALSE)</f>
        <v>1.3989004457652304E-2</v>
      </c>
      <c r="IM12" s="25">
        <f>'RIMS II Type I Employment'!IM12*VLOOKUP('Equation 4 Type I FTE'!$B12,'Equation 3 FTE Conversion'!$B$10:$E$32,4,FALSE)</f>
        <v>2.0096879643387817E-2</v>
      </c>
      <c r="IN12" s="25">
        <f>'RIMS II Type I Employment'!IN12*VLOOKUP('Equation 4 Type I FTE'!$B12,'Equation 3 FTE Conversion'!$B$10:$E$32,4,FALSE)</f>
        <v>9.6543833580980693E-3</v>
      </c>
      <c r="IO12" s="25">
        <f>'RIMS II Type I Employment'!IO12*VLOOKUP('Equation 4 Type I FTE'!$B12,'Equation 3 FTE Conversion'!$B$10:$E$32,4,FALSE)</f>
        <v>3.7435364041604755E-3</v>
      </c>
      <c r="IP12" s="25">
        <f>'RIMS II Type I Employment'!IP12*VLOOKUP('Equation 4 Type I FTE'!$B12,'Equation 3 FTE Conversion'!$B$10:$E$32,4,FALSE)</f>
        <v>2.2264190193164932E-2</v>
      </c>
      <c r="IQ12" s="25">
        <f>'RIMS II Type I Employment'!IQ12*VLOOKUP('Equation 4 Type I FTE'!$B12,'Equation 3 FTE Conversion'!$B$10:$E$32,4,FALSE)</f>
        <v>1.6353343239227342E-2</v>
      </c>
      <c r="IR12" s="25">
        <f>'RIMS II Type I Employment'!IR12*VLOOKUP('Equation 4 Type I FTE'!$B12,'Equation 3 FTE Conversion'!$B$10:$E$32,4,FALSE)</f>
        <v>6.2063893016344731E-3</v>
      </c>
      <c r="IS12" s="25">
        <f>'RIMS II Type I Employment'!IS12*VLOOKUP('Equation 4 Type I FTE'!$B12,'Equation 3 FTE Conversion'!$B$10:$E$32,4,FALSE)</f>
        <v>5.6153046062407137E-3</v>
      </c>
      <c r="IT12" s="25">
        <f>'RIMS II Type I Employment'!IT12*VLOOKUP('Equation 4 Type I FTE'!$B12,'Equation 3 FTE Conversion'!$B$10:$E$32,4,FALSE)</f>
        <v>6.698959881129272E-3</v>
      </c>
      <c r="IU12" s="25">
        <f>'RIMS II Type I Employment'!IU12*VLOOKUP('Equation 4 Type I FTE'!$B12,'Equation 3 FTE Conversion'!$B$10:$E$32,4,FALSE)</f>
        <v>8.0781575037147113E-3</v>
      </c>
      <c r="IV12" s="25">
        <f>'RIMS II Type I Employment'!IV12*VLOOKUP('Equation 4 Type I FTE'!$B12,'Equation 3 FTE Conversion'!$B$10:$E$32,4,FALSE)</f>
        <v>2.2461218424962855E-2</v>
      </c>
      <c r="IW12" s="25">
        <f>'RIMS II Type I Employment'!IW12*VLOOKUP('Equation 4 Type I FTE'!$B12,'Equation 3 FTE Conversion'!$B$10:$E$32,4,FALSE)</f>
        <v>6.1078751857355125E-3</v>
      </c>
      <c r="IX12" s="25">
        <f>'RIMS II Type I Employment'!IX12*VLOOKUP('Equation 4 Type I FTE'!$B12,'Equation 3 FTE Conversion'!$B$10:$E$32,4,FALSE)</f>
        <v>5.7138187221396734E-3</v>
      </c>
      <c r="IY12" s="25">
        <f>'RIMS II Type I Employment'!IY12*VLOOKUP('Equation 4 Type I FTE'!$B12,'Equation 3 FTE Conversion'!$B$10:$E$32,4,FALSE)</f>
        <v>1.3102377414561665E-2</v>
      </c>
      <c r="IZ12" s="25">
        <f>'RIMS II Type I Employment'!IZ12*VLOOKUP('Equation 4 Type I FTE'!$B12,'Equation 3 FTE Conversion'!$B$10:$E$32,4,FALSE)</f>
        <v>5.0242199108469542E-3</v>
      </c>
      <c r="JA12" s="25">
        <f>'RIMS II Type I Employment'!JA12*VLOOKUP('Equation 4 Type I FTE'!$B12,'Equation 3 FTE Conversion'!$B$10:$E$32,4,FALSE)</f>
        <v>9.8514115898959888E-3</v>
      </c>
      <c r="JB12" s="25">
        <f>'RIMS II Type I Employment'!JB12*VLOOKUP('Equation 4 Type I FTE'!$B12,'Equation 3 FTE Conversion'!$B$10:$E$32,4,FALSE)</f>
        <v>3.0539375928677562E-3</v>
      </c>
      <c r="JC12" s="25">
        <f>'RIMS II Type I Employment'!JC12*VLOOKUP('Equation 4 Type I FTE'!$B12,'Equation 3 FTE Conversion'!$B$10:$E$32,4,FALSE)</f>
        <v>2.2658246656760772E-3</v>
      </c>
      <c r="JD12" s="25">
        <f>'RIMS II Type I Employment'!JD12*VLOOKUP('Equation 4 Type I FTE'!$B12,'Equation 3 FTE Conversion'!$B$10:$E$32,4,FALSE)</f>
        <v>3.6450222882615162E-3</v>
      </c>
      <c r="JE12" s="25">
        <f>'RIMS II Type I Employment'!JE12*VLOOKUP('Equation 4 Type I FTE'!$B12,'Equation 3 FTE Conversion'!$B$10:$E$32,4,FALSE)</f>
        <v>2.4628528974739972E-3</v>
      </c>
      <c r="JF12" s="25">
        <f>'RIMS II Type I Employment'!JF12*VLOOKUP('Equation 4 Type I FTE'!$B12,'Equation 3 FTE Conversion'!$B$10:$E$32,4,FALSE)</f>
        <v>2.6598811292719172E-3</v>
      </c>
      <c r="JG12" s="25">
        <f>'RIMS II Type I Employment'!JG12*VLOOKUP('Equation 4 Type I FTE'!$B12,'Equation 3 FTE Conversion'!$B$10:$E$32,4,FALSE)</f>
        <v>1.8717682020802377E-3</v>
      </c>
      <c r="JH12" s="25">
        <f>'RIMS II Type I Employment'!JH12*VLOOKUP('Equation 4 Type I FTE'!$B12,'Equation 3 FTE Conversion'!$B$10:$E$32,4,FALSE)</f>
        <v>5.2212481426448737E-3</v>
      </c>
      <c r="JI12" s="25">
        <f>'RIMS II Type I Employment'!JI12*VLOOKUP('Equation 4 Type I FTE'!$B12,'Equation 3 FTE Conversion'!$B$10:$E$32,4,FALSE)</f>
        <v>2.561367013372957E-3</v>
      </c>
      <c r="JJ12" s="25">
        <f>'RIMS II Type I Employment'!JJ12*VLOOKUP('Equation 4 Type I FTE'!$B12,'Equation 3 FTE Conversion'!$B$10:$E$32,4,FALSE)</f>
        <v>2.0687964338781573E-3</v>
      </c>
      <c r="JK12" s="25">
        <f>'RIMS II Type I Employment'!JK12*VLOOKUP('Equation 4 Type I FTE'!$B12,'Equation 3 FTE Conversion'!$B$10:$E$32,4,FALSE)</f>
        <v>2.6598811292719172E-3</v>
      </c>
      <c r="JL12" s="25">
        <f>'RIMS II Type I Employment'!JL12*VLOOKUP('Equation 4 Type I FTE'!$B12,'Equation 3 FTE Conversion'!$B$10:$E$32,4,FALSE)</f>
        <v>4.5020950965824667E-2</v>
      </c>
      <c r="JM12" s="25">
        <f>'RIMS II Type I Employment'!JM12*VLOOKUP('Equation 4 Type I FTE'!$B12,'Equation 3 FTE Conversion'!$B$10:$E$32,4,FALSE)</f>
        <v>2.3052303120356613E-2</v>
      </c>
      <c r="JN12" s="25">
        <f>'RIMS II Type I Employment'!JN12*VLOOKUP('Equation 4 Type I FTE'!$B12,'Equation 3 FTE Conversion'!$B$10:$E$32,4,FALSE)</f>
        <v>3.0145319465081723E-2</v>
      </c>
      <c r="JO12" s="25">
        <f>'RIMS II Type I Employment'!JO12*VLOOKUP('Equation 4 Type I FTE'!$B12,'Equation 3 FTE Conversion'!$B$10:$E$32,4,FALSE)</f>
        <v>4.7188261515601786E-2</v>
      </c>
      <c r="JP12" s="25">
        <f>'RIMS II Type I Employment'!JP12*VLOOKUP('Equation 4 Type I FTE'!$B12,'Equation 3 FTE Conversion'!$B$10:$E$32,4,FALSE)</f>
        <v>6.9550965824665675E-2</v>
      </c>
      <c r="JQ12" s="25">
        <f>'RIMS II Type I Employment'!JQ12*VLOOKUP('Equation 4 Type I FTE'!$B12,'Equation 3 FTE Conversion'!$B$10:$E$32,4,FALSE)</f>
        <v>5.8123328380386332E-3</v>
      </c>
      <c r="JR12" s="25">
        <f>'RIMS II Type I Employment'!JR12*VLOOKUP('Equation 4 Type I FTE'!$B12,'Equation 3 FTE Conversion'!$B$10:$E$32,4,FALSE)</f>
        <v>1.6057800891530461E-2</v>
      </c>
      <c r="JS12" s="25">
        <f>'RIMS II Type I Employment'!JS12*VLOOKUP('Equation 4 Type I FTE'!$B12,'Equation 3 FTE Conversion'!$B$10:$E$32,4,FALSE)</f>
        <v>2.6795839524517088E-2</v>
      </c>
      <c r="JT12" s="25">
        <f>'RIMS II Type I Employment'!JT12*VLOOKUP('Equation 4 Type I FTE'!$B12,'Equation 3 FTE Conversion'!$B$10:$E$32,4,FALSE)</f>
        <v>6.8959881129271924E-3</v>
      </c>
      <c r="JU12" s="25">
        <f>'RIMS II Type I Employment'!JU12*VLOOKUP('Equation 4 Type I FTE'!$B12,'Equation 3 FTE Conversion'!$B$10:$E$32,4,FALSE)</f>
        <v>1.773254086181278E-3</v>
      </c>
      <c r="JV12" s="25">
        <f>'RIMS II Type I Employment'!JV12*VLOOKUP('Equation 4 Type I FTE'!$B12,'Equation 3 FTE Conversion'!$B$10:$E$32,4,FALSE)</f>
        <v>2.2658246656760772E-3</v>
      </c>
      <c r="JW12" s="25">
        <f>'RIMS II Type I Employment'!JW12*VLOOKUP('Equation 4 Type I FTE'!$B12,'Equation 3 FTE Conversion'!$B$10:$E$32,4,FALSE)</f>
        <v>2.364338781575037E-3</v>
      </c>
      <c r="JX12" s="25">
        <f>'RIMS II Type I Employment'!JX12*VLOOKUP('Equation 4 Type I FTE'!$B12,'Equation 3 FTE Conversion'!$B$10:$E$32,4,FALSE)</f>
        <v>2.364338781575037E-3</v>
      </c>
      <c r="JY12" s="25">
        <f>'RIMS II Type I Employment'!JY12*VLOOKUP('Equation 4 Type I FTE'!$B12,'Equation 3 FTE Conversion'!$B$10:$E$32,4,FALSE)</f>
        <v>9.8514115898959897E-4</v>
      </c>
      <c r="JZ12" s="25">
        <f>'RIMS II Type I Employment'!JZ12*VLOOKUP('Equation 4 Type I FTE'!$B12,'Equation 3 FTE Conversion'!$B$10:$E$32,4,FALSE)</f>
        <v>1.2806835066864785E-3</v>
      </c>
      <c r="KA12" s="25">
        <f>'RIMS II Type I Employment'!KA12*VLOOKUP('Equation 4 Type I FTE'!$B12,'Equation 3 FTE Conversion'!$B$10:$E$32,4,FALSE)</f>
        <v>5.9108469539375925E-4</v>
      </c>
      <c r="KB12" s="25">
        <f>'RIMS II Type I Employment'!KB12*VLOOKUP('Equation 4 Type I FTE'!$B12,'Equation 3 FTE Conversion'!$B$10:$E$32,4,FALSE)</f>
        <v>6.8959881129271924E-4</v>
      </c>
      <c r="KC12" s="25">
        <f>'RIMS II Type I Employment'!KC12*VLOOKUP('Equation 4 Type I FTE'!$B12,'Equation 3 FTE Conversion'!$B$10:$E$32,4,FALSE)</f>
        <v>8.8662704309063899E-4</v>
      </c>
      <c r="KD12" s="25">
        <f>'RIMS II Type I Employment'!KD12*VLOOKUP('Equation 4 Type I FTE'!$B12,'Equation 3 FTE Conversion'!$B$10:$E$32,4,FALSE)</f>
        <v>1.2806835066864785E-3</v>
      </c>
      <c r="KE12" s="25">
        <f>'RIMS II Type I Employment'!KE12*VLOOKUP('Equation 4 Type I FTE'!$B12,'Equation 3 FTE Conversion'!$B$10:$E$32,4,FALSE)</f>
        <v>2.364338781575037E-3</v>
      </c>
      <c r="KF12" s="25">
        <f>'RIMS II Type I Employment'!KF12*VLOOKUP('Equation 4 Type I FTE'!$B12,'Equation 3 FTE Conversion'!$B$10:$E$32,4,FALSE)</f>
        <v>2.364338781575037E-3</v>
      </c>
      <c r="KG12" s="25">
        <f>'RIMS II Type I Employment'!KG12*VLOOKUP('Equation 4 Type I FTE'!$B12,'Equation 3 FTE Conversion'!$B$10:$E$32,4,FALSE)</f>
        <v>3.8420505200594353E-3</v>
      </c>
      <c r="KH12" s="25">
        <f>'RIMS II Type I Employment'!KH12*VLOOKUP('Equation 4 Type I FTE'!$B12,'Equation 3 FTE Conversion'!$B$10:$E$32,4,FALSE)</f>
        <v>2.4628528974739972E-3</v>
      </c>
      <c r="KI12" s="25">
        <f>'RIMS II Type I Employment'!KI12*VLOOKUP('Equation 4 Type I FTE'!$B12,'Equation 3 FTE Conversion'!$B$10:$E$32,4,FALSE)</f>
        <v>1.5762258543833582E-3</v>
      </c>
      <c r="KJ12" s="25">
        <f>'RIMS II Type I Employment'!KJ12*VLOOKUP('Equation 4 Type I FTE'!$B12,'Equation 3 FTE Conversion'!$B$10:$E$32,4,FALSE)</f>
        <v>3.546508172362556E-3</v>
      </c>
      <c r="KK12" s="25">
        <f>'RIMS II Type I Employment'!KK12*VLOOKUP('Equation 4 Type I FTE'!$B12,'Equation 3 FTE Conversion'!$B$10:$E$32,4,FALSE)</f>
        <v>3.9405646359583959E-3</v>
      </c>
      <c r="KL12" s="25">
        <f>'RIMS II Type I Employment'!KL12*VLOOKUP('Equation 4 Type I FTE'!$B12,'Equation 3 FTE Conversion'!$B$10:$E$32,4,FALSE)</f>
        <v>5.2212481426448737E-3</v>
      </c>
      <c r="KM12" s="25">
        <f>'RIMS II Type I Employment'!KM12*VLOOKUP('Equation 4 Type I FTE'!$B12,'Equation 3 FTE Conversion'!$B$10:$E$32,4,FALSE)</f>
        <v>2.561367013372957E-3</v>
      </c>
      <c r="KN12" s="25">
        <f>'RIMS II Type I Employment'!KN12*VLOOKUP('Equation 4 Type I FTE'!$B12,'Equation 3 FTE Conversion'!$B$10:$E$32,4,FALSE)</f>
        <v>4.9257057949479949E-4</v>
      </c>
      <c r="KO12" s="25">
        <f>'RIMS II Type I Employment'!KO12*VLOOKUP('Equation 4 Type I FTE'!$B12,'Equation 3 FTE Conversion'!$B$10:$E$32,4,FALSE)</f>
        <v>4.9257057949479949E-4</v>
      </c>
      <c r="KP12" s="25">
        <f>'RIMS II Type I Employment'!KP12*VLOOKUP('Equation 4 Type I FTE'!$B12,'Equation 3 FTE Conversion'!$B$10:$E$32,4,FALSE)</f>
        <v>6.8959881129271924E-4</v>
      </c>
      <c r="KQ12" s="25">
        <f>'RIMS II Type I Employment'!KQ12*VLOOKUP('Equation 4 Type I FTE'!$B12,'Equation 3 FTE Conversion'!$B$10:$E$32,4,FALSE)</f>
        <v>6.6004457652303122E-3</v>
      </c>
      <c r="KR12" s="25">
        <f>'RIMS II Type I Employment'!KR12*VLOOKUP('Equation 4 Type I FTE'!$B12,'Equation 3 FTE Conversion'!$B$10:$E$32,4,FALSE)</f>
        <v>3.1524517087667164E-3</v>
      </c>
      <c r="KS12" s="25">
        <f>'RIMS II Type I Employment'!KS12*VLOOKUP('Equation 4 Type I FTE'!$B12,'Equation 3 FTE Conversion'!$B$10:$E$32,4,FALSE)</f>
        <v>1.0146953937592868E-2</v>
      </c>
      <c r="KT12" s="25">
        <f>'RIMS II Type I Employment'!KT12*VLOOKUP('Equation 4 Type I FTE'!$B12,'Equation 3 FTE Conversion'!$B$10:$E$32,4,FALSE)</f>
        <v>6.9945022288261521E-3</v>
      </c>
      <c r="KU12" s="25">
        <f>'RIMS II Type I Employment'!KU12*VLOOKUP('Equation 4 Type I FTE'!$B12,'Equation 3 FTE Conversion'!$B$10:$E$32,4,FALSE)</f>
        <v>4.9257057949479944E-3</v>
      </c>
      <c r="KV12" s="25">
        <f>'RIMS II Type I Employment'!KV12*VLOOKUP('Equation 4 Type I FTE'!$B12,'Equation 3 FTE Conversion'!$B$10:$E$32,4,FALSE)</f>
        <v>1.2806835066864785E-3</v>
      </c>
      <c r="KW12" s="25">
        <f>'RIMS II Type I Employment'!KW12*VLOOKUP('Equation 4 Type I FTE'!$B12,'Equation 3 FTE Conversion'!$B$10:$E$32,4,FALSE)</f>
        <v>1.1821693907875185E-3</v>
      </c>
      <c r="KX12" s="25">
        <f>'RIMS II Type I Employment'!KX12*VLOOKUP('Equation 4 Type I FTE'!$B12,'Equation 3 FTE Conversion'!$B$10:$E$32,4,FALSE)</f>
        <v>7.8811292719167911E-4</v>
      </c>
      <c r="KY12" s="25">
        <f>'RIMS II Type I Employment'!KY12*VLOOKUP('Equation 4 Type I FTE'!$B12,'Equation 3 FTE Conversion'!$B$10:$E$32,4,FALSE)</f>
        <v>1.3791976225854385E-3</v>
      </c>
      <c r="KZ12" s="25">
        <f>'RIMS II Type I Employment'!KZ12*VLOOKUP('Equation 4 Type I FTE'!$B12,'Equation 3 FTE Conversion'!$B$10:$E$32,4,FALSE)</f>
        <v>3.2509658246656762E-3</v>
      </c>
      <c r="LA12" s="25">
        <f>'RIMS II Type I Employment'!LA12*VLOOKUP('Equation 4 Type I FTE'!$B12,'Equation 3 FTE Conversion'!$B$10:$E$32,4,FALSE)</f>
        <v>1.2806835066864785E-3</v>
      </c>
      <c r="LB12" s="25">
        <f>'RIMS II Type I Employment'!LB12*VLOOKUP('Equation 4 Type I FTE'!$B12,'Equation 3 FTE Conversion'!$B$10:$E$32,4,FALSE)</f>
        <v>3.4479940564635962E-3</v>
      </c>
      <c r="LC12" s="25">
        <f>'RIMS II Type I Employment'!LC12*VLOOKUP('Equation 4 Type I FTE'!$B12,'Equation 3 FTE Conversion'!$B$10:$E$32,4,FALSE)</f>
        <v>1.8717682020802377E-3</v>
      </c>
      <c r="LD12" s="25">
        <f>'RIMS II Type I Employment'!LD12*VLOOKUP('Equation 4 Type I FTE'!$B12,'Equation 3 FTE Conversion'!$B$10:$E$32,4,FALSE)</f>
        <v>1.4777117384843982E-3</v>
      </c>
      <c r="LE12" s="25">
        <f>'RIMS II Type I Employment'!LE12*VLOOKUP('Equation 4 Type I FTE'!$B12,'Equation 3 FTE Conversion'!$B$10:$E$32,4,FALSE)</f>
        <v>3.8420505200594353E-3</v>
      </c>
      <c r="LF12" s="25">
        <f>'RIMS II Type I Employment'!LF12*VLOOKUP('Equation 4 Type I FTE'!$B12,'Equation 3 FTE Conversion'!$B$10:$E$32,4,FALSE)</f>
        <v>1.674739970282318E-3</v>
      </c>
      <c r="LG12" s="25">
        <f>'RIMS II Type I Employment'!LG12*VLOOKUP('Equation 4 Type I FTE'!$B12,'Equation 3 FTE Conversion'!$B$10:$E$32,4,FALSE)</f>
        <v>1.2806835066864785E-3</v>
      </c>
      <c r="LH12" s="25">
        <f>'RIMS II Type I Employment'!LH12*VLOOKUP('Equation 4 Type I FTE'!$B12,'Equation 3 FTE Conversion'!$B$10:$E$32,4,FALSE)</f>
        <v>1.8717682020802377E-3</v>
      </c>
      <c r="LI12" s="25">
        <f>'RIMS II Type I Employment'!LI12*VLOOKUP('Equation 4 Type I FTE'!$B12,'Equation 3 FTE Conversion'!$B$10:$E$32,4,FALSE)</f>
        <v>1.0836552748885587E-3</v>
      </c>
      <c r="LJ12" s="25">
        <f>'RIMS II Type I Employment'!LJ12*VLOOKUP('Equation 4 Type I FTE'!$B12,'Equation 3 FTE Conversion'!$B$10:$E$32,4,FALSE)</f>
        <v>1.4777117384843982E-3</v>
      </c>
      <c r="LK12" s="25">
        <f>'RIMS II Type I Employment'!LK12*VLOOKUP('Equation 4 Type I FTE'!$B12,'Equation 3 FTE Conversion'!$B$10:$E$32,4,FALSE)</f>
        <v>2.364338781575037E-3</v>
      </c>
      <c r="LL12" s="25">
        <f>'RIMS II Type I Employment'!LL12*VLOOKUP('Equation 4 Type I FTE'!$B12,'Equation 3 FTE Conversion'!$B$10:$E$32,4,FALSE)</f>
        <v>8.8662704309063899E-4</v>
      </c>
      <c r="LM12" s="25">
        <f>'RIMS II Type I Employment'!LM12*VLOOKUP('Equation 4 Type I FTE'!$B12,'Equation 3 FTE Conversion'!$B$10:$E$32,4,FALSE)</f>
        <v>6.5019316493313524E-3</v>
      </c>
      <c r="LN12" s="25">
        <f>'RIMS II Type I Employment'!LN12*VLOOKUP('Equation 4 Type I FTE'!$B12,'Equation 3 FTE Conversion'!$B$10:$E$32,4,FALSE)</f>
        <v>2.1673105497771175E-3</v>
      </c>
      <c r="LO12" s="25">
        <f>'RIMS II Type I Employment'!LO12*VLOOKUP('Equation 4 Type I FTE'!$B12,'Equation 3 FTE Conversion'!$B$10:$E$32,4,FALSE)</f>
        <v>3.7435364041604755E-3</v>
      </c>
      <c r="LP12" s="25">
        <f>'RIMS II Type I Employment'!LP12*VLOOKUP('Equation 4 Type I FTE'!$B12,'Equation 3 FTE Conversion'!$B$10:$E$32,4,FALSE)</f>
        <v>2.7583952451708769E-3</v>
      </c>
      <c r="LQ12" s="25">
        <f>'RIMS II Type I Employment'!LQ12*VLOOKUP('Equation 4 Type I FTE'!$B12,'Equation 3 FTE Conversion'!$B$10:$E$32,4,FALSE)</f>
        <v>2.2658246656760772E-3</v>
      </c>
      <c r="LR12" s="25">
        <f>'RIMS II Type I Employment'!LR12*VLOOKUP('Equation 4 Type I FTE'!$B12,'Equation 3 FTE Conversion'!$B$10:$E$32,4,FALSE)</f>
        <v>1.9702823179791979E-3</v>
      </c>
      <c r="LS12" s="25">
        <f>'RIMS II Type I Employment'!LS12*VLOOKUP('Equation 4 Type I FTE'!$B12,'Equation 3 FTE Conversion'!$B$10:$E$32,4,FALSE)</f>
        <v>2.561367013372957E-3</v>
      </c>
      <c r="LT12" s="25">
        <f>'RIMS II Type I Employment'!LT12*VLOOKUP('Equation 4 Type I FTE'!$B12,'Equation 3 FTE Conversion'!$B$10:$E$32,4,FALSE)</f>
        <v>6.7974739970282317E-3</v>
      </c>
      <c r="LU12" s="25">
        <f>'RIMS II Type I Employment'!LU12*VLOOKUP('Equation 4 Type I FTE'!$B12,'Equation 3 FTE Conversion'!$B$10:$E$32,4,FALSE)</f>
        <v>2.364338781575037E-3</v>
      </c>
      <c r="LV12" s="25">
        <f>'RIMS II Type I Employment'!LV12*VLOOKUP('Equation 4 Type I FTE'!$B12,'Equation 3 FTE Conversion'!$B$10:$E$32,4,FALSE)</f>
        <v>2.8569093610698367E-3</v>
      </c>
      <c r="LW12" s="25">
        <f>'RIMS II Type I Employment'!LW12*VLOOKUP('Equation 4 Type I FTE'!$B12,'Equation 3 FTE Conversion'!$B$10:$E$32,4,FALSE)</f>
        <v>4.334621099554235E-3</v>
      </c>
      <c r="LX12" s="25">
        <f>'RIMS II Type I Employment'!LX12*VLOOKUP('Equation 4 Type I FTE'!$B12,'Equation 3 FTE Conversion'!$B$10:$E$32,4,FALSE)</f>
        <v>1.5762258543833582E-3</v>
      </c>
      <c r="LY12" s="25">
        <f>'RIMS II Type I Employment'!LY12*VLOOKUP('Equation 4 Type I FTE'!$B12,'Equation 3 FTE Conversion'!$B$10:$E$32,4,FALSE)</f>
        <v>1.773254086181278E-3</v>
      </c>
      <c r="LZ12" s="25">
        <f>'RIMS II Type I Employment'!LZ12*VLOOKUP('Equation 4 Type I FTE'!$B12,'Equation 3 FTE Conversion'!$B$10:$E$32,4,FALSE)</f>
        <v>1.9702823179791979E-3</v>
      </c>
      <c r="MA12" s="25">
        <f>'RIMS II Type I Employment'!MA12*VLOOKUP('Equation 4 Type I FTE'!$B12,'Equation 3 FTE Conversion'!$B$10:$E$32,4,FALSE)</f>
        <v>1.8717682020802377E-3</v>
      </c>
      <c r="MB12" s="25">
        <f>'RIMS II Type I Employment'!MB12*VLOOKUP('Equation 4 Type I FTE'!$B12,'Equation 3 FTE Conversion'!$B$10:$E$32,4,FALSE)</f>
        <v>2.364338781575037E-3</v>
      </c>
      <c r="MC12" s="25">
        <f>'RIMS II Type I Employment'!MC12*VLOOKUP('Equation 4 Type I FTE'!$B12,'Equation 3 FTE Conversion'!$B$10:$E$32,4,FALSE)</f>
        <v>1.773254086181278E-3</v>
      </c>
      <c r="MD12" s="25">
        <f>'RIMS II Type I Employment'!MD12*VLOOKUP('Equation 4 Type I FTE'!$B12,'Equation 3 FTE Conversion'!$B$10:$E$32,4,FALSE)</f>
        <v>3.7435364041604755E-3</v>
      </c>
      <c r="ME12" s="25">
        <f>'RIMS II Type I Employment'!ME12*VLOOKUP('Equation 4 Type I FTE'!$B12,'Equation 3 FTE Conversion'!$B$10:$E$32,4,FALSE)</f>
        <v>3.6450222882615162E-3</v>
      </c>
      <c r="MF12" s="25">
        <f>'RIMS II Type I Employment'!MF12*VLOOKUP('Equation 4 Type I FTE'!$B12,'Equation 3 FTE Conversion'!$B$10:$E$32,4,FALSE)</f>
        <v>2.8569093610698367E-3</v>
      </c>
      <c r="MG12" s="25">
        <f>'RIMS II Type I Employment'!MG12*VLOOKUP('Equation 4 Type I FTE'!$B12,'Equation 3 FTE Conversion'!$B$10:$E$32,4,FALSE)</f>
        <v>2.4628528974739972E-3</v>
      </c>
      <c r="MH12" s="25">
        <f>'RIMS II Type I Employment'!MH12*VLOOKUP('Equation 4 Type I FTE'!$B12,'Equation 3 FTE Conversion'!$B$10:$E$32,4,FALSE)</f>
        <v>3.2509658246656762E-3</v>
      </c>
      <c r="MI12" s="25">
        <f>'RIMS II Type I Employment'!MI12*VLOOKUP('Equation 4 Type I FTE'!$B12,'Equation 3 FTE Conversion'!$B$10:$E$32,4,FALSE)</f>
        <v>2.8569093610698367E-3</v>
      </c>
      <c r="MJ12" s="25">
        <f>'RIMS II Type I Employment'!MJ12*VLOOKUP('Equation 4 Type I FTE'!$B12,'Equation 3 FTE Conversion'!$B$10:$E$32,4,FALSE)</f>
        <v>3.546508172362556E-3</v>
      </c>
      <c r="MK12" s="25">
        <f>'RIMS II Type I Employment'!MK12*VLOOKUP('Equation 4 Type I FTE'!$B12,'Equation 3 FTE Conversion'!$B$10:$E$32,4,FALSE)</f>
        <v>1.5762258543833582E-3</v>
      </c>
      <c r="ML12" s="25">
        <f>'RIMS II Type I Employment'!ML12*VLOOKUP('Equation 4 Type I FTE'!$B12,'Equation 3 FTE Conversion'!$B$10:$E$32,4,FALSE)</f>
        <v>1.4777117384843982E-3</v>
      </c>
      <c r="MM12" s="25">
        <f>'RIMS II Type I Employment'!MM12*VLOOKUP('Equation 4 Type I FTE'!$B12,'Equation 3 FTE Conversion'!$B$10:$E$32,4,FALSE)</f>
        <v>3.9405646359583956E-4</v>
      </c>
      <c r="MN12" s="25">
        <f>'RIMS II Type I Employment'!MN12*VLOOKUP('Equation 4 Type I FTE'!$B12,'Equation 3 FTE Conversion'!$B$10:$E$32,4,FALSE)</f>
        <v>3.6450222882615162E-3</v>
      </c>
      <c r="MO12" s="25">
        <f>'RIMS II Type I Employment'!MO12*VLOOKUP('Equation 4 Type I FTE'!$B12,'Equation 3 FTE Conversion'!$B$10:$E$32,4,FALSE)</f>
        <v>3.1524517087667164E-3</v>
      </c>
      <c r="MP12" s="25">
        <f>'RIMS II Type I Employment'!MP12*VLOOKUP('Equation 4 Type I FTE'!$B12,'Equation 3 FTE Conversion'!$B$10:$E$32,4,FALSE)</f>
        <v>2.6598811292719172E-3</v>
      </c>
      <c r="MQ12" s="25">
        <f>'RIMS II Type I Employment'!MQ12*VLOOKUP('Equation 4 Type I FTE'!$B12,'Equation 3 FTE Conversion'!$B$10:$E$32,4,FALSE)</f>
        <v>4.334621099554235E-3</v>
      </c>
      <c r="MR12" s="25">
        <f>'RIMS II Type I Employment'!MR12*VLOOKUP('Equation 4 Type I FTE'!$B12,'Equation 3 FTE Conversion'!$B$10:$E$32,4,FALSE)</f>
        <v>5.0242199108469542E-3</v>
      </c>
      <c r="MS12" s="25">
        <f>'RIMS II Type I Employment'!MS12*VLOOKUP('Equation 4 Type I FTE'!$B12,'Equation 3 FTE Conversion'!$B$10:$E$32,4,FALSE)</f>
        <v>3.546508172362556E-3</v>
      </c>
      <c r="MT12" s="25">
        <f>'RIMS II Type I Employment'!MT12*VLOOKUP('Equation 4 Type I FTE'!$B12,'Equation 3 FTE Conversion'!$B$10:$E$32,4,FALSE)</f>
        <v>3.8420505200594353E-3</v>
      </c>
      <c r="MU12" s="25">
        <f>'RIMS II Type I Employment'!MU12*VLOOKUP('Equation 4 Type I FTE'!$B12,'Equation 3 FTE Conversion'!$B$10:$E$32,4,FALSE)</f>
        <v>5.122734026745914E-3</v>
      </c>
      <c r="MV12" s="25">
        <f>'RIMS II Type I Employment'!MV12*VLOOKUP('Equation 4 Type I FTE'!$B12,'Equation 3 FTE Conversion'!$B$10:$E$32,4,FALSE)</f>
        <v>1.8717682020802377E-3</v>
      </c>
      <c r="MW12" s="25">
        <f>'RIMS II Type I Employment'!MW12*VLOOKUP('Equation 4 Type I FTE'!$B12,'Equation 3 FTE Conversion'!$B$10:$E$32,4,FALSE)</f>
        <v>2.1673105497771175E-3</v>
      </c>
      <c r="MX12" s="25">
        <f>'RIMS II Type I Employment'!MX12*VLOOKUP('Equation 4 Type I FTE'!$B12,'Equation 3 FTE Conversion'!$B$10:$E$32,4,FALSE)</f>
        <v>1.3791976225854385E-3</v>
      </c>
      <c r="MY12" s="25">
        <f>'RIMS II Type I Employment'!MY12*VLOOKUP('Equation 4 Type I FTE'!$B12,'Equation 3 FTE Conversion'!$B$10:$E$32,4,FALSE)</f>
        <v>2.2658246656760772E-3</v>
      </c>
      <c r="MZ12" s="25">
        <f>'RIMS II Type I Employment'!MZ12*VLOOKUP('Equation 4 Type I FTE'!$B12,'Equation 3 FTE Conversion'!$B$10:$E$32,4,FALSE)</f>
        <v>8.8662704309063899E-4</v>
      </c>
      <c r="NA12" s="25">
        <f>'RIMS II Type I Employment'!NA12*VLOOKUP('Equation 4 Type I FTE'!$B12,'Equation 3 FTE Conversion'!$B$10:$E$32,4,FALSE)</f>
        <v>1.8717682020802377E-3</v>
      </c>
      <c r="NB12" s="25">
        <f>'RIMS II Type I Employment'!NB12*VLOOKUP('Equation 4 Type I FTE'!$B12,'Equation 3 FTE Conversion'!$B$10:$E$32,4,FALSE)</f>
        <v>7.8811292719167911E-4</v>
      </c>
      <c r="NC12" s="25">
        <f>'RIMS II Type I Employment'!NC12*VLOOKUP('Equation 4 Type I FTE'!$B12,'Equation 3 FTE Conversion'!$B$10:$E$32,4,FALSE)</f>
        <v>5.122734026745914E-3</v>
      </c>
      <c r="ND12" s="25">
        <f>'RIMS II Type I Employment'!ND12*VLOOKUP('Equation 4 Type I FTE'!$B12,'Equation 3 FTE Conversion'!$B$10:$E$32,4,FALSE)</f>
        <v>1.674739970282318E-3</v>
      </c>
      <c r="NE12" s="25">
        <f>'RIMS II Type I Employment'!NE12*VLOOKUP('Equation 4 Type I FTE'!$B12,'Equation 3 FTE Conversion'!$B$10:$E$32,4,FALSE)</f>
        <v>9.457355126300148E-3</v>
      </c>
      <c r="NF12" s="25">
        <f>'RIMS II Type I Employment'!NF12*VLOOKUP('Equation 4 Type I FTE'!$B12,'Equation 3 FTE Conversion'!$B$10:$E$32,4,FALSE)</f>
        <v>2.1673105497771175E-3</v>
      </c>
      <c r="NG12" s="25">
        <f>'RIMS II Type I Employment'!NG12*VLOOKUP('Equation 4 Type I FTE'!$B12,'Equation 3 FTE Conversion'!$B$10:$E$32,4,FALSE)</f>
        <v>4.4331352154531947E-3</v>
      </c>
      <c r="NH12" s="25">
        <f>'RIMS II Type I Employment'!NH12*VLOOKUP('Equation 4 Type I FTE'!$B12,'Equation 3 FTE Conversion'!$B$10:$E$32,4,FALSE)</f>
        <v>1.0146953937592868E-2</v>
      </c>
      <c r="NI12" s="25">
        <f>'RIMS II Type I Employment'!NI12*VLOOKUP('Equation 4 Type I FTE'!$B12,'Equation 3 FTE Conversion'!$B$10:$E$32,4,FALSE)</f>
        <v>2.669732540861813E-2</v>
      </c>
      <c r="NJ12" s="28">
        <f>'RIMS II Type I Employment'!NJ12*VLOOKUP('Equation 4 Type I FTE'!$B12,'Equation 3 FTE Conversion'!$B$10:$E$32,4,FALSE)</f>
        <v>0</v>
      </c>
    </row>
    <row r="13" spans="1:374" x14ac:dyDescent="0.3">
      <c r="B13" s="23" t="s">
        <v>559</v>
      </c>
      <c r="C13" s="25">
        <f>'RIMS II Type I Employment'!C13*VLOOKUP('Equation 4 Type I FTE'!$B13,'Equation 3 FTE Conversion'!$B$10:$E$32,4,FALSE)</f>
        <v>1.3872495446265939E-2</v>
      </c>
      <c r="D13" s="25">
        <f>'RIMS II Type I Employment'!D13*VLOOKUP('Equation 4 Type I FTE'!$B13,'Equation 3 FTE Conversion'!$B$10:$E$32,4,FALSE)</f>
        <v>1.3178870673952641E-2</v>
      </c>
      <c r="E13" s="25">
        <f>'RIMS II Type I Employment'!E13*VLOOKUP('Equation 4 Type I FTE'!$B13,'Equation 3 FTE Conversion'!$B$10:$E$32,4,FALSE)</f>
        <v>1.0701639344262296E-2</v>
      </c>
      <c r="F13" s="25">
        <f>'RIMS II Type I Employment'!F13*VLOOKUP('Equation 4 Type I FTE'!$B13,'Equation 3 FTE Conversion'!$B$10:$E$32,4,FALSE)</f>
        <v>1.4962477231329692E-2</v>
      </c>
      <c r="G13" s="25">
        <f>'RIMS II Type I Employment'!G13*VLOOKUP('Equation 4 Type I FTE'!$B13,'Equation 3 FTE Conversion'!$B$10:$E$32,4,FALSE)</f>
        <v>1.3872495446265939E-2</v>
      </c>
      <c r="H13" s="25">
        <f>'RIMS II Type I Employment'!H13*VLOOKUP('Equation 4 Type I FTE'!$B13,'Equation 3 FTE Conversion'!$B$10:$E$32,4,FALSE)</f>
        <v>1.4764298724954463E-2</v>
      </c>
      <c r="I13" s="25">
        <f>'RIMS II Type I Employment'!I13*VLOOKUP('Equation 4 Type I FTE'!$B13,'Equation 3 FTE Conversion'!$B$10:$E$32,4,FALSE)</f>
        <v>7.1344262295081964E-3</v>
      </c>
      <c r="J13" s="25">
        <f>'RIMS II Type I Employment'!J13*VLOOKUP('Equation 4 Type I FTE'!$B13,'Equation 3 FTE Conversion'!$B$10:$E$32,4,FALSE)</f>
        <v>1.1890710382513662E-2</v>
      </c>
      <c r="K13" s="25">
        <f>'RIMS II Type I Employment'!K13*VLOOKUP('Equation 4 Type I FTE'!$B13,'Equation 3 FTE Conversion'!$B$10:$E$32,4,FALSE)</f>
        <v>4.3599271402550094E-3</v>
      </c>
      <c r="L13" s="25">
        <f>'RIMS II Type I Employment'!L13*VLOOKUP('Equation 4 Type I FTE'!$B13,'Equation 3 FTE Conversion'!$B$10:$E$32,4,FALSE)</f>
        <v>4.4590163934426228E-3</v>
      </c>
      <c r="M13" s="25">
        <f>'RIMS II Type I Employment'!M13*VLOOKUP('Equation 4 Type I FTE'!$B13,'Equation 3 FTE Conversion'!$B$10:$E$32,4,FALSE)</f>
        <v>5.1526411657559197E-3</v>
      </c>
      <c r="N13" s="25">
        <f>'RIMS II Type I Employment'!N13*VLOOKUP('Equation 4 Type I FTE'!$B13,'Equation 3 FTE Conversion'!$B$10:$E$32,4,FALSE)</f>
        <v>5.4499089253187616E-3</v>
      </c>
      <c r="O13" s="25">
        <f>'RIMS II Type I Employment'!O13*VLOOKUP('Equation 4 Type I FTE'!$B13,'Equation 3 FTE Conversion'!$B$10:$E$32,4,FALSE)</f>
        <v>1.1296174863387978E-2</v>
      </c>
      <c r="P13" s="25">
        <f>'RIMS II Type I Employment'!P13*VLOOKUP('Equation 4 Type I FTE'!$B13,'Equation 3 FTE Conversion'!$B$10:$E$32,4,FALSE)</f>
        <v>1.6944262295081967E-2</v>
      </c>
      <c r="Q13" s="25">
        <f>'RIMS II Type I Employment'!Q13*VLOOKUP('Equation 4 Type I FTE'!$B13,'Equation 3 FTE Conversion'!$B$10:$E$32,4,FALSE)</f>
        <v>0</v>
      </c>
      <c r="R13" s="25">
        <f>'RIMS II Type I Employment'!R13*VLOOKUP('Equation 4 Type I FTE'!$B13,'Equation 3 FTE Conversion'!$B$10:$E$32,4,FALSE)</f>
        <v>3.7158469945355189E-2</v>
      </c>
      <c r="S13" s="25">
        <f>'RIMS II Type I Employment'!S13*VLOOKUP('Equation 4 Type I FTE'!$B13,'Equation 3 FTE Conversion'!$B$10:$E$32,4,FALSE)</f>
        <v>2.318688524590164E-2</v>
      </c>
      <c r="T13" s="25">
        <f>'RIMS II Type I Employment'!T13*VLOOKUP('Equation 4 Type I FTE'!$B13,'Equation 3 FTE Conversion'!$B$10:$E$32,4,FALSE)</f>
        <v>3.5473952641165755E-2</v>
      </c>
      <c r="U13" s="25">
        <f>'RIMS II Type I Employment'!U13*VLOOKUP('Equation 4 Type I FTE'!$B13,'Equation 3 FTE Conversion'!$B$10:$E$32,4,FALSE)</f>
        <v>2.8735883424408012E-3</v>
      </c>
      <c r="V13" s="25">
        <f>'RIMS II Type I Employment'!V13*VLOOKUP('Equation 4 Type I FTE'!$B13,'Equation 3 FTE Conversion'!$B$10:$E$32,4,FALSE)</f>
        <v>4.3599271402550094E-3</v>
      </c>
      <c r="W13" s="25">
        <f>'RIMS II Type I Employment'!W13*VLOOKUP('Equation 4 Type I FTE'!$B13,'Equation 3 FTE Conversion'!$B$10:$E$32,4,FALSE)</f>
        <v>1.1142586520947177</v>
      </c>
      <c r="X13" s="25">
        <f>'RIMS II Type I Employment'!X13*VLOOKUP('Equation 4 Type I FTE'!$B13,'Equation 3 FTE Conversion'!$B$10:$E$32,4,FALSE)</f>
        <v>1.0883963570127506</v>
      </c>
      <c r="Y13" s="25">
        <f>'RIMS II Type I Employment'!Y13*VLOOKUP('Equation 4 Type I FTE'!$B13,'Equation 3 FTE Conversion'!$B$10:$E$32,4,FALSE)</f>
        <v>1.8979555555555556</v>
      </c>
      <c r="Z13" s="25">
        <f>'RIMS II Type I Employment'!Z13*VLOOKUP('Equation 4 Type I FTE'!$B13,'Equation 3 FTE Conversion'!$B$10:$E$32,4,FALSE)</f>
        <v>5.6480874316939891E-3</v>
      </c>
      <c r="AA13" s="25">
        <f>'RIMS II Type I Employment'!AA13*VLOOKUP('Equation 4 Type I FTE'!$B13,'Equation 3 FTE Conversion'!$B$10:$E$32,4,FALSE)</f>
        <v>6.7380692167577413E-3</v>
      </c>
      <c r="AB13" s="25">
        <f>'RIMS II Type I Employment'!AB13*VLOOKUP('Equation 4 Type I FTE'!$B13,'Equation 3 FTE Conversion'!$B$10:$E$32,4,FALSE)</f>
        <v>6.6389799635701279E-3</v>
      </c>
      <c r="AC13" s="25">
        <f>'RIMS II Type I Employment'!AC13*VLOOKUP('Equation 4 Type I FTE'!$B13,'Equation 3 FTE Conversion'!$B$10:$E$32,4,FALSE)</f>
        <v>6.1435336976320585E-3</v>
      </c>
      <c r="AD13" s="25">
        <f>'RIMS II Type I Employment'!AD13*VLOOKUP('Equation 4 Type I FTE'!$B13,'Equation 3 FTE Conversion'!$B$10:$E$32,4,FALSE)</f>
        <v>2.3385063752276867E-2</v>
      </c>
      <c r="AE13" s="25">
        <f>'RIMS II Type I Employment'!AE13*VLOOKUP('Equation 4 Type I FTE'!$B13,'Equation 3 FTE Conversion'!$B$10:$E$32,4,FALSE)</f>
        <v>2.7051366120218582E-2</v>
      </c>
      <c r="AF13" s="25">
        <f>'RIMS II Type I Employment'!AF13*VLOOKUP('Equation 4 Type I FTE'!$B13,'Equation 3 FTE Conversion'!$B$10:$E$32,4,FALSE)</f>
        <v>1.5061566484517305E-2</v>
      </c>
      <c r="AG13" s="25">
        <f>'RIMS II Type I Employment'!AG13*VLOOKUP('Equation 4 Type I FTE'!$B13,'Equation 3 FTE Conversion'!$B$10:$E$32,4,FALSE)</f>
        <v>1.4566120218579235E-2</v>
      </c>
      <c r="AH13" s="25">
        <f>'RIMS II Type I Employment'!AH13*VLOOKUP('Equation 4 Type I FTE'!$B13,'Equation 3 FTE Conversion'!$B$10:$E$32,4,FALSE)</f>
        <v>2.6258652094717668E-2</v>
      </c>
      <c r="AI13" s="25">
        <f>'RIMS II Type I Employment'!AI13*VLOOKUP('Equation 4 Type I FTE'!$B13,'Equation 3 FTE Conversion'!$B$10:$E$32,4,FALSE)</f>
        <v>4.3004735883424412E-2</v>
      </c>
      <c r="AJ13" s="25">
        <f>'RIMS II Type I Employment'!AJ13*VLOOKUP('Equation 4 Type I FTE'!$B13,'Equation 3 FTE Conversion'!$B$10:$E$32,4,FALSE)</f>
        <v>0.11434899817850638</v>
      </c>
      <c r="AK13" s="25">
        <f>'RIMS II Type I Employment'!AK13*VLOOKUP('Equation 4 Type I FTE'!$B13,'Equation 3 FTE Conversion'!$B$10:$E$32,4,FALSE)</f>
        <v>2.4871402550091078E-2</v>
      </c>
      <c r="AL13" s="25">
        <f>'RIMS II Type I Employment'!AL13*VLOOKUP('Equation 4 Type I FTE'!$B13,'Equation 3 FTE Conversion'!$B$10:$E$32,4,FALSE)</f>
        <v>1.6547905282331511E-2</v>
      </c>
      <c r="AM13" s="25">
        <f>'RIMS II Type I Employment'!AM13*VLOOKUP('Equation 4 Type I FTE'!$B13,'Equation 3 FTE Conversion'!$B$10:$E$32,4,FALSE)</f>
        <v>1.4566120218579235E-2</v>
      </c>
      <c r="AN13" s="25">
        <f>'RIMS II Type I Employment'!AN13*VLOOKUP('Equation 4 Type I FTE'!$B13,'Equation 3 FTE Conversion'!$B$10:$E$32,4,FALSE)</f>
        <v>6.3119854280510021E-2</v>
      </c>
      <c r="AO13" s="25">
        <f>'RIMS II Type I Employment'!AO13*VLOOKUP('Equation 4 Type I FTE'!$B13,'Equation 3 FTE Conversion'!$B$10:$E$32,4,FALSE)</f>
        <v>1.0899817850637523E-2</v>
      </c>
      <c r="AP13" s="25">
        <f>'RIMS II Type I Employment'!AP13*VLOOKUP('Equation 4 Type I FTE'!$B13,'Equation 3 FTE Conversion'!$B$10:$E$32,4,FALSE)</f>
        <v>1.159344262295082E-2</v>
      </c>
      <c r="AQ13" s="25">
        <f>'RIMS II Type I Employment'!AQ13*VLOOKUP('Equation 4 Type I FTE'!$B13,'Equation 3 FTE Conversion'!$B$10:$E$32,4,FALSE)</f>
        <v>3.1411293260473587E-2</v>
      </c>
      <c r="AR13" s="25">
        <f>'RIMS II Type I Employment'!AR13*VLOOKUP('Equation 4 Type I FTE'!$B13,'Equation 3 FTE Conversion'!$B$10:$E$32,4,FALSE)</f>
        <v>4.3896539162112932E-2</v>
      </c>
      <c r="AS13" s="25">
        <f>'RIMS II Type I Employment'!AS13*VLOOKUP('Equation 4 Type I FTE'!$B13,'Equation 3 FTE Conversion'!$B$10:$E$32,4,FALSE)</f>
        <v>1.9124225865209475E-2</v>
      </c>
      <c r="AT13" s="25">
        <f>'RIMS II Type I Employment'!AT13*VLOOKUP('Equation 4 Type I FTE'!$B13,'Equation 3 FTE Conversion'!$B$10:$E$32,4,FALSE)</f>
        <v>2.7447723132969035E-2</v>
      </c>
      <c r="AU13" s="25">
        <f>'RIMS II Type I Employment'!AU13*VLOOKUP('Equation 4 Type I FTE'!$B13,'Equation 3 FTE Conversion'!$B$10:$E$32,4,FALSE)</f>
        <v>1.4070673952641166E-2</v>
      </c>
      <c r="AV13" s="25">
        <f>'RIMS II Type I Employment'!AV13*VLOOKUP('Equation 4 Type I FTE'!$B13,'Equation 3 FTE Conversion'!$B$10:$E$32,4,FALSE)</f>
        <v>2.6060473588342441E-2</v>
      </c>
      <c r="AW13" s="25">
        <f>'RIMS II Type I Employment'!AW13*VLOOKUP('Equation 4 Type I FTE'!$B13,'Equation 3 FTE Conversion'!$B$10:$E$32,4,FALSE)</f>
        <v>0.14219307832422587</v>
      </c>
      <c r="AX13" s="25">
        <f>'RIMS II Type I Employment'!AX13*VLOOKUP('Equation 4 Type I FTE'!$B13,'Equation 3 FTE Conversion'!$B$10:$E$32,4,FALSE)</f>
        <v>2.4276867030965394E-2</v>
      </c>
      <c r="AY13" s="25">
        <f>'RIMS II Type I Employment'!AY13*VLOOKUP('Equation 4 Type I FTE'!$B13,'Equation 3 FTE Conversion'!$B$10:$E$32,4,FALSE)</f>
        <v>2.8042258652094715E-2</v>
      </c>
      <c r="AZ13" s="25">
        <f>'RIMS II Type I Employment'!AZ13*VLOOKUP('Equation 4 Type I FTE'!$B13,'Equation 3 FTE Conversion'!$B$10:$E$32,4,FALSE)</f>
        <v>1.080072859744991E-2</v>
      </c>
      <c r="BA13" s="25">
        <f>'RIMS II Type I Employment'!BA13*VLOOKUP('Equation 4 Type I FTE'!$B13,'Equation 3 FTE Conversion'!$B$10:$E$32,4,FALSE)</f>
        <v>1.1692531876138433E-2</v>
      </c>
      <c r="BB13" s="25">
        <f>'RIMS II Type I Employment'!BB13*VLOOKUP('Equation 4 Type I FTE'!$B13,'Equation 3 FTE Conversion'!$B$10:$E$32,4,FALSE)</f>
        <v>2.6456830601092898E-2</v>
      </c>
      <c r="BC13" s="25">
        <f>'RIMS II Type I Employment'!BC13*VLOOKUP('Equation 4 Type I FTE'!$B13,'Equation 3 FTE Conversion'!$B$10:$E$32,4,FALSE)</f>
        <v>2.5961384335154828E-2</v>
      </c>
      <c r="BD13" s="25">
        <f>'RIMS II Type I Employment'!BD13*VLOOKUP('Equation 4 Type I FTE'!$B13,'Equation 3 FTE Conversion'!$B$10:$E$32,4,FALSE)</f>
        <v>1.5557012750455372E-2</v>
      </c>
      <c r="BE13" s="25">
        <f>'RIMS II Type I Employment'!BE13*VLOOKUP('Equation 4 Type I FTE'!$B13,'Equation 3 FTE Conversion'!$B$10:$E$32,4,FALSE)</f>
        <v>2.4475045537340621E-2</v>
      </c>
      <c r="BF13" s="25">
        <f>'RIMS II Type I Employment'!BF13*VLOOKUP('Equation 4 Type I FTE'!$B13,'Equation 3 FTE Conversion'!$B$10:$E$32,4,FALSE)</f>
        <v>1.3575227686703098E-2</v>
      </c>
      <c r="BG13" s="25">
        <f>'RIMS II Type I Employment'!BG13*VLOOKUP('Equation 4 Type I FTE'!$B13,'Equation 3 FTE Conversion'!$B$10:$E$32,4,FALSE)</f>
        <v>1.3277959927140256E-2</v>
      </c>
      <c r="BH13" s="25">
        <f>'RIMS II Type I Employment'!BH13*VLOOKUP('Equation 4 Type I FTE'!$B13,'Equation 3 FTE Conversion'!$B$10:$E$32,4,FALSE)</f>
        <v>9.116211293260474E-3</v>
      </c>
      <c r="BI13" s="25">
        <f>'RIMS II Type I Employment'!BI13*VLOOKUP('Equation 4 Type I FTE'!$B13,'Equation 3 FTE Conversion'!$B$10:$E$32,4,FALSE)</f>
        <v>1.0206193078324226E-2</v>
      </c>
      <c r="BJ13" s="25">
        <f>'RIMS II Type I Employment'!BJ13*VLOOKUP('Equation 4 Type I FTE'!$B13,'Equation 3 FTE Conversion'!$B$10:$E$32,4,FALSE)</f>
        <v>8.5216757741347904E-3</v>
      </c>
      <c r="BK13" s="25">
        <f>'RIMS II Type I Employment'!BK13*VLOOKUP('Equation 4 Type I FTE'!$B13,'Equation 3 FTE Conversion'!$B$10:$E$32,4,FALSE)</f>
        <v>9.2153005464480874E-3</v>
      </c>
      <c r="BL13" s="25">
        <f>'RIMS II Type I Employment'!BL13*VLOOKUP('Equation 4 Type I FTE'!$B13,'Equation 3 FTE Conversion'!$B$10:$E$32,4,FALSE)</f>
        <v>1.6349726775956284E-2</v>
      </c>
      <c r="BM13" s="25">
        <f>'RIMS II Type I Employment'!BM13*VLOOKUP('Equation 4 Type I FTE'!$B13,'Equation 3 FTE Conversion'!$B$10:$E$32,4,FALSE)</f>
        <v>1.0107103825136613E-2</v>
      </c>
      <c r="BN13" s="25">
        <f>'RIMS II Type I Employment'!BN13*VLOOKUP('Equation 4 Type I FTE'!$B13,'Equation 3 FTE Conversion'!$B$10:$E$32,4,FALSE)</f>
        <v>1.2782513661202186E-2</v>
      </c>
      <c r="BO13" s="25">
        <f>'RIMS II Type I Employment'!BO13*VLOOKUP('Equation 4 Type I FTE'!$B13,'Equation 3 FTE Conversion'!$B$10:$E$32,4,FALSE)</f>
        <v>1.3377049180327869E-2</v>
      </c>
      <c r="BP13" s="25">
        <f>'RIMS II Type I Employment'!BP13*VLOOKUP('Equation 4 Type I FTE'!$B13,'Equation 3 FTE Conversion'!$B$10:$E$32,4,FALSE)</f>
        <v>1.4962477231329692E-2</v>
      </c>
      <c r="BQ13" s="25">
        <f>'RIMS II Type I Employment'!BQ13*VLOOKUP('Equation 4 Type I FTE'!$B13,'Equation 3 FTE Conversion'!$B$10:$E$32,4,FALSE)</f>
        <v>2.5069581056466304E-2</v>
      </c>
      <c r="BR13" s="25">
        <f>'RIMS II Type I Employment'!BR13*VLOOKUP('Equation 4 Type I FTE'!$B13,'Equation 3 FTE Conversion'!$B$10:$E$32,4,FALSE)</f>
        <v>7.2335154826958107E-3</v>
      </c>
      <c r="BS13" s="25">
        <f>'RIMS II Type I Employment'!BS13*VLOOKUP('Equation 4 Type I FTE'!$B13,'Equation 3 FTE Conversion'!$B$10:$E$32,4,FALSE)</f>
        <v>1.0404371584699455E-2</v>
      </c>
      <c r="BT13" s="25">
        <f>'RIMS II Type I Employment'!BT13*VLOOKUP('Equation 4 Type I FTE'!$B13,'Equation 3 FTE Conversion'!$B$10:$E$32,4,FALSE)</f>
        <v>1.6151548269581057E-2</v>
      </c>
      <c r="BU13" s="25">
        <f>'RIMS II Type I Employment'!BU13*VLOOKUP('Equation 4 Type I FTE'!$B13,'Equation 3 FTE Conversion'!$B$10:$E$32,4,FALSE)</f>
        <v>9.0171220400728606E-3</v>
      </c>
      <c r="BV13" s="25">
        <f>'RIMS II Type I Employment'!BV13*VLOOKUP('Equation 4 Type I FTE'!$B13,'Equation 3 FTE Conversion'!$B$10:$E$32,4,FALSE)</f>
        <v>9.4134790528233158E-3</v>
      </c>
      <c r="BW13" s="25">
        <f>'RIMS II Type I Employment'!BW13*VLOOKUP('Equation 4 Type I FTE'!$B13,'Equation 3 FTE Conversion'!$B$10:$E$32,4,FALSE)</f>
        <v>1.2683424408014572E-2</v>
      </c>
      <c r="BX13" s="25">
        <f>'RIMS II Type I Employment'!BX13*VLOOKUP('Equation 4 Type I FTE'!$B13,'Equation 3 FTE Conversion'!$B$10:$E$32,4,FALSE)</f>
        <v>5.4499089253187616E-3</v>
      </c>
      <c r="BY13" s="25">
        <f>'RIMS II Type I Employment'!BY13*VLOOKUP('Equation 4 Type I FTE'!$B13,'Equation 3 FTE Conversion'!$B$10:$E$32,4,FALSE)</f>
        <v>5.5489981785063749E-3</v>
      </c>
      <c r="BZ13" s="25">
        <f>'RIMS II Type I Employment'!BZ13*VLOOKUP('Equation 4 Type I FTE'!$B13,'Equation 3 FTE Conversion'!$B$10:$E$32,4,FALSE)</f>
        <v>5.251730418943534E-3</v>
      </c>
      <c r="CA13" s="25">
        <f>'RIMS II Type I Employment'!CA13*VLOOKUP('Equation 4 Type I FTE'!$B13,'Equation 3 FTE Conversion'!$B$10:$E$32,4,FALSE)</f>
        <v>7.1344262295081964E-3</v>
      </c>
      <c r="CB13" s="25">
        <f>'RIMS II Type I Employment'!CB13*VLOOKUP('Equation 4 Type I FTE'!$B13,'Equation 3 FTE Conversion'!$B$10:$E$32,4,FALSE)</f>
        <v>6.3417122040072861E-3</v>
      </c>
      <c r="CC13" s="25">
        <f>'RIMS II Type I Employment'!CC13*VLOOKUP('Equation 4 Type I FTE'!$B13,'Equation 3 FTE Conversion'!$B$10:$E$32,4,FALSE)</f>
        <v>8.422586520947177E-3</v>
      </c>
      <c r="CD13" s="25">
        <f>'RIMS II Type I Employment'!CD13*VLOOKUP('Equation 4 Type I FTE'!$B13,'Equation 3 FTE Conversion'!$B$10:$E$32,4,FALSE)</f>
        <v>9.5125683060109292E-3</v>
      </c>
      <c r="CE13" s="25">
        <f>'RIMS II Type I Employment'!CE13*VLOOKUP('Equation 4 Type I FTE'!$B13,'Equation 3 FTE Conversion'!$B$10:$E$32,4,FALSE)</f>
        <v>6.0444444444444452E-3</v>
      </c>
      <c r="CF13" s="25">
        <f>'RIMS II Type I Employment'!CF13*VLOOKUP('Equation 4 Type I FTE'!$B13,'Equation 3 FTE Conversion'!$B$10:$E$32,4,FALSE)</f>
        <v>6.9362477231329697E-3</v>
      </c>
      <c r="CG13" s="25">
        <f>'RIMS II Type I Employment'!CG13*VLOOKUP('Equation 4 Type I FTE'!$B13,'Equation 3 FTE Conversion'!$B$10:$E$32,4,FALSE)</f>
        <v>1.1395264116575592E-2</v>
      </c>
      <c r="CH13" s="25">
        <f>'RIMS II Type I Employment'!CH13*VLOOKUP('Equation 4 Type I FTE'!$B13,'Equation 3 FTE Conversion'!$B$10:$E$32,4,FALSE)</f>
        <v>6.4408014571948995E-3</v>
      </c>
      <c r="CI13" s="25">
        <f>'RIMS II Type I Employment'!CI13*VLOOKUP('Equation 4 Type I FTE'!$B13,'Equation 3 FTE Conversion'!$B$10:$E$32,4,FALSE)</f>
        <v>8.2244080145719486E-3</v>
      </c>
      <c r="CJ13" s="25">
        <f>'RIMS II Type I Employment'!CJ13*VLOOKUP('Equation 4 Type I FTE'!$B13,'Equation 3 FTE Conversion'!$B$10:$E$32,4,FALSE)</f>
        <v>1.6349726775956284E-2</v>
      </c>
      <c r="CK13" s="25">
        <f>'RIMS II Type I Employment'!CK13*VLOOKUP('Equation 4 Type I FTE'!$B13,'Equation 3 FTE Conversion'!$B$10:$E$32,4,FALSE)</f>
        <v>1.0503460837887068E-2</v>
      </c>
      <c r="CL13" s="25">
        <f>'RIMS II Type I Employment'!CL13*VLOOKUP('Equation 4 Type I FTE'!$B13,'Equation 3 FTE Conversion'!$B$10:$E$32,4,FALSE)</f>
        <v>7.7289617486338801E-3</v>
      </c>
      <c r="CM13" s="25">
        <f>'RIMS II Type I Employment'!CM13*VLOOKUP('Equation 4 Type I FTE'!$B13,'Equation 3 FTE Conversion'!$B$10:$E$32,4,FALSE)</f>
        <v>1.2287067395264117E-2</v>
      </c>
      <c r="CN13" s="25">
        <f>'RIMS II Type I Employment'!CN13*VLOOKUP('Equation 4 Type I FTE'!$B13,'Equation 3 FTE Conversion'!$B$10:$E$32,4,FALSE)</f>
        <v>7.8280510018214951E-3</v>
      </c>
      <c r="CO13" s="25">
        <f>'RIMS II Type I Employment'!CO13*VLOOKUP('Equation 4 Type I FTE'!$B13,'Equation 3 FTE Conversion'!$B$10:$E$32,4,FALSE)</f>
        <v>1.0107103825136613E-2</v>
      </c>
      <c r="CP13" s="25">
        <f>'RIMS II Type I Employment'!CP13*VLOOKUP('Equation 4 Type I FTE'!$B13,'Equation 3 FTE Conversion'!$B$10:$E$32,4,FALSE)</f>
        <v>1.0998907103825138E-2</v>
      </c>
      <c r="CQ13" s="25">
        <f>'RIMS II Type I Employment'!CQ13*VLOOKUP('Equation 4 Type I FTE'!$B13,'Equation 3 FTE Conversion'!$B$10:$E$32,4,FALSE)</f>
        <v>7.8280510018214951E-3</v>
      </c>
      <c r="CR13" s="25">
        <f>'RIMS II Type I Employment'!CR13*VLOOKUP('Equation 4 Type I FTE'!$B13,'Equation 3 FTE Conversion'!$B$10:$E$32,4,FALSE)</f>
        <v>6.9362477231329697E-3</v>
      </c>
      <c r="CS13" s="25">
        <f>'RIMS II Type I Employment'!CS13*VLOOKUP('Equation 4 Type I FTE'!$B13,'Equation 3 FTE Conversion'!$B$10:$E$32,4,FALSE)</f>
        <v>7.1344262295081964E-3</v>
      </c>
      <c r="CT13" s="25">
        <f>'RIMS II Type I Employment'!CT13*VLOOKUP('Equation 4 Type I FTE'!$B13,'Equation 3 FTE Conversion'!$B$10:$E$32,4,FALSE)</f>
        <v>6.0444444444444452E-3</v>
      </c>
      <c r="CU13" s="25">
        <f>'RIMS II Type I Employment'!CU13*VLOOKUP('Equation 4 Type I FTE'!$B13,'Equation 3 FTE Conversion'!$B$10:$E$32,4,FALSE)</f>
        <v>6.2426229508196728E-3</v>
      </c>
      <c r="CV13" s="25">
        <f>'RIMS II Type I Employment'!CV13*VLOOKUP('Equation 4 Type I FTE'!$B13,'Equation 3 FTE Conversion'!$B$10:$E$32,4,FALSE)</f>
        <v>6.6389799635701279E-3</v>
      </c>
      <c r="CW13" s="25">
        <f>'RIMS II Type I Employment'!CW13*VLOOKUP('Equation 4 Type I FTE'!$B13,'Equation 3 FTE Conversion'!$B$10:$E$32,4,FALSE)</f>
        <v>7.5307832422586525E-3</v>
      </c>
      <c r="CX13" s="25">
        <f>'RIMS II Type I Employment'!CX13*VLOOKUP('Equation 4 Type I FTE'!$B13,'Equation 3 FTE Conversion'!$B$10:$E$32,4,FALSE)</f>
        <v>8.2244080145719486E-3</v>
      </c>
      <c r="CY13" s="25">
        <f>'RIMS II Type I Employment'!CY13*VLOOKUP('Equation 4 Type I FTE'!$B13,'Equation 3 FTE Conversion'!$B$10:$E$32,4,FALSE)</f>
        <v>8.2244080145719486E-3</v>
      </c>
      <c r="CZ13" s="25">
        <f>'RIMS II Type I Employment'!CZ13*VLOOKUP('Equation 4 Type I FTE'!$B13,'Equation 3 FTE Conversion'!$B$10:$E$32,4,FALSE)</f>
        <v>2.1799635701275047E-3</v>
      </c>
      <c r="DA13" s="25">
        <f>'RIMS II Type I Employment'!DA13*VLOOKUP('Equation 4 Type I FTE'!$B13,'Equation 3 FTE Conversion'!$B$10:$E$32,4,FALSE)</f>
        <v>7.6298724954462667E-3</v>
      </c>
      <c r="DB13" s="25">
        <f>'RIMS II Type I Employment'!DB13*VLOOKUP('Equation 4 Type I FTE'!$B13,'Equation 3 FTE Conversion'!$B$10:$E$32,4,FALSE)</f>
        <v>3.6663023679417124E-3</v>
      </c>
      <c r="DC13" s="25">
        <f>'RIMS II Type I Employment'!DC13*VLOOKUP('Equation 4 Type I FTE'!$B13,'Equation 3 FTE Conversion'!$B$10:$E$32,4,FALSE)</f>
        <v>3.3690346083788706E-3</v>
      </c>
      <c r="DD13" s="25">
        <f>'RIMS II Type I Employment'!DD13*VLOOKUP('Equation 4 Type I FTE'!$B13,'Equation 3 FTE Conversion'!$B$10:$E$32,4,FALSE)</f>
        <v>3.0717668488160293E-3</v>
      </c>
      <c r="DE13" s="25">
        <f>'RIMS II Type I Employment'!DE13*VLOOKUP('Equation 4 Type I FTE'!$B13,'Equation 3 FTE Conversion'!$B$10:$E$32,4,FALSE)</f>
        <v>4.7562841530054646E-3</v>
      </c>
      <c r="DF13" s="25">
        <f>'RIMS II Type I Employment'!DF13*VLOOKUP('Equation 4 Type I FTE'!$B13,'Equation 3 FTE Conversion'!$B$10:$E$32,4,FALSE)</f>
        <v>9.6116575591985425E-3</v>
      </c>
      <c r="DG13" s="25">
        <f>'RIMS II Type I Employment'!DG13*VLOOKUP('Equation 4 Type I FTE'!$B13,'Equation 3 FTE Conversion'!$B$10:$E$32,4,FALSE)</f>
        <v>6.1435336976320585E-3</v>
      </c>
      <c r="DH13" s="25">
        <f>'RIMS II Type I Employment'!DH13*VLOOKUP('Equation 4 Type I FTE'!$B13,'Equation 3 FTE Conversion'!$B$10:$E$32,4,FALSE)</f>
        <v>8.7198542805100188E-3</v>
      </c>
      <c r="DI13" s="25">
        <f>'RIMS II Type I Employment'!DI13*VLOOKUP('Equation 4 Type I FTE'!$B13,'Equation 3 FTE Conversion'!$B$10:$E$32,4,FALSE)</f>
        <v>2.6754098360655741E-3</v>
      </c>
      <c r="DJ13" s="25">
        <f>'RIMS II Type I Employment'!DJ13*VLOOKUP('Equation 4 Type I FTE'!$B13,'Equation 3 FTE Conversion'!$B$10:$E$32,4,FALSE)</f>
        <v>3.1708561020036431E-3</v>
      </c>
      <c r="DK13" s="25">
        <f>'RIMS II Type I Employment'!DK13*VLOOKUP('Equation 4 Type I FTE'!$B13,'Equation 3 FTE Conversion'!$B$10:$E$32,4,FALSE)</f>
        <v>4.7562841530054646E-3</v>
      </c>
      <c r="DL13" s="25">
        <f>'RIMS II Type I Employment'!DL13*VLOOKUP('Equation 4 Type I FTE'!$B13,'Equation 3 FTE Conversion'!$B$10:$E$32,4,FALSE)</f>
        <v>4.3599271402550094E-3</v>
      </c>
      <c r="DM13" s="25">
        <f>'RIMS II Type I Employment'!DM13*VLOOKUP('Equation 4 Type I FTE'!$B13,'Equation 3 FTE Conversion'!$B$10:$E$32,4,FALSE)</f>
        <v>1.7836065573770491E-3</v>
      </c>
      <c r="DN13" s="25">
        <f>'RIMS II Type I Employment'!DN13*VLOOKUP('Equation 4 Type I FTE'!$B13,'Equation 3 FTE Conversion'!$B$10:$E$32,4,FALSE)</f>
        <v>7.0353369763205831E-3</v>
      </c>
      <c r="DO13" s="25">
        <f>'RIMS II Type I Employment'!DO13*VLOOKUP('Equation 4 Type I FTE'!$B13,'Equation 3 FTE Conversion'!$B$10:$E$32,4,FALSE)</f>
        <v>3.1708561020036431E-3</v>
      </c>
      <c r="DP13" s="25">
        <f>'RIMS II Type I Employment'!DP13*VLOOKUP('Equation 4 Type I FTE'!$B13,'Equation 3 FTE Conversion'!$B$10:$E$32,4,FALSE)</f>
        <v>4.0626593806921676E-3</v>
      </c>
      <c r="DQ13" s="25">
        <f>'RIMS II Type I Employment'!DQ13*VLOOKUP('Equation 4 Type I FTE'!$B13,'Equation 3 FTE Conversion'!$B$10:$E$32,4,FALSE)</f>
        <v>2.9726775956284155E-3</v>
      </c>
      <c r="DR13" s="25">
        <f>'RIMS II Type I Employment'!DR13*VLOOKUP('Equation 4 Type I FTE'!$B13,'Equation 3 FTE Conversion'!$B$10:$E$32,4,FALSE)</f>
        <v>4.558105646630237E-3</v>
      </c>
      <c r="DS13" s="25">
        <f>'RIMS II Type I Employment'!DS13*VLOOKUP('Equation 4 Type I FTE'!$B13,'Equation 3 FTE Conversion'!$B$10:$E$32,4,FALSE)</f>
        <v>5.7471766848816025E-3</v>
      </c>
      <c r="DT13" s="25">
        <f>'RIMS II Type I Employment'!DT13*VLOOKUP('Equation 4 Type I FTE'!$B13,'Equation 3 FTE Conversion'!$B$10:$E$32,4,FALSE)</f>
        <v>1.5358834244080147E-2</v>
      </c>
      <c r="DU13" s="25">
        <f>'RIMS II Type I Employment'!DU13*VLOOKUP('Equation 4 Type I FTE'!$B13,'Equation 3 FTE Conversion'!$B$10:$E$32,4,FALSE)</f>
        <v>8.1253187613843352E-3</v>
      </c>
      <c r="DV13" s="25">
        <f>'RIMS II Type I Employment'!DV13*VLOOKUP('Equation 4 Type I FTE'!$B13,'Equation 3 FTE Conversion'!$B$10:$E$32,4,FALSE)</f>
        <v>6.8371584699453555E-3</v>
      </c>
      <c r="DW13" s="25">
        <f>'RIMS II Type I Employment'!DW13*VLOOKUP('Equation 4 Type I FTE'!$B13,'Equation 3 FTE Conversion'!$B$10:$E$32,4,FALSE)</f>
        <v>6.6389799635701279E-3</v>
      </c>
      <c r="DX13" s="25">
        <f>'RIMS II Type I Employment'!DX13*VLOOKUP('Equation 4 Type I FTE'!$B13,'Equation 3 FTE Conversion'!$B$10:$E$32,4,FALSE)</f>
        <v>8.6207650273224037E-3</v>
      </c>
      <c r="DY13" s="25">
        <f>'RIMS II Type I Employment'!DY13*VLOOKUP('Equation 4 Type I FTE'!$B13,'Equation 3 FTE Conversion'!$B$10:$E$32,4,FALSE)</f>
        <v>6.2426229508196728E-3</v>
      </c>
      <c r="DZ13" s="25">
        <f>'RIMS II Type I Employment'!DZ13*VLOOKUP('Equation 4 Type I FTE'!$B13,'Equation 3 FTE Conversion'!$B$10:$E$32,4,FALSE)</f>
        <v>6.9362477231329697E-3</v>
      </c>
      <c r="EA13" s="25">
        <f>'RIMS II Type I Employment'!EA13*VLOOKUP('Equation 4 Type I FTE'!$B13,'Equation 3 FTE Conversion'!$B$10:$E$32,4,FALSE)</f>
        <v>4.0626593806921676E-3</v>
      </c>
      <c r="EB13" s="25">
        <f>'RIMS II Type I Employment'!EB13*VLOOKUP('Equation 4 Type I FTE'!$B13,'Equation 3 FTE Conversion'!$B$10:$E$32,4,FALSE)</f>
        <v>1.9025136612021858E-2</v>
      </c>
      <c r="EC13" s="25">
        <f>'RIMS II Type I Employment'!EC13*VLOOKUP('Equation 4 Type I FTE'!$B13,'Equation 3 FTE Conversion'!$B$10:$E$32,4,FALSE)</f>
        <v>9.0171220400728606E-3</v>
      </c>
      <c r="ED13" s="25">
        <f>'RIMS II Type I Employment'!ED13*VLOOKUP('Equation 4 Type I FTE'!$B13,'Equation 3 FTE Conversion'!$B$10:$E$32,4,FALSE)</f>
        <v>1.1197085610200363E-2</v>
      </c>
      <c r="EE13" s="25">
        <f>'RIMS II Type I Employment'!EE13*VLOOKUP('Equation 4 Type I FTE'!$B13,'Equation 3 FTE Conversion'!$B$10:$E$32,4,FALSE)</f>
        <v>8.1253187613843352E-3</v>
      </c>
      <c r="EF13" s="25">
        <f>'RIMS II Type I Employment'!EF13*VLOOKUP('Equation 4 Type I FTE'!$B13,'Equation 3 FTE Conversion'!$B$10:$E$32,4,FALSE)</f>
        <v>2.368233151183971E-2</v>
      </c>
      <c r="EG13" s="25">
        <f>'RIMS II Type I Employment'!EG13*VLOOKUP('Equation 4 Type I FTE'!$B13,'Equation 3 FTE Conversion'!$B$10:$E$32,4,FALSE)</f>
        <v>9.0171220400728606E-3</v>
      </c>
      <c r="EH13" s="25">
        <f>'RIMS II Type I Employment'!EH13*VLOOKUP('Equation 4 Type I FTE'!$B13,'Equation 3 FTE Conversion'!$B$10:$E$32,4,FALSE)</f>
        <v>4.2608378870673952E-3</v>
      </c>
      <c r="EI13" s="25">
        <f>'RIMS II Type I Employment'!EI13*VLOOKUP('Equation 4 Type I FTE'!$B13,'Equation 3 FTE Conversion'!$B$10:$E$32,4,FALSE)</f>
        <v>3.86448087431694E-3</v>
      </c>
      <c r="EJ13" s="25">
        <f>'RIMS II Type I Employment'!EJ13*VLOOKUP('Equation 4 Type I FTE'!$B13,'Equation 3 FTE Conversion'!$B$10:$E$32,4,FALSE)</f>
        <v>3.2699453551912568E-3</v>
      </c>
      <c r="EK13" s="25">
        <f>'RIMS II Type I Employment'!EK13*VLOOKUP('Equation 4 Type I FTE'!$B13,'Equation 3 FTE Conversion'!$B$10:$E$32,4,FALSE)</f>
        <v>6.8371584699453555E-3</v>
      </c>
      <c r="EL13" s="25">
        <f>'RIMS II Type I Employment'!EL13*VLOOKUP('Equation 4 Type I FTE'!$B13,'Equation 3 FTE Conversion'!$B$10:$E$32,4,FALSE)</f>
        <v>6.8371584699453555E-3</v>
      </c>
      <c r="EM13" s="25">
        <f>'RIMS II Type I Employment'!EM13*VLOOKUP('Equation 4 Type I FTE'!$B13,'Equation 3 FTE Conversion'!$B$10:$E$32,4,FALSE)</f>
        <v>4.8553734061930779E-3</v>
      </c>
      <c r="EN13" s="25">
        <f>'RIMS II Type I Employment'!EN13*VLOOKUP('Equation 4 Type I FTE'!$B13,'Equation 3 FTE Conversion'!$B$10:$E$32,4,FALSE)</f>
        <v>1.0701639344262296E-2</v>
      </c>
      <c r="EO13" s="25">
        <f>'RIMS II Type I Employment'!EO13*VLOOKUP('Equation 4 Type I FTE'!$B13,'Equation 3 FTE Conversion'!$B$10:$E$32,4,FALSE)</f>
        <v>1.159344262295082E-2</v>
      </c>
      <c r="EP13" s="25">
        <f>'RIMS II Type I Employment'!EP13*VLOOKUP('Equation 4 Type I FTE'!$B13,'Equation 3 FTE Conversion'!$B$10:$E$32,4,FALSE)</f>
        <v>9.116211293260474E-3</v>
      </c>
      <c r="EQ13" s="25">
        <f>'RIMS II Type I Employment'!EQ13*VLOOKUP('Equation 4 Type I FTE'!$B13,'Equation 3 FTE Conversion'!$B$10:$E$32,4,FALSE)</f>
        <v>1.1692531876138433E-2</v>
      </c>
      <c r="ER13" s="25">
        <f>'RIMS II Type I Employment'!ER13*VLOOKUP('Equation 4 Type I FTE'!$B13,'Equation 3 FTE Conversion'!$B$10:$E$32,4,FALSE)</f>
        <v>6.9362477231329697E-3</v>
      </c>
      <c r="ES13" s="25">
        <f>'RIMS II Type I Employment'!ES13*VLOOKUP('Equation 4 Type I FTE'!$B13,'Equation 3 FTE Conversion'!$B$10:$E$32,4,FALSE)</f>
        <v>1.2187978142076504E-2</v>
      </c>
      <c r="ET13" s="25">
        <f>'RIMS II Type I Employment'!ET13*VLOOKUP('Equation 4 Type I FTE'!$B13,'Equation 3 FTE Conversion'!$B$10:$E$32,4,FALSE)</f>
        <v>9.2153005464480874E-3</v>
      </c>
      <c r="EU13" s="25">
        <f>'RIMS II Type I Employment'!EU13*VLOOKUP('Equation 4 Type I FTE'!$B13,'Equation 3 FTE Conversion'!$B$10:$E$32,4,FALSE)</f>
        <v>1.2881602914389799E-2</v>
      </c>
      <c r="EV13" s="25">
        <f>'RIMS II Type I Employment'!EV13*VLOOKUP('Equation 4 Type I FTE'!$B13,'Equation 3 FTE Conversion'!$B$10:$E$32,4,FALSE)</f>
        <v>4.558105646630237E-3</v>
      </c>
      <c r="EW13" s="25">
        <f>'RIMS II Type I Employment'!EW13*VLOOKUP('Equation 4 Type I FTE'!$B13,'Equation 3 FTE Conversion'!$B$10:$E$32,4,FALSE)</f>
        <v>3.3690346083788706E-3</v>
      </c>
      <c r="EX13" s="25">
        <f>'RIMS II Type I Employment'!EX13*VLOOKUP('Equation 4 Type I FTE'!$B13,'Equation 3 FTE Conversion'!$B$10:$E$32,4,FALSE)</f>
        <v>9.7107468123861559E-3</v>
      </c>
      <c r="EY13" s="25">
        <f>'RIMS II Type I Employment'!EY13*VLOOKUP('Equation 4 Type I FTE'!$B13,'Equation 3 FTE Conversion'!$B$10:$E$32,4,FALSE)</f>
        <v>8.7198542805100188E-3</v>
      </c>
      <c r="EZ13" s="25">
        <f>'RIMS II Type I Employment'!EZ13*VLOOKUP('Equation 4 Type I FTE'!$B13,'Equation 3 FTE Conversion'!$B$10:$E$32,4,FALSE)</f>
        <v>7.5307832422586525E-3</v>
      </c>
      <c r="FA13" s="25">
        <f>'RIMS II Type I Employment'!FA13*VLOOKUP('Equation 4 Type I FTE'!$B13,'Equation 3 FTE Conversion'!$B$10:$E$32,4,FALSE)</f>
        <v>6.7380692167577413E-3</v>
      </c>
      <c r="FB13" s="25">
        <f>'RIMS II Type I Employment'!FB13*VLOOKUP('Equation 4 Type I FTE'!$B13,'Equation 3 FTE Conversion'!$B$10:$E$32,4,FALSE)</f>
        <v>9.116211293260474E-3</v>
      </c>
      <c r="FC13" s="25">
        <f>'RIMS II Type I Employment'!FC13*VLOOKUP('Equation 4 Type I FTE'!$B13,'Equation 3 FTE Conversion'!$B$10:$E$32,4,FALSE)</f>
        <v>7.5307832422586525E-3</v>
      </c>
      <c r="FD13" s="25">
        <f>'RIMS II Type I Employment'!FD13*VLOOKUP('Equation 4 Type I FTE'!$B13,'Equation 3 FTE Conversion'!$B$10:$E$32,4,FALSE)</f>
        <v>4.558105646630237E-3</v>
      </c>
      <c r="FE13" s="25">
        <f>'RIMS II Type I Employment'!FE13*VLOOKUP('Equation 4 Type I FTE'!$B13,'Equation 3 FTE Conversion'!$B$10:$E$32,4,FALSE)</f>
        <v>5.1526411657559197E-3</v>
      </c>
      <c r="FF13" s="25">
        <f>'RIMS II Type I Employment'!FF13*VLOOKUP('Equation 4 Type I FTE'!$B13,'Equation 3 FTE Conversion'!$B$10:$E$32,4,FALSE)</f>
        <v>5.251730418943534E-3</v>
      </c>
      <c r="FG13" s="25">
        <f>'RIMS II Type I Employment'!FG13*VLOOKUP('Equation 4 Type I FTE'!$B13,'Equation 3 FTE Conversion'!$B$10:$E$32,4,FALSE)</f>
        <v>1.2683424408014572E-2</v>
      </c>
      <c r="FH13" s="25">
        <f>'RIMS II Type I Employment'!FH13*VLOOKUP('Equation 4 Type I FTE'!$B13,'Equation 3 FTE Conversion'!$B$10:$E$32,4,FALSE)</f>
        <v>7.7289617486338801E-3</v>
      </c>
      <c r="FI13" s="25">
        <f>'RIMS II Type I Employment'!FI13*VLOOKUP('Equation 4 Type I FTE'!$B13,'Equation 3 FTE Conversion'!$B$10:$E$32,4,FALSE)</f>
        <v>1.4863387978142076E-2</v>
      </c>
      <c r="FJ13" s="25">
        <f>'RIMS II Type I Employment'!FJ13*VLOOKUP('Equation 4 Type I FTE'!$B13,'Equation 3 FTE Conversion'!$B$10:$E$32,4,FALSE)</f>
        <v>1.1989799635701275E-2</v>
      </c>
      <c r="FK13" s="25">
        <f>'RIMS II Type I Employment'!FK13*VLOOKUP('Equation 4 Type I FTE'!$B13,'Equation 3 FTE Conversion'!$B$10:$E$32,4,FALSE)</f>
        <v>1.2386156648451732E-2</v>
      </c>
      <c r="FL13" s="25">
        <f>'RIMS II Type I Employment'!FL13*VLOOKUP('Equation 4 Type I FTE'!$B13,'Equation 3 FTE Conversion'!$B$10:$E$32,4,FALSE)</f>
        <v>1.3277959927140256E-2</v>
      </c>
      <c r="FM13" s="25">
        <f>'RIMS II Type I Employment'!FM13*VLOOKUP('Equation 4 Type I FTE'!$B13,'Equation 3 FTE Conversion'!$B$10:$E$32,4,FALSE)</f>
        <v>1.159344262295082E-2</v>
      </c>
      <c r="FN13" s="25">
        <f>'RIMS II Type I Employment'!FN13*VLOOKUP('Equation 4 Type I FTE'!$B13,'Equation 3 FTE Conversion'!$B$10:$E$32,4,FALSE)</f>
        <v>7.0353369763205831E-3</v>
      </c>
      <c r="FO13" s="25">
        <f>'RIMS II Type I Employment'!FO13*VLOOKUP('Equation 4 Type I FTE'!$B13,'Equation 3 FTE Conversion'!$B$10:$E$32,4,FALSE)</f>
        <v>6.7380692167577413E-3</v>
      </c>
      <c r="FP13" s="25">
        <f>'RIMS II Type I Employment'!FP13*VLOOKUP('Equation 4 Type I FTE'!$B13,'Equation 3 FTE Conversion'!$B$10:$E$32,4,FALSE)</f>
        <v>6.6389799635701279E-3</v>
      </c>
      <c r="FQ13" s="25">
        <f>'RIMS II Type I Employment'!FQ13*VLOOKUP('Equation 4 Type I FTE'!$B13,'Equation 3 FTE Conversion'!$B$10:$E$32,4,FALSE)</f>
        <v>4.9544626593806922E-3</v>
      </c>
      <c r="FR13" s="25">
        <f>'RIMS II Type I Employment'!FR13*VLOOKUP('Equation 4 Type I FTE'!$B13,'Equation 3 FTE Conversion'!$B$10:$E$32,4,FALSE)</f>
        <v>7.4316939890710382E-3</v>
      </c>
      <c r="FS13" s="25">
        <f>'RIMS II Type I Employment'!FS13*VLOOKUP('Equation 4 Type I FTE'!$B13,'Equation 3 FTE Conversion'!$B$10:$E$32,4,FALSE)</f>
        <v>6.9362477231329697E-3</v>
      </c>
      <c r="FT13" s="25">
        <f>'RIMS II Type I Employment'!FT13*VLOOKUP('Equation 4 Type I FTE'!$B13,'Equation 3 FTE Conversion'!$B$10:$E$32,4,FALSE)</f>
        <v>4.6571948998178512E-3</v>
      </c>
      <c r="FU13" s="25">
        <f>'RIMS II Type I Employment'!FU13*VLOOKUP('Equation 4 Type I FTE'!$B13,'Equation 3 FTE Conversion'!$B$10:$E$32,4,FALSE)</f>
        <v>1.0701639344262296E-2</v>
      </c>
      <c r="FV13" s="25">
        <f>'RIMS II Type I Employment'!FV13*VLOOKUP('Equation 4 Type I FTE'!$B13,'Equation 3 FTE Conversion'!$B$10:$E$32,4,FALSE)</f>
        <v>9.0171220400728606E-3</v>
      </c>
      <c r="FW13" s="25">
        <f>'RIMS II Type I Employment'!FW13*VLOOKUP('Equation 4 Type I FTE'!$B13,'Equation 3 FTE Conversion'!$B$10:$E$32,4,FALSE)</f>
        <v>9.4134790528233158E-3</v>
      </c>
      <c r="FX13" s="25">
        <f>'RIMS II Type I Employment'!FX13*VLOOKUP('Equation 4 Type I FTE'!$B13,'Equation 3 FTE Conversion'!$B$10:$E$32,4,FALSE)</f>
        <v>9.809836065573771E-3</v>
      </c>
      <c r="FY13" s="25">
        <f>'RIMS II Type I Employment'!FY13*VLOOKUP('Equation 4 Type I FTE'!$B13,'Equation 3 FTE Conversion'!$B$10:$E$32,4,FALSE)</f>
        <v>1.0107103825136613E-2</v>
      </c>
      <c r="FZ13" s="25">
        <f>'RIMS II Type I Employment'!FZ13*VLOOKUP('Equation 4 Type I FTE'!$B13,'Equation 3 FTE Conversion'!$B$10:$E$32,4,FALSE)</f>
        <v>8.9180327868852455E-3</v>
      </c>
      <c r="GA13" s="25">
        <f>'RIMS II Type I Employment'!GA13*VLOOKUP('Equation 4 Type I FTE'!$B13,'Equation 3 FTE Conversion'!$B$10:$E$32,4,FALSE)</f>
        <v>7.9271402550091085E-3</v>
      </c>
      <c r="GB13" s="25">
        <f>'RIMS II Type I Employment'!GB13*VLOOKUP('Equation 4 Type I FTE'!$B13,'Equation 3 FTE Conversion'!$B$10:$E$32,4,FALSE)</f>
        <v>2.1502367941712206E-2</v>
      </c>
      <c r="GC13" s="25">
        <f>'RIMS II Type I Employment'!GC13*VLOOKUP('Equation 4 Type I FTE'!$B13,'Equation 3 FTE Conversion'!$B$10:$E$32,4,FALSE)</f>
        <v>3.4086703096539162E-2</v>
      </c>
      <c r="GD13" s="25">
        <f>'RIMS II Type I Employment'!GD13*VLOOKUP('Equation 4 Type I FTE'!$B13,'Equation 3 FTE Conversion'!$B$10:$E$32,4,FALSE)</f>
        <v>8.1253187613843352E-3</v>
      </c>
      <c r="GE13" s="25">
        <f>'RIMS II Type I Employment'!GE13*VLOOKUP('Equation 4 Type I FTE'!$B13,'Equation 3 FTE Conversion'!$B$10:$E$32,4,FALSE)</f>
        <v>1.0404371584699455E-2</v>
      </c>
      <c r="GF13" s="25">
        <f>'RIMS II Type I Employment'!GF13*VLOOKUP('Equation 4 Type I FTE'!$B13,'Equation 3 FTE Conversion'!$B$10:$E$32,4,FALSE)</f>
        <v>1.2881602914389799E-2</v>
      </c>
      <c r="GG13" s="25">
        <f>'RIMS II Type I Employment'!GG13*VLOOKUP('Equation 4 Type I FTE'!$B13,'Equation 3 FTE Conversion'!$B$10:$E$32,4,FALSE)</f>
        <v>1.9223315118397085E-2</v>
      </c>
      <c r="GH13" s="25">
        <f>'RIMS II Type I Employment'!GH13*VLOOKUP('Equation 4 Type I FTE'!$B13,'Equation 3 FTE Conversion'!$B$10:$E$32,4,FALSE)</f>
        <v>1.6944262295081967E-2</v>
      </c>
      <c r="GI13" s="25">
        <f>'RIMS II Type I Employment'!GI13*VLOOKUP('Equation 4 Type I FTE'!$B13,'Equation 3 FTE Conversion'!$B$10:$E$32,4,FALSE)</f>
        <v>1.5854280510018217E-2</v>
      </c>
      <c r="GJ13" s="25">
        <f>'RIMS II Type I Employment'!GJ13*VLOOKUP('Equation 4 Type I FTE'!$B13,'Equation 3 FTE Conversion'!$B$10:$E$32,4,FALSE)</f>
        <v>1.7241530054644807E-2</v>
      </c>
      <c r="GK13" s="25">
        <f>'RIMS II Type I Employment'!GK13*VLOOKUP('Equation 4 Type I FTE'!$B13,'Equation 3 FTE Conversion'!$B$10:$E$32,4,FALSE)</f>
        <v>1.7935154826958108E-2</v>
      </c>
      <c r="GL13" s="25">
        <f>'RIMS II Type I Employment'!GL13*VLOOKUP('Equation 4 Type I FTE'!$B13,'Equation 3 FTE Conversion'!$B$10:$E$32,4,FALSE)</f>
        <v>1.7340619307832424E-2</v>
      </c>
      <c r="GM13" s="25">
        <f>'RIMS II Type I Employment'!GM13*VLOOKUP('Equation 4 Type I FTE'!$B13,'Equation 3 FTE Conversion'!$B$10:$E$32,4,FALSE)</f>
        <v>1.7241530054644807E-2</v>
      </c>
      <c r="GN13" s="25">
        <f>'RIMS II Type I Employment'!GN13*VLOOKUP('Equation 4 Type I FTE'!$B13,'Equation 3 FTE Conversion'!$B$10:$E$32,4,FALSE)</f>
        <v>1.0701639344262296E-2</v>
      </c>
      <c r="GO13" s="25">
        <f>'RIMS II Type I Employment'!GO13*VLOOKUP('Equation 4 Type I FTE'!$B13,'Equation 3 FTE Conversion'!$B$10:$E$32,4,FALSE)</f>
        <v>6.6389799635701279E-3</v>
      </c>
      <c r="GP13" s="25">
        <f>'RIMS II Type I Employment'!GP13*VLOOKUP('Equation 4 Type I FTE'!$B13,'Equation 3 FTE Conversion'!$B$10:$E$32,4,FALSE)</f>
        <v>1.0998907103825138E-2</v>
      </c>
      <c r="GQ13" s="25">
        <f>'RIMS II Type I Employment'!GQ13*VLOOKUP('Equation 4 Type I FTE'!$B13,'Equation 3 FTE Conversion'!$B$10:$E$32,4,FALSE)</f>
        <v>1.6448816029143897E-2</v>
      </c>
      <c r="GR13" s="25">
        <f>'RIMS II Type I Employment'!GR13*VLOOKUP('Equation 4 Type I FTE'!$B13,'Equation 3 FTE Conversion'!$B$10:$E$32,4,FALSE)</f>
        <v>1.5160655737704918E-2</v>
      </c>
      <c r="GS13" s="25">
        <f>'RIMS II Type I Employment'!GS13*VLOOKUP('Equation 4 Type I FTE'!$B13,'Equation 3 FTE Conversion'!$B$10:$E$32,4,FALSE)</f>
        <v>1.3872495446265939E-2</v>
      </c>
      <c r="GT13" s="25">
        <f>'RIMS II Type I Employment'!GT13*VLOOKUP('Equation 4 Type I FTE'!$B13,'Equation 3 FTE Conversion'!$B$10:$E$32,4,FALSE)</f>
        <v>8.2244080145719486E-3</v>
      </c>
      <c r="GU13" s="25">
        <f>'RIMS II Type I Employment'!GU13*VLOOKUP('Equation 4 Type I FTE'!$B13,'Equation 3 FTE Conversion'!$B$10:$E$32,4,FALSE)</f>
        <v>8.3234972677595619E-3</v>
      </c>
      <c r="GV13" s="25">
        <f>'RIMS II Type I Employment'!GV13*VLOOKUP('Equation 4 Type I FTE'!$B13,'Equation 3 FTE Conversion'!$B$10:$E$32,4,FALSE)</f>
        <v>1.1692531876138433E-2</v>
      </c>
      <c r="GW13" s="25">
        <f>'RIMS II Type I Employment'!GW13*VLOOKUP('Equation 4 Type I FTE'!$B13,'Equation 3 FTE Conversion'!$B$10:$E$32,4,FALSE)</f>
        <v>1.3971584699453553E-2</v>
      </c>
      <c r="GX13" s="25">
        <f>'RIMS II Type I Employment'!GX13*VLOOKUP('Equation 4 Type I FTE'!$B13,'Equation 3 FTE Conversion'!$B$10:$E$32,4,FALSE)</f>
        <v>1.8133333333333335E-2</v>
      </c>
      <c r="GY13" s="25">
        <f>'RIMS II Type I Employment'!GY13*VLOOKUP('Equation 4 Type I FTE'!$B13,'Equation 3 FTE Conversion'!$B$10:$E$32,4,FALSE)</f>
        <v>1.416976320582878E-2</v>
      </c>
      <c r="GZ13" s="25">
        <f>'RIMS II Type I Employment'!GZ13*VLOOKUP('Equation 4 Type I FTE'!$B13,'Equation 3 FTE Conversion'!$B$10:$E$32,4,FALSE)</f>
        <v>9.3143897996357024E-3</v>
      </c>
      <c r="HA13" s="25">
        <f>'RIMS II Type I Employment'!HA13*VLOOKUP('Equation 4 Type I FTE'!$B13,'Equation 3 FTE Conversion'!$B$10:$E$32,4,FALSE)</f>
        <v>6.9362477231329697E-3</v>
      </c>
      <c r="HB13" s="25">
        <f>'RIMS II Type I Employment'!HB13*VLOOKUP('Equation 4 Type I FTE'!$B13,'Equation 3 FTE Conversion'!$B$10:$E$32,4,FALSE)</f>
        <v>4.8553734061930779E-3</v>
      </c>
      <c r="HC13" s="25">
        <f>'RIMS II Type I Employment'!HC13*VLOOKUP('Equation 4 Type I FTE'!$B13,'Equation 3 FTE Conversion'!$B$10:$E$32,4,FALSE)</f>
        <v>3.9536612021857924E-2</v>
      </c>
      <c r="HD13" s="25">
        <f>'RIMS II Type I Employment'!HD13*VLOOKUP('Equation 4 Type I FTE'!$B13,'Equation 3 FTE Conversion'!$B$10:$E$32,4,FALSE)</f>
        <v>2.7645901639344266E-2</v>
      </c>
      <c r="HE13" s="25">
        <f>'RIMS II Type I Employment'!HE13*VLOOKUP('Equation 4 Type I FTE'!$B13,'Equation 3 FTE Conversion'!$B$10:$E$32,4,FALSE)</f>
        <v>2.348415300546448E-2</v>
      </c>
      <c r="HF13" s="25">
        <f>'RIMS II Type I Employment'!HF13*VLOOKUP('Equation 4 Type I FTE'!$B13,'Equation 3 FTE Conversion'!$B$10:$E$32,4,FALSE)</f>
        <v>1.4962477231329692E-2</v>
      </c>
      <c r="HG13" s="25">
        <f>'RIMS II Type I Employment'!HG13*VLOOKUP('Equation 4 Type I FTE'!$B13,'Equation 3 FTE Conversion'!$B$10:$E$32,4,FALSE)</f>
        <v>8.1253187613843352E-3</v>
      </c>
      <c r="HH13" s="25">
        <f>'RIMS II Type I Employment'!HH13*VLOOKUP('Equation 4 Type I FTE'!$B13,'Equation 3 FTE Conversion'!$B$10:$E$32,4,FALSE)</f>
        <v>1.3872495446265939E-2</v>
      </c>
      <c r="HI13" s="25">
        <f>'RIMS II Type I Employment'!HI13*VLOOKUP('Equation 4 Type I FTE'!$B13,'Equation 3 FTE Conversion'!$B$10:$E$32,4,FALSE)</f>
        <v>5.3508196721311482E-3</v>
      </c>
      <c r="HJ13" s="25">
        <f>'RIMS II Type I Employment'!HJ13*VLOOKUP('Equation 4 Type I FTE'!$B13,'Equation 3 FTE Conversion'!$B$10:$E$32,4,FALSE)</f>
        <v>6.0444444444444452E-3</v>
      </c>
      <c r="HK13" s="25">
        <f>'RIMS II Type I Employment'!HK13*VLOOKUP('Equation 4 Type I FTE'!$B13,'Equation 3 FTE Conversion'!$B$10:$E$32,4,FALSE)</f>
        <v>0</v>
      </c>
      <c r="HL13" s="25">
        <f>'RIMS II Type I Employment'!HL13*VLOOKUP('Equation 4 Type I FTE'!$B13,'Equation 3 FTE Conversion'!$B$10:$E$32,4,FALSE)</f>
        <v>4.3797449908925326E-2</v>
      </c>
      <c r="HM13" s="25">
        <f>'RIMS II Type I Employment'!HM13*VLOOKUP('Equation 4 Type I FTE'!$B13,'Equation 3 FTE Conversion'!$B$10:$E$32,4,FALSE)</f>
        <v>5.9255373406193079E-2</v>
      </c>
      <c r="HN13" s="25">
        <f>'RIMS II Type I Employment'!HN13*VLOOKUP('Equation 4 Type I FTE'!$B13,'Equation 3 FTE Conversion'!$B$10:$E$32,4,FALSE)</f>
        <v>1.3971584699453553E-2</v>
      </c>
      <c r="HO13" s="25">
        <f>'RIMS II Type I Employment'!HO13*VLOOKUP('Equation 4 Type I FTE'!$B13,'Equation 3 FTE Conversion'!$B$10:$E$32,4,FALSE)</f>
        <v>1.565610200364299E-2</v>
      </c>
      <c r="HP13" s="25">
        <f>'RIMS II Type I Employment'!HP13*VLOOKUP('Equation 4 Type I FTE'!$B13,'Equation 3 FTE Conversion'!$B$10:$E$32,4,FALSE)</f>
        <v>1.2485245901639346E-2</v>
      </c>
      <c r="HQ13" s="25">
        <f>'RIMS II Type I Employment'!HQ13*VLOOKUP('Equation 4 Type I FTE'!$B13,'Equation 3 FTE Conversion'!$B$10:$E$32,4,FALSE)</f>
        <v>1.416976320582878E-2</v>
      </c>
      <c r="HR13" s="25">
        <f>'RIMS II Type I Employment'!HR13*VLOOKUP('Equation 4 Type I FTE'!$B13,'Equation 3 FTE Conversion'!$B$10:$E$32,4,FALSE)</f>
        <v>1.9421493624772312E-2</v>
      </c>
      <c r="HS13" s="25">
        <f>'RIMS II Type I Employment'!HS13*VLOOKUP('Equation 4 Type I FTE'!$B13,'Equation 3 FTE Conversion'!$B$10:$E$32,4,FALSE)</f>
        <v>1.5854280510018217E-2</v>
      </c>
      <c r="HT13" s="25">
        <f>'RIMS II Type I Employment'!HT13*VLOOKUP('Equation 4 Type I FTE'!$B13,'Equation 3 FTE Conversion'!$B$10:$E$32,4,FALSE)</f>
        <v>1.0899817850637523E-2</v>
      </c>
      <c r="HU13" s="25">
        <f>'RIMS II Type I Employment'!HU13*VLOOKUP('Equation 4 Type I FTE'!$B13,'Equation 3 FTE Conversion'!$B$10:$E$32,4,FALSE)</f>
        <v>1.0206193078324226E-2</v>
      </c>
      <c r="HV13" s="25">
        <f>'RIMS II Type I Employment'!HV13*VLOOKUP('Equation 4 Type I FTE'!$B13,'Equation 3 FTE Conversion'!$B$10:$E$32,4,FALSE)</f>
        <v>2.348415300546448E-2</v>
      </c>
      <c r="HW13" s="25">
        <f>'RIMS II Type I Employment'!HW13*VLOOKUP('Equation 4 Type I FTE'!$B13,'Equation 3 FTE Conversion'!$B$10:$E$32,4,FALSE)</f>
        <v>1.080072859744991E-2</v>
      </c>
      <c r="HX13" s="25">
        <f>'RIMS II Type I Employment'!HX13*VLOOKUP('Equation 4 Type I FTE'!$B13,'Equation 3 FTE Conversion'!$B$10:$E$32,4,FALSE)</f>
        <v>8.6207650273224037E-3</v>
      </c>
      <c r="HY13" s="25">
        <f>'RIMS II Type I Employment'!HY13*VLOOKUP('Equation 4 Type I FTE'!$B13,'Equation 3 FTE Conversion'!$B$10:$E$32,4,FALSE)</f>
        <v>2.8636794171220399E-2</v>
      </c>
      <c r="HZ13" s="25">
        <f>'RIMS II Type I Employment'!HZ13*VLOOKUP('Equation 4 Type I FTE'!$B13,'Equation 3 FTE Conversion'!$B$10:$E$32,4,FALSE)</f>
        <v>0.13624772313296904</v>
      </c>
      <c r="IA13" s="25">
        <f>'RIMS II Type I Employment'!IA13*VLOOKUP('Equation 4 Type I FTE'!$B13,'Equation 3 FTE Conversion'!$B$10:$E$32,4,FALSE)</f>
        <v>2.3583242258652097E-2</v>
      </c>
      <c r="IB13" s="25">
        <f>'RIMS II Type I Employment'!IB13*VLOOKUP('Equation 4 Type I FTE'!$B13,'Equation 3 FTE Conversion'!$B$10:$E$32,4,FALSE)</f>
        <v>4.8652823315118394E-2</v>
      </c>
      <c r="IC13" s="25">
        <f>'RIMS II Type I Employment'!IC13*VLOOKUP('Equation 4 Type I FTE'!$B13,'Equation 3 FTE Conversion'!$B$10:$E$32,4,FALSE)</f>
        <v>2.1601457194899819E-2</v>
      </c>
      <c r="ID13" s="25">
        <f>'RIMS II Type I Employment'!ID13*VLOOKUP('Equation 4 Type I FTE'!$B13,'Equation 3 FTE Conversion'!$B$10:$E$32,4,FALSE)</f>
        <v>2.21959927140255E-2</v>
      </c>
      <c r="IE13" s="25">
        <f>'RIMS II Type I Employment'!IE13*VLOOKUP('Equation 4 Type I FTE'!$B13,'Equation 3 FTE Conversion'!$B$10:$E$32,4,FALSE)</f>
        <v>2.1502367941712206E-2</v>
      </c>
      <c r="IF13" s="25">
        <f>'RIMS II Type I Employment'!IF13*VLOOKUP('Equation 4 Type I FTE'!$B13,'Equation 3 FTE Conversion'!$B$10:$E$32,4,FALSE)</f>
        <v>9.7107468123861559E-3</v>
      </c>
      <c r="IG13" s="25">
        <f>'RIMS II Type I Employment'!IG13*VLOOKUP('Equation 4 Type I FTE'!$B13,'Equation 3 FTE Conversion'!$B$10:$E$32,4,FALSE)</f>
        <v>6.0444444444444452E-3</v>
      </c>
      <c r="IH13" s="25">
        <f>'RIMS II Type I Employment'!IH13*VLOOKUP('Equation 4 Type I FTE'!$B13,'Equation 3 FTE Conversion'!$B$10:$E$32,4,FALSE)</f>
        <v>4.4590163934426228E-3</v>
      </c>
      <c r="II13" s="25">
        <f>'RIMS II Type I Employment'!II13*VLOOKUP('Equation 4 Type I FTE'!$B13,'Equation 3 FTE Conversion'!$B$10:$E$32,4,FALSE)</f>
        <v>2.9726775956284155E-3</v>
      </c>
      <c r="IJ13" s="25">
        <f>'RIMS II Type I Employment'!IJ13*VLOOKUP('Equation 4 Type I FTE'!$B13,'Equation 3 FTE Conversion'!$B$10:$E$32,4,FALSE)</f>
        <v>7.7487795992714034E-2</v>
      </c>
      <c r="IK13" s="25">
        <f>'RIMS II Type I Employment'!IK13*VLOOKUP('Equation 4 Type I FTE'!$B13,'Equation 3 FTE Conversion'!$B$10:$E$32,4,FALSE)</f>
        <v>9.116211293260474E-3</v>
      </c>
      <c r="IL13" s="25">
        <f>'RIMS II Type I Employment'!IL13*VLOOKUP('Equation 4 Type I FTE'!$B13,'Equation 3 FTE Conversion'!$B$10:$E$32,4,FALSE)</f>
        <v>7.9271402550091085E-3</v>
      </c>
      <c r="IM13" s="25">
        <f>'RIMS II Type I Employment'!IM13*VLOOKUP('Equation 4 Type I FTE'!$B13,'Equation 3 FTE Conversion'!$B$10:$E$32,4,FALSE)</f>
        <v>1.1890710382513662E-2</v>
      </c>
      <c r="IN13" s="25">
        <f>'RIMS II Type I Employment'!IN13*VLOOKUP('Equation 4 Type I FTE'!$B13,'Equation 3 FTE Conversion'!$B$10:$E$32,4,FALSE)</f>
        <v>8.5216757741347904E-3</v>
      </c>
      <c r="IO13" s="25">
        <f>'RIMS II Type I Employment'!IO13*VLOOKUP('Equation 4 Type I FTE'!$B13,'Equation 3 FTE Conversion'!$B$10:$E$32,4,FALSE)</f>
        <v>7.3326047358834249E-3</v>
      </c>
      <c r="IP13" s="25">
        <f>'RIMS II Type I Employment'!IP13*VLOOKUP('Equation 4 Type I FTE'!$B13,'Equation 3 FTE Conversion'!$B$10:$E$32,4,FALSE)</f>
        <v>9.3143897996357024E-3</v>
      </c>
      <c r="IQ13" s="25">
        <f>'RIMS II Type I Employment'!IQ13*VLOOKUP('Equation 4 Type I FTE'!$B13,'Equation 3 FTE Conversion'!$B$10:$E$32,4,FALSE)</f>
        <v>1.4070673952641166E-2</v>
      </c>
      <c r="IR13" s="25">
        <f>'RIMS II Type I Employment'!IR13*VLOOKUP('Equation 4 Type I FTE'!$B13,'Equation 3 FTE Conversion'!$B$10:$E$32,4,FALSE)</f>
        <v>2.0907832422586523E-2</v>
      </c>
      <c r="IS13" s="25">
        <f>'RIMS II Type I Employment'!IS13*VLOOKUP('Equation 4 Type I FTE'!$B13,'Equation 3 FTE Conversion'!$B$10:$E$32,4,FALSE)</f>
        <v>2.0214207650273226E-2</v>
      </c>
      <c r="IT13" s="25">
        <f>'RIMS II Type I Employment'!IT13*VLOOKUP('Equation 4 Type I FTE'!$B13,'Equation 3 FTE Conversion'!$B$10:$E$32,4,FALSE)</f>
        <v>1.6746083788706737E-2</v>
      </c>
      <c r="IU13" s="25">
        <f>'RIMS II Type I Employment'!IU13*VLOOKUP('Equation 4 Type I FTE'!$B13,'Equation 3 FTE Conversion'!$B$10:$E$32,4,FALSE)</f>
        <v>2.5168670309653914E-2</v>
      </c>
      <c r="IV13" s="25">
        <f>'RIMS II Type I Employment'!IV13*VLOOKUP('Equation 4 Type I FTE'!$B13,'Equation 3 FTE Conversion'!$B$10:$E$32,4,FALSE)</f>
        <v>1.2980692167577414E-2</v>
      </c>
      <c r="IW13" s="25">
        <f>'RIMS II Type I Employment'!IW13*VLOOKUP('Equation 4 Type I FTE'!$B13,'Equation 3 FTE Conversion'!$B$10:$E$32,4,FALSE)</f>
        <v>3.0420400728597453E-2</v>
      </c>
      <c r="IX13" s="25">
        <f>'RIMS II Type I Employment'!IX13*VLOOKUP('Equation 4 Type I FTE'!$B13,'Equation 3 FTE Conversion'!$B$10:$E$32,4,FALSE)</f>
        <v>2.0610564663023679E-2</v>
      </c>
      <c r="IY13" s="25">
        <f>'RIMS II Type I Employment'!IY13*VLOOKUP('Equation 4 Type I FTE'!$B13,'Equation 3 FTE Conversion'!$B$10:$E$32,4,FALSE)</f>
        <v>1.6349726775956284E-2</v>
      </c>
      <c r="IZ13" s="25">
        <f>'RIMS II Type I Employment'!IZ13*VLOOKUP('Equation 4 Type I FTE'!$B13,'Equation 3 FTE Conversion'!$B$10:$E$32,4,FALSE)</f>
        <v>1.3277959927140256E-2</v>
      </c>
      <c r="JA13" s="25">
        <f>'RIMS II Type I Employment'!JA13*VLOOKUP('Equation 4 Type I FTE'!$B13,'Equation 3 FTE Conversion'!$B$10:$E$32,4,FALSE)</f>
        <v>1.6845173041894354E-2</v>
      </c>
      <c r="JB13" s="25">
        <f>'RIMS II Type I Employment'!JB13*VLOOKUP('Equation 4 Type I FTE'!$B13,'Equation 3 FTE Conversion'!$B$10:$E$32,4,FALSE)</f>
        <v>1.0602550091074681E-2</v>
      </c>
      <c r="JC13" s="25">
        <f>'RIMS II Type I Employment'!JC13*VLOOKUP('Equation 4 Type I FTE'!$B13,'Equation 3 FTE Conversion'!$B$10:$E$32,4,FALSE)</f>
        <v>1.208888888888889E-2</v>
      </c>
      <c r="JD13" s="25">
        <f>'RIMS II Type I Employment'!JD13*VLOOKUP('Equation 4 Type I FTE'!$B13,'Equation 3 FTE Conversion'!$B$10:$E$32,4,FALSE)</f>
        <v>3.3987613843351548E-2</v>
      </c>
      <c r="JE13" s="25">
        <f>'RIMS II Type I Employment'!JE13*VLOOKUP('Equation 4 Type I FTE'!$B13,'Equation 3 FTE Conversion'!$B$10:$E$32,4,FALSE)</f>
        <v>2.318688524590164E-2</v>
      </c>
      <c r="JF13" s="25">
        <f>'RIMS II Type I Employment'!JF13*VLOOKUP('Equation 4 Type I FTE'!$B13,'Equation 3 FTE Conversion'!$B$10:$E$32,4,FALSE)</f>
        <v>1.7340619307832424E-2</v>
      </c>
      <c r="JG13" s="25">
        <f>'RIMS II Type I Employment'!JG13*VLOOKUP('Equation 4 Type I FTE'!$B13,'Equation 3 FTE Conversion'!$B$10:$E$32,4,FALSE)</f>
        <v>1.5755191256830604E-2</v>
      </c>
      <c r="JH13" s="25">
        <f>'RIMS II Type I Employment'!JH13*VLOOKUP('Equation 4 Type I FTE'!$B13,'Equation 3 FTE Conversion'!$B$10:$E$32,4,FALSE)</f>
        <v>3.5473952641165755E-2</v>
      </c>
      <c r="JI13" s="25">
        <f>'RIMS II Type I Employment'!JI13*VLOOKUP('Equation 4 Type I FTE'!$B13,'Equation 3 FTE Conversion'!$B$10:$E$32,4,FALSE)</f>
        <v>1.8529690346083792E-2</v>
      </c>
      <c r="JJ13" s="25">
        <f>'RIMS II Type I Employment'!JJ13*VLOOKUP('Equation 4 Type I FTE'!$B13,'Equation 3 FTE Conversion'!$B$10:$E$32,4,FALSE)</f>
        <v>8.3234972677595619E-3</v>
      </c>
      <c r="JK13" s="25">
        <f>'RIMS II Type I Employment'!JK13*VLOOKUP('Equation 4 Type I FTE'!$B13,'Equation 3 FTE Conversion'!$B$10:$E$32,4,FALSE)</f>
        <v>1.7637887067395264E-2</v>
      </c>
      <c r="JL13" s="25">
        <f>'RIMS II Type I Employment'!JL13*VLOOKUP('Equation 4 Type I FTE'!$B13,'Equation 3 FTE Conversion'!$B$10:$E$32,4,FALSE)</f>
        <v>4.3599271402550094E-3</v>
      </c>
      <c r="JM13" s="25">
        <f>'RIMS II Type I Employment'!JM13*VLOOKUP('Equation 4 Type I FTE'!$B13,'Equation 3 FTE Conversion'!$B$10:$E$32,4,FALSE)</f>
        <v>3.86448087431694E-3</v>
      </c>
      <c r="JN13" s="25">
        <f>'RIMS II Type I Employment'!JN13*VLOOKUP('Equation 4 Type I FTE'!$B13,'Equation 3 FTE Conversion'!$B$10:$E$32,4,FALSE)</f>
        <v>6.4408014571948995E-3</v>
      </c>
      <c r="JO13" s="25">
        <f>'RIMS II Type I Employment'!JO13*VLOOKUP('Equation 4 Type I FTE'!$B13,'Equation 3 FTE Conversion'!$B$10:$E$32,4,FALSE)</f>
        <v>8.1253187613843352E-3</v>
      </c>
      <c r="JP13" s="25">
        <f>'RIMS II Type I Employment'!JP13*VLOOKUP('Equation 4 Type I FTE'!$B13,'Equation 3 FTE Conversion'!$B$10:$E$32,4,FALSE)</f>
        <v>7.2335154826958107E-3</v>
      </c>
      <c r="JQ13" s="25">
        <f>'RIMS II Type I Employment'!JQ13*VLOOKUP('Equation 4 Type I FTE'!$B13,'Equation 3 FTE Conversion'!$B$10:$E$32,4,FALSE)</f>
        <v>2.9033151183970856E-2</v>
      </c>
      <c r="JR13" s="25">
        <f>'RIMS II Type I Employment'!JR13*VLOOKUP('Equation 4 Type I FTE'!$B13,'Equation 3 FTE Conversion'!$B$10:$E$32,4,FALSE)</f>
        <v>7.5307832422586525E-3</v>
      </c>
      <c r="JS13" s="25">
        <f>'RIMS II Type I Employment'!JS13*VLOOKUP('Equation 4 Type I FTE'!$B13,'Equation 3 FTE Conversion'!$B$10:$E$32,4,FALSE)</f>
        <v>6.4408014571948995E-3</v>
      </c>
      <c r="JT13" s="25">
        <f>'RIMS II Type I Employment'!JT13*VLOOKUP('Equation 4 Type I FTE'!$B13,'Equation 3 FTE Conversion'!$B$10:$E$32,4,FALSE)</f>
        <v>8.7793078324225865E-2</v>
      </c>
      <c r="JU13" s="25">
        <f>'RIMS II Type I Employment'!JU13*VLOOKUP('Equation 4 Type I FTE'!$B13,'Equation 3 FTE Conversion'!$B$10:$E$32,4,FALSE)</f>
        <v>6.0444444444444452E-3</v>
      </c>
      <c r="JV13" s="25">
        <f>'RIMS II Type I Employment'!JV13*VLOOKUP('Equation 4 Type I FTE'!$B13,'Equation 3 FTE Conversion'!$B$10:$E$32,4,FALSE)</f>
        <v>4.8553734061930779E-3</v>
      </c>
      <c r="JW13" s="25">
        <f>'RIMS II Type I Employment'!JW13*VLOOKUP('Equation 4 Type I FTE'!$B13,'Equation 3 FTE Conversion'!$B$10:$E$32,4,FALSE)</f>
        <v>6.2426229508196728E-3</v>
      </c>
      <c r="JX13" s="25">
        <f>'RIMS II Type I Employment'!JX13*VLOOKUP('Equation 4 Type I FTE'!$B13,'Equation 3 FTE Conversion'!$B$10:$E$32,4,FALSE)</f>
        <v>6.1435336976320585E-3</v>
      </c>
      <c r="JY13" s="25">
        <f>'RIMS II Type I Employment'!JY13*VLOOKUP('Equation 4 Type I FTE'!$B13,'Equation 3 FTE Conversion'!$B$10:$E$32,4,FALSE)</f>
        <v>3.2699453551912568E-3</v>
      </c>
      <c r="JZ13" s="25">
        <f>'RIMS II Type I Employment'!JZ13*VLOOKUP('Equation 4 Type I FTE'!$B13,'Equation 3 FTE Conversion'!$B$10:$E$32,4,FALSE)</f>
        <v>4.4590163934426228E-3</v>
      </c>
      <c r="KA13" s="25">
        <f>'RIMS II Type I Employment'!KA13*VLOOKUP('Equation 4 Type I FTE'!$B13,'Equation 3 FTE Conversion'!$B$10:$E$32,4,FALSE)</f>
        <v>1.1890710382513661E-3</v>
      </c>
      <c r="KB13" s="25">
        <f>'RIMS II Type I Employment'!KB13*VLOOKUP('Equation 4 Type I FTE'!$B13,'Equation 3 FTE Conversion'!$B$10:$E$32,4,FALSE)</f>
        <v>2.9726775956284155E-3</v>
      </c>
      <c r="KC13" s="25">
        <f>'RIMS II Type I Employment'!KC13*VLOOKUP('Equation 4 Type I FTE'!$B13,'Equation 3 FTE Conversion'!$B$10:$E$32,4,FALSE)</f>
        <v>2.7744990892531875E-3</v>
      </c>
      <c r="KD13" s="25">
        <f>'RIMS II Type I Employment'!KD13*VLOOKUP('Equation 4 Type I FTE'!$B13,'Equation 3 FTE Conversion'!$B$10:$E$32,4,FALSE)</f>
        <v>6.7380692167577413E-3</v>
      </c>
      <c r="KE13" s="25">
        <f>'RIMS II Type I Employment'!KE13*VLOOKUP('Equation 4 Type I FTE'!$B13,'Equation 3 FTE Conversion'!$B$10:$E$32,4,FALSE)</f>
        <v>6.0444444444444452E-3</v>
      </c>
      <c r="KF13" s="25">
        <f>'RIMS II Type I Employment'!KF13*VLOOKUP('Equation 4 Type I FTE'!$B13,'Equation 3 FTE Conversion'!$B$10:$E$32,4,FALSE)</f>
        <v>8.9180327868852455E-3</v>
      </c>
      <c r="KG13" s="25">
        <f>'RIMS II Type I Employment'!KG13*VLOOKUP('Equation 4 Type I FTE'!$B13,'Equation 3 FTE Conversion'!$B$10:$E$32,4,FALSE)</f>
        <v>1.0404371584699455E-2</v>
      </c>
      <c r="KH13" s="25">
        <f>'RIMS II Type I Employment'!KH13*VLOOKUP('Equation 4 Type I FTE'!$B13,'Equation 3 FTE Conversion'!$B$10:$E$32,4,FALSE)</f>
        <v>5.5489981785063749E-3</v>
      </c>
      <c r="KI13" s="25">
        <f>'RIMS II Type I Employment'!KI13*VLOOKUP('Equation 4 Type I FTE'!$B13,'Equation 3 FTE Conversion'!$B$10:$E$32,4,FALSE)</f>
        <v>1.0206193078324226E-2</v>
      </c>
      <c r="KJ13" s="25">
        <f>'RIMS II Type I Employment'!KJ13*VLOOKUP('Equation 4 Type I FTE'!$B13,'Equation 3 FTE Conversion'!$B$10:$E$32,4,FALSE)</f>
        <v>4.161748633879781E-3</v>
      </c>
      <c r="KK13" s="25">
        <f>'RIMS II Type I Employment'!KK13*VLOOKUP('Equation 4 Type I FTE'!$B13,'Equation 3 FTE Conversion'!$B$10:$E$32,4,FALSE)</f>
        <v>4.4590163934426228E-3</v>
      </c>
      <c r="KL13" s="25">
        <f>'RIMS II Type I Employment'!KL13*VLOOKUP('Equation 4 Type I FTE'!$B13,'Equation 3 FTE Conversion'!$B$10:$E$32,4,FALSE)</f>
        <v>5.8462659380692167E-3</v>
      </c>
      <c r="KM13" s="25">
        <f>'RIMS II Type I Employment'!KM13*VLOOKUP('Equation 4 Type I FTE'!$B13,'Equation 3 FTE Conversion'!$B$10:$E$32,4,FALSE)</f>
        <v>4.3599271402550094E-3</v>
      </c>
      <c r="KN13" s="25">
        <f>'RIMS II Type I Employment'!KN13*VLOOKUP('Equation 4 Type I FTE'!$B13,'Equation 3 FTE Conversion'!$B$10:$E$32,4,FALSE)</f>
        <v>1.1890710382513661E-3</v>
      </c>
      <c r="KO13" s="25">
        <f>'RIMS II Type I Employment'!KO13*VLOOKUP('Equation 4 Type I FTE'!$B13,'Equation 3 FTE Conversion'!$B$10:$E$32,4,FALSE)</f>
        <v>1.6845173041894353E-3</v>
      </c>
      <c r="KP13" s="25">
        <f>'RIMS II Type I Employment'!KP13*VLOOKUP('Equation 4 Type I FTE'!$B13,'Equation 3 FTE Conversion'!$B$10:$E$32,4,FALSE)</f>
        <v>1.6845173041894353E-3</v>
      </c>
      <c r="KQ13" s="25">
        <f>'RIMS II Type I Employment'!KQ13*VLOOKUP('Equation 4 Type I FTE'!$B13,'Equation 3 FTE Conversion'!$B$10:$E$32,4,FALSE)</f>
        <v>1.4268852459016393E-2</v>
      </c>
      <c r="KR13" s="25">
        <f>'RIMS II Type I Employment'!KR13*VLOOKUP('Equation 4 Type I FTE'!$B13,'Equation 3 FTE Conversion'!$B$10:$E$32,4,FALSE)</f>
        <v>1.8232422586520948E-2</v>
      </c>
      <c r="KS13" s="25">
        <f>'RIMS II Type I Employment'!KS13*VLOOKUP('Equation 4 Type I FTE'!$B13,'Equation 3 FTE Conversion'!$B$10:$E$32,4,FALSE)</f>
        <v>1.8826958105646632E-2</v>
      </c>
      <c r="KT13" s="25">
        <f>'RIMS II Type I Employment'!KT13*VLOOKUP('Equation 4 Type I FTE'!$B13,'Equation 3 FTE Conversion'!$B$10:$E$32,4,FALSE)</f>
        <v>7.4316939890710382E-3</v>
      </c>
      <c r="KU13" s="25">
        <f>'RIMS II Type I Employment'!KU13*VLOOKUP('Equation 4 Type I FTE'!$B13,'Equation 3 FTE Conversion'!$B$10:$E$32,4,FALSE)</f>
        <v>1.0404371584699455E-2</v>
      </c>
      <c r="KV13" s="25">
        <f>'RIMS II Type I Employment'!KV13*VLOOKUP('Equation 4 Type I FTE'!$B13,'Equation 3 FTE Conversion'!$B$10:$E$32,4,FALSE)</f>
        <v>3.0717668488160293E-3</v>
      </c>
      <c r="KW13" s="25">
        <f>'RIMS II Type I Employment'!KW13*VLOOKUP('Equation 4 Type I FTE'!$B13,'Equation 3 FTE Conversion'!$B$10:$E$32,4,FALSE)</f>
        <v>4.0626593806921676E-3</v>
      </c>
      <c r="KX13" s="25">
        <f>'RIMS II Type I Employment'!KX13*VLOOKUP('Equation 4 Type I FTE'!$B13,'Equation 3 FTE Conversion'!$B$10:$E$32,4,FALSE)</f>
        <v>2.3781420765027323E-3</v>
      </c>
      <c r="KY13" s="25">
        <f>'RIMS II Type I Employment'!KY13*VLOOKUP('Equation 4 Type I FTE'!$B13,'Equation 3 FTE Conversion'!$B$10:$E$32,4,FALSE)</f>
        <v>1.8826958105646631E-3</v>
      </c>
      <c r="KZ13" s="25">
        <f>'RIMS II Type I Employment'!KZ13*VLOOKUP('Equation 4 Type I FTE'!$B13,'Equation 3 FTE Conversion'!$B$10:$E$32,4,FALSE)</f>
        <v>3.3690346083788706E-3</v>
      </c>
      <c r="LA13" s="25">
        <f>'RIMS II Type I Employment'!LA13*VLOOKUP('Equation 4 Type I FTE'!$B13,'Equation 3 FTE Conversion'!$B$10:$E$32,4,FALSE)</f>
        <v>3.6663023679417124E-3</v>
      </c>
      <c r="LB13" s="25">
        <f>'RIMS II Type I Employment'!LB13*VLOOKUP('Equation 4 Type I FTE'!$B13,'Equation 3 FTE Conversion'!$B$10:$E$32,4,FALSE)</f>
        <v>5.8462659380692167E-3</v>
      </c>
      <c r="LC13" s="25">
        <f>'RIMS II Type I Employment'!LC13*VLOOKUP('Equation 4 Type I FTE'!$B13,'Equation 3 FTE Conversion'!$B$10:$E$32,4,FALSE)</f>
        <v>3.3690346083788706E-3</v>
      </c>
      <c r="LD13" s="25">
        <f>'RIMS II Type I Employment'!LD13*VLOOKUP('Equation 4 Type I FTE'!$B13,'Equation 3 FTE Conversion'!$B$10:$E$32,4,FALSE)</f>
        <v>3.0717668488160293E-3</v>
      </c>
      <c r="LE13" s="25">
        <f>'RIMS II Type I Employment'!LE13*VLOOKUP('Equation 4 Type I FTE'!$B13,'Equation 3 FTE Conversion'!$B$10:$E$32,4,FALSE)</f>
        <v>7.3326047358834249E-3</v>
      </c>
      <c r="LF13" s="25">
        <f>'RIMS II Type I Employment'!LF13*VLOOKUP('Equation 4 Type I FTE'!$B13,'Equation 3 FTE Conversion'!$B$10:$E$32,4,FALSE)</f>
        <v>5.0535519125683064E-3</v>
      </c>
      <c r="LG13" s="25">
        <f>'RIMS II Type I Employment'!LG13*VLOOKUP('Equation 4 Type I FTE'!$B13,'Equation 3 FTE Conversion'!$B$10:$E$32,4,FALSE)</f>
        <v>4.8553734061930779E-3</v>
      </c>
      <c r="LH13" s="25">
        <f>'RIMS II Type I Employment'!LH13*VLOOKUP('Equation 4 Type I FTE'!$B13,'Equation 3 FTE Conversion'!$B$10:$E$32,4,FALSE)</f>
        <v>6.4408014571948995E-3</v>
      </c>
      <c r="LI13" s="25">
        <f>'RIMS II Type I Employment'!LI13*VLOOKUP('Equation 4 Type I FTE'!$B13,'Equation 3 FTE Conversion'!$B$10:$E$32,4,FALSE)</f>
        <v>2.6754098360655741E-3</v>
      </c>
      <c r="LJ13" s="25">
        <f>'RIMS II Type I Employment'!LJ13*VLOOKUP('Equation 4 Type I FTE'!$B13,'Equation 3 FTE Conversion'!$B$10:$E$32,4,FALSE)</f>
        <v>4.6571948998178512E-3</v>
      </c>
      <c r="LK13" s="25">
        <f>'RIMS II Type I Employment'!LK13*VLOOKUP('Equation 4 Type I FTE'!$B13,'Equation 3 FTE Conversion'!$B$10:$E$32,4,FALSE)</f>
        <v>1.3773406193078324E-2</v>
      </c>
      <c r="LL13" s="25">
        <f>'RIMS II Type I Employment'!LL13*VLOOKUP('Equation 4 Type I FTE'!$B13,'Equation 3 FTE Conversion'!$B$10:$E$32,4,FALSE)</f>
        <v>2.1799635701275047E-3</v>
      </c>
      <c r="LM13" s="25">
        <f>'RIMS II Type I Employment'!LM13*VLOOKUP('Equation 4 Type I FTE'!$B13,'Equation 3 FTE Conversion'!$B$10:$E$32,4,FALSE)</f>
        <v>5.5489981785063749E-3</v>
      </c>
      <c r="LN13" s="25">
        <f>'RIMS II Type I Employment'!LN13*VLOOKUP('Equation 4 Type I FTE'!$B13,'Equation 3 FTE Conversion'!$B$10:$E$32,4,FALSE)</f>
        <v>5.1526411657559197E-3</v>
      </c>
      <c r="LO13" s="25">
        <f>'RIMS II Type I Employment'!LO13*VLOOKUP('Equation 4 Type I FTE'!$B13,'Equation 3 FTE Conversion'!$B$10:$E$32,4,FALSE)</f>
        <v>1.466520947176685E-2</v>
      </c>
      <c r="LP13" s="25">
        <f>'RIMS II Type I Employment'!LP13*VLOOKUP('Equation 4 Type I FTE'!$B13,'Equation 3 FTE Conversion'!$B$10:$E$32,4,FALSE)</f>
        <v>6.5398907103825137E-3</v>
      </c>
      <c r="LQ13" s="25">
        <f>'RIMS II Type I Employment'!LQ13*VLOOKUP('Equation 4 Type I FTE'!$B13,'Equation 3 FTE Conversion'!$B$10:$E$32,4,FALSE)</f>
        <v>5.8462659380692167E-3</v>
      </c>
      <c r="LR13" s="25">
        <f>'RIMS II Type I Employment'!LR13*VLOOKUP('Equation 4 Type I FTE'!$B13,'Equation 3 FTE Conversion'!$B$10:$E$32,4,FALSE)</f>
        <v>3.86448087431694E-3</v>
      </c>
      <c r="LS13" s="25">
        <f>'RIMS II Type I Employment'!LS13*VLOOKUP('Equation 4 Type I FTE'!$B13,'Equation 3 FTE Conversion'!$B$10:$E$32,4,FALSE)</f>
        <v>6.6389799635701279E-3</v>
      </c>
      <c r="LT13" s="25">
        <f>'RIMS II Type I Employment'!LT13*VLOOKUP('Equation 4 Type I FTE'!$B13,'Equation 3 FTE Conversion'!$B$10:$E$32,4,FALSE)</f>
        <v>7.1344262295081964E-3</v>
      </c>
      <c r="LU13" s="25">
        <f>'RIMS II Type I Employment'!LU13*VLOOKUP('Equation 4 Type I FTE'!$B13,'Equation 3 FTE Conversion'!$B$10:$E$32,4,FALSE)</f>
        <v>1.3872495446265939E-2</v>
      </c>
      <c r="LV13" s="25">
        <f>'RIMS II Type I Employment'!LV13*VLOOKUP('Equation 4 Type I FTE'!$B13,'Equation 3 FTE Conversion'!$B$10:$E$32,4,FALSE)</f>
        <v>2.1997814207650276E-2</v>
      </c>
      <c r="LW13" s="25">
        <f>'RIMS II Type I Employment'!LW13*VLOOKUP('Equation 4 Type I FTE'!$B13,'Equation 3 FTE Conversion'!$B$10:$E$32,4,FALSE)</f>
        <v>6.1435336976320585E-3</v>
      </c>
      <c r="LX13" s="25">
        <f>'RIMS II Type I Employment'!LX13*VLOOKUP('Equation 4 Type I FTE'!$B13,'Equation 3 FTE Conversion'!$B$10:$E$32,4,FALSE)</f>
        <v>4.558105646630237E-3</v>
      </c>
      <c r="LY13" s="25">
        <f>'RIMS II Type I Employment'!LY13*VLOOKUP('Equation 4 Type I FTE'!$B13,'Equation 3 FTE Conversion'!$B$10:$E$32,4,FALSE)</f>
        <v>7.0353369763205831E-3</v>
      </c>
      <c r="LZ13" s="25">
        <f>'RIMS II Type I Employment'!LZ13*VLOOKUP('Equation 4 Type I FTE'!$B13,'Equation 3 FTE Conversion'!$B$10:$E$32,4,FALSE)</f>
        <v>5.5489981785063749E-3</v>
      </c>
      <c r="MA13" s="25">
        <f>'RIMS II Type I Employment'!MA13*VLOOKUP('Equation 4 Type I FTE'!$B13,'Equation 3 FTE Conversion'!$B$10:$E$32,4,FALSE)</f>
        <v>7.6298724954462667E-3</v>
      </c>
      <c r="MB13" s="25">
        <f>'RIMS II Type I Employment'!MB13*VLOOKUP('Equation 4 Type I FTE'!$B13,'Equation 3 FTE Conversion'!$B$10:$E$32,4,FALSE)</f>
        <v>4.8553734061930779E-3</v>
      </c>
      <c r="MC13" s="25">
        <f>'RIMS II Type I Employment'!MC13*VLOOKUP('Equation 4 Type I FTE'!$B13,'Equation 3 FTE Conversion'!$B$10:$E$32,4,FALSE)</f>
        <v>3.3690346083788706E-3</v>
      </c>
      <c r="MD13" s="25">
        <f>'RIMS II Type I Employment'!MD13*VLOOKUP('Equation 4 Type I FTE'!$B13,'Equation 3 FTE Conversion'!$B$10:$E$32,4,FALSE)</f>
        <v>7.6298724954462667E-3</v>
      </c>
      <c r="ME13" s="25">
        <f>'RIMS II Type I Employment'!ME13*VLOOKUP('Equation 4 Type I FTE'!$B13,'Equation 3 FTE Conversion'!$B$10:$E$32,4,FALSE)</f>
        <v>1.159344262295082E-2</v>
      </c>
      <c r="MF13" s="25">
        <f>'RIMS II Type I Employment'!MF13*VLOOKUP('Equation 4 Type I FTE'!$B13,'Equation 3 FTE Conversion'!$B$10:$E$32,4,FALSE)</f>
        <v>1.1791621129326049E-2</v>
      </c>
      <c r="MG13" s="25">
        <f>'RIMS II Type I Employment'!MG13*VLOOKUP('Equation 4 Type I FTE'!$B13,'Equation 3 FTE Conversion'!$B$10:$E$32,4,FALSE)</f>
        <v>1.0206193078324226E-2</v>
      </c>
      <c r="MH13" s="25">
        <f>'RIMS II Type I Employment'!MH13*VLOOKUP('Equation 4 Type I FTE'!$B13,'Equation 3 FTE Conversion'!$B$10:$E$32,4,FALSE)</f>
        <v>8.5216757741347904E-3</v>
      </c>
      <c r="MI13" s="25">
        <f>'RIMS II Type I Employment'!MI13*VLOOKUP('Equation 4 Type I FTE'!$B13,'Equation 3 FTE Conversion'!$B$10:$E$32,4,FALSE)</f>
        <v>9.809836065573771E-3</v>
      </c>
      <c r="MJ13" s="25">
        <f>'RIMS II Type I Employment'!MJ13*VLOOKUP('Equation 4 Type I FTE'!$B13,'Equation 3 FTE Conversion'!$B$10:$E$32,4,FALSE)</f>
        <v>9.809836065573771E-3</v>
      </c>
      <c r="MK13" s="25">
        <f>'RIMS II Type I Employment'!MK13*VLOOKUP('Equation 4 Type I FTE'!$B13,'Equation 3 FTE Conversion'!$B$10:$E$32,4,FALSE)</f>
        <v>4.558105646630237E-3</v>
      </c>
      <c r="ML13" s="25">
        <f>'RIMS II Type I Employment'!ML13*VLOOKUP('Equation 4 Type I FTE'!$B13,'Equation 3 FTE Conversion'!$B$10:$E$32,4,FALSE)</f>
        <v>5.7471766848816025E-3</v>
      </c>
      <c r="MM13" s="25">
        <f>'RIMS II Type I Employment'!MM13*VLOOKUP('Equation 4 Type I FTE'!$B13,'Equation 3 FTE Conversion'!$B$10:$E$32,4,FALSE)</f>
        <v>8.9180327868852455E-4</v>
      </c>
      <c r="MN13" s="25">
        <f>'RIMS II Type I Employment'!MN13*VLOOKUP('Equation 4 Type I FTE'!$B13,'Equation 3 FTE Conversion'!$B$10:$E$32,4,FALSE)</f>
        <v>6.7380692167577413E-3</v>
      </c>
      <c r="MO13" s="25">
        <f>'RIMS II Type I Employment'!MO13*VLOOKUP('Equation 4 Type I FTE'!$B13,'Equation 3 FTE Conversion'!$B$10:$E$32,4,FALSE)</f>
        <v>1.4764298724954463E-2</v>
      </c>
      <c r="MP13" s="25">
        <f>'RIMS II Type I Employment'!MP13*VLOOKUP('Equation 4 Type I FTE'!$B13,'Equation 3 FTE Conversion'!$B$10:$E$32,4,FALSE)</f>
        <v>1.1494353369763205E-2</v>
      </c>
      <c r="MQ13" s="25">
        <f>'RIMS II Type I Employment'!MQ13*VLOOKUP('Equation 4 Type I FTE'!$B13,'Equation 3 FTE Conversion'!$B$10:$E$32,4,FALSE)</f>
        <v>6.0444444444444452E-3</v>
      </c>
      <c r="MR13" s="25">
        <f>'RIMS II Type I Employment'!MR13*VLOOKUP('Equation 4 Type I FTE'!$B13,'Equation 3 FTE Conversion'!$B$10:$E$32,4,FALSE)</f>
        <v>2.2592349726775957E-2</v>
      </c>
      <c r="MS13" s="25">
        <f>'RIMS II Type I Employment'!MS13*VLOOKUP('Equation 4 Type I FTE'!$B13,'Equation 3 FTE Conversion'!$B$10:$E$32,4,FALSE)</f>
        <v>2.1304189435336976E-2</v>
      </c>
      <c r="MT13" s="25">
        <f>'RIMS II Type I Employment'!MT13*VLOOKUP('Equation 4 Type I FTE'!$B13,'Equation 3 FTE Conversion'!$B$10:$E$32,4,FALSE)</f>
        <v>2.21959927140255E-2</v>
      </c>
      <c r="MU13" s="25">
        <f>'RIMS II Type I Employment'!MU13*VLOOKUP('Equation 4 Type I FTE'!$B13,'Equation 3 FTE Conversion'!$B$10:$E$32,4,FALSE)</f>
        <v>3.4185792349726782E-2</v>
      </c>
      <c r="MV13" s="25">
        <f>'RIMS II Type I Employment'!MV13*VLOOKUP('Equation 4 Type I FTE'!$B13,'Equation 3 FTE Conversion'!$B$10:$E$32,4,FALSE)</f>
        <v>1.0998907103825138E-2</v>
      </c>
      <c r="MW13" s="25">
        <f>'RIMS II Type I Employment'!MW13*VLOOKUP('Equation 4 Type I FTE'!$B13,'Equation 3 FTE Conversion'!$B$10:$E$32,4,FALSE)</f>
        <v>7.5307832422586525E-3</v>
      </c>
      <c r="MX13" s="25">
        <f>'RIMS II Type I Employment'!MX13*VLOOKUP('Equation 4 Type I FTE'!$B13,'Equation 3 FTE Conversion'!$B$10:$E$32,4,FALSE)</f>
        <v>5.1526411657559197E-3</v>
      </c>
      <c r="MY13" s="25">
        <f>'RIMS II Type I Employment'!MY13*VLOOKUP('Equation 4 Type I FTE'!$B13,'Equation 3 FTE Conversion'!$B$10:$E$32,4,FALSE)</f>
        <v>5.0535519125683064E-3</v>
      </c>
      <c r="MZ13" s="25">
        <f>'RIMS II Type I Employment'!MZ13*VLOOKUP('Equation 4 Type I FTE'!$B13,'Equation 3 FTE Conversion'!$B$10:$E$32,4,FALSE)</f>
        <v>3.2699453551912568E-3</v>
      </c>
      <c r="NA13" s="25">
        <f>'RIMS II Type I Employment'!NA13*VLOOKUP('Equation 4 Type I FTE'!$B13,'Equation 3 FTE Conversion'!$B$10:$E$32,4,FALSE)</f>
        <v>1.0602550091074681E-2</v>
      </c>
      <c r="NB13" s="25">
        <f>'RIMS II Type I Employment'!NB13*VLOOKUP('Equation 4 Type I FTE'!$B13,'Equation 3 FTE Conversion'!$B$10:$E$32,4,FALSE)</f>
        <v>7.9271402550091076E-4</v>
      </c>
      <c r="NC13" s="25">
        <f>'RIMS II Type I Employment'!NC13*VLOOKUP('Equation 4 Type I FTE'!$B13,'Equation 3 FTE Conversion'!$B$10:$E$32,4,FALSE)</f>
        <v>1.6547905282331511E-2</v>
      </c>
      <c r="ND13" s="25">
        <f>'RIMS II Type I Employment'!ND13*VLOOKUP('Equation 4 Type I FTE'!$B13,'Equation 3 FTE Conversion'!$B$10:$E$32,4,FALSE)</f>
        <v>6.3417122040072861E-3</v>
      </c>
      <c r="NE13" s="25">
        <f>'RIMS II Type I Employment'!NE13*VLOOKUP('Equation 4 Type I FTE'!$B13,'Equation 3 FTE Conversion'!$B$10:$E$32,4,FALSE)</f>
        <v>1.1989799635701275E-2</v>
      </c>
      <c r="NF13" s="25">
        <f>'RIMS II Type I Employment'!NF13*VLOOKUP('Equation 4 Type I FTE'!$B13,'Equation 3 FTE Conversion'!$B$10:$E$32,4,FALSE)</f>
        <v>4.161748633879781E-3</v>
      </c>
      <c r="NG13" s="25">
        <f>'RIMS II Type I Employment'!NG13*VLOOKUP('Equation 4 Type I FTE'!$B13,'Equation 3 FTE Conversion'!$B$10:$E$32,4,FALSE)</f>
        <v>1.0701639344262296E-2</v>
      </c>
      <c r="NH13" s="25">
        <f>'RIMS II Type I Employment'!NH13*VLOOKUP('Equation 4 Type I FTE'!$B13,'Equation 3 FTE Conversion'!$B$10:$E$32,4,FALSE)</f>
        <v>7.8280510018214951E-3</v>
      </c>
      <c r="NI13" s="25">
        <f>'RIMS II Type I Employment'!NI13*VLOOKUP('Equation 4 Type I FTE'!$B13,'Equation 3 FTE Conversion'!$B$10:$E$32,4,FALSE)</f>
        <v>9.2153005464480874E-3</v>
      </c>
      <c r="NJ13" s="28">
        <f>'RIMS II Type I Employment'!NJ13*VLOOKUP('Equation 4 Type I FTE'!$B13,'Equation 3 FTE Conversion'!$B$10:$E$32,4,FALSE)</f>
        <v>0</v>
      </c>
    </row>
    <row r="14" spans="1:374" x14ac:dyDescent="0.3">
      <c r="B14" s="23" t="s">
        <v>560</v>
      </c>
      <c r="C14" s="25">
        <f>'RIMS II Type I Employment'!C14*VLOOKUP('Equation 4 Type I FTE'!$B14,'Equation 3 FTE Conversion'!$B$10:$E$32,4,FALSE)</f>
        <v>5.9811718545644779E-2</v>
      </c>
      <c r="D14" s="25">
        <f>'RIMS II Type I Employment'!D14*VLOOKUP('Equation 4 Type I FTE'!$B14,'Equation 3 FTE Conversion'!$B$10:$E$32,4,FALSE)</f>
        <v>5.3025948208213443E-2</v>
      </c>
      <c r="E14" s="25">
        <f>'RIMS II Type I Employment'!E14*VLOOKUP('Equation 4 Type I FTE'!$B14,'Equation 3 FTE Conversion'!$B$10:$E$32,4,FALSE)</f>
        <v>3.1117603975935128E-2</v>
      </c>
      <c r="F14" s="25">
        <f>'RIMS II Type I Employment'!F14*VLOOKUP('Equation 4 Type I FTE'!$B14,'Equation 3 FTE Conversion'!$B$10:$E$32,4,FALSE)</f>
        <v>3.0245147789693956E-2</v>
      </c>
      <c r="G14" s="25">
        <f>'RIMS II Type I Employment'!G14*VLOOKUP('Equation 4 Type I FTE'!$B14,'Equation 3 FTE Conversion'!$B$10:$E$32,4,FALSE)</f>
        <v>5.7872927020664405E-2</v>
      </c>
      <c r="H14" s="25">
        <f>'RIMS II Type I Employment'!H14*VLOOKUP('Equation 4 Type I FTE'!$B14,'Equation 3 FTE Conversion'!$B$10:$E$32,4,FALSE)</f>
        <v>2.7530839654721424E-2</v>
      </c>
      <c r="I14" s="25">
        <f>'RIMS II Type I Employment'!I14*VLOOKUP('Equation 4 Type I FTE'!$B14,'Equation 3 FTE Conversion'!$B$10:$E$32,4,FALSE)</f>
        <v>1.4250117708605807E-2</v>
      </c>
      <c r="J14" s="25">
        <f>'RIMS II Type I Employment'!J14*VLOOKUP('Equation 4 Type I FTE'!$B14,'Equation 3 FTE Conversion'!$B$10:$E$32,4,FALSE)</f>
        <v>1.7061365419827362E-2</v>
      </c>
      <c r="K14" s="25">
        <f>'RIMS II Type I Employment'!K14*VLOOKUP('Equation 4 Type I FTE'!$B14,'Equation 3 FTE Conversion'!$B$10:$E$32,4,FALSE)</f>
        <v>1.6964425843578344E-2</v>
      </c>
      <c r="L14" s="25">
        <f>'RIMS II Type I Employment'!L14*VLOOKUP('Equation 4 Type I FTE'!$B14,'Equation 3 FTE Conversion'!$B$10:$E$32,4,FALSE)</f>
        <v>6.7857703374313372E-3</v>
      </c>
      <c r="M14" s="25">
        <f>'RIMS II Type I Employment'!M14*VLOOKUP('Equation 4 Type I FTE'!$B14,'Equation 3 FTE Conversion'!$B$10:$E$32,4,FALSE)</f>
        <v>1.4347057284854827E-2</v>
      </c>
      <c r="N14" s="25">
        <f>'RIMS II Type I Employment'!N14*VLOOKUP('Equation 4 Type I FTE'!$B14,'Equation 3 FTE Conversion'!$B$10:$E$32,4,FALSE)</f>
        <v>5.9133141511901657E-3</v>
      </c>
      <c r="O14" s="25">
        <f>'RIMS II Type I Employment'!O14*VLOOKUP('Equation 4 Type I FTE'!$B14,'Equation 3 FTE Conversion'!$B$10:$E$32,4,FALSE)</f>
        <v>1.7836882029819513E-2</v>
      </c>
      <c r="P14" s="25">
        <f>'RIMS II Type I Employment'!P14*VLOOKUP('Equation 4 Type I FTE'!$B14,'Equation 3 FTE Conversion'!$B$10:$E$32,4,FALSE)</f>
        <v>5.5061679309442849E-2</v>
      </c>
      <c r="Q14" s="25">
        <f>'RIMS II Type I Employment'!Q14*VLOOKUP('Equation 4 Type I FTE'!$B14,'Equation 3 FTE Conversion'!$B$10:$E$32,4,FALSE)</f>
        <v>0</v>
      </c>
      <c r="R14" s="25">
        <f>'RIMS II Type I Employment'!R14*VLOOKUP('Equation 4 Type I FTE'!$B14,'Equation 3 FTE Conversion'!$B$10:$E$32,4,FALSE)</f>
        <v>3.8485011770860583E-2</v>
      </c>
      <c r="S14" s="25">
        <f>'RIMS II Type I Employment'!S14*VLOOKUP('Equation 4 Type I FTE'!$B14,'Equation 3 FTE Conversion'!$B$10:$E$32,4,FALSE)</f>
        <v>0.12039895370128173</v>
      </c>
      <c r="T14" s="25">
        <f>'RIMS II Type I Employment'!T14*VLOOKUP('Equation 4 Type I FTE'!$B14,'Equation 3 FTE Conversion'!$B$10:$E$32,4,FALSE)</f>
        <v>0.11942955793879154</v>
      </c>
      <c r="U14" s="25">
        <f>'RIMS II Type I Employment'!U14*VLOOKUP('Equation 4 Type I FTE'!$B14,'Equation 3 FTE Conversion'!$B$10:$E$32,4,FALSE)</f>
        <v>2.6270625163484176E-2</v>
      </c>
      <c r="V14" s="25">
        <f>'RIMS II Type I Employment'!V14*VLOOKUP('Equation 4 Type I FTE'!$B14,'Equation 3 FTE Conversion'!$B$10:$E$32,4,FALSE)</f>
        <v>8.6567041590374066E-2</v>
      </c>
      <c r="W14" s="25">
        <f>'RIMS II Type I Employment'!W14*VLOOKUP('Equation 4 Type I FTE'!$B14,'Equation 3 FTE Conversion'!$B$10:$E$32,4,FALSE)</f>
        <v>9.3837509809050479E-2</v>
      </c>
      <c r="X14" s="25">
        <f>'RIMS II Type I Employment'!X14*VLOOKUP('Equation 4 Type I FTE'!$B14,'Equation 3 FTE Conversion'!$B$10:$E$32,4,FALSE)</f>
        <v>2.4041014909756735E-2</v>
      </c>
      <c r="Y14" s="25">
        <f>'RIMS II Type I Employment'!Y14*VLOOKUP('Equation 4 Type I FTE'!$B14,'Equation 3 FTE Conversion'!$B$10:$E$32,4,FALSE)</f>
        <v>4.3331990583311532E-2</v>
      </c>
      <c r="Z14" s="25">
        <f>'RIMS II Type I Employment'!Z14*VLOOKUP('Equation 4 Type I FTE'!$B14,'Equation 3 FTE Conversion'!$B$10:$E$32,4,FALSE)</f>
        <v>7.5795115877583061</v>
      </c>
      <c r="AA14" s="25">
        <f>'RIMS II Type I Employment'!AA14*VLOOKUP('Equation 4 Type I FTE'!$B14,'Equation 3 FTE Conversion'!$B$10:$E$32,4,FALSE)</f>
        <v>4.3306786293486788</v>
      </c>
      <c r="AB14" s="25">
        <f>'RIMS II Type I Employment'!AB14*VLOOKUP('Equation 4 Type I FTE'!$B14,'Equation 3 FTE Conversion'!$B$10:$E$32,4,FALSE)</f>
        <v>6.9084958409625949</v>
      </c>
      <c r="AC14" s="25">
        <f>'RIMS II Type I Employment'!AC14*VLOOKUP('Equation 4 Type I FTE'!$B14,'Equation 3 FTE Conversion'!$B$10:$E$32,4,FALSE)</f>
        <v>4.1432944284593249</v>
      </c>
      <c r="AD14" s="25">
        <f>'RIMS II Type I Employment'!AD14*VLOOKUP('Equation 4 Type I FTE'!$B14,'Equation 3 FTE Conversion'!$B$10:$E$32,4,FALSE)</f>
        <v>1.8709338216060686E-2</v>
      </c>
      <c r="AE14" s="25">
        <f>'RIMS II Type I Employment'!AE14*VLOOKUP('Equation 4 Type I FTE'!$B14,'Equation 3 FTE Conversion'!$B$10:$E$32,4,FALSE)</f>
        <v>1.8030761182317549E-2</v>
      </c>
      <c r="AF14" s="25">
        <f>'RIMS II Type I Employment'!AF14*VLOOKUP('Equation 4 Type I FTE'!$B14,'Equation 3 FTE Conversion'!$B$10:$E$32,4,FALSE)</f>
        <v>1.6382788386084226E-2</v>
      </c>
      <c r="AG14" s="25">
        <f>'RIMS II Type I Employment'!AG14*VLOOKUP('Equation 4 Type I FTE'!$B14,'Equation 3 FTE Conversion'!$B$10:$E$32,4,FALSE)</f>
        <v>1.7061365419827362E-2</v>
      </c>
      <c r="AH14" s="25">
        <f>'RIMS II Type I Employment'!AH14*VLOOKUP('Equation 4 Type I FTE'!$B14,'Equation 3 FTE Conversion'!$B$10:$E$32,4,FALSE)</f>
        <v>2.675532304472927E-2</v>
      </c>
      <c r="AI14" s="25">
        <f>'RIMS II Type I Employment'!AI14*VLOOKUP('Equation 4 Type I FTE'!$B14,'Equation 3 FTE Conversion'!$B$10:$E$32,4,FALSE)</f>
        <v>2.8984933298456712E-2</v>
      </c>
      <c r="AJ14" s="25">
        <f>'RIMS II Type I Employment'!AJ14*VLOOKUP('Equation 4 Type I FTE'!$B14,'Equation 3 FTE Conversion'!$B$10:$E$32,4,FALSE)</f>
        <v>4.2459534397070363E-2</v>
      </c>
      <c r="AK14" s="25">
        <f>'RIMS II Type I Employment'!AK14*VLOOKUP('Equation 4 Type I FTE'!$B14,'Equation 3 FTE Conversion'!$B$10:$E$32,4,FALSE)</f>
        <v>3.3928851687156689E-2</v>
      </c>
      <c r="AL14" s="25">
        <f>'RIMS II Type I Employment'!AL14*VLOOKUP('Equation 4 Type I FTE'!$B14,'Equation 3 FTE Conversion'!$B$10:$E$32,4,FALSE)</f>
        <v>3.7030918127125292E-2</v>
      </c>
      <c r="AM14" s="25">
        <f>'RIMS II Type I Employment'!AM14*VLOOKUP('Equation 4 Type I FTE'!$B14,'Equation 3 FTE Conversion'!$B$10:$E$32,4,FALSE)</f>
        <v>2.2683860842270469E-2</v>
      </c>
      <c r="AN14" s="25">
        <f>'RIMS II Type I Employment'!AN14*VLOOKUP('Equation 4 Type I FTE'!$B14,'Equation 3 FTE Conversion'!$B$10:$E$32,4,FALSE)</f>
        <v>2.4525712791001832E-2</v>
      </c>
      <c r="AO14" s="25">
        <f>'RIMS II Type I Employment'!AO14*VLOOKUP('Equation 4 Type I FTE'!$B14,'Equation 3 FTE Conversion'!$B$10:$E$32,4,FALSE)</f>
        <v>1.3086842793617577E-2</v>
      </c>
      <c r="AP14" s="25">
        <f>'RIMS II Type I Employment'!AP14*VLOOKUP('Equation 4 Type I FTE'!$B14,'Equation 3 FTE Conversion'!$B$10:$E$32,4,FALSE)</f>
        <v>2.1035888046037145E-2</v>
      </c>
      <c r="AQ14" s="25">
        <f>'RIMS II Type I Employment'!AQ14*VLOOKUP('Equation 4 Type I FTE'!$B14,'Equation 3 FTE Conversion'!$B$10:$E$32,4,FALSE)</f>
        <v>3.0342087365942981E-2</v>
      </c>
      <c r="AR14" s="25">
        <f>'RIMS II Type I Employment'!AR14*VLOOKUP('Equation 4 Type I FTE'!$B14,'Equation 3 FTE Conversion'!$B$10:$E$32,4,FALSE)</f>
        <v>2.3071619147266548E-2</v>
      </c>
      <c r="AS14" s="25">
        <f>'RIMS II Type I Employment'!AS14*VLOOKUP('Equation 4 Type I FTE'!$B14,'Equation 3 FTE Conversion'!$B$10:$E$32,4,FALSE)</f>
        <v>2.0745069317290084E-2</v>
      </c>
      <c r="AT14" s="25">
        <f>'RIMS II Type I Employment'!AT14*VLOOKUP('Equation 4 Type I FTE'!$B14,'Equation 3 FTE Conversion'!$B$10:$E$32,4,FALSE)</f>
        <v>2.1908344232278314E-2</v>
      </c>
      <c r="AU14" s="25">
        <f>'RIMS II Type I Employment'!AU14*VLOOKUP('Equation 4 Type I FTE'!$B14,'Equation 3 FTE Conversion'!$B$10:$E$32,4,FALSE)</f>
        <v>1.3765419827360712E-2</v>
      </c>
      <c r="AV14" s="25">
        <f>'RIMS II Type I Employment'!AV14*VLOOKUP('Equation 4 Type I FTE'!$B14,'Equation 3 FTE Conversion'!$B$10:$E$32,4,FALSE)</f>
        <v>1.7061365419827362E-2</v>
      </c>
      <c r="AW14" s="25">
        <f>'RIMS II Type I Employment'!AW14*VLOOKUP('Equation 4 Type I FTE'!$B14,'Equation 3 FTE Conversion'!$B$10:$E$32,4,FALSE)</f>
        <v>2.7627779230970446E-2</v>
      </c>
      <c r="AX14" s="25">
        <f>'RIMS II Type I Employment'!AX14*VLOOKUP('Equation 4 Type I FTE'!$B14,'Equation 3 FTE Conversion'!$B$10:$E$32,4,FALSE)</f>
        <v>1.6479727962333247E-2</v>
      </c>
      <c r="AY14" s="25">
        <f>'RIMS II Type I Employment'!AY14*VLOOKUP('Equation 4 Type I FTE'!$B14,'Equation 3 FTE Conversion'!$B$10:$E$32,4,FALSE)</f>
        <v>1.4250117708605807E-2</v>
      </c>
      <c r="AZ14" s="25">
        <f>'RIMS II Type I Employment'!AZ14*VLOOKUP('Equation 4 Type I FTE'!$B14,'Equation 3 FTE Conversion'!$B$10:$E$32,4,FALSE)</f>
        <v>9.2092597436568141E-3</v>
      </c>
      <c r="BA14" s="25">
        <f>'RIMS II Type I Employment'!BA14*VLOOKUP('Equation 4 Type I FTE'!$B14,'Equation 3 FTE Conversion'!$B$10:$E$32,4,FALSE)</f>
        <v>1.1438869997384254E-2</v>
      </c>
      <c r="BB14" s="25">
        <f>'RIMS II Type I Employment'!BB14*VLOOKUP('Equation 4 Type I FTE'!$B14,'Equation 3 FTE Conversion'!$B$10:$E$32,4,FALSE)</f>
        <v>1.8224640334815592E-2</v>
      </c>
      <c r="BC14" s="25">
        <f>'RIMS II Type I Employment'!BC14*VLOOKUP('Equation 4 Type I FTE'!$B14,'Equation 3 FTE Conversion'!$B$10:$E$32,4,FALSE)</f>
        <v>2.4041014909756735E-2</v>
      </c>
      <c r="BD14" s="25">
        <f>'RIMS II Type I Employment'!BD14*VLOOKUP('Equation 4 Type I FTE'!$B14,'Equation 3 FTE Conversion'!$B$10:$E$32,4,FALSE)</f>
        <v>1.5122573894846978E-2</v>
      </c>
      <c r="BE14" s="25">
        <f>'RIMS II Type I Employment'!BE14*VLOOKUP('Equation 4 Type I FTE'!$B14,'Equation 3 FTE Conversion'!$B$10:$E$32,4,FALSE)</f>
        <v>2.1908344232278314E-2</v>
      </c>
      <c r="BF14" s="25">
        <f>'RIMS II Type I Employment'!BF14*VLOOKUP('Equation 4 Type I FTE'!$B14,'Equation 3 FTE Conversion'!$B$10:$E$32,4,FALSE)</f>
        <v>1.4250117708605807E-2</v>
      </c>
      <c r="BG14" s="25">
        <f>'RIMS II Type I Employment'!BG14*VLOOKUP('Equation 4 Type I FTE'!$B14,'Equation 3 FTE Conversion'!$B$10:$E$32,4,FALSE)</f>
        <v>1.4831755166099922E-2</v>
      </c>
      <c r="BH14" s="25">
        <f>'RIMS II Type I Employment'!BH14*VLOOKUP('Equation 4 Type I FTE'!$B14,'Equation 3 FTE Conversion'!$B$10:$E$32,4,FALSE)</f>
        <v>1.2214386607376407E-2</v>
      </c>
      <c r="BI14" s="25">
        <f>'RIMS II Type I Employment'!BI14*VLOOKUP('Equation 4 Type I FTE'!$B14,'Equation 3 FTE Conversion'!$B$10:$E$32,4,FALSE)</f>
        <v>1.3765419827360712E-2</v>
      </c>
      <c r="BJ14" s="25">
        <f>'RIMS II Type I Employment'!BJ14*VLOOKUP('Equation 4 Type I FTE'!$B14,'Equation 3 FTE Conversion'!$B$10:$E$32,4,FALSE)</f>
        <v>1.172968872613131E-2</v>
      </c>
      <c r="BK14" s="25">
        <f>'RIMS II Type I Employment'!BK14*VLOOKUP('Equation 4 Type I FTE'!$B14,'Equation 3 FTE Conversion'!$B$10:$E$32,4,FALSE)</f>
        <v>1.1148051268637197E-2</v>
      </c>
      <c r="BL14" s="25">
        <f>'RIMS II Type I Employment'!BL14*VLOOKUP('Equation 4 Type I FTE'!$B14,'Equation 3 FTE Conversion'!$B$10:$E$32,4,FALSE)</f>
        <v>1.0566413811143082E-2</v>
      </c>
      <c r="BM14" s="25">
        <f>'RIMS II Type I Employment'!BM14*VLOOKUP('Equation 4 Type I FTE'!$B14,'Equation 3 FTE Conversion'!$B$10:$E$32,4,FALSE)</f>
        <v>1.289296364111954E-2</v>
      </c>
      <c r="BN14" s="25">
        <f>'RIMS II Type I Employment'!BN14*VLOOKUP('Equation 4 Type I FTE'!$B14,'Equation 3 FTE Conversion'!$B$10:$E$32,4,FALSE)</f>
        <v>1.6867486267329323E-2</v>
      </c>
      <c r="BO14" s="25">
        <f>'RIMS II Type I Employment'!BO14*VLOOKUP('Equation 4 Type I FTE'!$B14,'Equation 3 FTE Conversion'!$B$10:$E$32,4,FALSE)</f>
        <v>1.8709338216060686E-2</v>
      </c>
      <c r="BP14" s="25">
        <f>'RIMS II Type I Employment'!BP14*VLOOKUP('Equation 4 Type I FTE'!$B14,'Equation 3 FTE Conversion'!$B$10:$E$32,4,FALSE)</f>
        <v>1.8709338216060686E-2</v>
      </c>
      <c r="BQ14" s="25">
        <f>'RIMS II Type I Employment'!BQ14*VLOOKUP('Equation 4 Type I FTE'!$B14,'Equation 3 FTE Conversion'!$B$10:$E$32,4,FALSE)</f>
        <v>1.948485482605284E-2</v>
      </c>
      <c r="BR14" s="25">
        <f>'RIMS II Type I Employment'!BR14*VLOOKUP('Equation 4 Type I FTE'!$B14,'Equation 3 FTE Conversion'!$B$10:$E$32,4,FALSE)</f>
        <v>1.0954172116139157E-2</v>
      </c>
      <c r="BS14" s="25">
        <f>'RIMS II Type I Employment'!BS14*VLOOKUP('Equation 4 Type I FTE'!$B14,'Equation 3 FTE Conversion'!$B$10:$E$32,4,FALSE)</f>
        <v>1.3862359403609732E-2</v>
      </c>
      <c r="BT14" s="25">
        <f>'RIMS II Type I Employment'!BT14*VLOOKUP('Equation 4 Type I FTE'!$B14,'Equation 3 FTE Conversion'!$B$10:$E$32,4,FALSE)</f>
        <v>1.6673607114831283E-2</v>
      </c>
      <c r="BU14" s="25">
        <f>'RIMS II Type I Employment'!BU14*VLOOKUP('Equation 4 Type I FTE'!$B14,'Equation 3 FTE Conversion'!$B$10:$E$32,4,FALSE)</f>
        <v>1.3377661522364635E-2</v>
      </c>
      <c r="BV14" s="25">
        <f>'RIMS II Type I Employment'!BV14*VLOOKUP('Equation 4 Type I FTE'!$B14,'Equation 3 FTE Conversion'!$B$10:$E$32,4,FALSE)</f>
        <v>1.1632749149882292E-2</v>
      </c>
      <c r="BW14" s="25">
        <f>'RIMS II Type I Employment'!BW14*VLOOKUP('Equation 4 Type I FTE'!$B14,'Equation 3 FTE Conversion'!$B$10:$E$32,4,FALSE)</f>
        <v>1.502563431859796E-2</v>
      </c>
      <c r="BX14" s="25">
        <f>'RIMS II Type I Employment'!BX14*VLOOKUP('Equation 4 Type I FTE'!$B14,'Equation 3 FTE Conversion'!$B$10:$E$32,4,FALSE)</f>
        <v>8.6276222861626992E-3</v>
      </c>
      <c r="BY14" s="25">
        <f>'RIMS II Type I Employment'!BY14*VLOOKUP('Equation 4 Type I FTE'!$B14,'Equation 3 FTE Conversion'!$B$10:$E$32,4,FALSE)</f>
        <v>7.1735286424274135E-3</v>
      </c>
      <c r="BZ14" s="25">
        <f>'RIMS II Type I Employment'!BZ14*VLOOKUP('Equation 4 Type I FTE'!$B14,'Equation 3 FTE Conversion'!$B$10:$E$32,4,FALSE)</f>
        <v>9.790897201150929E-3</v>
      </c>
      <c r="CA14" s="25">
        <f>'RIMS II Type I Employment'!CA14*VLOOKUP('Equation 4 Type I FTE'!$B14,'Equation 3 FTE Conversion'!$B$10:$E$32,4,FALSE)</f>
        <v>1.2214386607376407E-2</v>
      </c>
      <c r="CB14" s="25">
        <f>'RIMS II Type I Employment'!CB14*VLOOKUP('Equation 4 Type I FTE'!$B14,'Equation 3 FTE Conversion'!$B$10:$E$32,4,FALSE)</f>
        <v>9.9847763536489668E-3</v>
      </c>
      <c r="CC14" s="25">
        <f>'RIMS II Type I Employment'!CC14*VLOOKUP('Equation 4 Type I FTE'!$B14,'Equation 3 FTE Conversion'!$B$10:$E$32,4,FALSE)</f>
        <v>1.1923567878629349E-2</v>
      </c>
      <c r="CD14" s="25">
        <f>'RIMS II Type I Employment'!CD14*VLOOKUP('Equation 4 Type I FTE'!$B14,'Equation 3 FTE Conversion'!$B$10:$E$32,4,FALSE)</f>
        <v>1.3280721946115617E-2</v>
      </c>
      <c r="CE14" s="25">
        <f>'RIMS II Type I Employment'!CE14*VLOOKUP('Equation 4 Type I FTE'!$B14,'Equation 3 FTE Conversion'!$B$10:$E$32,4,FALSE)</f>
        <v>1.0469474234894064E-2</v>
      </c>
      <c r="CF14" s="25">
        <f>'RIMS II Type I Employment'!CF14*VLOOKUP('Equation 4 Type I FTE'!$B14,'Equation 3 FTE Conversion'!$B$10:$E$32,4,FALSE)</f>
        <v>1.2117447031127389E-2</v>
      </c>
      <c r="CG14" s="25">
        <f>'RIMS II Type I Employment'!CG14*VLOOKUP('Equation 4 Type I FTE'!$B14,'Equation 3 FTE Conversion'!$B$10:$E$32,4,FALSE)</f>
        <v>1.1535809573633274E-2</v>
      </c>
      <c r="CH14" s="25">
        <f>'RIMS II Type I Employment'!CH14*VLOOKUP('Equation 4 Type I FTE'!$B14,'Equation 3 FTE Conversion'!$B$10:$E$32,4,FALSE)</f>
        <v>7.9490452524195662E-3</v>
      </c>
      <c r="CI14" s="25">
        <f>'RIMS II Type I Employment'!CI14*VLOOKUP('Equation 4 Type I FTE'!$B14,'Equation 3 FTE Conversion'!$B$10:$E$32,4,FALSE)</f>
        <v>1.0178655506147006E-2</v>
      </c>
      <c r="CJ14" s="25">
        <f>'RIMS II Type I Employment'!CJ14*VLOOKUP('Equation 4 Type I FTE'!$B14,'Equation 3 FTE Conversion'!$B$10:$E$32,4,FALSE)</f>
        <v>1.8903217368558725E-2</v>
      </c>
      <c r="CK14" s="25">
        <f>'RIMS II Type I Employment'!CK14*VLOOKUP('Equation 4 Type I FTE'!$B14,'Equation 3 FTE Conversion'!$B$10:$E$32,4,FALSE)</f>
        <v>1.4153178132356789E-2</v>
      </c>
      <c r="CL14" s="25">
        <f>'RIMS II Type I Employment'!CL14*VLOOKUP('Equation 4 Type I FTE'!$B14,'Equation 3 FTE Conversion'!$B$10:$E$32,4,FALSE)</f>
        <v>1.1341930421135234E-2</v>
      </c>
      <c r="CM14" s="25">
        <f>'RIMS II Type I Employment'!CM14*VLOOKUP('Equation 4 Type I FTE'!$B14,'Equation 3 FTE Conversion'!$B$10:$E$32,4,FALSE)</f>
        <v>1.6091969657337172E-2</v>
      </c>
      <c r="CN14" s="25">
        <f>'RIMS II Type I Employment'!CN14*VLOOKUP('Equation 4 Type I FTE'!$B14,'Equation 3 FTE Conversion'!$B$10:$E$32,4,FALSE)</f>
        <v>9.5970180486528913E-3</v>
      </c>
      <c r="CO14" s="25">
        <f>'RIMS II Type I Employment'!CO14*VLOOKUP('Equation 4 Type I FTE'!$B14,'Equation 3 FTE Conversion'!$B$10:$E$32,4,FALSE)</f>
        <v>2.1326706774784199E-2</v>
      </c>
      <c r="CP14" s="25">
        <f>'RIMS II Type I Employment'!CP14*VLOOKUP('Equation 4 Type I FTE'!$B14,'Equation 3 FTE Conversion'!$B$10:$E$32,4,FALSE)</f>
        <v>1.405623855610777E-2</v>
      </c>
      <c r="CQ14" s="25">
        <f>'RIMS II Type I Employment'!CQ14*VLOOKUP('Equation 4 Type I FTE'!$B14,'Equation 3 FTE Conversion'!$B$10:$E$32,4,FALSE)</f>
        <v>9.8878367773999488E-3</v>
      </c>
      <c r="CR14" s="25">
        <f>'RIMS II Type I Employment'!CR14*VLOOKUP('Equation 4 Type I FTE'!$B14,'Equation 3 FTE Conversion'!$B$10:$E$32,4,FALSE)</f>
        <v>8.9184410149097566E-3</v>
      </c>
      <c r="CS14" s="25">
        <f>'RIMS II Type I Employment'!CS14*VLOOKUP('Equation 4 Type I FTE'!$B14,'Equation 3 FTE Conversion'!$B$10:$E$32,4,FALSE)</f>
        <v>1.0760292963641121E-2</v>
      </c>
      <c r="CT14" s="25">
        <f>'RIMS II Type I Employment'!CT14*VLOOKUP('Equation 4 Type I FTE'!$B14,'Equation 3 FTE Conversion'!$B$10:$E$32,4,FALSE)</f>
        <v>9.2092597436568141E-3</v>
      </c>
      <c r="CU14" s="25">
        <f>'RIMS II Type I Employment'!CU14*VLOOKUP('Equation 4 Type I FTE'!$B14,'Equation 3 FTE Conversion'!$B$10:$E$32,4,FALSE)</f>
        <v>1.06633533873921E-2</v>
      </c>
      <c r="CV14" s="25">
        <f>'RIMS II Type I Employment'!CV14*VLOOKUP('Equation 4 Type I FTE'!$B14,'Equation 3 FTE Conversion'!$B$10:$E$32,4,FALSE)</f>
        <v>1.0178655506147006E-2</v>
      </c>
      <c r="CW14" s="25">
        <f>'RIMS II Type I Employment'!CW14*VLOOKUP('Equation 4 Type I FTE'!$B14,'Equation 3 FTE Conversion'!$B$10:$E$32,4,FALSE)</f>
        <v>1.0081715929897987E-2</v>
      </c>
      <c r="CX14" s="25">
        <f>'RIMS II Type I Employment'!CX14*VLOOKUP('Equation 4 Type I FTE'!$B14,'Equation 3 FTE Conversion'!$B$10:$E$32,4,FALSE)</f>
        <v>1.1438869997384254E-2</v>
      </c>
      <c r="CY14" s="25">
        <f>'RIMS II Type I Employment'!CY14*VLOOKUP('Equation 4 Type I FTE'!$B14,'Equation 3 FTE Conversion'!$B$10:$E$32,4,FALSE)</f>
        <v>1.172968872613131E-2</v>
      </c>
      <c r="CZ14" s="25">
        <f>'RIMS II Type I Employment'!CZ14*VLOOKUP('Equation 4 Type I FTE'!$B14,'Equation 3 FTE Conversion'!$B$10:$E$32,4,FALSE)</f>
        <v>4.4592205074548783E-3</v>
      </c>
      <c r="DA14" s="25">
        <f>'RIMS II Type I Employment'!DA14*VLOOKUP('Equation 4 Type I FTE'!$B14,'Equation 3 FTE Conversion'!$B$10:$E$32,4,FALSE)</f>
        <v>1.2214386607376407E-2</v>
      </c>
      <c r="DB14" s="25">
        <f>'RIMS II Type I Employment'!DB14*VLOOKUP('Equation 4 Type I FTE'!$B14,'Equation 3 FTE Conversion'!$B$10:$E$32,4,FALSE)</f>
        <v>5.3316766936960499E-3</v>
      </c>
      <c r="DC14" s="25">
        <f>'RIMS II Type I Employment'!DC14*VLOOKUP('Equation 4 Type I FTE'!$B14,'Equation 3 FTE Conversion'!$B$10:$E$32,4,FALSE)</f>
        <v>6.2041328799372223E-3</v>
      </c>
      <c r="DD14" s="25">
        <f>'RIMS II Type I Employment'!DD14*VLOOKUP('Equation 4 Type I FTE'!$B14,'Equation 3 FTE Conversion'!$B$10:$E$32,4,FALSE)</f>
        <v>5.0408579649489933E-3</v>
      </c>
      <c r="DE14" s="25">
        <f>'RIMS II Type I Employment'!DE14*VLOOKUP('Equation 4 Type I FTE'!$B14,'Equation 3 FTE Conversion'!$B$10:$E$32,4,FALSE)</f>
        <v>8.045984828668586E-3</v>
      </c>
      <c r="DF14" s="25">
        <f>'RIMS II Type I Employment'!DF14*VLOOKUP('Equation 4 Type I FTE'!$B14,'Equation 3 FTE Conversion'!$B$10:$E$32,4,FALSE)</f>
        <v>9.9847763536489668E-3</v>
      </c>
      <c r="DG14" s="25">
        <f>'RIMS II Type I Employment'!DG14*VLOOKUP('Equation 4 Type I FTE'!$B14,'Equation 3 FTE Conversion'!$B$10:$E$32,4,FALSE)</f>
        <v>8.2398639811666237E-3</v>
      </c>
      <c r="DH14" s="25">
        <f>'RIMS II Type I Employment'!DH14*VLOOKUP('Equation 4 Type I FTE'!$B14,'Equation 3 FTE Conversion'!$B$10:$E$32,4,FALSE)</f>
        <v>1.3765419827360712E-2</v>
      </c>
      <c r="DI14" s="25">
        <f>'RIMS II Type I Employment'!DI14*VLOOKUP('Equation 4 Type I FTE'!$B14,'Equation 3 FTE Conversion'!$B$10:$E$32,4,FALSE)</f>
        <v>3.6837038974627256E-3</v>
      </c>
      <c r="DJ14" s="25">
        <f>'RIMS II Type I Employment'!DJ14*VLOOKUP('Equation 4 Type I FTE'!$B14,'Equation 3 FTE Conversion'!$B$10:$E$32,4,FALSE)</f>
        <v>4.3622809312058594E-3</v>
      </c>
      <c r="DK14" s="25">
        <f>'RIMS II Type I Employment'!DK14*VLOOKUP('Equation 4 Type I FTE'!$B14,'Equation 3 FTE Conversion'!$B$10:$E$32,4,FALSE)</f>
        <v>6.7857703374313372E-3</v>
      </c>
      <c r="DL14" s="25">
        <f>'RIMS II Type I Employment'!DL14*VLOOKUP('Equation 4 Type I FTE'!$B14,'Equation 3 FTE Conversion'!$B$10:$E$32,4,FALSE)</f>
        <v>7.1735286424274135E-3</v>
      </c>
      <c r="DM14" s="25">
        <f>'RIMS II Type I Employment'!DM14*VLOOKUP('Equation 4 Type I FTE'!$B14,'Equation 3 FTE Conversion'!$B$10:$E$32,4,FALSE)</f>
        <v>2.7143081349725348E-3</v>
      </c>
      <c r="DN14" s="25">
        <f>'RIMS II Type I Employment'!DN14*VLOOKUP('Equation 4 Type I FTE'!$B14,'Equation 3 FTE Conversion'!$B$10:$E$32,4,FALSE)</f>
        <v>9.2092597436568141E-3</v>
      </c>
      <c r="DO14" s="25">
        <f>'RIMS II Type I Employment'!DO14*VLOOKUP('Equation 4 Type I FTE'!$B14,'Equation 3 FTE Conversion'!$B$10:$E$32,4,FALSE)</f>
        <v>4.7500392362019358E-3</v>
      </c>
      <c r="DP14" s="25">
        <f>'RIMS II Type I Employment'!DP14*VLOOKUP('Equation 4 Type I FTE'!$B14,'Equation 3 FTE Conversion'!$B$10:$E$32,4,FALSE)</f>
        <v>4.9439183886999744E-3</v>
      </c>
      <c r="DQ14" s="25">
        <f>'RIMS II Type I Employment'!DQ14*VLOOKUP('Equation 4 Type I FTE'!$B14,'Equation 3 FTE Conversion'!$B$10:$E$32,4,FALSE)</f>
        <v>4.6530996599529161E-3</v>
      </c>
      <c r="DR14" s="25">
        <f>'RIMS II Type I Employment'!DR14*VLOOKUP('Equation 4 Type I FTE'!$B14,'Equation 3 FTE Conversion'!$B$10:$E$32,4,FALSE)</f>
        <v>6.4949516086842797E-3</v>
      </c>
      <c r="DS14" s="25">
        <f>'RIMS II Type I Employment'!DS14*VLOOKUP('Equation 4 Type I FTE'!$B14,'Equation 3 FTE Conversion'!$B$10:$E$32,4,FALSE)</f>
        <v>7.8521056761705465E-3</v>
      </c>
      <c r="DT14" s="25">
        <f>'RIMS II Type I Employment'!DT14*VLOOKUP('Equation 4 Type I FTE'!$B14,'Equation 3 FTE Conversion'!$B$10:$E$32,4,FALSE)</f>
        <v>1.1923567878629349E-2</v>
      </c>
      <c r="DU14" s="25">
        <f>'RIMS II Type I Employment'!DU14*VLOOKUP('Equation 4 Type I FTE'!$B14,'Equation 3 FTE Conversion'!$B$10:$E$32,4,FALSE)</f>
        <v>1.1923567878629349E-2</v>
      </c>
      <c r="DV14" s="25">
        <f>'RIMS II Type I Employment'!DV14*VLOOKUP('Equation 4 Type I FTE'!$B14,'Equation 3 FTE Conversion'!$B$10:$E$32,4,FALSE)</f>
        <v>8.045984828668586E-3</v>
      </c>
      <c r="DW14" s="25">
        <f>'RIMS II Type I Employment'!DW14*VLOOKUP('Equation 4 Type I FTE'!$B14,'Equation 3 FTE Conversion'!$B$10:$E$32,4,FALSE)</f>
        <v>7.3674077949254513E-3</v>
      </c>
      <c r="DX14" s="25">
        <f>'RIMS II Type I Employment'!DX14*VLOOKUP('Equation 4 Type I FTE'!$B14,'Equation 3 FTE Conversion'!$B$10:$E$32,4,FALSE)</f>
        <v>1.1923567878629349E-2</v>
      </c>
      <c r="DY14" s="25">
        <f>'RIMS II Type I Employment'!DY14*VLOOKUP('Equation 4 Type I FTE'!$B14,'Equation 3 FTE Conversion'!$B$10:$E$32,4,FALSE)</f>
        <v>7.0765890661783947E-3</v>
      </c>
      <c r="DZ14" s="25">
        <f>'RIMS II Type I Employment'!DZ14*VLOOKUP('Equation 4 Type I FTE'!$B14,'Equation 3 FTE Conversion'!$B$10:$E$32,4,FALSE)</f>
        <v>1.1632749149882292E-2</v>
      </c>
      <c r="EA14" s="25">
        <f>'RIMS II Type I Employment'!EA14*VLOOKUP('Equation 4 Type I FTE'!$B14,'Equation 3 FTE Conversion'!$B$10:$E$32,4,FALSE)</f>
        <v>7.1735286424274135E-3</v>
      </c>
      <c r="EB14" s="25">
        <f>'RIMS II Type I Employment'!EB14*VLOOKUP('Equation 4 Type I FTE'!$B14,'Equation 3 FTE Conversion'!$B$10:$E$32,4,FALSE)</f>
        <v>1.7836882029819513E-2</v>
      </c>
      <c r="EC14" s="25">
        <f>'RIMS II Type I Employment'!EC14*VLOOKUP('Equation 4 Type I FTE'!$B14,'Equation 3 FTE Conversion'!$B$10:$E$32,4,FALSE)</f>
        <v>1.4443996861103845E-2</v>
      </c>
      <c r="ED14" s="25">
        <f>'RIMS II Type I Employment'!ED14*VLOOKUP('Equation 4 Type I FTE'!$B14,'Equation 3 FTE Conversion'!$B$10:$E$32,4,FALSE)</f>
        <v>1.06633533873921E-2</v>
      </c>
      <c r="EE14" s="25">
        <f>'RIMS II Type I Employment'!EE14*VLOOKUP('Equation 4 Type I FTE'!$B14,'Equation 3 FTE Conversion'!$B$10:$E$32,4,FALSE)</f>
        <v>9.5970180486528913E-3</v>
      </c>
      <c r="EF14" s="25">
        <f>'RIMS II Type I Employment'!EF14*VLOOKUP('Equation 4 Type I FTE'!$B14,'Equation 3 FTE Conversion'!$B$10:$E$32,4,FALSE)</f>
        <v>1.832157991106461E-2</v>
      </c>
      <c r="EG14" s="25">
        <f>'RIMS II Type I Employment'!EG14*VLOOKUP('Equation 4 Type I FTE'!$B14,'Equation 3 FTE Conversion'!$B$10:$E$32,4,FALSE)</f>
        <v>1.0760292963641121E-2</v>
      </c>
      <c r="EH14" s="25">
        <f>'RIMS II Type I Employment'!EH14*VLOOKUP('Equation 4 Type I FTE'!$B14,'Equation 3 FTE Conversion'!$B$10:$E$32,4,FALSE)</f>
        <v>5.1377975411980121E-3</v>
      </c>
      <c r="EI14" s="25">
        <f>'RIMS II Type I Employment'!EI14*VLOOKUP('Equation 4 Type I FTE'!$B14,'Equation 3 FTE Conversion'!$B$10:$E$32,4,FALSE)</f>
        <v>5.0408579649489933E-3</v>
      </c>
      <c r="EJ14" s="25">
        <f>'RIMS II Type I Employment'!EJ14*VLOOKUP('Equation 4 Type I FTE'!$B14,'Equation 3 FTE Conversion'!$B$10:$E$32,4,FALSE)</f>
        <v>5.5255558461940885E-3</v>
      </c>
      <c r="EK14" s="25">
        <f>'RIMS II Type I Employment'!EK14*VLOOKUP('Equation 4 Type I FTE'!$B14,'Equation 3 FTE Conversion'!$B$10:$E$32,4,FALSE)</f>
        <v>9.6939576249019093E-3</v>
      </c>
      <c r="EL14" s="25">
        <f>'RIMS II Type I Employment'!EL14*VLOOKUP('Equation 4 Type I FTE'!$B14,'Equation 3 FTE Conversion'!$B$10:$E$32,4,FALSE)</f>
        <v>9.3061993199058321E-3</v>
      </c>
      <c r="EM14" s="25">
        <f>'RIMS II Type I Employment'!EM14*VLOOKUP('Equation 4 Type I FTE'!$B14,'Equation 3 FTE Conversion'!$B$10:$E$32,4,FALSE)</f>
        <v>7.0765890661783947E-3</v>
      </c>
      <c r="EN14" s="25">
        <f>'RIMS II Type I Employment'!EN14*VLOOKUP('Equation 4 Type I FTE'!$B14,'Equation 3 FTE Conversion'!$B$10:$E$32,4,FALSE)</f>
        <v>1.7352184148574416E-2</v>
      </c>
      <c r="EO14" s="25">
        <f>'RIMS II Type I Employment'!EO14*VLOOKUP('Equation 4 Type I FTE'!$B14,'Equation 3 FTE Conversion'!$B$10:$E$32,4,FALSE)</f>
        <v>1.2311326183625425E-2</v>
      </c>
      <c r="EP14" s="25">
        <f>'RIMS II Type I Employment'!EP14*VLOOKUP('Equation 4 Type I FTE'!$B14,'Equation 3 FTE Conversion'!$B$10:$E$32,4,FALSE)</f>
        <v>9.8878367773999488E-3</v>
      </c>
      <c r="EQ14" s="25">
        <f>'RIMS II Type I Employment'!EQ14*VLOOKUP('Equation 4 Type I FTE'!$B14,'Equation 3 FTE Conversion'!$B$10:$E$32,4,FALSE)</f>
        <v>1.5316453047345019E-2</v>
      </c>
      <c r="ER14" s="25">
        <f>'RIMS II Type I Employment'!ER14*VLOOKUP('Equation 4 Type I FTE'!$B14,'Equation 3 FTE Conversion'!$B$10:$E$32,4,FALSE)</f>
        <v>1.1148051268637197E-2</v>
      </c>
      <c r="ES14" s="25">
        <f>'RIMS II Type I Employment'!ES14*VLOOKUP('Equation 4 Type I FTE'!$B14,'Equation 3 FTE Conversion'!$B$10:$E$32,4,FALSE)</f>
        <v>1.4347057284854827E-2</v>
      </c>
      <c r="ET14" s="25">
        <f>'RIMS II Type I Employment'!ET14*VLOOKUP('Equation 4 Type I FTE'!$B14,'Equation 3 FTE Conversion'!$B$10:$E$32,4,FALSE)</f>
        <v>1.1535809573633274E-2</v>
      </c>
      <c r="EU14" s="25">
        <f>'RIMS II Type I Employment'!EU14*VLOOKUP('Equation 4 Type I FTE'!$B14,'Equation 3 FTE Conversion'!$B$10:$E$32,4,FALSE)</f>
        <v>1.3474601098613655E-2</v>
      </c>
      <c r="EV14" s="25">
        <f>'RIMS II Type I Employment'!EV14*VLOOKUP('Equation 4 Type I FTE'!$B14,'Equation 3 FTE Conversion'!$B$10:$E$32,4,FALSE)</f>
        <v>7.9490452524195662E-3</v>
      </c>
      <c r="EW14" s="25">
        <f>'RIMS II Type I Employment'!EW14*VLOOKUP('Equation 4 Type I FTE'!$B14,'Equation 3 FTE Conversion'!$B$10:$E$32,4,FALSE)</f>
        <v>5.9133141511901657E-3</v>
      </c>
      <c r="EX14" s="25">
        <f>'RIMS II Type I Employment'!EX14*VLOOKUP('Equation 4 Type I FTE'!$B14,'Equation 3 FTE Conversion'!$B$10:$E$32,4,FALSE)</f>
        <v>9.1123201674077961E-3</v>
      </c>
      <c r="EY14" s="25">
        <f>'RIMS II Type I Employment'!EY14*VLOOKUP('Equation 4 Type I FTE'!$B14,'Equation 3 FTE Conversion'!$B$10:$E$32,4,FALSE)</f>
        <v>9.0153805911587746E-3</v>
      </c>
      <c r="EZ14" s="25">
        <f>'RIMS II Type I Employment'!EZ14*VLOOKUP('Equation 4 Type I FTE'!$B14,'Equation 3 FTE Conversion'!$B$10:$E$32,4,FALSE)</f>
        <v>1.6091969657337172E-2</v>
      </c>
      <c r="FA14" s="25">
        <f>'RIMS II Type I Employment'!FA14*VLOOKUP('Equation 4 Type I FTE'!$B14,'Equation 3 FTE Conversion'!$B$10:$E$32,4,FALSE)</f>
        <v>1.06633533873921E-2</v>
      </c>
      <c r="FB14" s="25">
        <f>'RIMS II Type I Employment'!FB14*VLOOKUP('Equation 4 Type I FTE'!$B14,'Equation 3 FTE Conversion'!$B$10:$E$32,4,FALSE)</f>
        <v>1.8127700758566574E-2</v>
      </c>
      <c r="FC14" s="25">
        <f>'RIMS II Type I Employment'!FC14*VLOOKUP('Equation 4 Type I FTE'!$B14,'Equation 3 FTE Conversion'!$B$10:$E$32,4,FALSE)</f>
        <v>9.5000784724038716E-3</v>
      </c>
      <c r="FD14" s="25">
        <f>'RIMS II Type I Employment'!FD14*VLOOKUP('Equation 4 Type I FTE'!$B14,'Equation 3 FTE Conversion'!$B$10:$E$32,4,FALSE)</f>
        <v>6.7857703374313372E-3</v>
      </c>
      <c r="FE14" s="25">
        <f>'RIMS II Type I Employment'!FE14*VLOOKUP('Equation 4 Type I FTE'!$B14,'Equation 3 FTE Conversion'!$B$10:$E$32,4,FALSE)</f>
        <v>6.3010724561862411E-3</v>
      </c>
      <c r="FF14" s="25">
        <f>'RIMS II Type I Employment'!FF14*VLOOKUP('Equation 4 Type I FTE'!$B14,'Equation 3 FTE Conversion'!$B$10:$E$32,4,FALSE)</f>
        <v>6.3010724561862411E-3</v>
      </c>
      <c r="FG14" s="25">
        <f>'RIMS II Type I Employment'!FG14*VLOOKUP('Equation 4 Type I FTE'!$B14,'Equation 3 FTE Conversion'!$B$10:$E$32,4,FALSE)</f>
        <v>1.502563431859796E-2</v>
      </c>
      <c r="FH14" s="25">
        <f>'RIMS II Type I Employment'!FH14*VLOOKUP('Equation 4 Type I FTE'!$B14,'Equation 3 FTE Conversion'!$B$10:$E$32,4,FALSE)</f>
        <v>1.172968872613131E-2</v>
      </c>
      <c r="FI14" s="25">
        <f>'RIMS II Type I Employment'!FI14*VLOOKUP('Equation 4 Type I FTE'!$B14,'Equation 3 FTE Conversion'!$B$10:$E$32,4,FALSE)</f>
        <v>1.6382788386084226E-2</v>
      </c>
      <c r="FJ14" s="25">
        <f>'RIMS II Type I Employment'!FJ14*VLOOKUP('Equation 4 Type I FTE'!$B14,'Equation 3 FTE Conversion'!$B$10:$E$32,4,FALSE)</f>
        <v>1.7449123724823438E-2</v>
      </c>
      <c r="FK14" s="25">
        <f>'RIMS II Type I Employment'!FK14*VLOOKUP('Equation 4 Type I FTE'!$B14,'Equation 3 FTE Conversion'!$B$10:$E$32,4,FALSE)</f>
        <v>1.7255244572325398E-2</v>
      </c>
      <c r="FL14" s="25">
        <f>'RIMS II Type I Employment'!FL14*VLOOKUP('Equation 4 Type I FTE'!$B14,'Equation 3 FTE Conversion'!$B$10:$E$32,4,FALSE)</f>
        <v>1.5316453047345019E-2</v>
      </c>
      <c r="FM14" s="25">
        <f>'RIMS II Type I Employment'!FM14*VLOOKUP('Equation 4 Type I FTE'!$B14,'Equation 3 FTE Conversion'!$B$10:$E$32,4,FALSE)</f>
        <v>1.6576667538582265E-2</v>
      </c>
      <c r="FN14" s="25">
        <f>'RIMS II Type I Employment'!FN14*VLOOKUP('Equation 4 Type I FTE'!$B14,'Equation 3 FTE Conversion'!$B$10:$E$32,4,FALSE)</f>
        <v>1.9387915249803819E-2</v>
      </c>
      <c r="FO14" s="25">
        <f>'RIMS II Type I Employment'!FO14*VLOOKUP('Equation 4 Type I FTE'!$B14,'Equation 3 FTE Conversion'!$B$10:$E$32,4,FALSE)</f>
        <v>9.790897201150929E-3</v>
      </c>
      <c r="FP14" s="25">
        <f>'RIMS II Type I Employment'!FP14*VLOOKUP('Equation 4 Type I FTE'!$B14,'Equation 3 FTE Conversion'!$B$10:$E$32,4,FALSE)</f>
        <v>9.3061993199058321E-3</v>
      </c>
      <c r="FQ14" s="25">
        <f>'RIMS II Type I Employment'!FQ14*VLOOKUP('Equation 4 Type I FTE'!$B14,'Equation 3 FTE Conversion'!$B$10:$E$32,4,FALSE)</f>
        <v>8.3368035574156417E-3</v>
      </c>
      <c r="FR14" s="25">
        <f>'RIMS II Type I Employment'!FR14*VLOOKUP('Equation 4 Type I FTE'!$B14,'Equation 3 FTE Conversion'!$B$10:$E$32,4,FALSE)</f>
        <v>1.0372534658645042E-2</v>
      </c>
      <c r="FS14" s="25">
        <f>'RIMS II Type I Employment'!FS14*VLOOKUP('Equation 4 Type I FTE'!$B14,'Equation 3 FTE Conversion'!$B$10:$E$32,4,FALSE)</f>
        <v>1.4153178132356789E-2</v>
      </c>
      <c r="FT14" s="25">
        <f>'RIMS II Type I Employment'!FT14*VLOOKUP('Equation 4 Type I FTE'!$B14,'Equation 3 FTE Conversion'!$B$10:$E$32,4,FALSE)</f>
        <v>8.142924404917604E-3</v>
      </c>
      <c r="FU14" s="25">
        <f>'RIMS II Type I Employment'!FU14*VLOOKUP('Equation 4 Type I FTE'!$B14,'Equation 3 FTE Conversion'!$B$10:$E$32,4,FALSE)</f>
        <v>1.3862359403609732E-2</v>
      </c>
      <c r="FV14" s="25">
        <f>'RIMS II Type I Employment'!FV14*VLOOKUP('Equation 4 Type I FTE'!$B14,'Equation 3 FTE Conversion'!$B$10:$E$32,4,FALSE)</f>
        <v>1.06633533873921E-2</v>
      </c>
      <c r="FW14" s="25">
        <f>'RIMS II Type I Employment'!FW14*VLOOKUP('Equation 4 Type I FTE'!$B14,'Equation 3 FTE Conversion'!$B$10:$E$32,4,FALSE)</f>
        <v>1.3474601098613655E-2</v>
      </c>
      <c r="FX14" s="25">
        <f>'RIMS II Type I Employment'!FX14*VLOOKUP('Equation 4 Type I FTE'!$B14,'Equation 3 FTE Conversion'!$B$10:$E$32,4,FALSE)</f>
        <v>1.5219513471095998E-2</v>
      </c>
      <c r="FY14" s="25">
        <f>'RIMS II Type I Employment'!FY14*VLOOKUP('Equation 4 Type I FTE'!$B14,'Equation 3 FTE Conversion'!$B$10:$E$32,4,FALSE)</f>
        <v>1.3862359403609732E-2</v>
      </c>
      <c r="FZ14" s="25">
        <f>'RIMS II Type I Employment'!FZ14*VLOOKUP('Equation 4 Type I FTE'!$B14,'Equation 3 FTE Conversion'!$B$10:$E$32,4,FALSE)</f>
        <v>1.1244990844886215E-2</v>
      </c>
      <c r="GA14" s="25">
        <f>'RIMS II Type I Employment'!GA14*VLOOKUP('Equation 4 Type I FTE'!$B14,'Equation 3 FTE Conversion'!$B$10:$E$32,4,FALSE)</f>
        <v>9.9847763536489668E-3</v>
      </c>
      <c r="GB14" s="25">
        <f>'RIMS II Type I Employment'!GB14*VLOOKUP('Equation 4 Type I FTE'!$B14,'Equation 3 FTE Conversion'!$B$10:$E$32,4,FALSE)</f>
        <v>1.6673607114831283E-2</v>
      </c>
      <c r="GC14" s="25">
        <f>'RIMS II Type I Employment'!GC14*VLOOKUP('Equation 4 Type I FTE'!$B14,'Equation 3 FTE Conversion'!$B$10:$E$32,4,FALSE)</f>
        <v>2.1811404656029296E-2</v>
      </c>
      <c r="GD14" s="25">
        <f>'RIMS II Type I Employment'!GD14*VLOOKUP('Equation 4 Type I FTE'!$B14,'Equation 3 FTE Conversion'!$B$10:$E$32,4,FALSE)</f>
        <v>1.2117447031127389E-2</v>
      </c>
      <c r="GE14" s="25">
        <f>'RIMS II Type I Employment'!GE14*VLOOKUP('Equation 4 Type I FTE'!$B14,'Equation 3 FTE Conversion'!$B$10:$E$32,4,FALSE)</f>
        <v>1.0178655506147006E-2</v>
      </c>
      <c r="GF14" s="25">
        <f>'RIMS II Type I Employment'!GF14*VLOOKUP('Equation 4 Type I FTE'!$B14,'Equation 3 FTE Conversion'!$B$10:$E$32,4,FALSE)</f>
        <v>1.289296364111954E-2</v>
      </c>
      <c r="GG14" s="25">
        <f>'RIMS II Type I Employment'!GG14*VLOOKUP('Equation 4 Type I FTE'!$B14,'Equation 3 FTE Conversion'!$B$10:$E$32,4,FALSE)</f>
        <v>1.9678733978550876E-2</v>
      </c>
      <c r="GH14" s="25">
        <f>'RIMS II Type I Employment'!GH14*VLOOKUP('Equation 4 Type I FTE'!$B14,'Equation 3 FTE Conversion'!$B$10:$E$32,4,FALSE)</f>
        <v>1.7546063301072459E-2</v>
      </c>
      <c r="GI14" s="25">
        <f>'RIMS II Type I Employment'!GI14*VLOOKUP('Equation 4 Type I FTE'!$B14,'Equation 3 FTE Conversion'!$B$10:$E$32,4,FALSE)</f>
        <v>1.7836882029819513E-2</v>
      </c>
      <c r="GJ14" s="25">
        <f>'RIMS II Type I Employment'!GJ14*VLOOKUP('Equation 4 Type I FTE'!$B14,'Equation 3 FTE Conversion'!$B$10:$E$32,4,FALSE)</f>
        <v>2.2586921266021451E-2</v>
      </c>
      <c r="GK14" s="25">
        <f>'RIMS II Type I Employment'!GK14*VLOOKUP('Equation 4 Type I FTE'!$B14,'Equation 3 FTE Conversion'!$B$10:$E$32,4,FALSE)</f>
        <v>2.1229767198535181E-2</v>
      </c>
      <c r="GL14" s="25">
        <f>'RIMS II Type I Employment'!GL14*VLOOKUP('Equation 4 Type I FTE'!$B14,'Equation 3 FTE Conversion'!$B$10:$E$32,4,FALSE)</f>
        <v>2.7143081349725349E-2</v>
      </c>
      <c r="GM14" s="25">
        <f>'RIMS II Type I Employment'!GM14*VLOOKUP('Equation 4 Type I FTE'!$B14,'Equation 3 FTE Conversion'!$B$10:$E$32,4,FALSE)</f>
        <v>2.6173685587235155E-2</v>
      </c>
      <c r="GN14" s="25">
        <f>'RIMS II Type I Employment'!GN14*VLOOKUP('Equation 4 Type I FTE'!$B14,'Equation 3 FTE Conversion'!$B$10:$E$32,4,FALSE)</f>
        <v>1.0760292963641121E-2</v>
      </c>
      <c r="GO14" s="25">
        <f>'RIMS II Type I Employment'!GO14*VLOOKUP('Equation 4 Type I FTE'!$B14,'Equation 3 FTE Conversion'!$B$10:$E$32,4,FALSE)</f>
        <v>8.8215014386607386E-3</v>
      </c>
      <c r="GP14" s="25">
        <f>'RIMS II Type I Employment'!GP14*VLOOKUP('Equation 4 Type I FTE'!$B14,'Equation 3 FTE Conversion'!$B$10:$E$32,4,FALSE)</f>
        <v>1.2214386607376407E-2</v>
      </c>
      <c r="GQ14" s="25">
        <f>'RIMS II Type I Employment'!GQ14*VLOOKUP('Equation 4 Type I FTE'!$B14,'Equation 3 FTE Conversion'!$B$10:$E$32,4,FALSE)</f>
        <v>1.8612398639811664E-2</v>
      </c>
      <c r="GR14" s="25">
        <f>'RIMS II Type I Employment'!GR14*VLOOKUP('Equation 4 Type I FTE'!$B14,'Equation 3 FTE Conversion'!$B$10:$E$32,4,FALSE)</f>
        <v>1.7449123724823438E-2</v>
      </c>
      <c r="GS14" s="25">
        <f>'RIMS II Type I Employment'!GS14*VLOOKUP('Equation 4 Type I FTE'!$B14,'Equation 3 FTE Conversion'!$B$10:$E$32,4,FALSE)</f>
        <v>1.9000156944807743E-2</v>
      </c>
      <c r="GT14" s="25">
        <f>'RIMS II Type I Employment'!GT14*VLOOKUP('Equation 4 Type I FTE'!$B14,'Equation 3 FTE Conversion'!$B$10:$E$32,4,FALSE)</f>
        <v>1.172968872613131E-2</v>
      </c>
      <c r="GU14" s="25">
        <f>'RIMS II Type I Employment'!GU14*VLOOKUP('Equation 4 Type I FTE'!$B14,'Equation 3 FTE Conversion'!$B$10:$E$32,4,FALSE)</f>
        <v>1.3765419827360712E-2</v>
      </c>
      <c r="GV14" s="25">
        <f>'RIMS II Type I Employment'!GV14*VLOOKUP('Equation 4 Type I FTE'!$B14,'Equation 3 FTE Conversion'!$B$10:$E$32,4,FALSE)</f>
        <v>1.948485482605284E-2</v>
      </c>
      <c r="GW14" s="25">
        <f>'RIMS II Type I Employment'!GW14*VLOOKUP('Equation 4 Type I FTE'!$B14,'Equation 3 FTE Conversion'!$B$10:$E$32,4,FALSE)</f>
        <v>2.0066492283546952E-2</v>
      </c>
      <c r="GX14" s="25">
        <f>'RIMS II Type I Employment'!GX14*VLOOKUP('Equation 4 Type I FTE'!$B14,'Equation 3 FTE Conversion'!$B$10:$E$32,4,FALSE)</f>
        <v>1.8224640334815592E-2</v>
      </c>
      <c r="GY14" s="25">
        <f>'RIMS II Type I Employment'!GY14*VLOOKUP('Equation 4 Type I FTE'!$B14,'Equation 3 FTE Conversion'!$B$10:$E$32,4,FALSE)</f>
        <v>1.0760292963641121E-2</v>
      </c>
      <c r="GZ14" s="25">
        <f>'RIMS II Type I Employment'!GZ14*VLOOKUP('Equation 4 Type I FTE'!$B14,'Equation 3 FTE Conversion'!$B$10:$E$32,4,FALSE)</f>
        <v>1.599503008108815E-2</v>
      </c>
      <c r="HA14" s="25">
        <f>'RIMS II Type I Employment'!HA14*VLOOKUP('Equation 4 Type I FTE'!$B14,'Equation 3 FTE Conversion'!$B$10:$E$32,4,FALSE)</f>
        <v>8.045984828668586E-3</v>
      </c>
      <c r="HB14" s="25">
        <f>'RIMS II Type I Employment'!HB14*VLOOKUP('Equation 4 Type I FTE'!$B14,'Equation 3 FTE Conversion'!$B$10:$E$32,4,FALSE)</f>
        <v>6.4949516086842797E-3</v>
      </c>
      <c r="HC14" s="25">
        <f>'RIMS II Type I Employment'!HC14*VLOOKUP('Equation 4 Type I FTE'!$B14,'Equation 3 FTE Conversion'!$B$10:$E$32,4,FALSE)</f>
        <v>1.5122573894846978E-2</v>
      </c>
      <c r="HD14" s="25">
        <f>'RIMS II Type I Employment'!HD14*VLOOKUP('Equation 4 Type I FTE'!$B14,'Equation 3 FTE Conversion'!$B$10:$E$32,4,FALSE)</f>
        <v>1.5801150928590111E-2</v>
      </c>
      <c r="HE14" s="25">
        <f>'RIMS II Type I Employment'!HE14*VLOOKUP('Equation 4 Type I FTE'!$B14,'Equation 3 FTE Conversion'!$B$10:$E$32,4,FALSE)</f>
        <v>1.8030761182317549E-2</v>
      </c>
      <c r="HF14" s="25">
        <f>'RIMS II Type I Employment'!HF14*VLOOKUP('Equation 4 Type I FTE'!$B14,'Equation 3 FTE Conversion'!$B$10:$E$32,4,FALSE)</f>
        <v>1.1632749149882292E-2</v>
      </c>
      <c r="HG14" s="25">
        <f>'RIMS II Type I Employment'!HG14*VLOOKUP('Equation 4 Type I FTE'!$B14,'Equation 3 FTE Conversion'!$B$10:$E$32,4,FALSE)</f>
        <v>1.1535809573633274E-2</v>
      </c>
      <c r="HH14" s="25">
        <f>'RIMS II Type I Employment'!HH14*VLOOKUP('Equation 4 Type I FTE'!$B14,'Equation 3 FTE Conversion'!$B$10:$E$32,4,FALSE)</f>
        <v>1.832157991106461E-2</v>
      </c>
      <c r="HI14" s="25">
        <f>'RIMS II Type I Employment'!HI14*VLOOKUP('Equation 4 Type I FTE'!$B14,'Equation 3 FTE Conversion'!$B$10:$E$32,4,FALSE)</f>
        <v>6.6888307611823175E-3</v>
      </c>
      <c r="HJ14" s="25">
        <f>'RIMS II Type I Employment'!HJ14*VLOOKUP('Equation 4 Type I FTE'!$B14,'Equation 3 FTE Conversion'!$B$10:$E$32,4,FALSE)</f>
        <v>9.6939576249019093E-3</v>
      </c>
      <c r="HK14" s="25">
        <f>'RIMS II Type I Employment'!HK14*VLOOKUP('Equation 4 Type I FTE'!$B14,'Equation 3 FTE Conversion'!$B$10:$E$32,4,FALSE)</f>
        <v>0</v>
      </c>
      <c r="HL14" s="25">
        <f>'RIMS II Type I Employment'!HL14*VLOOKUP('Equation 4 Type I FTE'!$B14,'Equation 3 FTE Conversion'!$B$10:$E$32,4,FALSE)</f>
        <v>2.2296102537274393E-2</v>
      </c>
      <c r="HM14" s="25">
        <f>'RIMS II Type I Employment'!HM14*VLOOKUP('Equation 4 Type I FTE'!$B14,'Equation 3 FTE Conversion'!$B$10:$E$32,4,FALSE)</f>
        <v>3.5673764059639027E-2</v>
      </c>
      <c r="HN14" s="25">
        <f>'RIMS II Type I Employment'!HN14*VLOOKUP('Equation 4 Type I FTE'!$B14,'Equation 3 FTE Conversion'!$B$10:$E$32,4,FALSE)</f>
        <v>2.161752550353126E-2</v>
      </c>
      <c r="HO14" s="25">
        <f>'RIMS II Type I Employment'!HO14*VLOOKUP('Equation 4 Type I FTE'!$B14,'Equation 3 FTE Conversion'!$B$10:$E$32,4,FALSE)</f>
        <v>1.618890923358619E-2</v>
      </c>
      <c r="HP14" s="25">
        <f>'RIMS II Type I Employment'!HP14*VLOOKUP('Equation 4 Type I FTE'!$B14,'Equation 3 FTE Conversion'!$B$10:$E$32,4,FALSE)</f>
        <v>1.3571540674862674E-2</v>
      </c>
      <c r="HQ14" s="25">
        <f>'RIMS II Type I Employment'!HQ14*VLOOKUP('Equation 4 Type I FTE'!$B14,'Equation 3 FTE Conversion'!$B$10:$E$32,4,FALSE)</f>
        <v>1.2020507454878367E-2</v>
      </c>
      <c r="HR14" s="25">
        <f>'RIMS II Type I Employment'!HR14*VLOOKUP('Equation 4 Type I FTE'!$B14,'Equation 3 FTE Conversion'!$B$10:$E$32,4,FALSE)</f>
        <v>2.2005283808527336E-2</v>
      </c>
      <c r="HS14" s="25">
        <f>'RIMS II Type I Employment'!HS14*VLOOKUP('Equation 4 Type I FTE'!$B14,'Equation 3 FTE Conversion'!$B$10:$E$32,4,FALSE)</f>
        <v>2.2393042113523411E-2</v>
      </c>
      <c r="HT14" s="25">
        <f>'RIMS II Type I Employment'!HT14*VLOOKUP('Equation 4 Type I FTE'!$B14,'Equation 3 FTE Conversion'!$B$10:$E$32,4,FALSE)</f>
        <v>1.832157991106461E-2</v>
      </c>
      <c r="HU14" s="25">
        <f>'RIMS II Type I Employment'!HU14*VLOOKUP('Equation 4 Type I FTE'!$B14,'Equation 3 FTE Conversion'!$B$10:$E$32,4,FALSE)</f>
        <v>4.2168715668323302E-2</v>
      </c>
      <c r="HV14" s="25">
        <f>'RIMS II Type I Employment'!HV14*VLOOKUP('Equation 4 Type I FTE'!$B14,'Equation 3 FTE Conversion'!$B$10:$E$32,4,FALSE)</f>
        <v>3.2668637195919434E-2</v>
      </c>
      <c r="HW14" s="25">
        <f>'RIMS II Type I Employment'!HW14*VLOOKUP('Equation 4 Type I FTE'!$B14,'Equation 3 FTE Conversion'!$B$10:$E$32,4,FALSE)</f>
        <v>2.3071619147266548E-2</v>
      </c>
      <c r="HX14" s="25">
        <f>'RIMS II Type I Employment'!HX14*VLOOKUP('Equation 4 Type I FTE'!$B14,'Equation 3 FTE Conversion'!$B$10:$E$32,4,FALSE)</f>
        <v>2.161752550353126E-2</v>
      </c>
      <c r="HY14" s="25">
        <f>'RIMS II Type I Employment'!HY14*VLOOKUP('Equation 4 Type I FTE'!$B14,'Equation 3 FTE Conversion'!$B$10:$E$32,4,FALSE)</f>
        <v>1.948485482605284E-2</v>
      </c>
      <c r="HZ14" s="25">
        <f>'RIMS II Type I Employment'!HZ14*VLOOKUP('Equation 4 Type I FTE'!$B14,'Equation 3 FTE Conversion'!$B$10:$E$32,4,FALSE)</f>
        <v>4.2168715668323302E-2</v>
      </c>
      <c r="IA14" s="25">
        <f>'RIMS II Type I Employment'!IA14*VLOOKUP('Equation 4 Type I FTE'!$B14,'Equation 3 FTE Conversion'!$B$10:$E$32,4,FALSE)</f>
        <v>2.5107350248495947E-2</v>
      </c>
      <c r="IB14" s="25">
        <f>'RIMS II Type I Employment'!IB14*VLOOKUP('Equation 4 Type I FTE'!$B14,'Equation 3 FTE Conversion'!$B$10:$E$32,4,FALSE)</f>
        <v>3.2474758043421398E-2</v>
      </c>
      <c r="IC14" s="25">
        <f>'RIMS II Type I Employment'!IC14*VLOOKUP('Equation 4 Type I FTE'!$B14,'Equation 3 FTE Conversion'!$B$10:$E$32,4,FALSE)</f>
        <v>2.6852262620978288E-2</v>
      </c>
      <c r="ID14" s="25">
        <f>'RIMS II Type I Employment'!ID14*VLOOKUP('Equation 4 Type I FTE'!$B14,'Equation 3 FTE Conversion'!$B$10:$E$32,4,FALSE)</f>
        <v>2.2102223384776354E-2</v>
      </c>
      <c r="IE14" s="25">
        <f>'RIMS II Type I Employment'!IE14*VLOOKUP('Equation 4 Type I FTE'!$B14,'Equation 3 FTE Conversion'!$B$10:$E$32,4,FALSE)</f>
        <v>2.0260371436044991E-2</v>
      </c>
      <c r="IF14" s="25">
        <f>'RIMS II Type I Employment'!IF14*VLOOKUP('Equation 4 Type I FTE'!$B14,'Equation 3 FTE Conversion'!$B$10:$E$32,4,FALSE)</f>
        <v>1.3668480251111692E-2</v>
      </c>
      <c r="IG14" s="25">
        <f>'RIMS II Type I Employment'!IG14*VLOOKUP('Equation 4 Type I FTE'!$B14,'Equation 3 FTE Conversion'!$B$10:$E$32,4,FALSE)</f>
        <v>1.0178655506147006E-2</v>
      </c>
      <c r="IH14" s="25">
        <f>'RIMS II Type I Employment'!IH14*VLOOKUP('Equation 4 Type I FTE'!$B14,'Equation 3 FTE Conversion'!$B$10:$E$32,4,FALSE)</f>
        <v>9.4031388961548536E-3</v>
      </c>
      <c r="II14" s="25">
        <f>'RIMS II Type I Employment'!II14*VLOOKUP('Equation 4 Type I FTE'!$B14,'Equation 3 FTE Conversion'!$B$10:$E$32,4,FALSE)</f>
        <v>6.6888307611823175E-3</v>
      </c>
      <c r="IJ14" s="25">
        <f>'RIMS II Type I Employment'!IJ14*VLOOKUP('Equation 4 Type I FTE'!$B14,'Equation 3 FTE Conversion'!$B$10:$E$32,4,FALSE)</f>
        <v>2.345937745226262E-2</v>
      </c>
      <c r="IK14" s="25">
        <f>'RIMS II Type I Employment'!IK14*VLOOKUP('Equation 4 Type I FTE'!$B14,'Equation 3 FTE Conversion'!$B$10:$E$32,4,FALSE)</f>
        <v>1.3765419827360712E-2</v>
      </c>
      <c r="IL14" s="25">
        <f>'RIMS II Type I Employment'!IL14*VLOOKUP('Equation 4 Type I FTE'!$B14,'Equation 3 FTE Conversion'!$B$10:$E$32,4,FALSE)</f>
        <v>1.0760292963641121E-2</v>
      </c>
      <c r="IM14" s="25">
        <f>'RIMS II Type I Employment'!IM14*VLOOKUP('Equation 4 Type I FTE'!$B14,'Equation 3 FTE Conversion'!$B$10:$E$32,4,FALSE)</f>
        <v>1.5801150928590111E-2</v>
      </c>
      <c r="IN14" s="25">
        <f>'RIMS II Type I Employment'!IN14*VLOOKUP('Equation 4 Type I FTE'!$B14,'Equation 3 FTE Conversion'!$B$10:$E$32,4,FALSE)</f>
        <v>1.3086842793617577E-2</v>
      </c>
      <c r="IO14" s="25">
        <f>'RIMS II Type I Employment'!IO14*VLOOKUP('Equation 4 Type I FTE'!$B14,'Equation 3 FTE Conversion'!$B$10:$E$32,4,FALSE)</f>
        <v>1.0469474234894064E-2</v>
      </c>
      <c r="IP14" s="25">
        <f>'RIMS II Type I Employment'!IP14*VLOOKUP('Equation 4 Type I FTE'!$B14,'Equation 3 FTE Conversion'!$B$10:$E$32,4,FALSE)</f>
        <v>1.6382788386084226E-2</v>
      </c>
      <c r="IQ14" s="25">
        <f>'RIMS II Type I Employment'!IQ14*VLOOKUP('Equation 4 Type I FTE'!$B14,'Equation 3 FTE Conversion'!$B$10:$E$32,4,FALSE)</f>
        <v>1.8903217368558725E-2</v>
      </c>
      <c r="IR14" s="25">
        <f>'RIMS II Type I Employment'!IR14*VLOOKUP('Equation 4 Type I FTE'!$B14,'Equation 3 FTE Conversion'!$B$10:$E$32,4,FALSE)</f>
        <v>1.715830499607638E-2</v>
      </c>
      <c r="IS14" s="25">
        <f>'RIMS II Type I Employment'!IS14*VLOOKUP('Equation 4 Type I FTE'!$B14,'Equation 3 FTE Conversion'!$B$10:$E$32,4,FALSE)</f>
        <v>1.4831755166099922E-2</v>
      </c>
      <c r="IT14" s="25">
        <f>'RIMS II Type I Employment'!IT14*VLOOKUP('Equation 4 Type I FTE'!$B14,'Equation 3 FTE Conversion'!$B$10:$E$32,4,FALSE)</f>
        <v>1.2699084488621502E-2</v>
      </c>
      <c r="IU14" s="25">
        <f>'RIMS II Type I Employment'!IU14*VLOOKUP('Equation 4 Type I FTE'!$B14,'Equation 3 FTE Conversion'!$B$10:$E$32,4,FALSE)</f>
        <v>2.0938948469788127E-2</v>
      </c>
      <c r="IV14" s="25">
        <f>'RIMS II Type I Employment'!IV14*VLOOKUP('Equation 4 Type I FTE'!$B14,'Equation 3 FTE Conversion'!$B$10:$E$32,4,FALSE)</f>
        <v>1.6770546691080305E-2</v>
      </c>
      <c r="IW14" s="25">
        <f>'RIMS II Type I Employment'!IW14*VLOOKUP('Equation 4 Type I FTE'!$B14,'Equation 3 FTE Conversion'!$B$10:$E$32,4,FALSE)</f>
        <v>2.2005283808527336E-2</v>
      </c>
      <c r="IX14" s="25">
        <f>'RIMS II Type I Employment'!IX14*VLOOKUP('Equation 4 Type I FTE'!$B14,'Equation 3 FTE Conversion'!$B$10:$E$32,4,FALSE)</f>
        <v>1.9097096521056761E-2</v>
      </c>
      <c r="IY14" s="25">
        <f>'RIMS II Type I Employment'!IY14*VLOOKUP('Equation 4 Type I FTE'!$B14,'Equation 3 FTE Conversion'!$B$10:$E$32,4,FALSE)</f>
        <v>1.3668480251111692E-2</v>
      </c>
      <c r="IZ14" s="25">
        <f>'RIMS II Type I Employment'!IZ14*VLOOKUP('Equation 4 Type I FTE'!$B14,'Equation 3 FTE Conversion'!$B$10:$E$32,4,FALSE)</f>
        <v>1.4734815589850903E-2</v>
      </c>
      <c r="JA14" s="25">
        <f>'RIMS II Type I Employment'!JA14*VLOOKUP('Equation 4 Type I FTE'!$B14,'Equation 3 FTE Conversion'!$B$10:$E$32,4,FALSE)</f>
        <v>1.405623855610777E-2</v>
      </c>
      <c r="JB14" s="25">
        <f>'RIMS II Type I Employment'!JB14*VLOOKUP('Equation 4 Type I FTE'!$B14,'Equation 3 FTE Conversion'!$B$10:$E$32,4,FALSE)</f>
        <v>1.9097096521056761E-2</v>
      </c>
      <c r="JC14" s="25">
        <f>'RIMS II Type I Employment'!JC14*VLOOKUP('Equation 4 Type I FTE'!$B14,'Equation 3 FTE Conversion'!$B$10:$E$32,4,FALSE)</f>
        <v>2.0551190164792048E-2</v>
      </c>
      <c r="JD14" s="25">
        <f>'RIMS II Type I Employment'!JD14*VLOOKUP('Equation 4 Type I FTE'!$B14,'Equation 3 FTE Conversion'!$B$10:$E$32,4,FALSE)</f>
        <v>3.0245147789693956E-2</v>
      </c>
      <c r="JE14" s="25">
        <f>'RIMS II Type I Employment'!JE14*VLOOKUP('Equation 4 Type I FTE'!$B14,'Equation 3 FTE Conversion'!$B$10:$E$32,4,FALSE)</f>
        <v>2.5301229400993986E-2</v>
      </c>
      <c r="JF14" s="25">
        <f>'RIMS II Type I Employment'!JF14*VLOOKUP('Equation 4 Type I FTE'!$B14,'Equation 3 FTE Conversion'!$B$10:$E$32,4,FALSE)</f>
        <v>2.2296102537274393E-2</v>
      </c>
      <c r="JG14" s="25">
        <f>'RIMS II Type I Employment'!JG14*VLOOKUP('Equation 4 Type I FTE'!$B14,'Equation 3 FTE Conversion'!$B$10:$E$32,4,FALSE)</f>
        <v>3.0535966518441017E-2</v>
      </c>
      <c r="JH14" s="25">
        <f>'RIMS II Type I Employment'!JH14*VLOOKUP('Equation 4 Type I FTE'!$B14,'Equation 3 FTE Conversion'!$B$10:$E$32,4,FALSE)</f>
        <v>5.9520899816897732E-2</v>
      </c>
      <c r="JI14" s="25">
        <f>'RIMS II Type I Employment'!JI14*VLOOKUP('Equation 4 Type I FTE'!$B14,'Equation 3 FTE Conversion'!$B$10:$E$32,4,FALSE)</f>
        <v>4.1587078210829194E-2</v>
      </c>
      <c r="JJ14" s="25">
        <f>'RIMS II Type I Employment'!JJ14*VLOOKUP('Equation 4 Type I FTE'!$B14,'Equation 3 FTE Conversion'!$B$10:$E$32,4,FALSE)</f>
        <v>1.3571540674862674E-2</v>
      </c>
      <c r="JK14" s="25">
        <f>'RIMS II Type I Employment'!JK14*VLOOKUP('Equation 4 Type I FTE'!$B14,'Equation 3 FTE Conversion'!$B$10:$E$32,4,FALSE)</f>
        <v>3.354109338216061E-2</v>
      </c>
      <c r="JL14" s="25">
        <f>'RIMS II Type I Employment'!JL14*VLOOKUP('Equation 4 Type I FTE'!$B14,'Equation 3 FTE Conversion'!$B$10:$E$32,4,FALSE)</f>
        <v>2.9372691603452787E-2</v>
      </c>
      <c r="JM14" s="25">
        <f>'RIMS II Type I Employment'!JM14*VLOOKUP('Equation 4 Type I FTE'!$B14,'Equation 3 FTE Conversion'!$B$10:$E$32,4,FALSE)</f>
        <v>0.11051111692388178</v>
      </c>
      <c r="JN14" s="25">
        <f>'RIMS II Type I Employment'!JN14*VLOOKUP('Equation 4 Type I FTE'!$B14,'Equation 3 FTE Conversion'!$B$10:$E$32,4,FALSE)</f>
        <v>3.0245147789693956E-2</v>
      </c>
      <c r="JO14" s="25">
        <f>'RIMS II Type I Employment'!JO14*VLOOKUP('Equation 4 Type I FTE'!$B14,'Equation 3 FTE Conversion'!$B$10:$E$32,4,FALSE)</f>
        <v>2.6076746010986137E-2</v>
      </c>
      <c r="JP14" s="25">
        <f>'RIMS II Type I Employment'!JP14*VLOOKUP('Equation 4 Type I FTE'!$B14,'Equation 3 FTE Conversion'!$B$10:$E$32,4,FALSE)</f>
        <v>2.8597174993460633E-2</v>
      </c>
      <c r="JQ14" s="25">
        <f>'RIMS II Type I Employment'!JQ14*VLOOKUP('Equation 4 Type I FTE'!$B14,'Equation 3 FTE Conversion'!$B$10:$E$32,4,FALSE)</f>
        <v>0.11487339785508763</v>
      </c>
      <c r="JR14" s="25">
        <f>'RIMS II Type I Employment'!JR14*VLOOKUP('Equation 4 Type I FTE'!$B14,'Equation 3 FTE Conversion'!$B$10:$E$32,4,FALSE)</f>
        <v>7.532205074548784E-2</v>
      </c>
      <c r="JS14" s="25">
        <f>'RIMS II Type I Employment'!JS14*VLOOKUP('Equation 4 Type I FTE'!$B14,'Equation 3 FTE Conversion'!$B$10:$E$32,4,FALSE)</f>
        <v>3.0148208213444938E-2</v>
      </c>
      <c r="JT14" s="25">
        <f>'RIMS II Type I Employment'!JT14*VLOOKUP('Equation 4 Type I FTE'!$B14,'Equation 3 FTE Conversion'!$B$10:$E$32,4,FALSE)</f>
        <v>7.1541407271776103E-2</v>
      </c>
      <c r="JU14" s="25">
        <f>'RIMS II Type I Employment'!JU14*VLOOKUP('Equation 4 Type I FTE'!$B14,'Equation 3 FTE Conversion'!$B$10:$E$32,4,FALSE)</f>
        <v>8.2398639811666237E-3</v>
      </c>
      <c r="JV14" s="25">
        <f>'RIMS II Type I Employment'!JV14*VLOOKUP('Equation 4 Type I FTE'!$B14,'Equation 3 FTE Conversion'!$B$10:$E$32,4,FALSE)</f>
        <v>1.1923567878629349E-2</v>
      </c>
      <c r="JW14" s="25">
        <f>'RIMS II Type I Employment'!JW14*VLOOKUP('Equation 4 Type I FTE'!$B14,'Equation 3 FTE Conversion'!$B$10:$E$32,4,FALSE)</f>
        <v>1.395929897985875E-2</v>
      </c>
      <c r="JX14" s="25">
        <f>'RIMS II Type I Employment'!JX14*VLOOKUP('Equation 4 Type I FTE'!$B14,'Equation 3 FTE Conversion'!$B$10:$E$32,4,FALSE)</f>
        <v>1.1051111692388177E-2</v>
      </c>
      <c r="JY14" s="25">
        <f>'RIMS II Type I Employment'!JY14*VLOOKUP('Equation 4 Type I FTE'!$B14,'Equation 3 FTE Conversion'!$B$10:$E$32,4,FALSE)</f>
        <v>7.6582265236725096E-3</v>
      </c>
      <c r="JZ14" s="25">
        <f>'RIMS II Type I Employment'!JZ14*VLOOKUP('Equation 4 Type I FTE'!$B14,'Equation 3 FTE Conversion'!$B$10:$E$32,4,FALSE)</f>
        <v>1.0469474234894064E-2</v>
      </c>
      <c r="KA14" s="25">
        <f>'RIMS II Type I Employment'!KA14*VLOOKUP('Equation 4 Type I FTE'!$B14,'Equation 3 FTE Conversion'!$B$10:$E$32,4,FALSE)</f>
        <v>3.6837038974627256E-3</v>
      </c>
      <c r="KB14" s="25">
        <f>'RIMS II Type I Employment'!KB14*VLOOKUP('Equation 4 Type I FTE'!$B14,'Equation 3 FTE Conversion'!$B$10:$E$32,4,FALSE)</f>
        <v>5.4286162699450696E-3</v>
      </c>
      <c r="KC14" s="25">
        <f>'RIMS II Type I Employment'!KC14*VLOOKUP('Equation 4 Type I FTE'!$B14,'Equation 3 FTE Conversion'!$B$10:$E$32,4,FALSE)</f>
        <v>5.7194349986921271E-3</v>
      </c>
      <c r="KD14" s="25">
        <f>'RIMS II Type I Employment'!KD14*VLOOKUP('Equation 4 Type I FTE'!$B14,'Equation 3 FTE Conversion'!$B$10:$E$32,4,FALSE)</f>
        <v>1.6576667538582265E-2</v>
      </c>
      <c r="KE14" s="25">
        <f>'RIMS II Type I Employment'!KE14*VLOOKUP('Equation 4 Type I FTE'!$B14,'Equation 3 FTE Conversion'!$B$10:$E$32,4,FALSE)</f>
        <v>3.8775830499607637E-2</v>
      </c>
      <c r="KF14" s="25">
        <f>'RIMS II Type I Employment'!KF14*VLOOKUP('Equation 4 Type I FTE'!$B14,'Equation 3 FTE Conversion'!$B$10:$E$32,4,FALSE)</f>
        <v>2.3944075333507717E-2</v>
      </c>
      <c r="KG14" s="25">
        <f>'RIMS II Type I Employment'!KG14*VLOOKUP('Equation 4 Type I FTE'!$B14,'Equation 3 FTE Conversion'!$B$10:$E$32,4,FALSE)</f>
        <v>1.7255244572325398E-2</v>
      </c>
      <c r="KH14" s="25">
        <f>'RIMS II Type I Employment'!KH14*VLOOKUP('Equation 4 Type I FTE'!$B14,'Equation 3 FTE Conversion'!$B$10:$E$32,4,FALSE)</f>
        <v>1.3862359403609732E-2</v>
      </c>
      <c r="KI14" s="25">
        <f>'RIMS II Type I Employment'!KI14*VLOOKUP('Equation 4 Type I FTE'!$B14,'Equation 3 FTE Conversion'!$B$10:$E$32,4,FALSE)</f>
        <v>7.7551660999215285E-3</v>
      </c>
      <c r="KJ14" s="25">
        <f>'RIMS II Type I Employment'!KJ14*VLOOKUP('Equation 4 Type I FTE'!$B14,'Equation 3 FTE Conversion'!$B$10:$E$32,4,FALSE)</f>
        <v>2.3556317028511641E-2</v>
      </c>
      <c r="KK14" s="25">
        <f>'RIMS II Type I Employment'!KK14*VLOOKUP('Equation 4 Type I FTE'!$B14,'Equation 3 FTE Conversion'!$B$10:$E$32,4,FALSE)</f>
        <v>3.2862516348417477E-2</v>
      </c>
      <c r="KL14" s="25">
        <f>'RIMS II Type I Employment'!KL14*VLOOKUP('Equation 4 Type I FTE'!$B14,'Equation 3 FTE Conversion'!$B$10:$E$32,4,FALSE)</f>
        <v>5.2056552445723256E-2</v>
      </c>
      <c r="KM14" s="25">
        <f>'RIMS II Type I Employment'!KM14*VLOOKUP('Equation 4 Type I FTE'!$B14,'Equation 3 FTE Conversion'!$B$10:$E$32,4,FALSE)</f>
        <v>2.5495108553492022E-2</v>
      </c>
      <c r="KN14" s="25">
        <f>'RIMS II Type I Employment'!KN14*VLOOKUP('Equation 4 Type I FTE'!$B14,'Equation 3 FTE Conversion'!$B$10:$E$32,4,FALSE)</f>
        <v>8.2398639811666237E-3</v>
      </c>
      <c r="KO14" s="25">
        <f>'RIMS II Type I Employment'!KO14*VLOOKUP('Equation 4 Type I FTE'!$B14,'Equation 3 FTE Conversion'!$B$10:$E$32,4,FALSE)</f>
        <v>9.790897201150929E-3</v>
      </c>
      <c r="KP14" s="25">
        <f>'RIMS II Type I Employment'!KP14*VLOOKUP('Equation 4 Type I FTE'!$B14,'Equation 3 FTE Conversion'!$B$10:$E$32,4,FALSE)</f>
        <v>1.0275595082396024E-2</v>
      </c>
      <c r="KQ14" s="25">
        <f>'RIMS II Type I Employment'!KQ14*VLOOKUP('Equation 4 Type I FTE'!$B14,'Equation 3 FTE Conversion'!$B$10:$E$32,4,FALSE)</f>
        <v>4.1877896939576255E-2</v>
      </c>
      <c r="KR14" s="25">
        <f>'RIMS II Type I Employment'!KR14*VLOOKUP('Equation 4 Type I FTE'!$B14,'Equation 3 FTE Conversion'!$B$10:$E$32,4,FALSE)</f>
        <v>0.17342490190949517</v>
      </c>
      <c r="KS14" s="25">
        <f>'RIMS II Type I Employment'!KS14*VLOOKUP('Equation 4 Type I FTE'!$B14,'Equation 3 FTE Conversion'!$B$10:$E$32,4,FALSE)</f>
        <v>2.3750196181009681E-2</v>
      </c>
      <c r="KT14" s="25">
        <f>'RIMS II Type I Employment'!KT14*VLOOKUP('Equation 4 Type I FTE'!$B14,'Equation 3 FTE Conversion'!$B$10:$E$32,4,FALSE)</f>
        <v>2.0745069317290084E-2</v>
      </c>
      <c r="KU14" s="25">
        <f>'RIMS II Type I Employment'!KU14*VLOOKUP('Equation 4 Type I FTE'!$B14,'Equation 3 FTE Conversion'!$B$10:$E$32,4,FALSE)</f>
        <v>2.7240020925974367E-2</v>
      </c>
      <c r="KV14" s="25">
        <f>'RIMS II Type I Employment'!KV14*VLOOKUP('Equation 4 Type I FTE'!$B14,'Equation 3 FTE Conversion'!$B$10:$E$32,4,FALSE)</f>
        <v>1.3086842793617577E-2</v>
      </c>
      <c r="KW14" s="25">
        <f>'RIMS II Type I Employment'!KW14*VLOOKUP('Equation 4 Type I FTE'!$B14,'Equation 3 FTE Conversion'!$B$10:$E$32,4,FALSE)</f>
        <v>1.8224640334815592E-2</v>
      </c>
      <c r="KX14" s="25">
        <f>'RIMS II Type I Employment'!KX14*VLOOKUP('Equation 4 Type I FTE'!$B14,'Equation 3 FTE Conversion'!$B$10:$E$32,4,FALSE)</f>
        <v>6.4949516086842797E-3</v>
      </c>
      <c r="KY14" s="25">
        <f>'RIMS II Type I Employment'!KY14*VLOOKUP('Equation 4 Type I FTE'!$B14,'Equation 3 FTE Conversion'!$B$10:$E$32,4,FALSE)</f>
        <v>4.9439183886999744E-3</v>
      </c>
      <c r="KZ14" s="25">
        <f>'RIMS II Type I Employment'!KZ14*VLOOKUP('Equation 4 Type I FTE'!$B14,'Equation 3 FTE Conversion'!$B$10:$E$32,4,FALSE)</f>
        <v>1.0566413811143082E-2</v>
      </c>
      <c r="LA14" s="25">
        <f>'RIMS II Type I Employment'!LA14*VLOOKUP('Equation 4 Type I FTE'!$B14,'Equation 3 FTE Conversion'!$B$10:$E$32,4,FALSE)</f>
        <v>1.1341930421135234E-2</v>
      </c>
      <c r="LB14" s="25">
        <f>'RIMS II Type I Employment'!LB14*VLOOKUP('Equation 4 Type I FTE'!$B14,'Equation 3 FTE Conversion'!$B$10:$E$32,4,FALSE)</f>
        <v>1.172968872613131E-2</v>
      </c>
      <c r="LC14" s="25">
        <f>'RIMS II Type I Employment'!LC14*VLOOKUP('Equation 4 Type I FTE'!$B14,'Equation 3 FTE Conversion'!$B$10:$E$32,4,FALSE)</f>
        <v>1.2117447031127389E-2</v>
      </c>
      <c r="LD14" s="25">
        <f>'RIMS II Type I Employment'!LD14*VLOOKUP('Equation 4 Type I FTE'!$B14,'Equation 3 FTE Conversion'!$B$10:$E$32,4,FALSE)</f>
        <v>8.8215014386607386E-3</v>
      </c>
      <c r="LE14" s="25">
        <f>'RIMS II Type I Employment'!LE14*VLOOKUP('Equation 4 Type I FTE'!$B14,'Equation 3 FTE Conversion'!$B$10:$E$32,4,FALSE)</f>
        <v>1.9678733978550876E-2</v>
      </c>
      <c r="LF14" s="25">
        <f>'RIMS II Type I Employment'!LF14*VLOOKUP('Equation 4 Type I FTE'!$B14,'Equation 3 FTE Conversion'!$B$10:$E$32,4,FALSE)</f>
        <v>2.1326706774784199E-2</v>
      </c>
      <c r="LG14" s="25">
        <f>'RIMS II Type I Employment'!LG14*VLOOKUP('Equation 4 Type I FTE'!$B14,'Equation 3 FTE Conversion'!$B$10:$E$32,4,FALSE)</f>
        <v>8.3368035574156417E-3</v>
      </c>
      <c r="LH14" s="25">
        <f>'RIMS II Type I Employment'!LH14*VLOOKUP('Equation 4 Type I FTE'!$B14,'Equation 3 FTE Conversion'!$B$10:$E$32,4,FALSE)</f>
        <v>1.7255244572325398E-2</v>
      </c>
      <c r="LI14" s="25">
        <f>'RIMS II Type I Employment'!LI14*VLOOKUP('Equation 4 Type I FTE'!$B14,'Equation 3 FTE Conversion'!$B$10:$E$32,4,FALSE)</f>
        <v>5.9133141511901657E-3</v>
      </c>
      <c r="LJ14" s="25">
        <f>'RIMS II Type I Employment'!LJ14*VLOOKUP('Equation 4 Type I FTE'!$B14,'Equation 3 FTE Conversion'!$B$10:$E$32,4,FALSE)</f>
        <v>1.1632749149882292E-2</v>
      </c>
      <c r="LK14" s="25">
        <f>'RIMS II Type I Employment'!LK14*VLOOKUP('Equation 4 Type I FTE'!$B14,'Equation 3 FTE Conversion'!$B$10:$E$32,4,FALSE)</f>
        <v>1.6673607114831283E-2</v>
      </c>
      <c r="LL14" s="25">
        <f>'RIMS II Type I Employment'!LL14*VLOOKUP('Equation 4 Type I FTE'!$B14,'Equation 3 FTE Conversion'!$B$10:$E$32,4,FALSE)</f>
        <v>4.8469788124509547E-3</v>
      </c>
      <c r="LM14" s="25">
        <f>'RIMS II Type I Employment'!LM14*VLOOKUP('Equation 4 Type I FTE'!$B14,'Equation 3 FTE Conversion'!$B$10:$E$32,4,FALSE)</f>
        <v>1.2311326183625425E-2</v>
      </c>
      <c r="LN14" s="25">
        <f>'RIMS II Type I Employment'!LN14*VLOOKUP('Equation 4 Type I FTE'!$B14,'Equation 3 FTE Conversion'!$B$10:$E$32,4,FALSE)</f>
        <v>1.4637876013601885E-2</v>
      </c>
      <c r="LO14" s="25">
        <f>'RIMS II Type I Employment'!LO14*VLOOKUP('Equation 4 Type I FTE'!$B14,'Equation 3 FTE Conversion'!$B$10:$E$32,4,FALSE)</f>
        <v>4.3428930159560557E-2</v>
      </c>
      <c r="LP14" s="25">
        <f>'RIMS II Type I Employment'!LP14*VLOOKUP('Equation 4 Type I FTE'!$B14,'Equation 3 FTE Conversion'!$B$10:$E$32,4,FALSE)</f>
        <v>1.3668480251111692E-2</v>
      </c>
      <c r="LQ14" s="25">
        <f>'RIMS II Type I Employment'!LQ14*VLOOKUP('Equation 4 Type I FTE'!$B14,'Equation 3 FTE Conversion'!$B$10:$E$32,4,FALSE)</f>
        <v>1.618890923358619E-2</v>
      </c>
      <c r="LR14" s="25">
        <f>'RIMS II Type I Employment'!LR14*VLOOKUP('Equation 4 Type I FTE'!$B14,'Equation 3 FTE Conversion'!$B$10:$E$32,4,FALSE)</f>
        <v>1.0760292963641121E-2</v>
      </c>
      <c r="LS14" s="25">
        <f>'RIMS II Type I Employment'!LS14*VLOOKUP('Equation 4 Type I FTE'!$B14,'Equation 3 FTE Conversion'!$B$10:$E$32,4,FALSE)</f>
        <v>1.3086842793617577E-2</v>
      </c>
      <c r="LT14" s="25">
        <f>'RIMS II Type I Employment'!LT14*VLOOKUP('Equation 4 Type I FTE'!$B14,'Equation 3 FTE Conversion'!$B$10:$E$32,4,FALSE)</f>
        <v>1.2796024064870522E-2</v>
      </c>
      <c r="LU14" s="25">
        <f>'RIMS II Type I Employment'!LU14*VLOOKUP('Equation 4 Type I FTE'!$B14,'Equation 3 FTE Conversion'!$B$10:$E$32,4,FALSE)</f>
        <v>1.3474601098613655E-2</v>
      </c>
      <c r="LV14" s="25">
        <f>'RIMS II Type I Employment'!LV14*VLOOKUP('Equation 4 Type I FTE'!$B14,'Equation 3 FTE Conversion'!$B$10:$E$32,4,FALSE)</f>
        <v>3.6352341093382159E-2</v>
      </c>
      <c r="LW14" s="25">
        <f>'RIMS II Type I Employment'!LW14*VLOOKUP('Equation 4 Type I FTE'!$B14,'Equation 3 FTE Conversion'!$B$10:$E$32,4,FALSE)</f>
        <v>3.2668637195919434E-2</v>
      </c>
      <c r="LX14" s="25">
        <f>'RIMS II Type I Employment'!LX14*VLOOKUP('Equation 4 Type I FTE'!$B14,'Equation 3 FTE Conversion'!$B$10:$E$32,4,FALSE)</f>
        <v>1.1535809573633274E-2</v>
      </c>
      <c r="LY14" s="25">
        <f>'RIMS II Type I Employment'!LY14*VLOOKUP('Equation 4 Type I FTE'!$B14,'Equation 3 FTE Conversion'!$B$10:$E$32,4,FALSE)</f>
        <v>1.618890923358619E-2</v>
      </c>
      <c r="LZ14" s="25">
        <f>'RIMS II Type I Employment'!LZ14*VLOOKUP('Equation 4 Type I FTE'!$B14,'Equation 3 FTE Conversion'!$B$10:$E$32,4,FALSE)</f>
        <v>1.6867486267329323E-2</v>
      </c>
      <c r="MA14" s="25">
        <f>'RIMS II Type I Employment'!MA14*VLOOKUP('Equation 4 Type I FTE'!$B14,'Equation 3 FTE Conversion'!$B$10:$E$32,4,FALSE)</f>
        <v>3.0342087365942981E-2</v>
      </c>
      <c r="MB14" s="25">
        <f>'RIMS II Type I Employment'!MB14*VLOOKUP('Equation 4 Type I FTE'!$B14,'Equation 3 FTE Conversion'!$B$10:$E$32,4,FALSE)</f>
        <v>1.0081715929897987E-2</v>
      </c>
      <c r="MC14" s="25">
        <f>'RIMS II Type I Employment'!MC14*VLOOKUP('Equation 4 Type I FTE'!$B14,'Equation 3 FTE Conversion'!$B$10:$E$32,4,FALSE)</f>
        <v>1.3668480251111692E-2</v>
      </c>
      <c r="MD14" s="25">
        <f>'RIMS II Type I Employment'!MD14*VLOOKUP('Equation 4 Type I FTE'!$B14,'Equation 3 FTE Conversion'!$B$10:$E$32,4,FALSE)</f>
        <v>1.8806277792309707E-2</v>
      </c>
      <c r="ME14" s="25">
        <f>'RIMS II Type I Employment'!ME14*VLOOKUP('Equation 4 Type I FTE'!$B14,'Equation 3 FTE Conversion'!$B$10:$E$32,4,FALSE)</f>
        <v>1.7933821606068531E-2</v>
      </c>
      <c r="MF14" s="25">
        <f>'RIMS II Type I Employment'!MF14*VLOOKUP('Equation 4 Type I FTE'!$B14,'Equation 3 FTE Conversion'!$B$10:$E$32,4,FALSE)</f>
        <v>2.7627779230970446E-2</v>
      </c>
      <c r="MG14" s="25">
        <f>'RIMS II Type I Employment'!MG14*VLOOKUP('Equation 4 Type I FTE'!$B14,'Equation 3 FTE Conversion'!$B$10:$E$32,4,FALSE)</f>
        <v>3.1408422704682186E-2</v>
      </c>
      <c r="MH14" s="25">
        <f>'RIMS II Type I Employment'!MH14*VLOOKUP('Equation 4 Type I FTE'!$B14,'Equation 3 FTE Conversion'!$B$10:$E$32,4,FALSE)</f>
        <v>3.9551347109599795E-2</v>
      </c>
      <c r="MI14" s="25">
        <f>'RIMS II Type I Employment'!MI14*VLOOKUP('Equation 4 Type I FTE'!$B14,'Equation 3 FTE Conversion'!$B$10:$E$32,4,FALSE)</f>
        <v>4.0326863719591946E-2</v>
      </c>
      <c r="MJ14" s="25">
        <f>'RIMS II Type I Employment'!MJ14*VLOOKUP('Equation 4 Type I FTE'!$B14,'Equation 3 FTE Conversion'!$B$10:$E$32,4,FALSE)</f>
        <v>2.4428773214752814E-2</v>
      </c>
      <c r="MK14" s="25">
        <f>'RIMS II Type I Employment'!MK14*VLOOKUP('Equation 4 Type I FTE'!$B14,'Equation 3 FTE Conversion'!$B$10:$E$32,4,FALSE)</f>
        <v>1.8418519487313628E-2</v>
      </c>
      <c r="ML14" s="25">
        <f>'RIMS II Type I Employment'!ML14*VLOOKUP('Equation 4 Type I FTE'!$B14,'Equation 3 FTE Conversion'!$B$10:$E$32,4,FALSE)</f>
        <v>9.6939576249019093E-3</v>
      </c>
      <c r="MM14" s="25">
        <f>'RIMS II Type I Employment'!MM14*VLOOKUP('Equation 4 Type I FTE'!$B14,'Equation 3 FTE Conversion'!$B$10:$E$32,4,FALSE)</f>
        <v>2.8112477112215537E-3</v>
      </c>
      <c r="MN14" s="25">
        <f>'RIMS II Type I Employment'!MN14*VLOOKUP('Equation 4 Type I FTE'!$B14,'Equation 3 FTE Conversion'!$B$10:$E$32,4,FALSE)</f>
        <v>2.5592048129741043E-2</v>
      </c>
      <c r="MO14" s="25">
        <f>'RIMS II Type I Employment'!MO14*VLOOKUP('Equation 4 Type I FTE'!$B14,'Equation 3 FTE Conversion'!$B$10:$E$32,4,FALSE)</f>
        <v>5.0311640073240911E-2</v>
      </c>
      <c r="MP14" s="25">
        <f>'RIMS II Type I Employment'!MP14*VLOOKUP('Equation 4 Type I FTE'!$B14,'Equation 3 FTE Conversion'!$B$10:$E$32,4,FALSE)</f>
        <v>1.289296364111954E-2</v>
      </c>
      <c r="MQ14" s="25">
        <f>'RIMS II Type I Employment'!MQ14*VLOOKUP('Equation 4 Type I FTE'!$B14,'Equation 3 FTE Conversion'!$B$10:$E$32,4,FALSE)</f>
        <v>1.8418519487313628E-2</v>
      </c>
      <c r="MR14" s="25">
        <f>'RIMS II Type I Employment'!MR14*VLOOKUP('Equation 4 Type I FTE'!$B14,'Equation 3 FTE Conversion'!$B$10:$E$32,4,FALSE)</f>
        <v>4.4204446769552708E-2</v>
      </c>
      <c r="MS14" s="25">
        <f>'RIMS II Type I Employment'!MS14*VLOOKUP('Equation 4 Type I FTE'!$B14,'Equation 3 FTE Conversion'!$B$10:$E$32,4,FALSE)</f>
        <v>2.6561443892231234E-2</v>
      </c>
      <c r="MT14" s="25">
        <f>'RIMS II Type I Employment'!MT14*VLOOKUP('Equation 4 Type I FTE'!$B14,'Equation 3 FTE Conversion'!$B$10:$E$32,4,FALSE)</f>
        <v>2.8015537535966518E-2</v>
      </c>
      <c r="MU14" s="25">
        <f>'RIMS II Type I Employment'!MU14*VLOOKUP('Equation 4 Type I FTE'!$B14,'Equation 3 FTE Conversion'!$B$10:$E$32,4,FALSE)</f>
        <v>3.945440753335077E-2</v>
      </c>
      <c r="MV14" s="25">
        <f>'RIMS II Type I Employment'!MV14*VLOOKUP('Equation 4 Type I FTE'!$B14,'Equation 3 FTE Conversion'!$B$10:$E$32,4,FALSE)</f>
        <v>1.7546063301072459E-2</v>
      </c>
      <c r="MW14" s="25">
        <f>'RIMS II Type I Employment'!MW14*VLOOKUP('Equation 4 Type I FTE'!$B14,'Equation 3 FTE Conversion'!$B$10:$E$32,4,FALSE)</f>
        <v>1.3862359403609732E-2</v>
      </c>
      <c r="MX14" s="25">
        <f>'RIMS II Type I Employment'!MX14*VLOOKUP('Equation 4 Type I FTE'!$B14,'Equation 3 FTE Conversion'!$B$10:$E$32,4,FALSE)</f>
        <v>1.2117447031127389E-2</v>
      </c>
      <c r="MY14" s="25">
        <f>'RIMS II Type I Employment'!MY14*VLOOKUP('Equation 4 Type I FTE'!$B14,'Equation 3 FTE Conversion'!$B$10:$E$32,4,FALSE)</f>
        <v>9.5000784724038716E-3</v>
      </c>
      <c r="MZ14" s="25">
        <f>'RIMS II Type I Employment'!MZ14*VLOOKUP('Equation 4 Type I FTE'!$B14,'Equation 3 FTE Conversion'!$B$10:$E$32,4,FALSE)</f>
        <v>5.3316766936960499E-3</v>
      </c>
      <c r="NA14" s="25">
        <f>'RIMS II Type I Employment'!NA14*VLOOKUP('Equation 4 Type I FTE'!$B14,'Equation 3 FTE Conversion'!$B$10:$E$32,4,FALSE)</f>
        <v>2.5495108553492022E-2</v>
      </c>
      <c r="NB14" s="25">
        <f>'RIMS II Type I Employment'!NB14*VLOOKUP('Equation 4 Type I FTE'!$B14,'Equation 3 FTE Conversion'!$B$10:$E$32,4,FALSE)</f>
        <v>1.3571540674862674E-3</v>
      </c>
      <c r="NC14" s="25">
        <f>'RIMS II Type I Employment'!NC14*VLOOKUP('Equation 4 Type I FTE'!$B14,'Equation 3 FTE Conversion'!$B$10:$E$32,4,FALSE)</f>
        <v>2.2102223384776354E-2</v>
      </c>
      <c r="ND14" s="25">
        <f>'RIMS II Type I Employment'!ND14*VLOOKUP('Equation 4 Type I FTE'!$B14,'Equation 3 FTE Conversion'!$B$10:$E$32,4,FALSE)</f>
        <v>3.780643473711745E-2</v>
      </c>
      <c r="NE14" s="25">
        <f>'RIMS II Type I Employment'!NE14*VLOOKUP('Equation 4 Type I FTE'!$B14,'Equation 3 FTE Conversion'!$B$10:$E$32,4,FALSE)</f>
        <v>0.16566973580957364</v>
      </c>
      <c r="NF14" s="25">
        <f>'RIMS II Type I Employment'!NF14*VLOOKUP('Equation 4 Type I FTE'!$B14,'Equation 3 FTE Conversion'!$B$10:$E$32,4,FALSE)</f>
        <v>1.7255244572325398E-2</v>
      </c>
      <c r="NG14" s="25">
        <f>'RIMS II Type I Employment'!NG14*VLOOKUP('Equation 4 Type I FTE'!$B14,'Equation 3 FTE Conversion'!$B$10:$E$32,4,FALSE)</f>
        <v>4.4883023803295841E-2</v>
      </c>
      <c r="NH14" s="25">
        <f>'RIMS II Type I Employment'!NH14*VLOOKUP('Equation 4 Type I FTE'!$B14,'Equation 3 FTE Conversion'!$B$10:$E$32,4,FALSE)</f>
        <v>5.2929008631964432E-2</v>
      </c>
      <c r="NI14" s="25">
        <f>'RIMS II Type I Employment'!NI14*VLOOKUP('Equation 4 Type I FTE'!$B14,'Equation 3 FTE Conversion'!$B$10:$E$32,4,FALSE)</f>
        <v>0.69718943238294528</v>
      </c>
      <c r="NJ14" s="28">
        <f>'RIMS II Type I Employment'!NJ14*VLOOKUP('Equation 4 Type I FTE'!$B14,'Equation 3 FTE Conversion'!$B$10:$E$32,4,FALSE)</f>
        <v>0</v>
      </c>
    </row>
    <row r="15" spans="1:374" x14ac:dyDescent="0.3">
      <c r="B15" s="23" t="s">
        <v>561</v>
      </c>
      <c r="C15" s="25">
        <f>'RIMS II Type I Employment'!C15*VLOOKUP('Equation 4 Type I FTE'!$B15,'Equation 3 FTE Conversion'!$B$10:$E$32,4,FALSE)</f>
        <v>3.2604780876494023E-2</v>
      </c>
      <c r="D15" s="25">
        <f>'RIMS II Type I Employment'!D15*VLOOKUP('Equation 4 Type I FTE'!$B15,'Equation 3 FTE Conversion'!$B$10:$E$32,4,FALSE)</f>
        <v>3.9577490039840638E-2</v>
      </c>
      <c r="E15" s="25">
        <f>'RIMS II Type I Employment'!E15*VLOOKUP('Equation 4 Type I FTE'!$B15,'Equation 3 FTE Conversion'!$B$10:$E$32,4,FALSE)</f>
        <v>2.6417729083665339E-2</v>
      </c>
      <c r="F15" s="25">
        <f>'RIMS II Type I Employment'!F15*VLOOKUP('Equation 4 Type I FTE'!$B15,'Equation 3 FTE Conversion'!$B$10:$E$32,4,FALSE)</f>
        <v>2.1310956175298806E-2</v>
      </c>
      <c r="G15" s="25">
        <f>'RIMS II Type I Employment'!G15*VLOOKUP('Equation 4 Type I FTE'!$B15,'Equation 3 FTE Conversion'!$B$10:$E$32,4,FALSE)</f>
        <v>3.6140239043824698E-2</v>
      </c>
      <c r="H15" s="25">
        <f>'RIMS II Type I Employment'!H15*VLOOKUP('Equation 4 Type I FTE'!$B15,'Equation 3 FTE Conversion'!$B$10:$E$32,4,FALSE)</f>
        <v>4.1443426294820722E-2</v>
      </c>
      <c r="I15" s="25">
        <f>'RIMS II Type I Employment'!I15*VLOOKUP('Equation 4 Type I FTE'!$B15,'Equation 3 FTE Conversion'!$B$10:$E$32,4,FALSE)</f>
        <v>3.987211155378486E-2</v>
      </c>
      <c r="J15" s="25">
        <f>'RIMS II Type I Employment'!J15*VLOOKUP('Equation 4 Type I FTE'!$B15,'Equation 3 FTE Conversion'!$B$10:$E$32,4,FALSE)</f>
        <v>2.6712350597609562E-2</v>
      </c>
      <c r="K15" s="25">
        <f>'RIMS II Type I Employment'!K15*VLOOKUP('Equation 4 Type I FTE'!$B15,'Equation 3 FTE Conversion'!$B$10:$E$32,4,FALSE)</f>
        <v>1.1392031872509959E-2</v>
      </c>
      <c r="L15" s="25">
        <f>'RIMS II Type I Employment'!L15*VLOOKUP('Equation 4 Type I FTE'!$B15,'Equation 3 FTE Conversion'!$B$10:$E$32,4,FALSE)</f>
        <v>2.3275099601593626E-2</v>
      </c>
      <c r="M15" s="25">
        <f>'RIMS II Type I Employment'!M15*VLOOKUP('Equation 4 Type I FTE'!$B15,'Equation 3 FTE Conversion'!$B$10:$E$32,4,FALSE)</f>
        <v>9.4377091633466137E-2</v>
      </c>
      <c r="N15" s="25">
        <f>'RIMS II Type I Employment'!N15*VLOOKUP('Equation 4 Type I FTE'!$B15,'Equation 3 FTE Conversion'!$B$10:$E$32,4,FALSE)</f>
        <v>1.2766932270916334E-2</v>
      </c>
      <c r="O15" s="25">
        <f>'RIMS II Type I Employment'!O15*VLOOKUP('Equation 4 Type I FTE'!$B15,'Equation 3 FTE Conversion'!$B$10:$E$32,4,FALSE)</f>
        <v>5.4013944223107568E-2</v>
      </c>
      <c r="P15" s="25">
        <f>'RIMS II Type I Employment'!P15*VLOOKUP('Equation 4 Type I FTE'!$B15,'Equation 3 FTE Conversion'!$B$10:$E$32,4,FALSE)</f>
        <v>5.5978087649402396E-2</v>
      </c>
      <c r="Q15" s="25">
        <f>'RIMS II Type I Employment'!Q15*VLOOKUP('Equation 4 Type I FTE'!$B15,'Equation 3 FTE Conversion'!$B$10:$E$32,4,FALSE)</f>
        <v>0</v>
      </c>
      <c r="R15" s="25">
        <f>'RIMS II Type I Employment'!R15*VLOOKUP('Equation 4 Type I FTE'!$B15,'Equation 3 FTE Conversion'!$B$10:$E$32,4,FALSE)</f>
        <v>0.13886494023904383</v>
      </c>
      <c r="S15" s="25">
        <f>'RIMS II Type I Employment'!S15*VLOOKUP('Equation 4 Type I FTE'!$B15,'Equation 3 FTE Conversion'!$B$10:$E$32,4,FALSE)</f>
        <v>3.8988247011952193E-2</v>
      </c>
      <c r="T15" s="25">
        <f>'RIMS II Type I Employment'!T15*VLOOKUP('Equation 4 Type I FTE'!$B15,'Equation 3 FTE Conversion'!$B$10:$E$32,4,FALSE)</f>
        <v>6.6682669322709165E-2</v>
      </c>
      <c r="U15" s="25">
        <f>'RIMS II Type I Employment'!U15*VLOOKUP('Equation 4 Type I FTE'!$B15,'Equation 3 FTE Conversion'!$B$10:$E$32,4,FALSE)</f>
        <v>8.9564940239043836E-2</v>
      </c>
      <c r="V15" s="25">
        <f>'RIMS II Type I Employment'!V15*VLOOKUP('Equation 4 Type I FTE'!$B15,'Equation 3 FTE Conversion'!$B$10:$E$32,4,FALSE)</f>
        <v>9.9385657370517924E-2</v>
      </c>
      <c r="W15" s="25">
        <f>'RIMS II Type I Employment'!W15*VLOOKUP('Equation 4 Type I FTE'!$B15,'Equation 3 FTE Conversion'!$B$10:$E$32,4,FALSE)</f>
        <v>2.1998406374501994E-2</v>
      </c>
      <c r="X15" s="25">
        <f>'RIMS II Type I Employment'!X15*VLOOKUP('Equation 4 Type I FTE'!$B15,'Equation 3 FTE Conversion'!$B$10:$E$32,4,FALSE)</f>
        <v>1.5614940239043825E-2</v>
      </c>
      <c r="Y15" s="25">
        <f>'RIMS II Type I Employment'!Y15*VLOOKUP('Equation 4 Type I FTE'!$B15,'Equation 3 FTE Conversion'!$B$10:$E$32,4,FALSE)</f>
        <v>1.7677290836653384E-2</v>
      </c>
      <c r="Z15" s="25">
        <f>'RIMS II Type I Employment'!Z15*VLOOKUP('Equation 4 Type I FTE'!$B15,'Equation 3 FTE Conversion'!$B$10:$E$32,4,FALSE)</f>
        <v>0.38899860557768928</v>
      </c>
      <c r="AA15" s="25">
        <f>'RIMS II Type I Employment'!AA15*VLOOKUP('Equation 4 Type I FTE'!$B15,'Equation 3 FTE Conversion'!$B$10:$E$32,4,FALSE)</f>
        <v>0.34411792828685256</v>
      </c>
      <c r="AB15" s="25">
        <f>'RIMS II Type I Employment'!AB15*VLOOKUP('Equation 4 Type I FTE'!$B15,'Equation 3 FTE Conversion'!$B$10:$E$32,4,FALSE)</f>
        <v>0.3293868525896414</v>
      </c>
      <c r="AC15" s="25">
        <f>'RIMS II Type I Employment'!AC15*VLOOKUP('Equation 4 Type I FTE'!$B15,'Equation 3 FTE Conversion'!$B$10:$E$32,4,FALSE)</f>
        <v>0.37436573705179282</v>
      </c>
      <c r="AD15" s="25">
        <f>'RIMS II Type I Employment'!AD15*VLOOKUP('Equation 4 Type I FTE'!$B15,'Equation 3 FTE Conversion'!$B$10:$E$32,4,FALSE)</f>
        <v>3.1908492031872511</v>
      </c>
      <c r="AE15" s="25">
        <f>'RIMS II Type I Employment'!AE15*VLOOKUP('Equation 4 Type I FTE'!$B15,'Equation 3 FTE Conversion'!$B$10:$E$32,4,FALSE)</f>
        <v>4.0627324701195215</v>
      </c>
      <c r="AF15" s="25">
        <f>'RIMS II Type I Employment'!AF15*VLOOKUP('Equation 4 Type I FTE'!$B15,'Equation 3 FTE Conversion'!$B$10:$E$32,4,FALSE)</f>
        <v>5.0454916334661357</v>
      </c>
      <c r="AG15" s="25">
        <f>'RIMS II Type I Employment'!AG15*VLOOKUP('Equation 4 Type I FTE'!$B15,'Equation 3 FTE Conversion'!$B$10:$E$32,4,FALSE)</f>
        <v>5.1245484063745019</v>
      </c>
      <c r="AH15" s="25">
        <f>'RIMS II Type I Employment'!AH15*VLOOKUP('Equation 4 Type I FTE'!$B15,'Equation 3 FTE Conversion'!$B$10:$E$32,4,FALSE)</f>
        <v>5.2497625498007974</v>
      </c>
      <c r="AI15" s="25">
        <f>'RIMS II Type I Employment'!AI15*VLOOKUP('Equation 4 Type I FTE'!$B15,'Equation 3 FTE Conversion'!$B$10:$E$32,4,FALSE)</f>
        <v>3.5699288844621515</v>
      </c>
      <c r="AJ15" s="25">
        <f>'RIMS II Type I Employment'!AJ15*VLOOKUP('Equation 4 Type I FTE'!$B15,'Equation 3 FTE Conversion'!$B$10:$E$32,4,FALSE)</f>
        <v>2.023755179282869</v>
      </c>
      <c r="AK15" s="25">
        <f>'RIMS II Type I Employment'!AK15*VLOOKUP('Equation 4 Type I FTE'!$B15,'Equation 3 FTE Conversion'!$B$10:$E$32,4,FALSE)</f>
        <v>3.4912649402390441</v>
      </c>
      <c r="AL15" s="25">
        <f>'RIMS II Type I Employment'!AL15*VLOOKUP('Equation 4 Type I FTE'!$B15,'Equation 3 FTE Conversion'!$B$10:$E$32,4,FALSE)</f>
        <v>3.4443219123505977</v>
      </c>
      <c r="AM15" s="25">
        <f>'RIMS II Type I Employment'!AM15*VLOOKUP('Equation 4 Type I FTE'!$B15,'Equation 3 FTE Conversion'!$B$10:$E$32,4,FALSE)</f>
        <v>4.6729918326693234</v>
      </c>
      <c r="AN15" s="25">
        <f>'RIMS II Type I Employment'!AN15*VLOOKUP('Equation 4 Type I FTE'!$B15,'Equation 3 FTE Conversion'!$B$10:$E$32,4,FALSE)</f>
        <v>2.346365737051793</v>
      </c>
      <c r="AO15" s="25">
        <f>'RIMS II Type I Employment'!AO15*VLOOKUP('Equation 4 Type I FTE'!$B15,'Equation 3 FTE Conversion'!$B$10:$E$32,4,FALSE)</f>
        <v>2.9983631474103589</v>
      </c>
      <c r="AP15" s="25">
        <f>'RIMS II Type I Employment'!AP15*VLOOKUP('Equation 4 Type I FTE'!$B15,'Equation 3 FTE Conversion'!$B$10:$E$32,4,FALSE)</f>
        <v>5.4982266932270916</v>
      </c>
      <c r="AQ15" s="25">
        <f>'RIMS II Type I Employment'!AQ15*VLOOKUP('Equation 4 Type I FTE'!$B15,'Equation 3 FTE Conversion'!$B$10:$E$32,4,FALSE)</f>
        <v>2.7650229083665341</v>
      </c>
      <c r="AR15" s="25">
        <f>'RIMS II Type I Employment'!AR15*VLOOKUP('Equation 4 Type I FTE'!$B15,'Equation 3 FTE Conversion'!$B$10:$E$32,4,FALSE)</f>
        <v>3.3120368525896415</v>
      </c>
      <c r="AS15" s="25">
        <f>'RIMS II Type I Employment'!AS15*VLOOKUP('Equation 4 Type I FTE'!$B15,'Equation 3 FTE Conversion'!$B$10:$E$32,4,FALSE)</f>
        <v>2.8019488047808765</v>
      </c>
      <c r="AT15" s="25">
        <f>'RIMS II Type I Employment'!AT15*VLOOKUP('Equation 4 Type I FTE'!$B15,'Equation 3 FTE Conversion'!$B$10:$E$32,4,FALSE)</f>
        <v>2.1806902390438245</v>
      </c>
      <c r="AU15" s="25">
        <f>'RIMS II Type I Employment'!AU15*VLOOKUP('Equation 4 Type I FTE'!$B15,'Equation 3 FTE Conversion'!$B$10:$E$32,4,FALSE)</f>
        <v>2.3889876494023903</v>
      </c>
      <c r="AV15" s="25">
        <f>'RIMS II Type I Employment'!AV15*VLOOKUP('Equation 4 Type I FTE'!$B15,'Equation 3 FTE Conversion'!$B$10:$E$32,4,FALSE)</f>
        <v>2.713758764940239</v>
      </c>
      <c r="AW15" s="25">
        <f>'RIMS II Type I Employment'!AW15*VLOOKUP('Equation 4 Type I FTE'!$B15,'Equation 3 FTE Conversion'!$B$10:$E$32,4,FALSE)</f>
        <v>1.8401077689243028</v>
      </c>
      <c r="AX15" s="25">
        <f>'RIMS II Type I Employment'!AX15*VLOOKUP('Equation 4 Type I FTE'!$B15,'Equation 3 FTE Conversion'!$B$10:$E$32,4,FALSE)</f>
        <v>2.8680422310756972</v>
      </c>
      <c r="AY15" s="25">
        <f>'RIMS II Type I Employment'!AY15*VLOOKUP('Equation 4 Type I FTE'!$B15,'Equation 3 FTE Conversion'!$B$10:$E$32,4,FALSE)</f>
        <v>2.095937450199203</v>
      </c>
      <c r="AZ15" s="25">
        <f>'RIMS II Type I Employment'!AZ15*VLOOKUP('Equation 4 Type I FTE'!$B15,'Equation 3 FTE Conversion'!$B$10:$E$32,4,FALSE)</f>
        <v>2.8980936254980079</v>
      </c>
      <c r="BA15" s="25">
        <f>'RIMS II Type I Employment'!BA15*VLOOKUP('Equation 4 Type I FTE'!$B15,'Equation 3 FTE Conversion'!$B$10:$E$32,4,FALSE)</f>
        <v>2.7980205179282867</v>
      </c>
      <c r="BB15" s="25">
        <f>'RIMS II Type I Employment'!BB15*VLOOKUP('Equation 4 Type I FTE'!$B15,'Equation 3 FTE Conversion'!$B$10:$E$32,4,FALSE)</f>
        <v>3.9489103585657372</v>
      </c>
      <c r="BC15" s="25">
        <f>'RIMS II Type I Employment'!BC15*VLOOKUP('Equation 4 Type I FTE'!$B15,'Equation 3 FTE Conversion'!$B$10:$E$32,4,FALSE)</f>
        <v>4.490817529880478</v>
      </c>
      <c r="BD15" s="25">
        <f>'RIMS II Type I Employment'!BD15*VLOOKUP('Equation 4 Type I FTE'!$B15,'Equation 3 FTE Conversion'!$B$10:$E$32,4,FALSE)</f>
        <v>2.5697870517928285</v>
      </c>
      <c r="BE15" s="25">
        <f>'RIMS II Type I Employment'!BE15*VLOOKUP('Equation 4 Type I FTE'!$B15,'Equation 3 FTE Conversion'!$B$10:$E$32,4,FALSE)</f>
        <v>3.1758235059760955</v>
      </c>
      <c r="BF15" s="25">
        <f>'RIMS II Type I Employment'!BF15*VLOOKUP('Equation 4 Type I FTE'!$B15,'Equation 3 FTE Conversion'!$B$10:$E$32,4,FALSE)</f>
        <v>3.9326079681274906</v>
      </c>
      <c r="BG15" s="25">
        <f>'RIMS II Type I Employment'!BG15*VLOOKUP('Equation 4 Type I FTE'!$B15,'Equation 3 FTE Conversion'!$B$10:$E$32,4,FALSE)</f>
        <v>5.6150932270916334</v>
      </c>
      <c r="BH15" s="25">
        <f>'RIMS II Type I Employment'!BH15*VLOOKUP('Equation 4 Type I FTE'!$B15,'Equation 3 FTE Conversion'!$B$10:$E$32,4,FALSE)</f>
        <v>3.8900842629482071</v>
      </c>
      <c r="BI15" s="25">
        <f>'RIMS II Type I Employment'!BI15*VLOOKUP('Equation 4 Type I FTE'!$B15,'Equation 3 FTE Conversion'!$B$10:$E$32,4,FALSE)</f>
        <v>5.0091549800796811</v>
      </c>
      <c r="BJ15" s="25">
        <f>'RIMS II Type I Employment'!BJ15*VLOOKUP('Equation 4 Type I FTE'!$B15,'Equation 3 FTE Conversion'!$B$10:$E$32,4,FALSE)</f>
        <v>3.8804599601593623</v>
      </c>
      <c r="BK15" s="25">
        <f>'RIMS II Type I Employment'!BK15*VLOOKUP('Equation 4 Type I FTE'!$B15,'Equation 3 FTE Conversion'!$B$10:$E$32,4,FALSE)</f>
        <v>3.1825998007968126</v>
      </c>
      <c r="BL15" s="25">
        <f>'RIMS II Type I Employment'!BL15*VLOOKUP('Equation 4 Type I FTE'!$B15,'Equation 3 FTE Conversion'!$B$10:$E$32,4,FALSE)</f>
        <v>2.786726693227092</v>
      </c>
      <c r="BM15" s="25">
        <f>'RIMS II Type I Employment'!BM15*VLOOKUP('Equation 4 Type I FTE'!$B15,'Equation 3 FTE Conversion'!$B$10:$E$32,4,FALSE)</f>
        <v>3.0197723107569723</v>
      </c>
      <c r="BN15" s="25">
        <f>'RIMS II Type I Employment'!BN15*VLOOKUP('Equation 4 Type I FTE'!$B15,'Equation 3 FTE Conversion'!$B$10:$E$32,4,FALSE)</f>
        <v>4.3156159362549804</v>
      </c>
      <c r="BO15" s="25">
        <f>'RIMS II Type I Employment'!BO15*VLOOKUP('Equation 4 Type I FTE'!$B15,'Equation 3 FTE Conversion'!$B$10:$E$32,4,FALSE)</f>
        <v>6.6499021912350598</v>
      </c>
      <c r="BP15" s="25">
        <f>'RIMS II Type I Employment'!BP15*VLOOKUP('Equation 4 Type I FTE'!$B15,'Equation 3 FTE Conversion'!$B$10:$E$32,4,FALSE)</f>
        <v>2.9749898406374502</v>
      </c>
      <c r="BQ15" s="25">
        <f>'RIMS II Type I Employment'!BQ15*VLOOKUP('Equation 4 Type I FTE'!$B15,'Equation 3 FTE Conversion'!$B$10:$E$32,4,FALSE)</f>
        <v>4.7214079681274903</v>
      </c>
      <c r="BR15" s="25">
        <f>'RIMS II Type I Employment'!BR15*VLOOKUP('Equation 4 Type I FTE'!$B15,'Equation 3 FTE Conversion'!$B$10:$E$32,4,FALSE)</f>
        <v>2.7241687250996014</v>
      </c>
      <c r="BS15" s="25">
        <f>'RIMS II Type I Employment'!BS15*VLOOKUP('Equation 4 Type I FTE'!$B15,'Equation 3 FTE Conversion'!$B$10:$E$32,4,FALSE)</f>
        <v>2.9080125498007967</v>
      </c>
      <c r="BT15" s="25">
        <f>'RIMS II Type I Employment'!BT15*VLOOKUP('Equation 4 Type I FTE'!$B15,'Equation 3 FTE Conversion'!$B$10:$E$32,4,FALSE)</f>
        <v>3.8282137450199203</v>
      </c>
      <c r="BU15" s="25">
        <f>'RIMS II Type I Employment'!BU15*VLOOKUP('Equation 4 Type I FTE'!$B15,'Equation 3 FTE Conversion'!$B$10:$E$32,4,FALSE)</f>
        <v>3.9612844621513945</v>
      </c>
      <c r="BV15" s="25">
        <f>'RIMS II Type I Employment'!BV15*VLOOKUP('Equation 4 Type I FTE'!$B15,'Equation 3 FTE Conversion'!$B$10:$E$32,4,FALSE)</f>
        <v>3.4254661354581675</v>
      </c>
      <c r="BW15" s="25">
        <f>'RIMS II Type I Employment'!BW15*VLOOKUP('Equation 4 Type I FTE'!$B15,'Equation 3 FTE Conversion'!$B$10:$E$32,4,FALSE)</f>
        <v>4.4032167330677288</v>
      </c>
      <c r="BX15" s="25">
        <f>'RIMS II Type I Employment'!BX15*VLOOKUP('Equation 4 Type I FTE'!$B15,'Equation 3 FTE Conversion'!$B$10:$E$32,4,FALSE)</f>
        <v>2.7997882470119526</v>
      </c>
      <c r="BY15" s="25">
        <f>'RIMS II Type I Employment'!BY15*VLOOKUP('Equation 4 Type I FTE'!$B15,'Equation 3 FTE Conversion'!$B$10:$E$32,4,FALSE)</f>
        <v>4.164475099601594</v>
      </c>
      <c r="BZ15" s="25">
        <f>'RIMS II Type I Employment'!BZ15*VLOOKUP('Equation 4 Type I FTE'!$B15,'Equation 3 FTE Conversion'!$B$10:$E$32,4,FALSE)</f>
        <v>3.222275498007968</v>
      </c>
      <c r="CA15" s="25">
        <f>'RIMS II Type I Employment'!CA15*VLOOKUP('Equation 4 Type I FTE'!$B15,'Equation 3 FTE Conversion'!$B$10:$E$32,4,FALSE)</f>
        <v>3.9642306772908369</v>
      </c>
      <c r="CB15" s="25">
        <f>'RIMS II Type I Employment'!CB15*VLOOKUP('Equation 4 Type I FTE'!$B15,'Equation 3 FTE Conversion'!$B$10:$E$32,4,FALSE)</f>
        <v>2.0906342629482073</v>
      </c>
      <c r="CC15" s="25">
        <f>'RIMS II Type I Employment'!CC15*VLOOKUP('Equation 4 Type I FTE'!$B15,'Equation 3 FTE Conversion'!$B$10:$E$32,4,FALSE)</f>
        <v>3.2531125498007967</v>
      </c>
      <c r="CD15" s="25">
        <f>'RIMS II Type I Employment'!CD15*VLOOKUP('Equation 4 Type I FTE'!$B15,'Equation 3 FTE Conversion'!$B$10:$E$32,4,FALSE)</f>
        <v>4.8205972111553788</v>
      </c>
      <c r="CE15" s="25">
        <f>'RIMS II Type I Employment'!CE15*VLOOKUP('Equation 4 Type I FTE'!$B15,'Equation 3 FTE Conversion'!$B$10:$E$32,4,FALSE)</f>
        <v>2.6883231075697211</v>
      </c>
      <c r="CF15" s="25">
        <f>'RIMS II Type I Employment'!CF15*VLOOKUP('Equation 4 Type I FTE'!$B15,'Equation 3 FTE Conversion'!$B$10:$E$32,4,FALSE)</f>
        <v>3.1279966135458168</v>
      </c>
      <c r="CG15" s="25">
        <f>'RIMS II Type I Employment'!CG15*VLOOKUP('Equation 4 Type I FTE'!$B15,'Equation 3 FTE Conversion'!$B$10:$E$32,4,FALSE)</f>
        <v>2.951125498007968</v>
      </c>
      <c r="CH15" s="25">
        <f>'RIMS II Type I Employment'!CH15*VLOOKUP('Equation 4 Type I FTE'!$B15,'Equation 3 FTE Conversion'!$B$10:$E$32,4,FALSE)</f>
        <v>2.9607498007968132</v>
      </c>
      <c r="CI15" s="25">
        <f>'RIMS II Type I Employment'!CI15*VLOOKUP('Equation 4 Type I FTE'!$B15,'Equation 3 FTE Conversion'!$B$10:$E$32,4,FALSE)</f>
        <v>4.6199599601593624</v>
      </c>
      <c r="CJ15" s="25">
        <f>'RIMS II Type I Employment'!CJ15*VLOOKUP('Equation 4 Type I FTE'!$B15,'Equation 3 FTE Conversion'!$B$10:$E$32,4,FALSE)</f>
        <v>6.8564318725099609</v>
      </c>
      <c r="CK15" s="25">
        <f>'RIMS II Type I Employment'!CK15*VLOOKUP('Equation 4 Type I FTE'!$B15,'Equation 3 FTE Conversion'!$B$10:$E$32,4,FALSE)</f>
        <v>8.126545219123507</v>
      </c>
      <c r="CL15" s="25">
        <f>'RIMS II Type I Employment'!CL15*VLOOKUP('Equation 4 Type I FTE'!$B15,'Equation 3 FTE Conversion'!$B$10:$E$32,4,FALSE)</f>
        <v>4.1995350597609562</v>
      </c>
      <c r="CM15" s="25">
        <f>'RIMS II Type I Employment'!CM15*VLOOKUP('Equation 4 Type I FTE'!$B15,'Equation 3 FTE Conversion'!$B$10:$E$32,4,FALSE)</f>
        <v>4.9727201195219131</v>
      </c>
      <c r="CN15" s="25">
        <f>'RIMS II Type I Employment'!CN15*VLOOKUP('Equation 4 Type I FTE'!$B15,'Equation 3 FTE Conversion'!$B$10:$E$32,4,FALSE)</f>
        <v>2.1610488047808762</v>
      </c>
      <c r="CO15" s="25">
        <f>'RIMS II Type I Employment'!CO15*VLOOKUP('Equation 4 Type I FTE'!$B15,'Equation 3 FTE Conversion'!$B$10:$E$32,4,FALSE)</f>
        <v>2.7210260956175301</v>
      </c>
      <c r="CP15" s="25">
        <f>'RIMS II Type I Employment'!CP15*VLOOKUP('Equation 4 Type I FTE'!$B15,'Equation 3 FTE Conversion'!$B$10:$E$32,4,FALSE)</f>
        <v>4.0323864541832668</v>
      </c>
      <c r="CQ15" s="25">
        <f>'RIMS II Type I Employment'!CQ15*VLOOKUP('Equation 4 Type I FTE'!$B15,'Equation 3 FTE Conversion'!$B$10:$E$32,4,FALSE)</f>
        <v>2.3479370517928286</v>
      </c>
      <c r="CR15" s="25">
        <f>'RIMS II Type I Employment'!CR15*VLOOKUP('Equation 4 Type I FTE'!$B15,'Equation 3 FTE Conversion'!$B$10:$E$32,4,FALSE)</f>
        <v>2.5399320717131473</v>
      </c>
      <c r="CS15" s="25">
        <f>'RIMS II Type I Employment'!CS15*VLOOKUP('Equation 4 Type I FTE'!$B15,'Equation 3 FTE Conversion'!$B$10:$E$32,4,FALSE)</f>
        <v>2.3472496015936253</v>
      </c>
      <c r="CT15" s="25">
        <f>'RIMS II Type I Employment'!CT15*VLOOKUP('Equation 4 Type I FTE'!$B15,'Equation 3 FTE Conversion'!$B$10:$E$32,4,FALSE)</f>
        <v>2.8421155378486058</v>
      </c>
      <c r="CU15" s="25">
        <f>'RIMS II Type I Employment'!CU15*VLOOKUP('Equation 4 Type I FTE'!$B15,'Equation 3 FTE Conversion'!$B$10:$E$32,4,FALSE)</f>
        <v>3.0549304780876496</v>
      </c>
      <c r="CV15" s="25">
        <f>'RIMS II Type I Employment'!CV15*VLOOKUP('Equation 4 Type I FTE'!$B15,'Equation 3 FTE Conversion'!$B$10:$E$32,4,FALSE)</f>
        <v>3.7861810756972112</v>
      </c>
      <c r="CW15" s="25">
        <f>'RIMS II Type I Employment'!CW15*VLOOKUP('Equation 4 Type I FTE'!$B15,'Equation 3 FTE Conversion'!$B$10:$E$32,4,FALSE)</f>
        <v>4.3163033864541838</v>
      </c>
      <c r="CX15" s="25">
        <f>'RIMS II Type I Employment'!CX15*VLOOKUP('Equation 4 Type I FTE'!$B15,'Equation 3 FTE Conversion'!$B$10:$E$32,4,FALSE)</f>
        <v>2.7446940239043824</v>
      </c>
      <c r="CY15" s="25">
        <f>'RIMS II Type I Employment'!CY15*VLOOKUP('Equation 4 Type I FTE'!$B15,'Equation 3 FTE Conversion'!$B$10:$E$32,4,FALSE)</f>
        <v>3.0027824701195218</v>
      </c>
      <c r="CZ15" s="25">
        <f>'RIMS II Type I Employment'!CZ15*VLOOKUP('Equation 4 Type I FTE'!$B15,'Equation 3 FTE Conversion'!$B$10:$E$32,4,FALSE)</f>
        <v>3.6905272908366533</v>
      </c>
      <c r="DA15" s="25">
        <f>'RIMS II Type I Employment'!DA15*VLOOKUP('Equation 4 Type I FTE'!$B15,'Equation 3 FTE Conversion'!$B$10:$E$32,4,FALSE)</f>
        <v>2.7939940239043826</v>
      </c>
      <c r="DB15" s="25">
        <f>'RIMS II Type I Employment'!DB15*VLOOKUP('Equation 4 Type I FTE'!$B15,'Equation 3 FTE Conversion'!$B$10:$E$32,4,FALSE)</f>
        <v>2.7685583665338647</v>
      </c>
      <c r="DC15" s="25">
        <f>'RIMS II Type I Employment'!DC15*VLOOKUP('Equation 4 Type I FTE'!$B15,'Equation 3 FTE Conversion'!$B$10:$E$32,4,FALSE)</f>
        <v>2.662985657370518</v>
      </c>
      <c r="DD15" s="25">
        <f>'RIMS II Type I Employment'!DD15*VLOOKUP('Equation 4 Type I FTE'!$B15,'Equation 3 FTE Conversion'!$B$10:$E$32,4,FALSE)</f>
        <v>2.3498029880478088</v>
      </c>
      <c r="DE15" s="25">
        <f>'RIMS II Type I Employment'!DE15*VLOOKUP('Equation 4 Type I FTE'!$B15,'Equation 3 FTE Conversion'!$B$10:$E$32,4,FALSE)</f>
        <v>5.8185784860557774</v>
      </c>
      <c r="DF15" s="25">
        <f>'RIMS II Type I Employment'!DF15*VLOOKUP('Equation 4 Type I FTE'!$B15,'Equation 3 FTE Conversion'!$B$10:$E$32,4,FALSE)</f>
        <v>2.4388768924302791</v>
      </c>
      <c r="DG15" s="25">
        <f>'RIMS II Type I Employment'!DG15*VLOOKUP('Equation 4 Type I FTE'!$B15,'Equation 3 FTE Conversion'!$B$10:$E$32,4,FALSE)</f>
        <v>4.1730191235059761</v>
      </c>
      <c r="DH15" s="25">
        <f>'RIMS II Type I Employment'!DH15*VLOOKUP('Equation 4 Type I FTE'!$B15,'Equation 3 FTE Conversion'!$B$10:$E$32,4,FALSE)</f>
        <v>6.3907334661354582</v>
      </c>
      <c r="DI15" s="25">
        <f>'RIMS II Type I Employment'!DI15*VLOOKUP('Equation 4 Type I FTE'!$B15,'Equation 3 FTE Conversion'!$B$10:$E$32,4,FALSE)</f>
        <v>1.9901683266932271</v>
      </c>
      <c r="DJ15" s="25">
        <f>'RIMS II Type I Employment'!DJ15*VLOOKUP('Equation 4 Type I FTE'!$B15,'Equation 3 FTE Conversion'!$B$10:$E$32,4,FALSE)</f>
        <v>2.8568466135458164</v>
      </c>
      <c r="DK15" s="25">
        <f>'RIMS II Type I Employment'!DK15*VLOOKUP('Equation 4 Type I FTE'!$B15,'Equation 3 FTE Conversion'!$B$10:$E$32,4,FALSE)</f>
        <v>6.320613545816733</v>
      </c>
      <c r="DL15" s="25">
        <f>'RIMS II Type I Employment'!DL15*VLOOKUP('Equation 4 Type I FTE'!$B15,'Equation 3 FTE Conversion'!$B$10:$E$32,4,FALSE)</f>
        <v>6.7198256972111556</v>
      </c>
      <c r="DM15" s="25">
        <f>'RIMS II Type I Employment'!DM15*VLOOKUP('Equation 4 Type I FTE'!$B15,'Equation 3 FTE Conversion'!$B$10:$E$32,4,FALSE)</f>
        <v>2.0839561752988045</v>
      </c>
      <c r="DN15" s="25">
        <f>'RIMS II Type I Employment'!DN15*VLOOKUP('Equation 4 Type I FTE'!$B15,'Equation 3 FTE Conversion'!$B$10:$E$32,4,FALSE)</f>
        <v>2.9626157370517929</v>
      </c>
      <c r="DO15" s="25">
        <f>'RIMS II Type I Employment'!DO15*VLOOKUP('Equation 4 Type I FTE'!$B15,'Equation 3 FTE Conversion'!$B$10:$E$32,4,FALSE)</f>
        <v>2.4585183266932273</v>
      </c>
      <c r="DP15" s="25">
        <f>'RIMS II Type I Employment'!DP15*VLOOKUP('Equation 4 Type I FTE'!$B15,'Equation 3 FTE Conversion'!$B$10:$E$32,4,FALSE)</f>
        <v>3.1759217131474107</v>
      </c>
      <c r="DQ15" s="25">
        <f>'RIMS II Type I Employment'!DQ15*VLOOKUP('Equation 4 Type I FTE'!$B15,'Equation 3 FTE Conversion'!$B$10:$E$32,4,FALSE)</f>
        <v>3.1452810756972114</v>
      </c>
      <c r="DR15" s="25">
        <f>'RIMS II Type I Employment'!DR15*VLOOKUP('Equation 4 Type I FTE'!$B15,'Equation 3 FTE Conversion'!$B$10:$E$32,4,FALSE)</f>
        <v>4.0229585657370519</v>
      </c>
      <c r="DS15" s="25">
        <f>'RIMS II Type I Employment'!DS15*VLOOKUP('Equation 4 Type I FTE'!$B15,'Equation 3 FTE Conversion'!$B$10:$E$32,4,FALSE)</f>
        <v>2.2441320717131474</v>
      </c>
      <c r="DT15" s="25">
        <f>'RIMS II Type I Employment'!DT15*VLOOKUP('Equation 4 Type I FTE'!$B15,'Equation 3 FTE Conversion'!$B$10:$E$32,4,FALSE)</f>
        <v>4.5255828685258965</v>
      </c>
      <c r="DU15" s="25">
        <f>'RIMS II Type I Employment'!DU15*VLOOKUP('Equation 4 Type I FTE'!$B15,'Equation 3 FTE Conversion'!$B$10:$E$32,4,FALSE)</f>
        <v>3.6832599601593627</v>
      </c>
      <c r="DV15" s="25">
        <f>'RIMS II Type I Employment'!DV15*VLOOKUP('Equation 4 Type I FTE'!$B15,'Equation 3 FTE Conversion'!$B$10:$E$32,4,FALSE)</f>
        <v>2.7123838645418323</v>
      </c>
      <c r="DW15" s="25">
        <f>'RIMS II Type I Employment'!DW15*VLOOKUP('Equation 4 Type I FTE'!$B15,'Equation 3 FTE Conversion'!$B$10:$E$32,4,FALSE)</f>
        <v>2.9914886454183267</v>
      </c>
      <c r="DX15" s="25">
        <f>'RIMS II Type I Employment'!DX15*VLOOKUP('Equation 4 Type I FTE'!$B15,'Equation 3 FTE Conversion'!$B$10:$E$32,4,FALSE)</f>
        <v>3.271280876494024</v>
      </c>
      <c r="DY15" s="25">
        <f>'RIMS II Type I Employment'!DY15*VLOOKUP('Equation 4 Type I FTE'!$B15,'Equation 3 FTE Conversion'!$B$10:$E$32,4,FALSE)</f>
        <v>3.3675239043824701</v>
      </c>
      <c r="DZ15" s="25">
        <f>'RIMS II Type I Employment'!DZ15*VLOOKUP('Equation 4 Type I FTE'!$B15,'Equation 3 FTE Conversion'!$B$10:$E$32,4,FALSE)</f>
        <v>3.2934756972111554</v>
      </c>
      <c r="EA15" s="25">
        <f>'RIMS II Type I Employment'!EA15*VLOOKUP('Equation 4 Type I FTE'!$B15,'Equation 3 FTE Conversion'!$B$10:$E$32,4,FALSE)</f>
        <v>4.7109980079681275</v>
      </c>
      <c r="EB15" s="25">
        <f>'RIMS II Type I Employment'!EB15*VLOOKUP('Equation 4 Type I FTE'!$B15,'Equation 3 FTE Conversion'!$B$10:$E$32,4,FALSE)</f>
        <v>2.5794113545816733</v>
      </c>
      <c r="EC15" s="25">
        <f>'RIMS II Type I Employment'!EC15*VLOOKUP('Equation 4 Type I FTE'!$B15,'Equation 3 FTE Conversion'!$B$10:$E$32,4,FALSE)</f>
        <v>2.8078412350597612</v>
      </c>
      <c r="ED15" s="25">
        <f>'RIMS II Type I Employment'!ED15*VLOOKUP('Equation 4 Type I FTE'!$B15,'Equation 3 FTE Conversion'!$B$10:$E$32,4,FALSE)</f>
        <v>2.3750422310756973</v>
      </c>
      <c r="EE15" s="25">
        <f>'RIMS II Type I Employment'!EE15*VLOOKUP('Equation 4 Type I FTE'!$B15,'Equation 3 FTE Conversion'!$B$10:$E$32,4,FALSE)</f>
        <v>3.3271607569721118</v>
      </c>
      <c r="EF15" s="25">
        <f>'RIMS II Type I Employment'!EF15*VLOOKUP('Equation 4 Type I FTE'!$B15,'Equation 3 FTE Conversion'!$B$10:$E$32,4,FALSE)</f>
        <v>2.8156978087649405</v>
      </c>
      <c r="EG15" s="25">
        <f>'RIMS II Type I Employment'!EG15*VLOOKUP('Equation 4 Type I FTE'!$B15,'Equation 3 FTE Conversion'!$B$10:$E$32,4,FALSE)</f>
        <v>3.1830908366533865</v>
      </c>
      <c r="EH15" s="25">
        <f>'RIMS II Type I Employment'!EH15*VLOOKUP('Equation 4 Type I FTE'!$B15,'Equation 3 FTE Conversion'!$B$10:$E$32,4,FALSE)</f>
        <v>1.9172003984063746</v>
      </c>
      <c r="EI15" s="25">
        <f>'RIMS II Type I Employment'!EI15*VLOOKUP('Equation 4 Type I FTE'!$B15,'Equation 3 FTE Conversion'!$B$10:$E$32,4,FALSE)</f>
        <v>3.495684262948207</v>
      </c>
      <c r="EJ15" s="25">
        <f>'RIMS II Type I Employment'!EJ15*VLOOKUP('Equation 4 Type I FTE'!$B15,'Equation 3 FTE Conversion'!$B$10:$E$32,4,FALSE)</f>
        <v>2.5600645418326691</v>
      </c>
      <c r="EK15" s="25">
        <f>'RIMS II Type I Employment'!EK15*VLOOKUP('Equation 4 Type I FTE'!$B15,'Equation 3 FTE Conversion'!$B$10:$E$32,4,FALSE)</f>
        <v>4.7284788844621515</v>
      </c>
      <c r="EL15" s="25">
        <f>'RIMS II Type I Employment'!EL15*VLOOKUP('Equation 4 Type I FTE'!$B15,'Equation 3 FTE Conversion'!$B$10:$E$32,4,FALSE)</f>
        <v>3.6864025896414341</v>
      </c>
      <c r="EM15" s="25">
        <f>'RIMS II Type I Employment'!EM15*VLOOKUP('Equation 4 Type I FTE'!$B15,'Equation 3 FTE Conversion'!$B$10:$E$32,4,FALSE)</f>
        <v>4.5098697211155381</v>
      </c>
      <c r="EN15" s="25">
        <f>'RIMS II Type I Employment'!EN15*VLOOKUP('Equation 4 Type I FTE'!$B15,'Equation 3 FTE Conversion'!$B$10:$E$32,4,FALSE)</f>
        <v>4.2996081673306774</v>
      </c>
      <c r="EO15" s="25">
        <f>'RIMS II Type I Employment'!EO15*VLOOKUP('Equation 4 Type I FTE'!$B15,'Equation 3 FTE Conversion'!$B$10:$E$32,4,FALSE)</f>
        <v>3.1734665338645418</v>
      </c>
      <c r="EP15" s="25">
        <f>'RIMS II Type I Employment'!EP15*VLOOKUP('Equation 4 Type I FTE'!$B15,'Equation 3 FTE Conversion'!$B$10:$E$32,4,FALSE)</f>
        <v>2.7805396414342631</v>
      </c>
      <c r="EQ15" s="25">
        <f>'RIMS II Type I Employment'!EQ15*VLOOKUP('Equation 4 Type I FTE'!$B15,'Equation 3 FTE Conversion'!$B$10:$E$32,4,FALSE)</f>
        <v>3.3111529880478088</v>
      </c>
      <c r="ER15" s="25">
        <f>'RIMS II Type I Employment'!ER15*VLOOKUP('Equation 4 Type I FTE'!$B15,'Equation 3 FTE Conversion'!$B$10:$E$32,4,FALSE)</f>
        <v>3.5890792828685258</v>
      </c>
      <c r="ES15" s="25">
        <f>'RIMS II Type I Employment'!ES15*VLOOKUP('Equation 4 Type I FTE'!$B15,'Equation 3 FTE Conversion'!$B$10:$E$32,4,FALSE)</f>
        <v>3.6504587649402391</v>
      </c>
      <c r="ET15" s="25">
        <f>'RIMS II Type I Employment'!ET15*VLOOKUP('Equation 4 Type I FTE'!$B15,'Equation 3 FTE Conversion'!$B$10:$E$32,4,FALSE)</f>
        <v>3.6301298804780879</v>
      </c>
      <c r="EU15" s="25">
        <f>'RIMS II Type I Employment'!EU15*VLOOKUP('Equation 4 Type I FTE'!$B15,'Equation 3 FTE Conversion'!$B$10:$E$32,4,FALSE)</f>
        <v>4.0584113545816738</v>
      </c>
      <c r="EV15" s="25">
        <f>'RIMS II Type I Employment'!EV15*VLOOKUP('Equation 4 Type I FTE'!$B15,'Equation 3 FTE Conversion'!$B$10:$E$32,4,FALSE)</f>
        <v>1.9246641434262948</v>
      </c>
      <c r="EW15" s="25">
        <f>'RIMS II Type I Employment'!EW15*VLOOKUP('Equation 4 Type I FTE'!$B15,'Equation 3 FTE Conversion'!$B$10:$E$32,4,FALSE)</f>
        <v>2.3609986055776893</v>
      </c>
      <c r="EX15" s="25">
        <f>'RIMS II Type I Employment'!EX15*VLOOKUP('Equation 4 Type I FTE'!$B15,'Equation 3 FTE Conversion'!$B$10:$E$32,4,FALSE)</f>
        <v>3.4132884462151396</v>
      </c>
      <c r="EY15" s="25">
        <f>'RIMS II Type I Employment'!EY15*VLOOKUP('Equation 4 Type I FTE'!$B15,'Equation 3 FTE Conversion'!$B$10:$E$32,4,FALSE)</f>
        <v>3.3730235059760956</v>
      </c>
      <c r="EZ15" s="25">
        <f>'RIMS II Type I Employment'!EZ15*VLOOKUP('Equation 4 Type I FTE'!$B15,'Equation 3 FTE Conversion'!$B$10:$E$32,4,FALSE)</f>
        <v>2.6380410358565736</v>
      </c>
      <c r="FA15" s="25">
        <f>'RIMS II Type I Employment'!FA15*VLOOKUP('Equation 4 Type I FTE'!$B15,'Equation 3 FTE Conversion'!$B$10:$E$32,4,FALSE)</f>
        <v>2.7341858565737054</v>
      </c>
      <c r="FB15" s="25">
        <f>'RIMS II Type I Employment'!FB15*VLOOKUP('Equation 4 Type I FTE'!$B15,'Equation 3 FTE Conversion'!$B$10:$E$32,4,FALSE)</f>
        <v>4.9644707171314746</v>
      </c>
      <c r="FC15" s="25">
        <f>'RIMS II Type I Employment'!FC15*VLOOKUP('Equation 4 Type I FTE'!$B15,'Equation 3 FTE Conversion'!$B$10:$E$32,4,FALSE)</f>
        <v>4.2010081673306781</v>
      </c>
      <c r="FD15" s="25">
        <f>'RIMS II Type I Employment'!FD15*VLOOKUP('Equation 4 Type I FTE'!$B15,'Equation 3 FTE Conversion'!$B$10:$E$32,4,FALSE)</f>
        <v>3.8366595617529882</v>
      </c>
      <c r="FE15" s="25">
        <f>'RIMS II Type I Employment'!FE15*VLOOKUP('Equation 4 Type I FTE'!$B15,'Equation 3 FTE Conversion'!$B$10:$E$32,4,FALSE)</f>
        <v>2.0680466135458166</v>
      </c>
      <c r="FF15" s="25">
        <f>'RIMS II Type I Employment'!FF15*VLOOKUP('Equation 4 Type I FTE'!$B15,'Equation 3 FTE Conversion'!$B$10:$E$32,4,FALSE)</f>
        <v>3.3666400398406378</v>
      </c>
      <c r="FG15" s="25">
        <f>'RIMS II Type I Employment'!FG15*VLOOKUP('Equation 4 Type I FTE'!$B15,'Equation 3 FTE Conversion'!$B$10:$E$32,4,FALSE)</f>
        <v>7.897035059760956</v>
      </c>
      <c r="FH15" s="25">
        <f>'RIMS II Type I Employment'!FH15*VLOOKUP('Equation 4 Type I FTE'!$B15,'Equation 3 FTE Conversion'!$B$10:$E$32,4,FALSE)</f>
        <v>4.4186352589641436</v>
      </c>
      <c r="FI15" s="25">
        <f>'RIMS II Type I Employment'!FI15*VLOOKUP('Equation 4 Type I FTE'!$B15,'Equation 3 FTE Conversion'!$B$10:$E$32,4,FALSE)</f>
        <v>6.5716310756972112</v>
      </c>
      <c r="FJ15" s="25">
        <f>'RIMS II Type I Employment'!FJ15*VLOOKUP('Equation 4 Type I FTE'!$B15,'Equation 3 FTE Conversion'!$B$10:$E$32,4,FALSE)</f>
        <v>4.1645733067729083</v>
      </c>
      <c r="FK15" s="25">
        <f>'RIMS II Type I Employment'!FK15*VLOOKUP('Equation 4 Type I FTE'!$B15,'Equation 3 FTE Conversion'!$B$10:$E$32,4,FALSE)</f>
        <v>3.4398043824701197</v>
      </c>
      <c r="FL15" s="25">
        <f>'RIMS II Type I Employment'!FL15*VLOOKUP('Equation 4 Type I FTE'!$B15,'Equation 3 FTE Conversion'!$B$10:$E$32,4,FALSE)</f>
        <v>5.5421252988047813</v>
      </c>
      <c r="FM15" s="25">
        <f>'RIMS II Type I Employment'!FM15*VLOOKUP('Equation 4 Type I FTE'!$B15,'Equation 3 FTE Conversion'!$B$10:$E$32,4,FALSE)</f>
        <v>3.6748141434262949</v>
      </c>
      <c r="FN15" s="25">
        <f>'RIMS II Type I Employment'!FN15*VLOOKUP('Equation 4 Type I FTE'!$B15,'Equation 3 FTE Conversion'!$B$10:$E$32,4,FALSE)</f>
        <v>3.6074440239043821</v>
      </c>
      <c r="FO15" s="25">
        <f>'RIMS II Type I Employment'!FO15*VLOOKUP('Equation 4 Type I FTE'!$B15,'Equation 3 FTE Conversion'!$B$10:$E$32,4,FALSE)</f>
        <v>2.9814715139442232</v>
      </c>
      <c r="FP15" s="25">
        <f>'RIMS II Type I Employment'!FP15*VLOOKUP('Equation 4 Type I FTE'!$B15,'Equation 3 FTE Conversion'!$B$10:$E$32,4,FALSE)</f>
        <v>2.8811037848605578</v>
      </c>
      <c r="FQ15" s="25">
        <f>'RIMS II Type I Employment'!FQ15*VLOOKUP('Equation 4 Type I FTE'!$B15,'Equation 3 FTE Conversion'!$B$10:$E$32,4,FALSE)</f>
        <v>3.2694149402390438</v>
      </c>
      <c r="FR15" s="25">
        <f>'RIMS II Type I Employment'!FR15*VLOOKUP('Equation 4 Type I FTE'!$B15,'Equation 3 FTE Conversion'!$B$10:$E$32,4,FALSE)</f>
        <v>3.6997587649402393</v>
      </c>
      <c r="FS15" s="25">
        <f>'RIMS II Type I Employment'!FS15*VLOOKUP('Equation 4 Type I FTE'!$B15,'Equation 3 FTE Conversion'!$B$10:$E$32,4,FALSE)</f>
        <v>10.159237250996016</v>
      </c>
      <c r="FT15" s="25">
        <f>'RIMS II Type I Employment'!FT15*VLOOKUP('Equation 4 Type I FTE'!$B15,'Equation 3 FTE Conversion'!$B$10:$E$32,4,FALSE)</f>
        <v>3.8917537848605579</v>
      </c>
      <c r="FU15" s="25">
        <f>'RIMS II Type I Employment'!FU15*VLOOKUP('Equation 4 Type I FTE'!$B15,'Equation 3 FTE Conversion'!$B$10:$E$32,4,FALSE)</f>
        <v>3.620898406374502</v>
      </c>
      <c r="FV15" s="25">
        <f>'RIMS II Type I Employment'!FV15*VLOOKUP('Equation 4 Type I FTE'!$B15,'Equation 3 FTE Conversion'!$B$10:$E$32,4,FALSE)</f>
        <v>4.3342752988047808</v>
      </c>
      <c r="FW15" s="25">
        <f>'RIMS II Type I Employment'!FW15*VLOOKUP('Equation 4 Type I FTE'!$B15,'Equation 3 FTE Conversion'!$B$10:$E$32,4,FALSE)</f>
        <v>3.3815675298804782</v>
      </c>
      <c r="FX15" s="25">
        <f>'RIMS II Type I Employment'!FX15*VLOOKUP('Equation 4 Type I FTE'!$B15,'Equation 3 FTE Conversion'!$B$10:$E$32,4,FALSE)</f>
        <v>6.5876388446215142</v>
      </c>
      <c r="FY15" s="25">
        <f>'RIMS II Type I Employment'!FY15*VLOOKUP('Equation 4 Type I FTE'!$B15,'Equation 3 FTE Conversion'!$B$10:$E$32,4,FALSE)</f>
        <v>4.3952619521912357</v>
      </c>
      <c r="FZ15" s="25">
        <f>'RIMS II Type I Employment'!FZ15*VLOOKUP('Equation 4 Type I FTE'!$B15,'Equation 3 FTE Conversion'!$B$10:$E$32,4,FALSE)</f>
        <v>0.15644402390438247</v>
      </c>
      <c r="GA15" s="25">
        <f>'RIMS II Type I Employment'!GA15*VLOOKUP('Equation 4 Type I FTE'!$B15,'Equation 3 FTE Conversion'!$B$10:$E$32,4,FALSE)</f>
        <v>2.1998406374501994E-2</v>
      </c>
      <c r="GB15" s="25">
        <f>'RIMS II Type I Employment'!GB15*VLOOKUP('Equation 4 Type I FTE'!$B15,'Equation 3 FTE Conversion'!$B$10:$E$32,4,FALSE)</f>
        <v>1.0999203187250997E-2</v>
      </c>
      <c r="GC15" s="25">
        <f>'RIMS II Type I Employment'!GC15*VLOOKUP('Equation 4 Type I FTE'!$B15,'Equation 3 FTE Conversion'!$B$10:$E$32,4,FALSE)</f>
        <v>1.3454382470119522E-2</v>
      </c>
      <c r="GD15" s="25">
        <f>'RIMS II Type I Employment'!GD15*VLOOKUP('Equation 4 Type I FTE'!$B15,'Equation 3 FTE Conversion'!$B$10:$E$32,4,FALSE)</f>
        <v>2.3766135458167331E-2</v>
      </c>
      <c r="GE15" s="25">
        <f>'RIMS II Type I Employment'!GE15*VLOOKUP('Equation 4 Type I FTE'!$B15,'Equation 3 FTE Conversion'!$B$10:$E$32,4,FALSE)</f>
        <v>1.5811354581673306E-2</v>
      </c>
      <c r="GF15" s="25">
        <f>'RIMS II Type I Employment'!GF15*VLOOKUP('Equation 4 Type I FTE'!$B15,'Equation 3 FTE Conversion'!$B$10:$E$32,4,FALSE)</f>
        <v>2.9167529880478087E-2</v>
      </c>
      <c r="GG15" s="25">
        <f>'RIMS II Type I Employment'!GG15*VLOOKUP('Equation 4 Type I FTE'!$B15,'Equation 3 FTE Conversion'!$B$10:$E$32,4,FALSE)</f>
        <v>5.9022509960159363E-2</v>
      </c>
      <c r="GH15" s="25">
        <f>'RIMS II Type I Employment'!GH15*VLOOKUP('Equation 4 Type I FTE'!$B15,'Equation 3 FTE Conversion'!$B$10:$E$32,4,FALSE)</f>
        <v>2.7694422310756972E-2</v>
      </c>
      <c r="GI15" s="25">
        <f>'RIMS II Type I Employment'!GI15*VLOOKUP('Equation 4 Type I FTE'!$B15,'Equation 3 FTE Conversion'!$B$10:$E$32,4,FALSE)</f>
        <v>0.16430059760956175</v>
      </c>
      <c r="GJ15" s="25">
        <f>'RIMS II Type I Employment'!GJ15*VLOOKUP('Equation 4 Type I FTE'!$B15,'Equation 3 FTE Conversion'!$B$10:$E$32,4,FALSE)</f>
        <v>5.136235059760956E-2</v>
      </c>
      <c r="GK15" s="25">
        <f>'RIMS II Type I Employment'!GK15*VLOOKUP('Equation 4 Type I FTE'!$B15,'Equation 3 FTE Conversion'!$B$10:$E$32,4,FALSE)</f>
        <v>7.5030278884462148E-2</v>
      </c>
      <c r="GL15" s="25">
        <f>'RIMS II Type I Employment'!GL15*VLOOKUP('Equation 4 Type I FTE'!$B15,'Equation 3 FTE Conversion'!$B$10:$E$32,4,FALSE)</f>
        <v>5.5683466135458166E-2</v>
      </c>
      <c r="GM15" s="25">
        <f>'RIMS II Type I Employment'!GM15*VLOOKUP('Equation 4 Type I FTE'!$B15,'Equation 3 FTE Conversion'!$B$10:$E$32,4,FALSE)</f>
        <v>4.6550199203187252E-2</v>
      </c>
      <c r="GN15" s="25">
        <f>'RIMS II Type I Employment'!GN15*VLOOKUP('Equation 4 Type I FTE'!$B15,'Equation 3 FTE Conversion'!$B$10:$E$32,4,FALSE)</f>
        <v>2.0132470119521913E-2</v>
      </c>
      <c r="GO15" s="25">
        <f>'RIMS II Type I Employment'!GO15*VLOOKUP('Equation 4 Type I FTE'!$B15,'Equation 3 FTE Conversion'!$B$10:$E$32,4,FALSE)</f>
        <v>1.4240039840637451E-2</v>
      </c>
      <c r="GP15" s="25">
        <f>'RIMS II Type I Employment'!GP15*VLOOKUP('Equation 4 Type I FTE'!$B15,'Equation 3 FTE Conversion'!$B$10:$E$32,4,FALSE)</f>
        <v>1.895398406374502E-2</v>
      </c>
      <c r="GQ15" s="25">
        <f>'RIMS II Type I Employment'!GQ15*VLOOKUP('Equation 4 Type I FTE'!$B15,'Equation 3 FTE Conversion'!$B$10:$E$32,4,FALSE)</f>
        <v>3.6925896414342629E-2</v>
      </c>
      <c r="GR15" s="25">
        <f>'RIMS II Type I Employment'!GR15*VLOOKUP('Equation 4 Type I FTE'!$B15,'Equation 3 FTE Conversion'!$B$10:$E$32,4,FALSE)</f>
        <v>3.0738844621513946E-2</v>
      </c>
      <c r="GS15" s="25">
        <f>'RIMS II Type I Employment'!GS15*VLOOKUP('Equation 4 Type I FTE'!$B15,'Equation 3 FTE Conversion'!$B$10:$E$32,4,FALSE)</f>
        <v>6.0397410358565738E-2</v>
      </c>
      <c r="GT15" s="25">
        <f>'RIMS II Type I Employment'!GT15*VLOOKUP('Equation 4 Type I FTE'!$B15,'Equation 3 FTE Conversion'!$B$10:$E$32,4,FALSE)</f>
        <v>6.7959362549800797E-2</v>
      </c>
      <c r="GU15" s="25">
        <f>'RIMS II Type I Employment'!GU15*VLOOKUP('Equation 4 Type I FTE'!$B15,'Equation 3 FTE Conversion'!$B$10:$E$32,4,FALSE)</f>
        <v>2.7105179282868527E-2</v>
      </c>
      <c r="GV15" s="25">
        <f>'RIMS II Type I Employment'!GV15*VLOOKUP('Equation 4 Type I FTE'!$B15,'Equation 3 FTE Conversion'!$B$10:$E$32,4,FALSE)</f>
        <v>8.5047410358565736E-2</v>
      </c>
      <c r="GW15" s="25">
        <f>'RIMS II Type I Employment'!GW15*VLOOKUP('Equation 4 Type I FTE'!$B15,'Equation 3 FTE Conversion'!$B$10:$E$32,4,FALSE)</f>
        <v>3.476533864541833E-2</v>
      </c>
      <c r="GX15" s="25">
        <f>'RIMS II Type I Employment'!GX15*VLOOKUP('Equation 4 Type I FTE'!$B15,'Equation 3 FTE Conversion'!$B$10:$E$32,4,FALSE)</f>
        <v>0.33105637450199205</v>
      </c>
      <c r="GY15" s="25">
        <f>'RIMS II Type I Employment'!GY15*VLOOKUP('Equation 4 Type I FTE'!$B15,'Equation 3 FTE Conversion'!$B$10:$E$32,4,FALSE)</f>
        <v>0.3712231075697211</v>
      </c>
      <c r="GZ15" s="25">
        <f>'RIMS II Type I Employment'!GZ15*VLOOKUP('Equation 4 Type I FTE'!$B15,'Equation 3 FTE Conversion'!$B$10:$E$32,4,FALSE)</f>
        <v>0.44458386454183269</v>
      </c>
      <c r="HA15" s="25">
        <f>'RIMS II Type I Employment'!HA15*VLOOKUP('Equation 4 Type I FTE'!$B15,'Equation 3 FTE Conversion'!$B$10:$E$32,4,FALSE)</f>
        <v>0.25023187250996021</v>
      </c>
      <c r="HB15" s="25">
        <f>'RIMS II Type I Employment'!HB15*VLOOKUP('Equation 4 Type I FTE'!$B15,'Equation 3 FTE Conversion'!$B$10:$E$32,4,FALSE)</f>
        <v>6.4227490039840643E-2</v>
      </c>
      <c r="HC15" s="25">
        <f>'RIMS II Type I Employment'!HC15*VLOOKUP('Equation 4 Type I FTE'!$B15,'Equation 3 FTE Conversion'!$B$10:$E$32,4,FALSE)</f>
        <v>6.2754382470119524E-2</v>
      </c>
      <c r="HD15" s="25">
        <f>'RIMS II Type I Employment'!HD15*VLOOKUP('Equation 4 Type I FTE'!$B15,'Equation 3 FTE Conversion'!$B$10:$E$32,4,FALSE)</f>
        <v>8.0529880478087651E-2</v>
      </c>
      <c r="HE15" s="25">
        <f>'RIMS II Type I Employment'!HE15*VLOOKUP('Equation 4 Type I FTE'!$B15,'Equation 3 FTE Conversion'!$B$10:$E$32,4,FALSE)</f>
        <v>0.14357888446215139</v>
      </c>
      <c r="HF15" s="25">
        <f>'RIMS II Type I Employment'!HF15*VLOOKUP('Equation 4 Type I FTE'!$B15,'Equation 3 FTE Conversion'!$B$10:$E$32,4,FALSE)</f>
        <v>7.8663944223107574E-2</v>
      </c>
      <c r="HG15" s="25">
        <f>'RIMS II Type I Employment'!HG15*VLOOKUP('Equation 4 Type I FTE'!$B15,'Equation 3 FTE Conversion'!$B$10:$E$32,4,FALSE)</f>
        <v>0.27134641434262946</v>
      </c>
      <c r="HH15" s="25">
        <f>'RIMS II Type I Employment'!HH15*VLOOKUP('Equation 4 Type I FTE'!$B15,'Equation 3 FTE Conversion'!$B$10:$E$32,4,FALSE)</f>
        <v>0.14613227091633466</v>
      </c>
      <c r="HI15" s="25">
        <f>'RIMS II Type I Employment'!HI15*VLOOKUP('Equation 4 Type I FTE'!$B15,'Equation 3 FTE Conversion'!$B$10:$E$32,4,FALSE)</f>
        <v>5.4504980079681277E-2</v>
      </c>
      <c r="HJ15" s="25">
        <f>'RIMS II Type I Employment'!HJ15*VLOOKUP('Equation 4 Type I FTE'!$B15,'Equation 3 FTE Conversion'!$B$10:$E$32,4,FALSE)</f>
        <v>8.0333466135458165E-2</v>
      </c>
      <c r="HK15" s="25">
        <f>'RIMS II Type I Employment'!HK15*VLOOKUP('Equation 4 Type I FTE'!$B15,'Equation 3 FTE Conversion'!$B$10:$E$32,4,FALSE)</f>
        <v>0</v>
      </c>
      <c r="HL15" s="25">
        <f>'RIMS II Type I Employment'!HL15*VLOOKUP('Equation 4 Type I FTE'!$B15,'Equation 3 FTE Conversion'!$B$10:$E$32,4,FALSE)</f>
        <v>0.22263565737051794</v>
      </c>
      <c r="HM15" s="25">
        <f>'RIMS II Type I Employment'!HM15*VLOOKUP('Equation 4 Type I FTE'!$B15,'Equation 3 FTE Conversion'!$B$10:$E$32,4,FALSE)</f>
        <v>0.29305019920318726</v>
      </c>
      <c r="HN15" s="25">
        <f>'RIMS II Type I Employment'!HN15*VLOOKUP('Equation 4 Type I FTE'!$B15,'Equation 3 FTE Conversion'!$B$10:$E$32,4,FALSE)</f>
        <v>0.14662330677290836</v>
      </c>
      <c r="HO15" s="25">
        <f>'RIMS II Type I Employment'!HO15*VLOOKUP('Equation 4 Type I FTE'!$B15,'Equation 3 FTE Conversion'!$B$10:$E$32,4,FALSE)</f>
        <v>0.20682430278884464</v>
      </c>
      <c r="HP15" s="25">
        <f>'RIMS II Type I Employment'!HP15*VLOOKUP('Equation 4 Type I FTE'!$B15,'Equation 3 FTE Conversion'!$B$10:$E$32,4,FALSE)</f>
        <v>0.18099581673306772</v>
      </c>
      <c r="HQ15" s="25">
        <f>'RIMS II Type I Employment'!HQ15*VLOOKUP('Equation 4 Type I FTE'!$B15,'Equation 3 FTE Conversion'!$B$10:$E$32,4,FALSE)</f>
        <v>0.19258426294820716</v>
      </c>
      <c r="HR15" s="25">
        <f>'RIMS II Type I Employment'!HR15*VLOOKUP('Equation 4 Type I FTE'!$B15,'Equation 3 FTE Conversion'!$B$10:$E$32,4,FALSE)</f>
        <v>0.22489442231075699</v>
      </c>
      <c r="HS15" s="25">
        <f>'RIMS II Type I Employment'!HS15*VLOOKUP('Equation 4 Type I FTE'!$B15,'Equation 3 FTE Conversion'!$B$10:$E$32,4,FALSE)</f>
        <v>0.13660617529880478</v>
      </c>
      <c r="HT15" s="25">
        <f>'RIMS II Type I Employment'!HT15*VLOOKUP('Equation 4 Type I FTE'!$B15,'Equation 3 FTE Conversion'!$B$10:$E$32,4,FALSE)</f>
        <v>0.19700358565737053</v>
      </c>
      <c r="HU15" s="25">
        <f>'RIMS II Type I Employment'!HU15*VLOOKUP('Equation 4 Type I FTE'!$B15,'Equation 3 FTE Conversion'!$B$10:$E$32,4,FALSE)</f>
        <v>1.2079482071713148E-2</v>
      </c>
      <c r="HV15" s="25">
        <f>'RIMS II Type I Employment'!HV15*VLOOKUP('Equation 4 Type I FTE'!$B15,'Equation 3 FTE Conversion'!$B$10:$E$32,4,FALSE)</f>
        <v>7.9940637450199206E-2</v>
      </c>
      <c r="HW15" s="25">
        <f>'RIMS II Type I Employment'!HW15*VLOOKUP('Equation 4 Type I FTE'!$B15,'Equation 3 FTE Conversion'!$B$10:$E$32,4,FALSE)</f>
        <v>0.2096723107569721</v>
      </c>
      <c r="HX15" s="25">
        <f>'RIMS II Type I Employment'!HX15*VLOOKUP('Equation 4 Type I FTE'!$B15,'Equation 3 FTE Conversion'!$B$10:$E$32,4,FALSE)</f>
        <v>5.8040438247011952E-2</v>
      </c>
      <c r="HY15" s="25">
        <f>'RIMS II Type I Employment'!HY15*VLOOKUP('Equation 4 Type I FTE'!$B15,'Equation 3 FTE Conversion'!$B$10:$E$32,4,FALSE)</f>
        <v>1.6400597609561751E-2</v>
      </c>
      <c r="HZ15" s="25">
        <f>'RIMS II Type I Employment'!HZ15*VLOOKUP('Equation 4 Type I FTE'!$B15,'Equation 3 FTE Conversion'!$B$10:$E$32,4,FALSE)</f>
        <v>5.362111553784861E-2</v>
      </c>
      <c r="IA15" s="25">
        <f>'RIMS II Type I Employment'!IA15*VLOOKUP('Equation 4 Type I FTE'!$B15,'Equation 3 FTE Conversion'!$B$10:$E$32,4,FALSE)</f>
        <v>0.11617908366533865</v>
      </c>
      <c r="IB15" s="25">
        <f>'RIMS II Type I Employment'!IB15*VLOOKUP('Equation 4 Type I FTE'!$B15,'Equation 3 FTE Conversion'!$B$10:$E$32,4,FALSE)</f>
        <v>0.18845956175298803</v>
      </c>
      <c r="IC15" s="25">
        <f>'RIMS II Type I Employment'!IC15*VLOOKUP('Equation 4 Type I FTE'!$B15,'Equation 3 FTE Conversion'!$B$10:$E$32,4,FALSE)</f>
        <v>7.0709163346613535E-2</v>
      </c>
      <c r="ID15" s="25">
        <f>'RIMS II Type I Employment'!ID15*VLOOKUP('Equation 4 Type I FTE'!$B15,'Equation 3 FTE Conversion'!$B$10:$E$32,4,FALSE)</f>
        <v>7.9449601593625505E-2</v>
      </c>
      <c r="IE15" s="25">
        <f>'RIMS II Type I Employment'!IE15*VLOOKUP('Equation 4 Type I FTE'!$B15,'Equation 3 FTE Conversion'!$B$10:$E$32,4,FALSE)</f>
        <v>0.11333107569721115</v>
      </c>
      <c r="IF15" s="25">
        <f>'RIMS II Type I Employment'!IF15*VLOOKUP('Equation 4 Type I FTE'!$B15,'Equation 3 FTE Conversion'!$B$10:$E$32,4,FALSE)</f>
        <v>1.8757569721115537E-2</v>
      </c>
      <c r="IG15" s="25">
        <f>'RIMS II Type I Employment'!IG15*VLOOKUP('Equation 4 Type I FTE'!$B15,'Equation 3 FTE Conversion'!$B$10:$E$32,4,FALSE)</f>
        <v>1.895398406374502E-2</v>
      </c>
      <c r="IH15" s="25">
        <f>'RIMS II Type I Employment'!IH15*VLOOKUP('Equation 4 Type I FTE'!$B15,'Equation 3 FTE Conversion'!$B$10:$E$32,4,FALSE)</f>
        <v>2.5435657370517929E-2</v>
      </c>
      <c r="II15" s="25">
        <f>'RIMS II Type I Employment'!II15*VLOOKUP('Equation 4 Type I FTE'!$B15,'Equation 3 FTE Conversion'!$B$10:$E$32,4,FALSE)</f>
        <v>9.5260956175298814E-3</v>
      </c>
      <c r="IJ15" s="25">
        <f>'RIMS II Type I Employment'!IJ15*VLOOKUP('Equation 4 Type I FTE'!$B15,'Equation 3 FTE Conversion'!$B$10:$E$32,4,FALSE)</f>
        <v>6.0299203187251002E-2</v>
      </c>
      <c r="IK15" s="25">
        <f>'RIMS II Type I Employment'!IK15*VLOOKUP('Equation 4 Type I FTE'!$B15,'Equation 3 FTE Conversion'!$B$10:$E$32,4,FALSE)</f>
        <v>0.14082908366533864</v>
      </c>
      <c r="IL15" s="25">
        <f>'RIMS II Type I Employment'!IL15*VLOOKUP('Equation 4 Type I FTE'!$B15,'Equation 3 FTE Conversion'!$B$10:$E$32,4,FALSE)</f>
        <v>0.14092729083665337</v>
      </c>
      <c r="IM15" s="25">
        <f>'RIMS II Type I Employment'!IM15*VLOOKUP('Equation 4 Type I FTE'!$B15,'Equation 3 FTE Conversion'!$B$10:$E$32,4,FALSE)</f>
        <v>0.17952270916334662</v>
      </c>
      <c r="IN15" s="25">
        <f>'RIMS II Type I Employment'!IN15*VLOOKUP('Equation 4 Type I FTE'!$B15,'Equation 3 FTE Conversion'!$B$10:$E$32,4,FALSE)</f>
        <v>0.1515336653386454</v>
      </c>
      <c r="IO15" s="25">
        <f>'RIMS II Type I Employment'!IO15*VLOOKUP('Equation 4 Type I FTE'!$B15,'Equation 3 FTE Conversion'!$B$10:$E$32,4,FALSE)</f>
        <v>0.19376274900398407</v>
      </c>
      <c r="IP15" s="25">
        <f>'RIMS II Type I Employment'!IP15*VLOOKUP('Equation 4 Type I FTE'!$B15,'Equation 3 FTE Conversion'!$B$10:$E$32,4,FALSE)</f>
        <v>0.14878386454183268</v>
      </c>
      <c r="IQ15" s="25">
        <f>'RIMS II Type I Employment'!IQ15*VLOOKUP('Equation 4 Type I FTE'!$B15,'Equation 3 FTE Conversion'!$B$10:$E$32,4,FALSE)</f>
        <v>0.12963346613545818</v>
      </c>
      <c r="IR15" s="25">
        <f>'RIMS II Type I Employment'!IR15*VLOOKUP('Equation 4 Type I FTE'!$B15,'Equation 3 FTE Conversion'!$B$10:$E$32,4,FALSE)</f>
        <v>0.12462490039840639</v>
      </c>
      <c r="IS15" s="25">
        <f>'RIMS II Type I Employment'!IS15*VLOOKUP('Equation 4 Type I FTE'!$B15,'Equation 3 FTE Conversion'!$B$10:$E$32,4,FALSE)</f>
        <v>9.1823705179282872E-2</v>
      </c>
      <c r="IT15" s="25">
        <f>'RIMS II Type I Employment'!IT15*VLOOKUP('Equation 4 Type I FTE'!$B15,'Equation 3 FTE Conversion'!$B$10:$E$32,4,FALSE)</f>
        <v>0.12030378486055777</v>
      </c>
      <c r="IU15" s="25">
        <f>'RIMS II Type I Employment'!IU15*VLOOKUP('Equation 4 Type I FTE'!$B15,'Equation 3 FTE Conversion'!$B$10:$E$32,4,FALSE)</f>
        <v>0.11765219123505977</v>
      </c>
      <c r="IV15" s="25">
        <f>'RIMS II Type I Employment'!IV15*VLOOKUP('Equation 4 Type I FTE'!$B15,'Equation 3 FTE Conversion'!$B$10:$E$32,4,FALSE)</f>
        <v>0.11853605577689244</v>
      </c>
      <c r="IW15" s="25">
        <f>'RIMS II Type I Employment'!IW15*VLOOKUP('Equation 4 Type I FTE'!$B15,'Equation 3 FTE Conversion'!$B$10:$E$32,4,FALSE)</f>
        <v>7.660159362549801E-2</v>
      </c>
      <c r="IX15" s="25">
        <f>'RIMS II Type I Employment'!IX15*VLOOKUP('Equation 4 Type I FTE'!$B15,'Equation 3 FTE Conversion'!$B$10:$E$32,4,FALSE)</f>
        <v>0.2566153386454183</v>
      </c>
      <c r="IY15" s="25">
        <f>'RIMS II Type I Employment'!IY15*VLOOKUP('Equation 4 Type I FTE'!$B15,'Equation 3 FTE Conversion'!$B$10:$E$32,4,FALSE)</f>
        <v>0.10547450199203187</v>
      </c>
      <c r="IZ15" s="25">
        <f>'RIMS II Type I Employment'!IZ15*VLOOKUP('Equation 4 Type I FTE'!$B15,'Equation 3 FTE Conversion'!$B$10:$E$32,4,FALSE)</f>
        <v>0.17667470119521914</v>
      </c>
      <c r="JA15" s="25">
        <f>'RIMS II Type I Employment'!JA15*VLOOKUP('Equation 4 Type I FTE'!$B15,'Equation 3 FTE Conversion'!$B$10:$E$32,4,FALSE)</f>
        <v>0.3766245019920319</v>
      </c>
      <c r="JB15" s="25">
        <f>'RIMS II Type I Employment'!JB15*VLOOKUP('Equation 4 Type I FTE'!$B15,'Equation 3 FTE Conversion'!$B$10:$E$32,4,FALSE)</f>
        <v>3.6434860557768928E-2</v>
      </c>
      <c r="JC15" s="25">
        <f>'RIMS II Type I Employment'!JC15*VLOOKUP('Equation 4 Type I FTE'!$B15,'Equation 3 FTE Conversion'!$B$10:$E$32,4,FALSE)</f>
        <v>3.574741035856574E-2</v>
      </c>
      <c r="JD15" s="25">
        <f>'RIMS II Type I Employment'!JD15*VLOOKUP('Equation 4 Type I FTE'!$B15,'Equation 3 FTE Conversion'!$B$10:$E$32,4,FALSE)</f>
        <v>2.6123107569721114E-2</v>
      </c>
      <c r="JE15" s="25">
        <f>'RIMS II Type I Employment'!JE15*VLOOKUP('Equation 4 Type I FTE'!$B15,'Equation 3 FTE Conversion'!$B$10:$E$32,4,FALSE)</f>
        <v>1.9248605577689242E-2</v>
      </c>
      <c r="JF15" s="25">
        <f>'RIMS II Type I Employment'!JF15*VLOOKUP('Equation 4 Type I FTE'!$B15,'Equation 3 FTE Conversion'!$B$10:$E$32,4,FALSE)</f>
        <v>1.8168326693227092E-2</v>
      </c>
      <c r="JG15" s="25">
        <f>'RIMS II Type I Employment'!JG15*VLOOKUP('Equation 4 Type I FTE'!$B15,'Equation 3 FTE Conversion'!$B$10:$E$32,4,FALSE)</f>
        <v>2.4158964143426297E-2</v>
      </c>
      <c r="JH15" s="25">
        <f>'RIMS II Type I Employment'!JH15*VLOOKUP('Equation 4 Type I FTE'!$B15,'Equation 3 FTE Conversion'!$B$10:$E$32,4,FALSE)</f>
        <v>2.7301593625498007E-2</v>
      </c>
      <c r="JI15" s="25">
        <f>'RIMS II Type I Employment'!JI15*VLOOKUP('Equation 4 Type I FTE'!$B15,'Equation 3 FTE Conversion'!$B$10:$E$32,4,FALSE)</f>
        <v>3.9479282868525895E-2</v>
      </c>
      <c r="JJ15" s="25">
        <f>'RIMS II Type I Employment'!JJ15*VLOOKUP('Equation 4 Type I FTE'!$B15,'Equation 3 FTE Conversion'!$B$10:$E$32,4,FALSE)</f>
        <v>3.152450199203187E-2</v>
      </c>
      <c r="JK15" s="25">
        <f>'RIMS II Type I Employment'!JK15*VLOOKUP('Equation 4 Type I FTE'!$B15,'Equation 3 FTE Conversion'!$B$10:$E$32,4,FALSE)</f>
        <v>4.0264940239043825E-2</v>
      </c>
      <c r="JL15" s="25">
        <f>'RIMS II Type I Employment'!JL15*VLOOKUP('Equation 4 Type I FTE'!$B15,'Equation 3 FTE Conversion'!$B$10:$E$32,4,FALSE)</f>
        <v>4.2229083665338646E-2</v>
      </c>
      <c r="JM15" s="25">
        <f>'RIMS II Type I Employment'!JM15*VLOOKUP('Equation 4 Type I FTE'!$B15,'Equation 3 FTE Conversion'!$B$10:$E$32,4,FALSE)</f>
        <v>0.10665298804780877</v>
      </c>
      <c r="JN15" s="25">
        <f>'RIMS II Type I Employment'!JN15*VLOOKUP('Equation 4 Type I FTE'!$B15,'Equation 3 FTE Conversion'!$B$10:$E$32,4,FALSE)</f>
        <v>0.14868565737051795</v>
      </c>
      <c r="JO15" s="25">
        <f>'RIMS II Type I Employment'!JO15*VLOOKUP('Equation 4 Type I FTE'!$B15,'Equation 3 FTE Conversion'!$B$10:$E$32,4,FALSE)</f>
        <v>3.7220517928286859E-2</v>
      </c>
      <c r="JP15" s="25">
        <f>'RIMS II Type I Employment'!JP15*VLOOKUP('Equation 4 Type I FTE'!$B15,'Equation 3 FTE Conversion'!$B$10:$E$32,4,FALSE)</f>
        <v>3.8399003984063748E-2</v>
      </c>
      <c r="JQ15" s="25">
        <f>'RIMS II Type I Employment'!JQ15*VLOOKUP('Equation 4 Type I FTE'!$B15,'Equation 3 FTE Conversion'!$B$10:$E$32,4,FALSE)</f>
        <v>6.3343625498007969E-2</v>
      </c>
      <c r="JR15" s="25">
        <f>'RIMS II Type I Employment'!JR15*VLOOKUP('Equation 4 Type I FTE'!$B15,'Equation 3 FTE Conversion'!$B$10:$E$32,4,FALSE)</f>
        <v>5.1853386454183269E-2</v>
      </c>
      <c r="JS15" s="25">
        <f>'RIMS II Type I Employment'!JS15*VLOOKUP('Equation 4 Type I FTE'!$B15,'Equation 3 FTE Conversion'!$B$10:$E$32,4,FALSE)</f>
        <v>5.2835458167330679E-2</v>
      </c>
      <c r="JT15" s="25">
        <f>'RIMS II Type I Employment'!JT15*VLOOKUP('Equation 4 Type I FTE'!$B15,'Equation 3 FTE Conversion'!$B$10:$E$32,4,FALSE)</f>
        <v>6.6486254980079679E-2</v>
      </c>
      <c r="JU15" s="25">
        <f>'RIMS II Type I Employment'!JU15*VLOOKUP('Equation 4 Type I FTE'!$B15,'Equation 3 FTE Conversion'!$B$10:$E$32,4,FALSE)</f>
        <v>4.203266932270916E-2</v>
      </c>
      <c r="JV15" s="25">
        <f>'RIMS II Type I Employment'!JV15*VLOOKUP('Equation 4 Type I FTE'!$B15,'Equation 3 FTE Conversion'!$B$10:$E$32,4,FALSE)</f>
        <v>5.1264143426294824E-2</v>
      </c>
      <c r="JW15" s="25">
        <f>'RIMS II Type I Employment'!JW15*VLOOKUP('Equation 4 Type I FTE'!$B15,'Equation 3 FTE Conversion'!$B$10:$E$32,4,FALSE)</f>
        <v>4.409501992031873E-2</v>
      </c>
      <c r="JX15" s="25">
        <f>'RIMS II Type I Employment'!JX15*VLOOKUP('Equation 4 Type I FTE'!$B15,'Equation 3 FTE Conversion'!$B$10:$E$32,4,FALSE)</f>
        <v>7.8762151394422303E-2</v>
      </c>
      <c r="JY15" s="25">
        <f>'RIMS II Type I Employment'!JY15*VLOOKUP('Equation 4 Type I FTE'!$B15,'Equation 3 FTE Conversion'!$B$10:$E$32,4,FALSE)</f>
        <v>6.5798804780876505E-2</v>
      </c>
      <c r="JZ15" s="25">
        <f>'RIMS II Type I Employment'!JZ15*VLOOKUP('Equation 4 Type I FTE'!$B15,'Equation 3 FTE Conversion'!$B$10:$E$32,4,FALSE)</f>
        <v>2.63195219123506E-2</v>
      </c>
      <c r="KA15" s="25">
        <f>'RIMS II Type I Employment'!KA15*VLOOKUP('Equation 4 Type I FTE'!$B15,'Equation 3 FTE Conversion'!$B$10:$E$32,4,FALSE)</f>
        <v>9.9680278884462153E-2</v>
      </c>
      <c r="KB15" s="25">
        <f>'RIMS II Type I Employment'!KB15*VLOOKUP('Equation 4 Type I FTE'!$B15,'Equation 3 FTE Conversion'!$B$10:$E$32,4,FALSE)</f>
        <v>2.9167529880478087E-2</v>
      </c>
      <c r="KC15" s="25">
        <f>'RIMS II Type I Employment'!KC15*VLOOKUP('Equation 4 Type I FTE'!$B15,'Equation 3 FTE Conversion'!$B$10:$E$32,4,FALSE)</f>
        <v>8.4752788844621521E-2</v>
      </c>
      <c r="KD15" s="25">
        <f>'RIMS II Type I Employment'!KD15*VLOOKUP('Equation 4 Type I FTE'!$B15,'Equation 3 FTE Conversion'!$B$10:$E$32,4,FALSE)</f>
        <v>6.0593824701195217E-2</v>
      </c>
      <c r="KE15" s="25">
        <f>'RIMS II Type I Employment'!KE15*VLOOKUP('Equation 4 Type I FTE'!$B15,'Equation 3 FTE Conversion'!$B$10:$E$32,4,FALSE)</f>
        <v>0.13287430278884463</v>
      </c>
      <c r="KF15" s="25">
        <f>'RIMS II Type I Employment'!KF15*VLOOKUP('Equation 4 Type I FTE'!$B15,'Equation 3 FTE Conversion'!$B$10:$E$32,4,FALSE)</f>
        <v>6.7664741035856582E-2</v>
      </c>
      <c r="KG15" s="25">
        <f>'RIMS II Type I Employment'!KG15*VLOOKUP('Equation 4 Type I FTE'!$B15,'Equation 3 FTE Conversion'!$B$10:$E$32,4,FALSE)</f>
        <v>0.14917669322709165</v>
      </c>
      <c r="KH15" s="25">
        <f>'RIMS II Type I Employment'!KH15*VLOOKUP('Equation 4 Type I FTE'!$B15,'Equation 3 FTE Conversion'!$B$10:$E$32,4,FALSE)</f>
        <v>8.1610159362549797E-2</v>
      </c>
      <c r="KI15" s="25">
        <f>'RIMS II Type I Employment'!KI15*VLOOKUP('Equation 4 Type I FTE'!$B15,'Equation 3 FTE Conversion'!$B$10:$E$32,4,FALSE)</f>
        <v>4.939820717131474E-2</v>
      </c>
      <c r="KJ15" s="25">
        <f>'RIMS II Type I Employment'!KJ15*VLOOKUP('Equation 4 Type I FTE'!$B15,'Equation 3 FTE Conversion'!$B$10:$E$32,4,FALSE)</f>
        <v>1.6989840637450199E-2</v>
      </c>
      <c r="KK15" s="25">
        <f>'RIMS II Type I Employment'!KK15*VLOOKUP('Equation 4 Type I FTE'!$B15,'Equation 3 FTE Conversion'!$B$10:$E$32,4,FALSE)</f>
        <v>1.3749003984063746E-2</v>
      </c>
      <c r="KL15" s="25">
        <f>'RIMS II Type I Employment'!KL15*VLOOKUP('Equation 4 Type I FTE'!$B15,'Equation 3 FTE Conversion'!$B$10:$E$32,4,FALSE)</f>
        <v>2.1605577689243028E-2</v>
      </c>
      <c r="KM15" s="25">
        <f>'RIMS II Type I Employment'!KM15*VLOOKUP('Equation 4 Type I FTE'!$B15,'Equation 3 FTE Conversion'!$B$10:$E$32,4,FALSE)</f>
        <v>1.5320318725099601E-2</v>
      </c>
      <c r="KN15" s="25">
        <f>'RIMS II Type I Employment'!KN15*VLOOKUP('Equation 4 Type I FTE'!$B15,'Equation 3 FTE Conversion'!$B$10:$E$32,4,FALSE)</f>
        <v>4.7139442231075692E-3</v>
      </c>
      <c r="KO15" s="25">
        <f>'RIMS II Type I Employment'!KO15*VLOOKUP('Equation 4 Type I FTE'!$B15,'Equation 3 FTE Conversion'!$B$10:$E$32,4,FALSE)</f>
        <v>5.0085657370517933E-3</v>
      </c>
      <c r="KP15" s="25">
        <f>'RIMS II Type I Employment'!KP15*VLOOKUP('Equation 4 Type I FTE'!$B15,'Equation 3 FTE Conversion'!$B$10:$E$32,4,FALSE)</f>
        <v>4.5175298804780873E-3</v>
      </c>
      <c r="KQ15" s="25">
        <f>'RIMS II Type I Employment'!KQ15*VLOOKUP('Equation 4 Type I FTE'!$B15,'Equation 3 FTE Conversion'!$B$10:$E$32,4,FALSE)</f>
        <v>1.8757569721115537E-2</v>
      </c>
      <c r="KR15" s="25">
        <f>'RIMS II Type I Employment'!KR15*VLOOKUP('Equation 4 Type I FTE'!$B15,'Equation 3 FTE Conversion'!$B$10:$E$32,4,FALSE)</f>
        <v>2.838187250996016E-2</v>
      </c>
      <c r="KS15" s="25">
        <f>'RIMS II Type I Employment'!KS15*VLOOKUP('Equation 4 Type I FTE'!$B15,'Equation 3 FTE Conversion'!$B$10:$E$32,4,FALSE)</f>
        <v>5.6567330677290834E-2</v>
      </c>
      <c r="KT15" s="25">
        <f>'RIMS II Type I Employment'!KT15*VLOOKUP('Equation 4 Type I FTE'!$B15,'Equation 3 FTE Conversion'!$B$10:$E$32,4,FALSE)</f>
        <v>0.10891175298804781</v>
      </c>
      <c r="KU15" s="25">
        <f>'RIMS II Type I Employment'!KU15*VLOOKUP('Equation 4 Type I FTE'!$B15,'Equation 3 FTE Conversion'!$B$10:$E$32,4,FALSE)</f>
        <v>2.4846414342629481E-2</v>
      </c>
      <c r="KV15" s="25">
        <f>'RIMS II Type I Employment'!KV15*VLOOKUP('Equation 4 Type I FTE'!$B15,'Equation 3 FTE Conversion'!$B$10:$E$32,4,FALSE)</f>
        <v>1.3356175298804781E-2</v>
      </c>
      <c r="KW15" s="25">
        <f>'RIMS II Type I Employment'!KW15*VLOOKUP('Equation 4 Type I FTE'!$B15,'Equation 3 FTE Conversion'!$B$10:$E$32,4,FALSE)</f>
        <v>1.5025697211155379E-2</v>
      </c>
      <c r="KX15" s="25">
        <f>'RIMS II Type I Employment'!KX15*VLOOKUP('Equation 4 Type I FTE'!$B15,'Equation 3 FTE Conversion'!$B$10:$E$32,4,FALSE)</f>
        <v>2.4748207171314741E-2</v>
      </c>
      <c r="KY15" s="25">
        <f>'RIMS II Type I Employment'!KY15*VLOOKUP('Equation 4 Type I FTE'!$B15,'Equation 3 FTE Conversion'!$B$10:$E$32,4,FALSE)</f>
        <v>7.6405179282868524E-2</v>
      </c>
      <c r="KZ15" s="25">
        <f>'RIMS II Type I Employment'!KZ15*VLOOKUP('Equation 4 Type I FTE'!$B15,'Equation 3 FTE Conversion'!$B$10:$E$32,4,FALSE)</f>
        <v>0.11392031872509961</v>
      </c>
      <c r="LA15" s="25">
        <f>'RIMS II Type I Employment'!LA15*VLOOKUP('Equation 4 Type I FTE'!$B15,'Equation 3 FTE Conversion'!$B$10:$E$32,4,FALSE)</f>
        <v>1.512390438247012E-2</v>
      </c>
      <c r="LB15" s="25">
        <f>'RIMS II Type I Employment'!LB15*VLOOKUP('Equation 4 Type I FTE'!$B15,'Equation 3 FTE Conversion'!$B$10:$E$32,4,FALSE)</f>
        <v>6.4325697211155386E-2</v>
      </c>
      <c r="LC15" s="25">
        <f>'RIMS II Type I Employment'!LC15*VLOOKUP('Equation 4 Type I FTE'!$B15,'Equation 3 FTE Conversion'!$B$10:$E$32,4,FALSE)</f>
        <v>1.9150398406374503E-2</v>
      </c>
      <c r="LD15" s="25">
        <f>'RIMS II Type I Employment'!LD15*VLOOKUP('Equation 4 Type I FTE'!$B15,'Equation 3 FTE Conversion'!$B$10:$E$32,4,FALSE)</f>
        <v>3.7613346613545817E-2</v>
      </c>
      <c r="LE15" s="25">
        <f>'RIMS II Type I Employment'!LE15*VLOOKUP('Equation 4 Type I FTE'!$B15,'Equation 3 FTE Conversion'!$B$10:$E$32,4,FALSE)</f>
        <v>8.6422310756972112E-2</v>
      </c>
      <c r="LF15" s="25">
        <f>'RIMS II Type I Employment'!LF15*VLOOKUP('Equation 4 Type I FTE'!$B15,'Equation 3 FTE Conversion'!$B$10:$E$32,4,FALSE)</f>
        <v>2.8578286852589643E-2</v>
      </c>
      <c r="LG15" s="25">
        <f>'RIMS II Type I Employment'!LG15*VLOOKUP('Equation 4 Type I FTE'!$B15,'Equation 3 FTE Conversion'!$B$10:$E$32,4,FALSE)</f>
        <v>4.507709163346614E-2</v>
      </c>
      <c r="LH15" s="25">
        <f>'RIMS II Type I Employment'!LH15*VLOOKUP('Equation 4 Type I FTE'!$B15,'Equation 3 FTE Conversion'!$B$10:$E$32,4,FALSE)</f>
        <v>5.0871314741035858E-2</v>
      </c>
      <c r="LI15" s="25">
        <f>'RIMS II Type I Employment'!LI15*VLOOKUP('Equation 4 Type I FTE'!$B15,'Equation 3 FTE Conversion'!$B$10:$E$32,4,FALSE)</f>
        <v>2.0623505976095618E-2</v>
      </c>
      <c r="LJ15" s="25">
        <f>'RIMS II Type I Employment'!LJ15*VLOOKUP('Equation 4 Type I FTE'!$B15,'Equation 3 FTE Conversion'!$B$10:$E$32,4,FALSE)</f>
        <v>5.7156573705179285E-2</v>
      </c>
      <c r="LK15" s="25">
        <f>'RIMS II Type I Employment'!LK15*VLOOKUP('Equation 4 Type I FTE'!$B15,'Equation 3 FTE Conversion'!$B$10:$E$32,4,FALSE)</f>
        <v>3.0935258964143428E-2</v>
      </c>
      <c r="LL15" s="25">
        <f>'RIMS II Type I Employment'!LL15*VLOOKUP('Equation 4 Type I FTE'!$B15,'Equation 3 FTE Conversion'!$B$10:$E$32,4,FALSE)</f>
        <v>9.8207171314741038E-3</v>
      </c>
      <c r="LM15" s="25">
        <f>'RIMS II Type I Employment'!LM15*VLOOKUP('Equation 4 Type I FTE'!$B15,'Equation 3 FTE Conversion'!$B$10:$E$32,4,FALSE)</f>
        <v>6.4718525896414345E-2</v>
      </c>
      <c r="LN15" s="25">
        <f>'RIMS II Type I Employment'!LN15*VLOOKUP('Equation 4 Type I FTE'!$B15,'Equation 3 FTE Conversion'!$B$10:$E$32,4,FALSE)</f>
        <v>2.622131474103586E-2</v>
      </c>
      <c r="LO15" s="25">
        <f>'RIMS II Type I Employment'!LO15*VLOOKUP('Equation 4 Type I FTE'!$B15,'Equation 3 FTE Conversion'!$B$10:$E$32,4,FALSE)</f>
        <v>0.15202470119521913</v>
      </c>
      <c r="LP15" s="25">
        <f>'RIMS II Type I Employment'!LP15*VLOOKUP('Equation 4 Type I FTE'!$B15,'Equation 3 FTE Conversion'!$B$10:$E$32,4,FALSE)</f>
        <v>4.4487848605577689E-2</v>
      </c>
      <c r="LQ15" s="25">
        <f>'RIMS II Type I Employment'!LQ15*VLOOKUP('Equation 4 Type I FTE'!$B15,'Equation 3 FTE Conversion'!$B$10:$E$32,4,FALSE)</f>
        <v>2.7498007968127493E-2</v>
      </c>
      <c r="LR15" s="25">
        <f>'RIMS II Type I Employment'!LR15*VLOOKUP('Equation 4 Type I FTE'!$B15,'Equation 3 FTE Conversion'!$B$10:$E$32,4,FALSE)</f>
        <v>7.1101992031872521E-2</v>
      </c>
      <c r="LS15" s="25">
        <f>'RIMS II Type I Employment'!LS15*VLOOKUP('Equation 4 Type I FTE'!$B15,'Equation 3 FTE Conversion'!$B$10:$E$32,4,FALSE)</f>
        <v>3.987211155378486E-2</v>
      </c>
      <c r="LT15" s="25">
        <f>'RIMS II Type I Employment'!LT15*VLOOKUP('Equation 4 Type I FTE'!$B15,'Equation 3 FTE Conversion'!$B$10:$E$32,4,FALSE)</f>
        <v>0.14328426294820718</v>
      </c>
      <c r="LU15" s="25">
        <f>'RIMS II Type I Employment'!LU15*VLOOKUP('Equation 4 Type I FTE'!$B15,'Equation 3 FTE Conversion'!$B$10:$E$32,4,FALSE)</f>
        <v>3.3390438247011954E-2</v>
      </c>
      <c r="LV15" s="25">
        <f>'RIMS II Type I Employment'!LV15*VLOOKUP('Equation 4 Type I FTE'!$B15,'Equation 3 FTE Conversion'!$B$10:$E$32,4,FALSE)</f>
        <v>1.797191235059761E-2</v>
      </c>
      <c r="LW15" s="25">
        <f>'RIMS II Type I Employment'!LW15*VLOOKUP('Equation 4 Type I FTE'!$B15,'Equation 3 FTE Conversion'!$B$10:$E$32,4,FALSE)</f>
        <v>5.8335059760956175E-2</v>
      </c>
      <c r="LX15" s="25">
        <f>'RIMS II Type I Employment'!LX15*VLOOKUP('Equation 4 Type I FTE'!$B15,'Equation 3 FTE Conversion'!$B$10:$E$32,4,FALSE)</f>
        <v>5.5192430278884465E-2</v>
      </c>
      <c r="LY15" s="25">
        <f>'RIMS II Type I Employment'!LY15*VLOOKUP('Equation 4 Type I FTE'!$B15,'Equation 3 FTE Conversion'!$B$10:$E$32,4,FALSE)</f>
        <v>0.52727430278884468</v>
      </c>
      <c r="LZ15" s="25">
        <f>'RIMS II Type I Employment'!LZ15*VLOOKUP('Equation 4 Type I FTE'!$B15,'Equation 3 FTE Conversion'!$B$10:$E$32,4,FALSE)</f>
        <v>2.190019920318725E-2</v>
      </c>
      <c r="MA15" s="25">
        <f>'RIMS II Type I Employment'!MA15*VLOOKUP('Equation 4 Type I FTE'!$B15,'Equation 3 FTE Conversion'!$B$10:$E$32,4,FALSE)</f>
        <v>5.5388844621513944E-2</v>
      </c>
      <c r="MB15" s="25">
        <f>'RIMS II Type I Employment'!MB15*VLOOKUP('Equation 4 Type I FTE'!$B15,'Equation 3 FTE Conversion'!$B$10:$E$32,4,FALSE)</f>
        <v>3.2801195219123502E-2</v>
      </c>
      <c r="MC15" s="25">
        <f>'RIMS II Type I Employment'!MC15*VLOOKUP('Equation 4 Type I FTE'!$B15,'Equation 3 FTE Conversion'!$B$10:$E$32,4,FALSE)</f>
        <v>3.0051394422310758E-2</v>
      </c>
      <c r="MD15" s="25">
        <f>'RIMS II Type I Employment'!MD15*VLOOKUP('Equation 4 Type I FTE'!$B15,'Equation 3 FTE Conversion'!$B$10:$E$32,4,FALSE)</f>
        <v>5.3817529880478089E-2</v>
      </c>
      <c r="ME15" s="25">
        <f>'RIMS II Type I Employment'!ME15*VLOOKUP('Equation 4 Type I FTE'!$B15,'Equation 3 FTE Conversion'!$B$10:$E$32,4,FALSE)</f>
        <v>6.8253984063745027E-2</v>
      </c>
      <c r="MF15" s="25">
        <f>'RIMS II Type I Employment'!MF15*VLOOKUP('Equation 4 Type I FTE'!$B15,'Equation 3 FTE Conversion'!$B$10:$E$32,4,FALSE)</f>
        <v>2.4257171314741036E-2</v>
      </c>
      <c r="MG15" s="25">
        <f>'RIMS II Type I Employment'!MG15*VLOOKUP('Equation 4 Type I FTE'!$B15,'Equation 3 FTE Conversion'!$B$10:$E$32,4,FALSE)</f>
        <v>2.101633466135458E-2</v>
      </c>
      <c r="MH15" s="25">
        <f>'RIMS II Type I Employment'!MH15*VLOOKUP('Equation 4 Type I FTE'!$B15,'Equation 3 FTE Conversion'!$B$10:$E$32,4,FALSE)</f>
        <v>4.0068525896414346E-2</v>
      </c>
      <c r="MI15" s="25">
        <f>'RIMS II Type I Employment'!MI15*VLOOKUP('Equation 4 Type I FTE'!$B15,'Equation 3 FTE Conversion'!$B$10:$E$32,4,FALSE)</f>
        <v>4.6451992031872509E-2</v>
      </c>
      <c r="MJ15" s="25">
        <f>'RIMS II Type I Employment'!MJ15*VLOOKUP('Equation 4 Type I FTE'!$B15,'Equation 3 FTE Conversion'!$B$10:$E$32,4,FALSE)</f>
        <v>0.13189223107569722</v>
      </c>
      <c r="MK15" s="25">
        <f>'RIMS II Type I Employment'!MK15*VLOOKUP('Equation 4 Type I FTE'!$B15,'Equation 3 FTE Conversion'!$B$10:$E$32,4,FALSE)</f>
        <v>1.983784860557769E-2</v>
      </c>
      <c r="ML15" s="25">
        <f>'RIMS II Type I Employment'!ML15*VLOOKUP('Equation 4 Type I FTE'!$B15,'Equation 3 FTE Conversion'!$B$10:$E$32,4,FALSE)</f>
        <v>1.0704581673306773E-2</v>
      </c>
      <c r="MM15" s="25">
        <f>'RIMS II Type I Employment'!MM15*VLOOKUP('Equation 4 Type I FTE'!$B15,'Equation 3 FTE Conversion'!$B$10:$E$32,4,FALSE)</f>
        <v>3.044422310756972E-3</v>
      </c>
      <c r="MN15" s="25">
        <f>'RIMS II Type I Employment'!MN15*VLOOKUP('Equation 4 Type I FTE'!$B15,'Equation 3 FTE Conversion'!$B$10:$E$32,4,FALSE)</f>
        <v>1.2275896414342631E-2</v>
      </c>
      <c r="MO15" s="25">
        <f>'RIMS II Type I Employment'!MO15*VLOOKUP('Equation 4 Type I FTE'!$B15,'Equation 3 FTE Conversion'!$B$10:$E$32,4,FALSE)</f>
        <v>2.4846414342629481E-2</v>
      </c>
      <c r="MP15" s="25">
        <f>'RIMS II Type I Employment'!MP15*VLOOKUP('Equation 4 Type I FTE'!$B15,'Equation 3 FTE Conversion'!$B$10:$E$32,4,FALSE)</f>
        <v>0.10115338645418326</v>
      </c>
      <c r="MQ15" s="25">
        <f>'RIMS II Type I Employment'!MQ15*VLOOKUP('Equation 4 Type I FTE'!$B15,'Equation 3 FTE Conversion'!$B$10:$E$32,4,FALSE)</f>
        <v>2.4257171314741036E-2</v>
      </c>
      <c r="MR15" s="25">
        <f>'RIMS II Type I Employment'!MR15*VLOOKUP('Equation 4 Type I FTE'!$B15,'Equation 3 FTE Conversion'!$B$10:$E$32,4,FALSE)</f>
        <v>7.2476892430278897E-2</v>
      </c>
      <c r="MS15" s="25">
        <f>'RIMS II Type I Employment'!MS15*VLOOKUP('Equation 4 Type I FTE'!$B15,'Equation 3 FTE Conversion'!$B$10:$E$32,4,FALSE)</f>
        <v>2.8185458167330677E-2</v>
      </c>
      <c r="MT15" s="25">
        <f>'RIMS II Type I Employment'!MT15*VLOOKUP('Equation 4 Type I FTE'!$B15,'Equation 3 FTE Conversion'!$B$10:$E$32,4,FALSE)</f>
        <v>4.0657768924302791E-2</v>
      </c>
      <c r="MU15" s="25">
        <f>'RIMS II Type I Employment'!MU15*VLOOKUP('Equation 4 Type I FTE'!$B15,'Equation 3 FTE Conversion'!$B$10:$E$32,4,FALSE)</f>
        <v>4.8808964143426295E-2</v>
      </c>
      <c r="MV15" s="25">
        <f>'RIMS II Type I Employment'!MV15*VLOOKUP('Equation 4 Type I FTE'!$B15,'Equation 3 FTE Conversion'!$B$10:$E$32,4,FALSE)</f>
        <v>2.7006972111553784E-2</v>
      </c>
      <c r="MW15" s="25">
        <f>'RIMS II Type I Employment'!MW15*VLOOKUP('Equation 4 Type I FTE'!$B15,'Equation 3 FTE Conversion'!$B$10:$E$32,4,FALSE)</f>
        <v>0.11706294820717132</v>
      </c>
      <c r="MX15" s="25">
        <f>'RIMS II Type I Employment'!MX15*VLOOKUP('Equation 4 Type I FTE'!$B15,'Equation 3 FTE Conversion'!$B$10:$E$32,4,FALSE)</f>
        <v>0.24492868525896416</v>
      </c>
      <c r="MY15" s="25">
        <f>'RIMS II Type I Employment'!MY15*VLOOKUP('Equation 4 Type I FTE'!$B15,'Equation 3 FTE Conversion'!$B$10:$E$32,4,FALSE)</f>
        <v>0.17088047808764939</v>
      </c>
      <c r="MZ15" s="25">
        <f>'RIMS II Type I Employment'!MZ15*VLOOKUP('Equation 4 Type I FTE'!$B15,'Equation 3 FTE Conversion'!$B$10:$E$32,4,FALSE)</f>
        <v>6.7861155378486054E-2</v>
      </c>
      <c r="NA15" s="25">
        <f>'RIMS II Type I Employment'!NA15*VLOOKUP('Equation 4 Type I FTE'!$B15,'Equation 3 FTE Conversion'!$B$10:$E$32,4,FALSE)</f>
        <v>3.2015537848605578E-2</v>
      </c>
      <c r="NB15" s="25">
        <f>'RIMS II Type I Employment'!NB15*VLOOKUP('Equation 4 Type I FTE'!$B15,'Equation 3 FTE Conversion'!$B$10:$E$32,4,FALSE)</f>
        <v>0.16410418326693227</v>
      </c>
      <c r="NC15" s="25">
        <f>'RIMS II Type I Employment'!NC15*VLOOKUP('Equation 4 Type I FTE'!$B15,'Equation 3 FTE Conversion'!$B$10:$E$32,4,FALSE)</f>
        <v>3.6140239043824698E-2</v>
      </c>
      <c r="ND15" s="25">
        <f>'RIMS II Type I Employment'!ND15*VLOOKUP('Equation 4 Type I FTE'!$B15,'Equation 3 FTE Conversion'!$B$10:$E$32,4,FALSE)</f>
        <v>3.1917330677290835E-2</v>
      </c>
      <c r="NE15" s="25">
        <f>'RIMS II Type I Employment'!NE15*VLOOKUP('Equation 4 Type I FTE'!$B15,'Equation 3 FTE Conversion'!$B$10:$E$32,4,FALSE)</f>
        <v>4.3898605577689244E-2</v>
      </c>
      <c r="NF15" s="25">
        <f>'RIMS II Type I Employment'!NF15*VLOOKUP('Equation 4 Type I FTE'!$B15,'Equation 3 FTE Conversion'!$B$10:$E$32,4,FALSE)</f>
        <v>2.9756772908366536E-2</v>
      </c>
      <c r="NG15" s="25">
        <f>'RIMS II Type I Employment'!NG15*VLOOKUP('Equation 4 Type I FTE'!$B15,'Equation 3 FTE Conversion'!$B$10:$E$32,4,FALSE)</f>
        <v>4.9594621513944226E-2</v>
      </c>
      <c r="NH15" s="25">
        <f>'RIMS II Type I Employment'!NH15*VLOOKUP('Equation 4 Type I FTE'!$B15,'Equation 3 FTE Conversion'!$B$10:$E$32,4,FALSE)</f>
        <v>8.1511952191235068E-2</v>
      </c>
      <c r="NI15" s="25">
        <f>'RIMS II Type I Employment'!NI15*VLOOKUP('Equation 4 Type I FTE'!$B15,'Equation 3 FTE Conversion'!$B$10:$E$32,4,FALSE)</f>
        <v>0.13680258964143427</v>
      </c>
      <c r="NJ15" s="28">
        <f>'RIMS II Type I Employment'!NJ15*VLOOKUP('Equation 4 Type I FTE'!$B15,'Equation 3 FTE Conversion'!$B$10:$E$32,4,FALSE)</f>
        <v>0</v>
      </c>
    </row>
    <row r="16" spans="1:374" x14ac:dyDescent="0.3">
      <c r="B16" s="23" t="s">
        <v>562</v>
      </c>
      <c r="C16" s="25">
        <f>'RIMS II Type I Employment'!C16*VLOOKUP('Equation 4 Type I FTE'!$B16,'Equation 3 FTE Conversion'!$B$10:$E$32,4,FALSE)</f>
        <v>0.1390819479429051</v>
      </c>
      <c r="D16" s="25">
        <f>'RIMS II Type I Employment'!D16*VLOOKUP('Equation 4 Type I FTE'!$B16,'Equation 3 FTE Conversion'!$B$10:$E$32,4,FALSE)</f>
        <v>0.11256702350965575</v>
      </c>
      <c r="E16" s="25">
        <f>'RIMS II Type I Employment'!E16*VLOOKUP('Equation 4 Type I FTE'!$B16,'Equation 3 FTE Conversion'!$B$10:$E$32,4,FALSE)</f>
        <v>8.158438287153652E-2</v>
      </c>
      <c r="F16" s="25">
        <f>'RIMS II Type I Employment'!F16*VLOOKUP('Equation 4 Type I FTE'!$B16,'Equation 3 FTE Conversion'!$B$10:$E$32,4,FALSE)</f>
        <v>0.11111015952980688</v>
      </c>
      <c r="G16" s="25">
        <f>'RIMS II Type I Employment'!G16*VLOOKUP('Equation 4 Type I FTE'!$B16,'Equation 3 FTE Conversion'!$B$10:$E$32,4,FALSE)</f>
        <v>8.5566477749790093E-2</v>
      </c>
      <c r="H16" s="25">
        <f>'RIMS II Type I Employment'!H16*VLOOKUP('Equation 4 Type I FTE'!$B16,'Equation 3 FTE Conversion'!$B$10:$E$32,4,FALSE)</f>
        <v>0.43268860201511333</v>
      </c>
      <c r="I16" s="25">
        <f>'RIMS II Type I Employment'!I16*VLOOKUP('Equation 4 Type I FTE'!$B16,'Equation 3 FTE Conversion'!$B$10:$E$32,4,FALSE)</f>
        <v>0.15753555835432409</v>
      </c>
      <c r="J16" s="25">
        <f>'RIMS II Type I Employment'!J16*VLOOKUP('Equation 4 Type I FTE'!$B16,'Equation 3 FTE Conversion'!$B$10:$E$32,4,FALSE)</f>
        <v>0.63917479009235934</v>
      </c>
      <c r="K16" s="25">
        <f>'RIMS II Type I Employment'!K16*VLOOKUP('Equation 4 Type I FTE'!$B16,'Equation 3 FTE Conversion'!$B$10:$E$32,4,FALSE)</f>
        <v>0.11946284634760705</v>
      </c>
      <c r="L16" s="25">
        <f>'RIMS II Type I Employment'!L16*VLOOKUP('Equation 4 Type I FTE'!$B16,'Equation 3 FTE Conversion'!$B$10:$E$32,4,FALSE)</f>
        <v>5.1961481947942902E-2</v>
      </c>
      <c r="M16" s="25">
        <f>'RIMS II Type I Employment'!M16*VLOOKUP('Equation 4 Type I FTE'!$B16,'Equation 3 FTE Conversion'!$B$10:$E$32,4,FALSE)</f>
        <v>7.5951175482787583E-2</v>
      </c>
      <c r="N16" s="25">
        <f>'RIMS II Type I Employment'!N16*VLOOKUP('Equation 4 Type I FTE'!$B16,'Equation 3 FTE Conversion'!$B$10:$E$32,4,FALSE)</f>
        <v>0.12169670445004198</v>
      </c>
      <c r="O16" s="25">
        <f>'RIMS II Type I Employment'!O16*VLOOKUP('Equation 4 Type I FTE'!$B16,'Equation 3 FTE Conversion'!$B$10:$E$32,4,FALSE)</f>
        <v>3.7878463476070524E-2</v>
      </c>
      <c r="P16" s="25">
        <f>'RIMS II Type I Employment'!P16*VLOOKUP('Equation 4 Type I FTE'!$B16,'Equation 3 FTE Conversion'!$B$10:$E$32,4,FALSE)</f>
        <v>7.8476406381192271E-2</v>
      </c>
      <c r="Q16" s="25">
        <f>'RIMS II Type I Employment'!Q16*VLOOKUP('Equation 4 Type I FTE'!$B16,'Equation 3 FTE Conversion'!$B$10:$E$32,4,FALSE)</f>
        <v>0</v>
      </c>
      <c r="R16" s="25">
        <f>'RIMS II Type I Employment'!R16*VLOOKUP('Equation 4 Type I FTE'!$B16,'Equation 3 FTE Conversion'!$B$10:$E$32,4,FALSE)</f>
        <v>0.10518557934508815</v>
      </c>
      <c r="S16" s="25">
        <f>'RIMS II Type I Employment'!S16*VLOOKUP('Equation 4 Type I FTE'!$B16,'Equation 3 FTE Conversion'!$B$10:$E$32,4,FALSE)</f>
        <v>7.7408039462636427E-2</v>
      </c>
      <c r="T16" s="25">
        <f>'RIMS II Type I Employment'!T16*VLOOKUP('Equation 4 Type I FTE'!$B16,'Equation 3 FTE Conversion'!$B$10:$E$32,4,FALSE)</f>
        <v>9.3045046179680929E-2</v>
      </c>
      <c r="U16" s="25">
        <f>'RIMS II Type I Employment'!U16*VLOOKUP('Equation 4 Type I FTE'!$B16,'Equation 3 FTE Conversion'!$B$10:$E$32,4,FALSE)</f>
        <v>5.5360831234256926E-2</v>
      </c>
      <c r="V16" s="25">
        <f>'RIMS II Type I Employment'!V16*VLOOKUP('Equation 4 Type I FTE'!$B16,'Equation 3 FTE Conversion'!$B$10:$E$32,4,FALSE)</f>
        <v>7.4494311502938712E-2</v>
      </c>
      <c r="W16" s="25">
        <f>'RIMS II Type I Employment'!W16*VLOOKUP('Equation 4 Type I FTE'!$B16,'Equation 3 FTE Conversion'!$B$10:$E$32,4,FALSE)</f>
        <v>4.8853505457598652E-2</v>
      </c>
      <c r="X16" s="25">
        <f>'RIMS II Type I Employment'!X16*VLOOKUP('Equation 4 Type I FTE'!$B16,'Equation 3 FTE Conversion'!$B$10:$E$32,4,FALSE)</f>
        <v>1.2917527287993282E-2</v>
      </c>
      <c r="Y16" s="25">
        <f>'RIMS II Type I Employment'!Y16*VLOOKUP('Equation 4 Type I FTE'!$B16,'Equation 3 FTE Conversion'!$B$10:$E$32,4,FALSE)</f>
        <v>3.7004345088161208E-2</v>
      </c>
      <c r="Z16" s="25">
        <f>'RIMS II Type I Employment'!Z16*VLOOKUP('Equation 4 Type I FTE'!$B16,'Equation 3 FTE Conversion'!$B$10:$E$32,4,FALSE)</f>
        <v>7.5951175482787583E-2</v>
      </c>
      <c r="AA16" s="25">
        <f>'RIMS II Type I Employment'!AA16*VLOOKUP('Equation 4 Type I FTE'!$B16,'Equation 3 FTE Conversion'!$B$10:$E$32,4,FALSE)</f>
        <v>0.12820403022670027</v>
      </c>
      <c r="AB16" s="25">
        <f>'RIMS II Type I Employment'!AB16*VLOOKUP('Equation 4 Type I FTE'!$B16,'Equation 3 FTE Conversion'!$B$10:$E$32,4,FALSE)</f>
        <v>7.3717317380352643E-2</v>
      </c>
      <c r="AC16" s="25">
        <f>'RIMS II Type I Employment'!AC16*VLOOKUP('Equation 4 Type I FTE'!$B16,'Equation 3 FTE Conversion'!$B$10:$E$32,4,FALSE)</f>
        <v>0.11509225440806044</v>
      </c>
      <c r="AD16" s="25">
        <f>'RIMS II Type I Employment'!AD16*VLOOKUP('Equation 4 Type I FTE'!$B16,'Equation 3 FTE Conversion'!$B$10:$E$32,4,FALSE)</f>
        <v>4.5454156171284635E-2</v>
      </c>
      <c r="AE16" s="25">
        <f>'RIMS II Type I Employment'!AE16*VLOOKUP('Equation 4 Type I FTE'!$B16,'Equation 3 FTE Conversion'!$B$10:$E$32,4,FALSE)</f>
        <v>0.11839447942905121</v>
      </c>
      <c r="AF16" s="25">
        <f>'RIMS II Type I Employment'!AF16*VLOOKUP('Equation 4 Type I FTE'!$B16,'Equation 3 FTE Conversion'!$B$10:$E$32,4,FALSE)</f>
        <v>6.5267506297229216E-2</v>
      </c>
      <c r="AG16" s="25">
        <f>'RIMS II Type I Employment'!AG16*VLOOKUP('Equation 4 Type I FTE'!$B16,'Equation 3 FTE Conversion'!$B$10:$E$32,4,FALSE)</f>
        <v>0.13238037363560035</v>
      </c>
      <c r="AH16" s="25">
        <f>'RIMS II Type I Employment'!AH16*VLOOKUP('Equation 4 Type I FTE'!$B16,'Equation 3 FTE Conversion'!$B$10:$E$32,4,FALSE)</f>
        <v>0.103243094038623</v>
      </c>
      <c r="AI16" s="25">
        <f>'RIMS II Type I Employment'!AI16*VLOOKUP('Equation 4 Type I FTE'!$B16,'Equation 3 FTE Conversion'!$B$10:$E$32,4,FALSE)</f>
        <v>0.1138296389588581</v>
      </c>
      <c r="AJ16" s="25">
        <f>'RIMS II Type I Employment'!AJ16*VLOOKUP('Equation 4 Type I FTE'!$B16,'Equation 3 FTE Conversion'!$B$10:$E$32,4,FALSE)</f>
        <v>6.1965281276238446E-2</v>
      </c>
      <c r="AK16" s="25">
        <f>'RIMS II Type I Employment'!AK16*VLOOKUP('Equation 4 Type I FTE'!$B16,'Equation 3 FTE Conversion'!$B$10:$E$32,4,FALSE)</f>
        <v>8.469235936188077E-2</v>
      </c>
      <c r="AL16" s="25">
        <f>'RIMS II Type I Employment'!AL16*VLOOKUP('Equation 4 Type I FTE'!$B16,'Equation 3 FTE Conversion'!$B$10:$E$32,4,FALSE)</f>
        <v>9.2947921914357676E-2</v>
      </c>
      <c r="AM16" s="25">
        <f>'RIMS II Type I Employment'!AM16*VLOOKUP('Equation 4 Type I FTE'!$B16,'Equation 3 FTE Conversion'!$B$10:$E$32,4,FALSE)</f>
        <v>0.10363159109991604</v>
      </c>
      <c r="AN16" s="25">
        <f>'RIMS II Type I Employment'!AN16*VLOOKUP('Equation 4 Type I FTE'!$B16,'Equation 3 FTE Conversion'!$B$10:$E$32,4,FALSE)</f>
        <v>8.6246347607052895E-2</v>
      </c>
      <c r="AO16" s="25">
        <f>'RIMS II Type I Employment'!AO16*VLOOKUP('Equation 4 Type I FTE'!$B16,'Equation 3 FTE Conversion'!$B$10:$E$32,4,FALSE)</f>
        <v>6.2062405541561706E-2</v>
      </c>
      <c r="AP16" s="25">
        <f>'RIMS II Type I Employment'!AP16*VLOOKUP('Equation 4 Type I FTE'!$B16,'Equation 3 FTE Conversion'!$B$10:$E$32,4,FALSE)</f>
        <v>0.18230224601175482</v>
      </c>
      <c r="AQ16" s="25">
        <f>'RIMS II Type I Employment'!AQ16*VLOOKUP('Equation 4 Type I FTE'!$B16,'Equation 3 FTE Conversion'!$B$10:$E$32,4,FALSE)</f>
        <v>5.1572984886649874E-2</v>
      </c>
      <c r="AR16" s="25">
        <f>'RIMS II Type I Employment'!AR16*VLOOKUP('Equation 4 Type I FTE'!$B16,'Equation 3 FTE Conversion'!$B$10:$E$32,4,FALSE)</f>
        <v>0.12703853904282114</v>
      </c>
      <c r="AS16" s="25">
        <f>'RIMS II Type I Employment'!AS16*VLOOKUP('Equation 4 Type I FTE'!$B16,'Equation 3 FTE Conversion'!$B$10:$E$32,4,FALSE)</f>
        <v>7.4494311502938712E-2</v>
      </c>
      <c r="AT16" s="25">
        <f>'RIMS II Type I Employment'!AT16*VLOOKUP('Equation 4 Type I FTE'!$B16,'Equation 3 FTE Conversion'!$B$10:$E$32,4,FALSE)</f>
        <v>7.6436796809403865E-2</v>
      </c>
      <c r="AU16" s="25">
        <f>'RIMS II Type I Employment'!AU16*VLOOKUP('Equation 4 Type I FTE'!$B16,'Equation 3 FTE Conversion'!$B$10:$E$32,4,FALSE)</f>
        <v>5.0407493702770784E-2</v>
      </c>
      <c r="AV16" s="25">
        <f>'RIMS II Type I Employment'!AV16*VLOOKUP('Equation 4 Type I FTE'!$B16,'Equation 3 FTE Conversion'!$B$10:$E$32,4,FALSE)</f>
        <v>9.1199685138539044E-2</v>
      </c>
      <c r="AW16" s="25">
        <f>'RIMS II Type I Employment'!AW16*VLOOKUP('Equation 4 Type I FTE'!$B16,'Equation 3 FTE Conversion'!$B$10:$E$32,4,FALSE)</f>
        <v>5.7400440806045339E-2</v>
      </c>
      <c r="AX16" s="25">
        <f>'RIMS II Type I Employment'!AX16*VLOOKUP('Equation 4 Type I FTE'!$B16,'Equation 3 FTE Conversion'!$B$10:$E$32,4,FALSE)</f>
        <v>5.2349979009235936E-2</v>
      </c>
      <c r="AY16" s="25">
        <f>'RIMS II Type I Employment'!AY16*VLOOKUP('Equation 4 Type I FTE'!$B16,'Equation 3 FTE Conversion'!$B$10:$E$32,4,FALSE)</f>
        <v>1.7967989084802686E-2</v>
      </c>
      <c r="AZ16" s="25">
        <f>'RIMS II Type I Employment'!AZ16*VLOOKUP('Equation 4 Type I FTE'!$B16,'Equation 3 FTE Conversion'!$B$10:$E$32,4,FALSE)</f>
        <v>2.7583291351805206E-2</v>
      </c>
      <c r="BA16" s="25">
        <f>'RIMS II Type I Employment'!BA16*VLOOKUP('Equation 4 Type I FTE'!$B16,'Equation 3 FTE Conversion'!$B$10:$E$32,4,FALSE)</f>
        <v>4.8853505457598652E-2</v>
      </c>
      <c r="BB16" s="25">
        <f>'RIMS II Type I Employment'!BB16*VLOOKUP('Equation 4 Type I FTE'!$B16,'Equation 3 FTE Conversion'!$B$10:$E$32,4,FALSE)</f>
        <v>5.0310369437447523E-2</v>
      </c>
      <c r="BC16" s="25">
        <f>'RIMS II Type I Employment'!BC16*VLOOKUP('Equation 4 Type I FTE'!$B16,'Equation 3 FTE Conversion'!$B$10:$E$32,4,FALSE)</f>
        <v>4.1569185558354323E-2</v>
      </c>
      <c r="BD16" s="25">
        <f>'RIMS II Type I Employment'!BD16*VLOOKUP('Equation 4 Type I FTE'!$B16,'Equation 3 FTE Conversion'!$B$10:$E$32,4,FALSE)</f>
        <v>3.0108522250209907E-2</v>
      </c>
      <c r="BE16" s="25">
        <f>'RIMS II Type I Employment'!BE16*VLOOKUP('Equation 4 Type I FTE'!$B16,'Equation 3 FTE Conversion'!$B$10:$E$32,4,FALSE)</f>
        <v>3.7198593618807722E-2</v>
      </c>
      <c r="BF16" s="25">
        <f>'RIMS II Type I Employment'!BF16*VLOOKUP('Equation 4 Type I FTE'!$B16,'Equation 3 FTE Conversion'!$B$10:$E$32,4,FALSE)</f>
        <v>5.4680961376994124E-2</v>
      </c>
      <c r="BG16" s="25">
        <f>'RIMS II Type I Employment'!BG16*VLOOKUP('Equation 4 Type I FTE'!$B16,'Equation 3 FTE Conversion'!$B$10:$E$32,4,FALSE)</f>
        <v>7.2260453400503771E-2</v>
      </c>
      <c r="BH16" s="25">
        <f>'RIMS II Type I Employment'!BH16*VLOOKUP('Equation 4 Type I FTE'!$B16,'Equation 3 FTE Conversion'!$B$10:$E$32,4,FALSE)</f>
        <v>4.1860558354324097E-2</v>
      </c>
      <c r="BI16" s="25">
        <f>'RIMS II Type I Employment'!BI16*VLOOKUP('Equation 4 Type I FTE'!$B16,'Equation 3 FTE Conversion'!$B$10:$E$32,4,FALSE)</f>
        <v>6.6530121746431567E-2</v>
      </c>
      <c r="BJ16" s="25">
        <f>'RIMS II Type I Employment'!BJ16*VLOOKUP('Equation 4 Type I FTE'!$B16,'Equation 3 FTE Conversion'!$B$10:$E$32,4,FALSE)</f>
        <v>5.1572984886649874E-2</v>
      </c>
      <c r="BK16" s="25">
        <f>'RIMS II Type I Employment'!BK16*VLOOKUP('Equation 4 Type I FTE'!$B16,'Equation 3 FTE Conversion'!$B$10:$E$32,4,FALSE)</f>
        <v>4.7493765743073048E-2</v>
      </c>
      <c r="BL16" s="25">
        <f>'RIMS II Type I Employment'!BL16*VLOOKUP('Equation 4 Type I FTE'!$B16,'Equation 3 FTE Conversion'!$B$10:$E$32,4,FALSE)</f>
        <v>5.6623446683459276E-2</v>
      </c>
      <c r="BM16" s="25">
        <f>'RIMS II Type I Employment'!BM16*VLOOKUP('Equation 4 Type I FTE'!$B16,'Equation 3 FTE Conversion'!$B$10:$E$32,4,FALSE)</f>
        <v>6.9443849706129296E-2</v>
      </c>
      <c r="BN16" s="25">
        <f>'RIMS II Type I Employment'!BN16*VLOOKUP('Equation 4 Type I FTE'!$B16,'Equation 3 FTE Conversion'!$B$10:$E$32,4,FALSE)</f>
        <v>7.2357577665827025E-2</v>
      </c>
      <c r="BO16" s="25">
        <f>'RIMS II Type I Employment'!BO16*VLOOKUP('Equation 4 Type I FTE'!$B16,'Equation 3 FTE Conversion'!$B$10:$E$32,4,FALSE)</f>
        <v>5.6137825356842988E-2</v>
      </c>
      <c r="BP16" s="25">
        <f>'RIMS II Type I Employment'!BP16*VLOOKUP('Equation 4 Type I FTE'!$B16,'Equation 3 FTE Conversion'!$B$10:$E$32,4,FALSE)</f>
        <v>4.0112321578505458E-2</v>
      </c>
      <c r="BQ16" s="25">
        <f>'RIMS II Type I Employment'!BQ16*VLOOKUP('Equation 4 Type I FTE'!$B16,'Equation 3 FTE Conversion'!$B$10:$E$32,4,FALSE)</f>
        <v>0.12354206549118388</v>
      </c>
      <c r="BR16" s="25">
        <f>'RIMS II Type I Employment'!BR16*VLOOKUP('Equation 4 Type I FTE'!$B16,'Equation 3 FTE Conversion'!$B$10:$E$32,4,FALSE)</f>
        <v>0.11052741393786733</v>
      </c>
      <c r="BS16" s="25">
        <f>'RIMS II Type I Employment'!BS16*VLOOKUP('Equation 4 Type I FTE'!$B16,'Equation 3 FTE Conversion'!$B$10:$E$32,4,FALSE)</f>
        <v>5.6817695214105797E-2</v>
      </c>
      <c r="BT16" s="25">
        <f>'RIMS II Type I Employment'!BT16*VLOOKUP('Equation 4 Type I FTE'!$B16,'Equation 3 FTE Conversion'!$B$10:$E$32,4,FALSE)</f>
        <v>2.4183942065491182E-2</v>
      </c>
      <c r="BU16" s="25">
        <f>'RIMS II Type I Employment'!BU16*VLOOKUP('Equation 4 Type I FTE'!$B16,'Equation 3 FTE Conversion'!$B$10:$E$32,4,FALSE)</f>
        <v>3.5158984047019316E-2</v>
      </c>
      <c r="BV16" s="25">
        <f>'RIMS II Type I Employment'!BV16*VLOOKUP('Equation 4 Type I FTE'!$B16,'Equation 3 FTE Conversion'!$B$10:$E$32,4,FALSE)</f>
        <v>7.8864903442485298E-2</v>
      </c>
      <c r="BW16" s="25">
        <f>'RIMS II Type I Employment'!BW16*VLOOKUP('Equation 4 Type I FTE'!$B16,'Equation 3 FTE Conversion'!$B$10:$E$32,4,FALSE)</f>
        <v>4.94362510495382E-2</v>
      </c>
      <c r="BX16" s="25">
        <f>'RIMS II Type I Employment'!BX16*VLOOKUP('Equation 4 Type I FTE'!$B16,'Equation 3 FTE Conversion'!$B$10:$E$32,4,FALSE)</f>
        <v>7.7116666666666667E-2</v>
      </c>
      <c r="BY16" s="25">
        <f>'RIMS II Type I Employment'!BY16*VLOOKUP('Equation 4 Type I FTE'!$B16,'Equation 3 FTE Conversion'!$B$10:$E$32,4,FALSE)</f>
        <v>7.1580583543240969E-2</v>
      </c>
      <c r="BZ16" s="25">
        <f>'RIMS II Type I Employment'!BZ16*VLOOKUP('Equation 4 Type I FTE'!$B16,'Equation 3 FTE Conversion'!$B$10:$E$32,4,FALSE)</f>
        <v>5.021324517212427E-2</v>
      </c>
      <c r="CA16" s="25">
        <f>'RIMS II Type I Employment'!CA16*VLOOKUP('Equation 4 Type I FTE'!$B16,'Equation 3 FTE Conversion'!$B$10:$E$32,4,FALSE)</f>
        <v>5.2835600335852217E-2</v>
      </c>
      <c r="CB16" s="25">
        <f>'RIMS II Type I Employment'!CB16*VLOOKUP('Equation 4 Type I FTE'!$B16,'Equation 3 FTE Conversion'!$B$10:$E$32,4,FALSE)</f>
        <v>3.952957598656591E-2</v>
      </c>
      <c r="CC16" s="25">
        <f>'RIMS II Type I Employment'!CC16*VLOOKUP('Equation 4 Type I FTE'!$B16,'Equation 3 FTE Conversion'!$B$10:$E$32,4,FALSE)</f>
        <v>4.6522523089840465E-2</v>
      </c>
      <c r="CD16" s="25">
        <f>'RIMS II Type I Employment'!CD16*VLOOKUP('Equation 4 Type I FTE'!$B16,'Equation 3 FTE Conversion'!$B$10:$E$32,4,FALSE)</f>
        <v>6.7112867338371116E-2</v>
      </c>
      <c r="CE16" s="25">
        <f>'RIMS II Type I Employment'!CE16*VLOOKUP('Equation 4 Type I FTE'!$B16,'Equation 3 FTE Conversion'!$B$10:$E$32,4,FALSE)</f>
        <v>0.12868965155331655</v>
      </c>
      <c r="CF16" s="25">
        <f>'RIMS II Type I Employment'!CF16*VLOOKUP('Equation 4 Type I FTE'!$B16,'Equation 3 FTE Conversion'!$B$10:$E$32,4,FALSE)</f>
        <v>0.10188335432409738</v>
      </c>
      <c r="CG16" s="25">
        <f>'RIMS II Type I Employment'!CG16*VLOOKUP('Equation 4 Type I FTE'!$B16,'Equation 3 FTE Conversion'!$B$10:$E$32,4,FALSE)</f>
        <v>0.14044168765743073</v>
      </c>
      <c r="CH16" s="25">
        <f>'RIMS II Type I Employment'!CH16*VLOOKUP('Equation 4 Type I FTE'!$B16,'Equation 3 FTE Conversion'!$B$10:$E$32,4,FALSE)</f>
        <v>4.5648404701931149E-2</v>
      </c>
      <c r="CI16" s="25">
        <f>'RIMS II Type I Employment'!CI16*VLOOKUP('Equation 4 Type I FTE'!$B16,'Equation 3 FTE Conversion'!$B$10:$E$32,4,FALSE)</f>
        <v>9.1393933669185565E-2</v>
      </c>
      <c r="CJ16" s="25">
        <f>'RIMS II Type I Employment'!CJ16*VLOOKUP('Equation 4 Type I FTE'!$B16,'Equation 3 FTE Conversion'!$B$10:$E$32,4,FALSE)</f>
        <v>5.9634298908480272E-2</v>
      </c>
      <c r="CK16" s="25">
        <f>'RIMS II Type I Employment'!CK16*VLOOKUP('Equation 4 Type I FTE'!$B16,'Equation 3 FTE Conversion'!$B$10:$E$32,4,FALSE)</f>
        <v>3.0885516372795969E-2</v>
      </c>
      <c r="CL16" s="25">
        <f>'RIMS II Type I Employment'!CL16*VLOOKUP('Equation 4 Type I FTE'!$B16,'Equation 3 FTE Conversion'!$B$10:$E$32,4,FALSE)</f>
        <v>6.4684760705289682E-2</v>
      </c>
      <c r="CM16" s="25">
        <f>'RIMS II Type I Employment'!CM16*VLOOKUP('Equation 4 Type I FTE'!$B16,'Equation 3 FTE Conversion'!$B$10:$E$32,4,FALSE)</f>
        <v>3.6615848026868174E-2</v>
      </c>
      <c r="CN16" s="25">
        <f>'RIMS II Type I Employment'!CN16*VLOOKUP('Equation 4 Type I FTE'!$B16,'Equation 3 FTE Conversion'!$B$10:$E$32,4,FALSE)</f>
        <v>4.6425398824517211E-2</v>
      </c>
      <c r="CO16" s="25">
        <f>'RIMS II Type I Employment'!CO16*VLOOKUP('Equation 4 Type I FTE'!$B16,'Equation 3 FTE Conversion'!$B$10:$E$32,4,FALSE)</f>
        <v>3.214813182199832E-2</v>
      </c>
      <c r="CP16" s="25">
        <f>'RIMS II Type I Employment'!CP16*VLOOKUP('Equation 4 Type I FTE'!$B16,'Equation 3 FTE Conversion'!$B$10:$E$32,4,FALSE)</f>
        <v>3.0885516372795969E-2</v>
      </c>
      <c r="CQ16" s="25">
        <f>'RIMS II Type I Employment'!CQ16*VLOOKUP('Equation 4 Type I FTE'!$B16,'Equation 3 FTE Conversion'!$B$10:$E$32,4,FALSE)</f>
        <v>6.2450902602854741E-2</v>
      </c>
      <c r="CR16" s="25">
        <f>'RIMS II Type I Employment'!CR16*VLOOKUP('Equation 4 Type I FTE'!$B16,'Equation 3 FTE Conversion'!$B$10:$E$32,4,FALSE)</f>
        <v>6.2062405541561706E-2</v>
      </c>
      <c r="CS16" s="25">
        <f>'RIMS II Type I Employment'!CS16*VLOOKUP('Equation 4 Type I FTE'!$B16,'Equation 3 FTE Conversion'!$B$10:$E$32,4,FALSE)</f>
        <v>5.5069458438287151E-2</v>
      </c>
      <c r="CT16" s="25">
        <f>'RIMS II Type I Employment'!CT16*VLOOKUP('Equation 4 Type I FTE'!$B16,'Equation 3 FTE Conversion'!$B$10:$E$32,4,FALSE)</f>
        <v>4.7202392947103274E-2</v>
      </c>
      <c r="CU16" s="25">
        <f>'RIMS II Type I Employment'!CU16*VLOOKUP('Equation 4 Type I FTE'!$B16,'Equation 3 FTE Conversion'!$B$10:$E$32,4,FALSE)</f>
        <v>8.7703211586901766E-2</v>
      </c>
      <c r="CV16" s="25">
        <f>'RIMS II Type I Employment'!CV16*VLOOKUP('Equation 4 Type I FTE'!$B16,'Equation 3 FTE Conversion'!$B$10:$E$32,4,FALSE)</f>
        <v>5.4875209907640637E-2</v>
      </c>
      <c r="CW16" s="25">
        <f>'RIMS II Type I Employment'!CW16*VLOOKUP('Equation 4 Type I FTE'!$B16,'Equation 3 FTE Conversion'!$B$10:$E$32,4,FALSE)</f>
        <v>2.0104722921914356E-2</v>
      </c>
      <c r="CX16" s="25">
        <f>'RIMS II Type I Employment'!CX16*VLOOKUP('Equation 4 Type I FTE'!$B16,'Equation 3 FTE Conversion'!$B$10:$E$32,4,FALSE)</f>
        <v>0.103243094038623</v>
      </c>
      <c r="CY16" s="25">
        <f>'RIMS II Type I Employment'!CY16*VLOOKUP('Equation 4 Type I FTE'!$B16,'Equation 3 FTE Conversion'!$B$10:$E$32,4,FALSE)</f>
        <v>5.5943576826196467E-2</v>
      </c>
      <c r="CZ16" s="25">
        <f>'RIMS II Type I Employment'!CZ16*VLOOKUP('Equation 4 Type I FTE'!$B16,'Equation 3 FTE Conversion'!$B$10:$E$32,4,FALSE)</f>
        <v>9.61530226700252E-3</v>
      </c>
      <c r="DA16" s="25">
        <f>'RIMS II Type I Employment'!DA16*VLOOKUP('Equation 4 Type I FTE'!$B16,'Equation 3 FTE Conversion'!$B$10:$E$32,4,FALSE)</f>
        <v>2.7389042821158689E-2</v>
      </c>
      <c r="DB16" s="25">
        <f>'RIMS II Type I Employment'!DB16*VLOOKUP('Equation 4 Type I FTE'!$B16,'Equation 3 FTE Conversion'!$B$10:$E$32,4,FALSE)</f>
        <v>5.0504617968094037E-2</v>
      </c>
      <c r="DC16" s="25">
        <f>'RIMS II Type I Employment'!DC16*VLOOKUP('Equation 4 Type I FTE'!$B16,'Equation 3 FTE Conversion'!$B$10:$E$32,4,FALSE)</f>
        <v>2.1270214105793449E-2</v>
      </c>
      <c r="DD16" s="25">
        <f>'RIMS II Type I Employment'!DD16*VLOOKUP('Equation 4 Type I FTE'!$B16,'Equation 3 FTE Conversion'!$B$10:$E$32,4,FALSE)</f>
        <v>1.4860012594458438E-2</v>
      </c>
      <c r="DE16" s="25">
        <f>'RIMS II Type I Employment'!DE16*VLOOKUP('Equation 4 Type I FTE'!$B16,'Equation 3 FTE Conversion'!$B$10:$E$32,4,FALSE)</f>
        <v>3.1565386230058771E-2</v>
      </c>
      <c r="DF16" s="25">
        <f>'RIMS II Type I Employment'!DF16*VLOOKUP('Equation 4 Type I FTE'!$B16,'Equation 3 FTE Conversion'!$B$10:$E$32,4,FALSE)</f>
        <v>2.0007598656591099E-2</v>
      </c>
      <c r="DG16" s="25">
        <f>'RIMS II Type I Employment'!DG16*VLOOKUP('Equation 4 Type I FTE'!$B16,'Equation 3 FTE Conversion'!$B$10:$E$32,4,FALSE)</f>
        <v>4.3026049538203187E-2</v>
      </c>
      <c r="DH16" s="25">
        <f>'RIMS II Type I Employment'!DH16*VLOOKUP('Equation 4 Type I FTE'!$B16,'Equation 3 FTE Conversion'!$B$10:$E$32,4,FALSE)</f>
        <v>4.5745528967254409E-2</v>
      </c>
      <c r="DI16" s="25">
        <f>'RIMS II Type I Employment'!DI16*VLOOKUP('Equation 4 Type I FTE'!$B16,'Equation 3 FTE Conversion'!$B$10:$E$32,4,FALSE)</f>
        <v>3.0691267842149456E-2</v>
      </c>
      <c r="DJ16" s="25">
        <f>'RIMS II Type I Employment'!DJ16*VLOOKUP('Equation 4 Type I FTE'!$B16,'Equation 3 FTE Conversion'!$B$10:$E$32,4,FALSE)</f>
        <v>1.2237657430730478E-2</v>
      </c>
      <c r="DK16" s="25">
        <f>'RIMS II Type I Employment'!DK16*VLOOKUP('Equation 4 Type I FTE'!$B16,'Equation 3 FTE Conversion'!$B$10:$E$32,4,FALSE)</f>
        <v>3.3993492863140219E-2</v>
      </c>
      <c r="DL16" s="25">
        <f>'RIMS II Type I Employment'!DL16*VLOOKUP('Equation 4 Type I FTE'!$B16,'Equation 3 FTE Conversion'!$B$10:$E$32,4,FALSE)</f>
        <v>3.0885516372795969E-2</v>
      </c>
      <c r="DM16" s="25">
        <f>'RIMS II Type I Employment'!DM16*VLOOKUP('Equation 4 Type I FTE'!$B16,'Equation 3 FTE Conversion'!$B$10:$E$32,4,FALSE)</f>
        <v>1.7385243492863137E-2</v>
      </c>
      <c r="DN16" s="25">
        <f>'RIMS II Type I Employment'!DN16*VLOOKUP('Equation 4 Type I FTE'!$B16,'Equation 3 FTE Conversion'!$B$10:$E$32,4,FALSE)</f>
        <v>3.224525608732158E-2</v>
      </c>
      <c r="DO16" s="25">
        <f>'RIMS II Type I Employment'!DO16*VLOOKUP('Equation 4 Type I FTE'!$B16,'Equation 3 FTE Conversion'!$B$10:$E$32,4,FALSE)</f>
        <v>3.4673362720403021E-2</v>
      </c>
      <c r="DP16" s="25">
        <f>'RIMS II Type I Employment'!DP16*VLOOKUP('Equation 4 Type I FTE'!$B16,'Equation 3 FTE Conversion'!$B$10:$E$32,4,FALSE)</f>
        <v>2.3018450881612088E-2</v>
      </c>
      <c r="DQ16" s="25">
        <f>'RIMS II Type I Employment'!DQ16*VLOOKUP('Equation 4 Type I FTE'!$B16,'Equation 3 FTE Conversion'!$B$10:$E$32,4,FALSE)</f>
        <v>1.8939231738035262E-2</v>
      </c>
      <c r="DR16" s="25">
        <f>'RIMS II Type I Employment'!DR16*VLOOKUP('Equation 4 Type I FTE'!$B16,'Equation 3 FTE Conversion'!$B$10:$E$32,4,FALSE)</f>
        <v>3.1953883291351806E-2</v>
      </c>
      <c r="DS16" s="25">
        <f>'RIMS II Type I Employment'!DS16*VLOOKUP('Equation 4 Type I FTE'!$B16,'Equation 3 FTE Conversion'!$B$10:$E$32,4,FALSE)</f>
        <v>6.4004890848026866E-2</v>
      </c>
      <c r="DT16" s="25">
        <f>'RIMS II Type I Employment'!DT16*VLOOKUP('Equation 4 Type I FTE'!$B16,'Equation 3 FTE Conversion'!$B$10:$E$32,4,FALSE)</f>
        <v>0.10402008816120907</v>
      </c>
      <c r="DU16" s="25">
        <f>'RIMS II Type I Employment'!DU16*VLOOKUP('Equation 4 Type I FTE'!$B16,'Equation 3 FTE Conversion'!$B$10:$E$32,4,FALSE)</f>
        <v>9.6735768261964727E-2</v>
      </c>
      <c r="DV16" s="25">
        <f>'RIMS II Type I Employment'!DV16*VLOOKUP('Equation 4 Type I FTE'!$B16,'Equation 3 FTE Conversion'!$B$10:$E$32,4,FALSE)</f>
        <v>0.14432665827036104</v>
      </c>
      <c r="DW16" s="25">
        <f>'RIMS II Type I Employment'!DW16*VLOOKUP('Equation 4 Type I FTE'!$B16,'Equation 3 FTE Conversion'!$B$10:$E$32,4,FALSE)</f>
        <v>0.11412101175482786</v>
      </c>
      <c r="DX16" s="25">
        <f>'RIMS II Type I Employment'!DX16*VLOOKUP('Equation 4 Type I FTE'!$B16,'Equation 3 FTE Conversion'!$B$10:$E$32,4,FALSE)</f>
        <v>8.0904513014273718E-2</v>
      </c>
      <c r="DY16" s="25">
        <f>'RIMS II Type I Employment'!DY16*VLOOKUP('Equation 4 Type I FTE'!$B16,'Equation 3 FTE Conversion'!$B$10:$E$32,4,FALSE)</f>
        <v>4.2346179680940385E-2</v>
      </c>
      <c r="DZ16" s="25">
        <f>'RIMS II Type I Employment'!DZ16*VLOOKUP('Equation 4 Type I FTE'!$B16,'Equation 3 FTE Conversion'!$B$10:$E$32,4,FALSE)</f>
        <v>4.827075986565911E-2</v>
      </c>
      <c r="EA16" s="25">
        <f>'RIMS II Type I Employment'!EA16*VLOOKUP('Equation 4 Type I FTE'!$B16,'Equation 3 FTE Conversion'!$B$10:$E$32,4,FALSE)</f>
        <v>3.1371137699412258E-2</v>
      </c>
      <c r="EB16" s="25">
        <f>'RIMS II Type I Employment'!EB16*VLOOKUP('Equation 4 Type I FTE'!$B16,'Equation 3 FTE Conversion'!$B$10:$E$32,4,FALSE)</f>
        <v>4.6813895885810239E-2</v>
      </c>
      <c r="EC16" s="25">
        <f>'RIMS II Type I Employment'!EC16*VLOOKUP('Equation 4 Type I FTE'!$B16,'Equation 3 FTE Conversion'!$B$10:$E$32,4,FALSE)</f>
        <v>5.4098215785054575E-2</v>
      </c>
      <c r="ED16" s="25">
        <f>'RIMS II Type I Employment'!ED16*VLOOKUP('Equation 4 Type I FTE'!$B16,'Equation 3 FTE Conversion'!$B$10:$E$32,4,FALSE)</f>
        <v>4.2734676742233413E-2</v>
      </c>
      <c r="EE16" s="25">
        <f>'RIMS II Type I Employment'!EE16*VLOOKUP('Equation 4 Type I FTE'!$B16,'Equation 3 FTE Conversion'!$B$10:$E$32,4,FALSE)</f>
        <v>5.2932724601175478E-2</v>
      </c>
      <c r="EF16" s="25">
        <f>'RIMS II Type I Employment'!EF16*VLOOKUP('Equation 4 Type I FTE'!$B16,'Equation 3 FTE Conversion'!$B$10:$E$32,4,FALSE)</f>
        <v>0.23212699412258606</v>
      </c>
      <c r="EG16" s="25">
        <f>'RIMS II Type I Employment'!EG16*VLOOKUP('Equation 4 Type I FTE'!$B16,'Equation 3 FTE Conversion'!$B$10:$E$32,4,FALSE)</f>
        <v>3.9432451721242649E-2</v>
      </c>
      <c r="EH16" s="25">
        <f>'RIMS II Type I Employment'!EH16*VLOOKUP('Equation 4 Type I FTE'!$B16,'Equation 3 FTE Conversion'!$B$10:$E$32,4,FALSE)</f>
        <v>6.0896914357682623E-2</v>
      </c>
      <c r="EI16" s="25">
        <f>'RIMS II Type I Employment'!EI16*VLOOKUP('Equation 4 Type I FTE'!$B16,'Equation 3 FTE Conversion'!$B$10:$E$32,4,FALSE)</f>
        <v>7.6436796809403865E-2</v>
      </c>
      <c r="EJ16" s="25">
        <f>'RIMS II Type I Employment'!EJ16*VLOOKUP('Equation 4 Type I FTE'!$B16,'Equation 3 FTE Conversion'!$B$10:$E$32,4,FALSE)</f>
        <v>7.5077057094878247E-2</v>
      </c>
      <c r="EK16" s="25">
        <f>'RIMS II Type I Employment'!EK16*VLOOKUP('Equation 4 Type I FTE'!$B16,'Equation 3 FTE Conversion'!$B$10:$E$32,4,FALSE)</f>
        <v>7.4979932829554993E-2</v>
      </c>
      <c r="EL16" s="25">
        <f>'RIMS II Type I Employment'!EL16*VLOOKUP('Equation 4 Type I FTE'!$B16,'Equation 3 FTE Conversion'!$B$10:$E$32,4,FALSE)</f>
        <v>5.4680961376994124E-2</v>
      </c>
      <c r="EM16" s="25">
        <f>'RIMS II Type I Employment'!EM16*VLOOKUP('Equation 4 Type I FTE'!$B16,'Equation 3 FTE Conversion'!$B$10:$E$32,4,FALSE)</f>
        <v>6.2839399664147769E-2</v>
      </c>
      <c r="EN16" s="25">
        <f>'RIMS II Type I Employment'!EN16*VLOOKUP('Equation 4 Type I FTE'!$B16,'Equation 3 FTE Conversion'!$B$10:$E$32,4,FALSE)</f>
        <v>0.103243094038623</v>
      </c>
      <c r="EO16" s="25">
        <f>'RIMS II Type I Employment'!EO16*VLOOKUP('Equation 4 Type I FTE'!$B16,'Equation 3 FTE Conversion'!$B$10:$E$32,4,FALSE)</f>
        <v>6.1479659949622158E-2</v>
      </c>
      <c r="EP16" s="25">
        <f>'RIMS II Type I Employment'!EP16*VLOOKUP('Equation 4 Type I FTE'!$B16,'Equation 3 FTE Conversion'!$B$10:$E$32,4,FALSE)</f>
        <v>7.1969080604533997E-2</v>
      </c>
      <c r="EQ16" s="25">
        <f>'RIMS II Type I Employment'!EQ16*VLOOKUP('Equation 4 Type I FTE'!$B16,'Equation 3 FTE Conversion'!$B$10:$E$32,4,FALSE)</f>
        <v>3.7975587741393792E-2</v>
      </c>
      <c r="ER16" s="25">
        <f>'RIMS II Type I Employment'!ER16*VLOOKUP('Equation 4 Type I FTE'!$B16,'Equation 3 FTE Conversion'!$B$10:$E$32,4,FALSE)</f>
        <v>0.32857138958858101</v>
      </c>
      <c r="ES16" s="25">
        <f>'RIMS II Type I Employment'!ES16*VLOOKUP('Equation 4 Type I FTE'!$B16,'Equation 3 FTE Conversion'!$B$10:$E$32,4,FALSE)</f>
        <v>6.2936523929471022E-2</v>
      </c>
      <c r="ET16" s="25">
        <f>'RIMS II Type I Employment'!ET16*VLOOKUP('Equation 4 Type I FTE'!$B16,'Equation 3 FTE Conversion'!$B$10:$E$32,4,FALSE)</f>
        <v>0.10003799328295548</v>
      </c>
      <c r="EU16" s="25">
        <f>'RIMS II Type I Employment'!EU16*VLOOKUP('Equation 4 Type I FTE'!$B16,'Equation 3 FTE Conversion'!$B$10:$E$32,4,FALSE)</f>
        <v>6.2839399664147769E-2</v>
      </c>
      <c r="EV16" s="25">
        <f>'RIMS II Type I Employment'!EV16*VLOOKUP('Equation 4 Type I FTE'!$B16,'Equation 3 FTE Conversion'!$B$10:$E$32,4,FALSE)</f>
        <v>3.0691267842149456E-2</v>
      </c>
      <c r="EW16" s="25">
        <f>'RIMS II Type I Employment'!EW16*VLOOKUP('Equation 4 Type I FTE'!$B16,'Equation 3 FTE Conversion'!$B$10:$E$32,4,FALSE)</f>
        <v>1.6316876574307304E-2</v>
      </c>
      <c r="EX16" s="25">
        <f>'RIMS II Type I Employment'!EX16*VLOOKUP('Equation 4 Type I FTE'!$B16,'Equation 3 FTE Conversion'!$B$10:$E$32,4,FALSE)</f>
        <v>6.3519269521410571E-2</v>
      </c>
      <c r="EY16" s="25">
        <f>'RIMS II Type I Employment'!EY16*VLOOKUP('Equation 4 Type I FTE'!$B16,'Equation 3 FTE Conversion'!$B$10:$E$32,4,FALSE)</f>
        <v>2.69034214945424E-2</v>
      </c>
      <c r="EZ16" s="25">
        <f>'RIMS II Type I Employment'!EZ16*VLOOKUP('Equation 4 Type I FTE'!$B16,'Equation 3 FTE Conversion'!$B$10:$E$32,4,FALSE)</f>
        <v>3.4673362720403021E-2</v>
      </c>
      <c r="FA16" s="25">
        <f>'RIMS II Type I Employment'!FA16*VLOOKUP('Equation 4 Type I FTE'!$B16,'Equation 3 FTE Conversion'!$B$10:$E$32,4,FALSE)</f>
        <v>4.6328274559193951E-2</v>
      </c>
      <c r="FB16" s="25">
        <f>'RIMS II Type I Employment'!FB16*VLOOKUP('Equation 4 Type I FTE'!$B16,'Equation 3 FTE Conversion'!$B$10:$E$32,4,FALSE)</f>
        <v>6.4004890848026866E-2</v>
      </c>
      <c r="FC16" s="25">
        <f>'RIMS II Type I Employment'!FC16*VLOOKUP('Equation 4 Type I FTE'!$B16,'Equation 3 FTE Conversion'!$B$10:$E$32,4,FALSE)</f>
        <v>0.17258981947942903</v>
      </c>
      <c r="FD16" s="25">
        <f>'RIMS II Type I Employment'!FD16*VLOOKUP('Equation 4 Type I FTE'!$B16,'Equation 3 FTE Conversion'!$B$10:$E$32,4,FALSE)</f>
        <v>2.4960936188077244E-2</v>
      </c>
      <c r="FE16" s="25">
        <f>'RIMS II Type I Employment'!FE16*VLOOKUP('Equation 4 Type I FTE'!$B16,'Equation 3 FTE Conversion'!$B$10:$E$32,4,FALSE)</f>
        <v>3.5450356842989084E-2</v>
      </c>
      <c r="FF16" s="25">
        <f>'RIMS II Type I Employment'!FF16*VLOOKUP('Equation 4 Type I FTE'!$B16,'Equation 3 FTE Conversion'!$B$10:$E$32,4,FALSE)</f>
        <v>0.14461803106633081</v>
      </c>
      <c r="FG16" s="25">
        <f>'RIMS II Type I Employment'!FG16*VLOOKUP('Equation 4 Type I FTE'!$B16,'Equation 3 FTE Conversion'!$B$10:$E$32,4,FALSE)</f>
        <v>0.12859252728799328</v>
      </c>
      <c r="FH16" s="25">
        <f>'RIMS II Type I Employment'!FH16*VLOOKUP('Equation 4 Type I FTE'!$B16,'Equation 3 FTE Conversion'!$B$10:$E$32,4,FALSE)</f>
        <v>0.28039775398824518</v>
      </c>
      <c r="FI16" s="25">
        <f>'RIMS II Type I Employment'!FI16*VLOOKUP('Equation 4 Type I FTE'!$B16,'Equation 3 FTE Conversion'!$B$10:$E$32,4,FALSE)</f>
        <v>0.1853130982367758</v>
      </c>
      <c r="FJ16" s="25">
        <f>'RIMS II Type I Employment'!FJ16*VLOOKUP('Equation 4 Type I FTE'!$B16,'Equation 3 FTE Conversion'!$B$10:$E$32,4,FALSE)</f>
        <v>0.17870864819479429</v>
      </c>
      <c r="FK16" s="25">
        <f>'RIMS II Type I Employment'!FK16*VLOOKUP('Equation 4 Type I FTE'!$B16,'Equation 3 FTE Conversion'!$B$10:$E$32,4,FALSE)</f>
        <v>0.20289259026028547</v>
      </c>
      <c r="FL16" s="25">
        <f>'RIMS II Type I Employment'!FL16*VLOOKUP('Equation 4 Type I FTE'!$B16,'Equation 3 FTE Conversion'!$B$10:$E$32,4,FALSE)</f>
        <v>0.13441998320738874</v>
      </c>
      <c r="FM16" s="25">
        <f>'RIMS II Type I Employment'!FM16*VLOOKUP('Equation 4 Type I FTE'!$B16,'Equation 3 FTE Conversion'!$B$10:$E$32,4,FALSE)</f>
        <v>0.17589204450041981</v>
      </c>
      <c r="FN16" s="25">
        <f>'RIMS II Type I Employment'!FN16*VLOOKUP('Equation 4 Type I FTE'!$B16,'Equation 3 FTE Conversion'!$B$10:$E$32,4,FALSE)</f>
        <v>0.38286385390428213</v>
      </c>
      <c r="FO16" s="25">
        <f>'RIMS II Type I Employment'!FO16*VLOOKUP('Equation 4 Type I FTE'!$B16,'Equation 3 FTE Conversion'!$B$10:$E$32,4,FALSE)</f>
        <v>0.11781173383711167</v>
      </c>
      <c r="FP16" s="25">
        <f>'RIMS II Type I Employment'!FP16*VLOOKUP('Equation 4 Type I FTE'!$B16,'Equation 3 FTE Conversion'!$B$10:$E$32,4,FALSE)</f>
        <v>0.13480848026868178</v>
      </c>
      <c r="FQ16" s="25">
        <f>'RIMS II Type I Employment'!FQ16*VLOOKUP('Equation 4 Type I FTE'!$B16,'Equation 3 FTE Conversion'!$B$10:$E$32,4,FALSE)</f>
        <v>4.8367884130982364E-2</v>
      </c>
      <c r="FR16" s="25">
        <f>'RIMS II Type I Employment'!FR16*VLOOKUP('Equation 4 Type I FTE'!$B16,'Equation 3 FTE Conversion'!$B$10:$E$32,4,FALSE)</f>
        <v>8.6149223341729642E-2</v>
      </c>
      <c r="FS16" s="25">
        <f>'RIMS II Type I Employment'!FS16*VLOOKUP('Equation 4 Type I FTE'!$B16,'Equation 3 FTE Conversion'!$B$10:$E$32,4,FALSE)</f>
        <v>2.6709172963895886E-2</v>
      </c>
      <c r="FT16" s="25">
        <f>'RIMS II Type I Employment'!FT16*VLOOKUP('Equation 4 Type I FTE'!$B16,'Equation 3 FTE Conversion'!$B$10:$E$32,4,FALSE)</f>
        <v>2.8651658270361039E-2</v>
      </c>
      <c r="FU16" s="25">
        <f>'RIMS II Type I Employment'!FU16*VLOOKUP('Equation 4 Type I FTE'!$B16,'Equation 3 FTE Conversion'!$B$10:$E$32,4,FALSE)</f>
        <v>0.3270174013434089</v>
      </c>
      <c r="FV16" s="25">
        <f>'RIMS II Type I Employment'!FV16*VLOOKUP('Equation 4 Type I FTE'!$B16,'Equation 3 FTE Conversion'!$B$10:$E$32,4,FALSE)</f>
        <v>0.47823988245172122</v>
      </c>
      <c r="FW16" s="25">
        <f>'RIMS II Type I Employment'!FW16*VLOOKUP('Equation 4 Type I FTE'!$B16,'Equation 3 FTE Conversion'!$B$10:$E$32,4,FALSE)</f>
        <v>0.23484647355163726</v>
      </c>
      <c r="FX16" s="25">
        <f>'RIMS II Type I Employment'!FX16*VLOOKUP('Equation 4 Type I FTE'!$B16,'Equation 3 FTE Conversion'!$B$10:$E$32,4,FALSE)</f>
        <v>0.20162997481108313</v>
      </c>
      <c r="FY16" s="25">
        <f>'RIMS II Type I Employment'!FY16*VLOOKUP('Equation 4 Type I FTE'!$B16,'Equation 3 FTE Conversion'!$B$10:$E$32,4,FALSE)</f>
        <v>0.12966089420654911</v>
      </c>
      <c r="FZ16" s="25">
        <f>'RIMS II Type I Employment'!FZ16*VLOOKUP('Equation 4 Type I FTE'!$B16,'Equation 3 FTE Conversion'!$B$10:$E$32,4,FALSE)</f>
        <v>2.9909417506297227</v>
      </c>
      <c r="GA16" s="25">
        <f>'RIMS II Type I Employment'!GA16*VLOOKUP('Equation 4 Type I FTE'!$B16,'Equation 3 FTE Conversion'!$B$10:$E$32,4,FALSE)</f>
        <v>3.0452342149454239</v>
      </c>
      <c r="GB16" s="25">
        <f>'RIMS II Type I Employment'!GB16*VLOOKUP('Equation 4 Type I FTE'!$B16,'Equation 3 FTE Conversion'!$B$10:$E$32,4,FALSE)</f>
        <v>2.6700431780016789</v>
      </c>
      <c r="GC16" s="25">
        <f>'RIMS II Type I Employment'!GC16*VLOOKUP('Equation 4 Type I FTE'!$B16,'Equation 3 FTE Conversion'!$B$10:$E$32,4,FALSE)</f>
        <v>2.1585867968094039</v>
      </c>
      <c r="GD16" s="25">
        <f>'RIMS II Type I Employment'!GD16*VLOOKUP('Equation 4 Type I FTE'!$B16,'Equation 3 FTE Conversion'!$B$10:$E$32,4,FALSE)</f>
        <v>3.0771880982367756</v>
      </c>
      <c r="GE16" s="25">
        <f>'RIMS II Type I Employment'!GE16*VLOOKUP('Equation 4 Type I FTE'!$B16,'Equation 3 FTE Conversion'!$B$10:$E$32,4,FALSE)</f>
        <v>3.0538782745591937</v>
      </c>
      <c r="GF16" s="25">
        <f>'RIMS II Type I Employment'!GF16*VLOOKUP('Equation 4 Type I FTE'!$B16,'Equation 3 FTE Conversion'!$B$10:$E$32,4,FALSE)</f>
        <v>3.8590384340890007</v>
      </c>
      <c r="GG16" s="25">
        <f>'RIMS II Type I Employment'!GG16*VLOOKUP('Equation 4 Type I FTE'!$B16,'Equation 3 FTE Conversion'!$B$10:$E$32,4,FALSE)</f>
        <v>3.4842358942065492</v>
      </c>
      <c r="GH16" s="25">
        <f>'RIMS II Type I Employment'!GH16*VLOOKUP('Equation 4 Type I FTE'!$B16,'Equation 3 FTE Conversion'!$B$10:$E$32,4,FALSE)</f>
        <v>3.5330893996641479</v>
      </c>
      <c r="GI16" s="25">
        <f>'RIMS II Type I Employment'!GI16*VLOOKUP('Equation 4 Type I FTE'!$B16,'Equation 3 FTE Conversion'!$B$10:$E$32,4,FALSE)</f>
        <v>3.7973645256087321</v>
      </c>
      <c r="GJ16" s="25">
        <f>'RIMS II Type I Employment'!GJ16*VLOOKUP('Equation 4 Type I FTE'!$B16,'Equation 3 FTE Conversion'!$B$10:$E$32,4,FALSE)</f>
        <v>3.8392250839630564</v>
      </c>
      <c r="GK16" s="25">
        <f>'RIMS II Type I Employment'!GK16*VLOOKUP('Equation 4 Type I FTE'!$B16,'Equation 3 FTE Conversion'!$B$10:$E$32,4,FALSE)</f>
        <v>2.5928293870696892</v>
      </c>
      <c r="GL16" s="25">
        <f>'RIMS II Type I Employment'!GL16*VLOOKUP('Equation 4 Type I FTE'!$B16,'Equation 3 FTE Conversion'!$B$10:$E$32,4,FALSE)</f>
        <v>2.9177100545759869</v>
      </c>
      <c r="GM16" s="25">
        <f>'RIMS II Type I Employment'!GM16*VLOOKUP('Equation 4 Type I FTE'!$B16,'Equation 3 FTE Conversion'!$B$10:$E$32,4,FALSE)</f>
        <v>3.9494611251049534</v>
      </c>
      <c r="GN16" s="25">
        <f>'RIMS II Type I Employment'!GN16*VLOOKUP('Equation 4 Type I FTE'!$B16,'Equation 3 FTE Conversion'!$B$10:$E$32,4,FALSE)</f>
        <v>4.6970265952980688</v>
      </c>
      <c r="GO16" s="25">
        <f>'RIMS II Type I Employment'!GO16*VLOOKUP('Equation 4 Type I FTE'!$B16,'Equation 3 FTE Conversion'!$B$10:$E$32,4,FALSE)</f>
        <v>3.3076639798488667</v>
      </c>
      <c r="GP16" s="25">
        <f>'RIMS II Type I Employment'!GP16*VLOOKUP('Equation 4 Type I FTE'!$B16,'Equation 3 FTE Conversion'!$B$10:$E$32,4,FALSE)</f>
        <v>3.0557236356003354</v>
      </c>
      <c r="GQ16" s="25">
        <f>'RIMS II Type I Employment'!GQ16*VLOOKUP('Equation 4 Type I FTE'!$B16,'Equation 3 FTE Conversion'!$B$10:$E$32,4,FALSE)</f>
        <v>7.5710307304785891</v>
      </c>
      <c r="GR16" s="25">
        <f>'RIMS II Type I Employment'!GR16*VLOOKUP('Equation 4 Type I FTE'!$B16,'Equation 3 FTE Conversion'!$B$10:$E$32,4,FALSE)</f>
        <v>4.1395333123425697</v>
      </c>
      <c r="GS16" s="25">
        <f>'RIMS II Type I Employment'!GS16*VLOOKUP('Equation 4 Type I FTE'!$B16,'Equation 3 FTE Conversion'!$B$10:$E$32,4,FALSE)</f>
        <v>3.26454080604534</v>
      </c>
      <c r="GT16" s="25">
        <f>'RIMS II Type I Employment'!GT16*VLOOKUP('Equation 4 Type I FTE'!$B16,'Equation 3 FTE Conversion'!$B$10:$E$32,4,FALSE)</f>
        <v>3.0728175062972292</v>
      </c>
      <c r="GU16" s="25">
        <f>'RIMS II Type I Employment'!GU16*VLOOKUP('Equation 4 Type I FTE'!$B16,'Equation 3 FTE Conversion'!$B$10:$E$32,4,FALSE)</f>
        <v>2.9341240554156172</v>
      </c>
      <c r="GV16" s="25">
        <f>'RIMS II Type I Employment'!GV16*VLOOKUP('Equation 4 Type I FTE'!$B16,'Equation 3 FTE Conversion'!$B$10:$E$32,4,FALSE)</f>
        <v>2.9382032745591937</v>
      </c>
      <c r="GW16" s="25">
        <f>'RIMS II Type I Employment'!GW16*VLOOKUP('Equation 4 Type I FTE'!$B16,'Equation 3 FTE Conversion'!$B$10:$E$32,4,FALSE)</f>
        <v>3.3503015323257768</v>
      </c>
      <c r="GX16" s="25">
        <f>'RIMS II Type I Employment'!GX16*VLOOKUP('Equation 4 Type I FTE'!$B16,'Equation 3 FTE Conversion'!$B$10:$E$32,4,FALSE)</f>
        <v>3.0463025818639795</v>
      </c>
      <c r="GY16" s="25">
        <f>'RIMS II Type I Employment'!GY16*VLOOKUP('Equation 4 Type I FTE'!$B16,'Equation 3 FTE Conversion'!$B$10:$E$32,4,FALSE)</f>
        <v>3.4515050167926113</v>
      </c>
      <c r="GZ16" s="25">
        <f>'RIMS II Type I Employment'!GZ16*VLOOKUP('Equation 4 Type I FTE'!$B16,'Equation 3 FTE Conversion'!$B$10:$E$32,4,FALSE)</f>
        <v>4.7318942065491179</v>
      </c>
      <c r="HA16" s="25">
        <f>'RIMS II Type I Employment'!HA16*VLOOKUP('Equation 4 Type I FTE'!$B16,'Equation 3 FTE Conversion'!$B$10:$E$32,4,FALSE)</f>
        <v>3.0374642737195634</v>
      </c>
      <c r="HB16" s="25">
        <f>'RIMS II Type I Employment'!HB16*VLOOKUP('Equation 4 Type I FTE'!$B16,'Equation 3 FTE Conversion'!$B$10:$E$32,4,FALSE)</f>
        <v>2.4374305625524766</v>
      </c>
      <c r="HC16" s="25">
        <f>'RIMS II Type I Employment'!HC16*VLOOKUP('Equation 4 Type I FTE'!$B16,'Equation 3 FTE Conversion'!$B$10:$E$32,4,FALSE)</f>
        <v>4.2397655541561718</v>
      </c>
      <c r="HD16" s="25">
        <f>'RIMS II Type I Employment'!HD16*VLOOKUP('Equation 4 Type I FTE'!$B16,'Equation 3 FTE Conversion'!$B$10:$E$32,4,FALSE)</f>
        <v>4.2023727120067171</v>
      </c>
      <c r="HE16" s="25">
        <f>'RIMS II Type I Employment'!HE16*VLOOKUP('Equation 4 Type I FTE'!$B16,'Equation 3 FTE Conversion'!$B$10:$E$32,4,FALSE)</f>
        <v>5.146032073887489</v>
      </c>
      <c r="HF16" s="25">
        <f>'RIMS II Type I Employment'!HF16*VLOOKUP('Equation 4 Type I FTE'!$B16,'Equation 3 FTE Conversion'!$B$10:$E$32,4,FALSE)</f>
        <v>3.8450525398824515</v>
      </c>
      <c r="HG16" s="25">
        <f>'RIMS II Type I Employment'!HG16*VLOOKUP('Equation 4 Type I FTE'!$B16,'Equation 3 FTE Conversion'!$B$10:$E$32,4,FALSE)</f>
        <v>5.4362393786733838</v>
      </c>
      <c r="HH16" s="25">
        <f>'RIMS II Type I Employment'!HH16*VLOOKUP('Equation 4 Type I FTE'!$B16,'Equation 3 FTE Conversion'!$B$10:$E$32,4,FALSE)</f>
        <v>6.5790034844668339</v>
      </c>
      <c r="HI16" s="25">
        <f>'RIMS II Type I Employment'!HI16*VLOOKUP('Equation 4 Type I FTE'!$B16,'Equation 3 FTE Conversion'!$B$10:$E$32,4,FALSE)</f>
        <v>13.857690176322418</v>
      </c>
      <c r="HJ16" s="25">
        <f>'RIMS II Type I Employment'!HJ16*VLOOKUP('Equation 4 Type I FTE'!$B16,'Equation 3 FTE Conversion'!$B$10:$E$32,4,FALSE)</f>
        <v>6.6400946473551636</v>
      </c>
      <c r="HK16" s="25">
        <f>'RIMS II Type I Employment'!HK16*VLOOKUP('Equation 4 Type I FTE'!$B16,'Equation 3 FTE Conversion'!$B$10:$E$32,4,FALSE)</f>
        <v>0</v>
      </c>
      <c r="HL16" s="25">
        <f>'RIMS II Type I Employment'!HL16*VLOOKUP('Equation 4 Type I FTE'!$B16,'Equation 3 FTE Conversion'!$B$10:$E$32,4,FALSE)</f>
        <v>2.0122205289672546</v>
      </c>
      <c r="HM16" s="25">
        <f>'RIMS II Type I Employment'!HM16*VLOOKUP('Equation 4 Type I FTE'!$B16,'Equation 3 FTE Conversion'!$B$10:$E$32,4,FALSE)</f>
        <v>1.9451076616288832</v>
      </c>
      <c r="HN16" s="25">
        <f>'RIMS II Type I Employment'!HN16*VLOOKUP('Equation 4 Type I FTE'!$B16,'Equation 3 FTE Conversion'!$B$10:$E$32,4,FALSE)</f>
        <v>2.5026009445843829</v>
      </c>
      <c r="HO16" s="25">
        <f>'RIMS II Type I Employment'!HO16*VLOOKUP('Equation 4 Type I FTE'!$B16,'Equation 3 FTE Conversion'!$B$10:$E$32,4,FALSE)</f>
        <v>2.8948858522250207</v>
      </c>
      <c r="HP16" s="25">
        <f>'RIMS II Type I Employment'!HP16*VLOOKUP('Equation 4 Type I FTE'!$B16,'Equation 3 FTE Conversion'!$B$10:$E$32,4,FALSE)</f>
        <v>2.8908066330814441</v>
      </c>
      <c r="HQ16" s="25">
        <f>'RIMS II Type I Employment'!HQ16*VLOOKUP('Equation 4 Type I FTE'!$B16,'Equation 3 FTE Conversion'!$B$10:$E$32,4,FALSE)</f>
        <v>2.2223974391267838</v>
      </c>
      <c r="HR16" s="25">
        <f>'RIMS II Type I Employment'!HR16*VLOOKUP('Equation 4 Type I FTE'!$B16,'Equation 3 FTE Conversion'!$B$10:$E$32,4,FALSE)</f>
        <v>2.9102314861460954</v>
      </c>
      <c r="HS16" s="25">
        <f>'RIMS II Type I Employment'!HS16*VLOOKUP('Equation 4 Type I FTE'!$B16,'Equation 3 FTE Conversion'!$B$10:$E$32,4,FALSE)</f>
        <v>5.5268563182199832</v>
      </c>
      <c r="HT16" s="25">
        <f>'RIMS II Type I Employment'!HT16*VLOOKUP('Equation 4 Type I FTE'!$B16,'Equation 3 FTE Conversion'!$B$10:$E$32,4,FALSE)</f>
        <v>7.6827236356003352</v>
      </c>
      <c r="HU16" s="25">
        <f>'RIMS II Type I Employment'!HU16*VLOOKUP('Equation 4 Type I FTE'!$B16,'Equation 3 FTE Conversion'!$B$10:$E$32,4,FALSE)</f>
        <v>1.021455898404702</v>
      </c>
      <c r="HV16" s="25">
        <f>'RIMS II Type I Employment'!HV16*VLOOKUP('Equation 4 Type I FTE'!$B16,'Equation 3 FTE Conversion'!$B$10:$E$32,4,FALSE)</f>
        <v>1.9369492233417296</v>
      </c>
      <c r="HW16" s="25">
        <f>'RIMS II Type I Employment'!HW16*VLOOKUP('Equation 4 Type I FTE'!$B16,'Equation 3 FTE Conversion'!$B$10:$E$32,4,FALSE)</f>
        <v>2.2228830604534005</v>
      </c>
      <c r="HX16" s="25">
        <f>'RIMS II Type I Employment'!HX16*VLOOKUP('Equation 4 Type I FTE'!$B16,'Equation 3 FTE Conversion'!$B$10:$E$32,4,FALSE)</f>
        <v>2.1038087111670865</v>
      </c>
      <c r="HY16" s="25">
        <f>'RIMS II Type I Employment'!HY16*VLOOKUP('Equation 4 Type I FTE'!$B16,'Equation 3 FTE Conversion'!$B$10:$E$32,4,FALSE)</f>
        <v>1.3457538203190595</v>
      </c>
      <c r="HZ16" s="25">
        <f>'RIMS II Type I Employment'!HZ16*VLOOKUP('Equation 4 Type I FTE'!$B16,'Equation 3 FTE Conversion'!$B$10:$E$32,4,FALSE)</f>
        <v>3.2157844248530645</v>
      </c>
      <c r="IA16" s="25">
        <f>'RIMS II Type I Employment'!IA16*VLOOKUP('Equation 4 Type I FTE'!$B16,'Equation 3 FTE Conversion'!$B$10:$E$32,4,FALSE)</f>
        <v>2.8491403232577666</v>
      </c>
      <c r="IB16" s="25">
        <f>'RIMS II Type I Employment'!IB16*VLOOKUP('Equation 4 Type I FTE'!$B16,'Equation 3 FTE Conversion'!$B$10:$E$32,4,FALSE)</f>
        <v>1.6583968303946264</v>
      </c>
      <c r="IC16" s="25">
        <f>'RIMS II Type I Employment'!IC16*VLOOKUP('Equation 4 Type I FTE'!$B16,'Equation 3 FTE Conversion'!$B$10:$E$32,4,FALSE)</f>
        <v>2.0442715365239295</v>
      </c>
      <c r="ID16" s="25">
        <f>'RIMS II Type I Employment'!ID16*VLOOKUP('Equation 4 Type I FTE'!$B16,'Equation 3 FTE Conversion'!$B$10:$E$32,4,FALSE)</f>
        <v>2.4379161838790933</v>
      </c>
      <c r="IE16" s="25">
        <f>'RIMS II Type I Employment'!IE16*VLOOKUP('Equation 4 Type I FTE'!$B16,'Equation 3 FTE Conversion'!$B$10:$E$32,4,FALSE)</f>
        <v>2.7052021620486983</v>
      </c>
      <c r="IF16" s="25">
        <f>'RIMS II Type I Employment'!IF16*VLOOKUP('Equation 4 Type I FTE'!$B16,'Equation 3 FTE Conversion'!$B$10:$E$32,4,FALSE)</f>
        <v>1.7019085012594457</v>
      </c>
      <c r="IG16" s="25">
        <f>'RIMS II Type I Employment'!IG16*VLOOKUP('Equation 4 Type I FTE'!$B16,'Equation 3 FTE Conversion'!$B$10:$E$32,4,FALSE)</f>
        <v>1.5780750629722922</v>
      </c>
      <c r="IH16" s="25">
        <f>'RIMS II Type I Employment'!IH16*VLOOKUP('Equation 4 Type I FTE'!$B16,'Equation 3 FTE Conversion'!$B$10:$E$32,4,FALSE)</f>
        <v>1.804471725440806</v>
      </c>
      <c r="II16" s="25">
        <f>'RIMS II Type I Employment'!II16*VLOOKUP('Equation 4 Type I FTE'!$B16,'Equation 3 FTE Conversion'!$B$10:$E$32,4,FALSE)</f>
        <v>1.2589247271200672</v>
      </c>
      <c r="IJ16" s="25">
        <f>'RIMS II Type I Employment'!IJ16*VLOOKUP('Equation 4 Type I FTE'!$B16,'Equation 3 FTE Conversion'!$B$10:$E$32,4,FALSE)</f>
        <v>2.4325743492863139</v>
      </c>
      <c r="IK16" s="25">
        <f>'RIMS II Type I Employment'!IK16*VLOOKUP('Equation 4 Type I FTE'!$B16,'Equation 3 FTE Conversion'!$B$10:$E$32,4,FALSE)</f>
        <v>1.9211179680940385</v>
      </c>
      <c r="IL16" s="25">
        <f>'RIMS II Type I Employment'!IL16*VLOOKUP('Equation 4 Type I FTE'!$B16,'Equation 3 FTE Conversion'!$B$10:$E$32,4,FALSE)</f>
        <v>2.4038255667506299</v>
      </c>
      <c r="IM16" s="25">
        <f>'RIMS II Type I Employment'!IM16*VLOOKUP('Equation 4 Type I FTE'!$B16,'Equation 3 FTE Conversion'!$B$10:$E$32,4,FALSE)</f>
        <v>2.115657871536524</v>
      </c>
      <c r="IN16" s="25">
        <f>'RIMS II Type I Employment'!IN16*VLOOKUP('Equation 4 Type I FTE'!$B16,'Equation 3 FTE Conversion'!$B$10:$E$32,4,FALSE)</f>
        <v>2.0289259026028548</v>
      </c>
      <c r="IO16" s="25">
        <f>'RIMS II Type I Employment'!IO16*VLOOKUP('Equation 4 Type I FTE'!$B16,'Equation 3 FTE Conversion'!$B$10:$E$32,4,FALSE)</f>
        <v>2.808153883291352</v>
      </c>
      <c r="IP16" s="25">
        <f>'RIMS II Type I Employment'!IP16*VLOOKUP('Equation 4 Type I FTE'!$B16,'Equation 3 FTE Conversion'!$B$10:$E$32,4,FALSE)</f>
        <v>2.5154213476070528</v>
      </c>
      <c r="IQ16" s="25">
        <f>'RIMS II Type I Employment'!IQ16*VLOOKUP('Equation 4 Type I FTE'!$B16,'Equation 3 FTE Conversion'!$B$10:$E$32,4,FALSE)</f>
        <v>2.5170724601175483</v>
      </c>
      <c r="IR16" s="25">
        <f>'RIMS II Type I Employment'!IR16*VLOOKUP('Equation 4 Type I FTE'!$B16,'Equation 3 FTE Conversion'!$B$10:$E$32,4,FALSE)</f>
        <v>2.7651278337531484</v>
      </c>
      <c r="IS16" s="25">
        <f>'RIMS II Type I Employment'!IS16*VLOOKUP('Equation 4 Type I FTE'!$B16,'Equation 3 FTE Conversion'!$B$10:$E$32,4,FALSE)</f>
        <v>3.040280877413938</v>
      </c>
      <c r="IT16" s="25">
        <f>'RIMS II Type I Employment'!IT16*VLOOKUP('Equation 4 Type I FTE'!$B16,'Equation 3 FTE Conversion'!$B$10:$E$32,4,FALSE)</f>
        <v>3.5868962426532325</v>
      </c>
      <c r="IU16" s="25">
        <f>'RIMS II Type I Employment'!IU16*VLOOKUP('Equation 4 Type I FTE'!$B16,'Equation 3 FTE Conversion'!$B$10:$E$32,4,FALSE)</f>
        <v>3.0407664987405538</v>
      </c>
      <c r="IV16" s="25">
        <f>'RIMS II Type I Employment'!IV16*VLOOKUP('Equation 4 Type I FTE'!$B16,'Equation 3 FTE Conversion'!$B$10:$E$32,4,FALSE)</f>
        <v>2.7891175272879933</v>
      </c>
      <c r="IW16" s="25">
        <f>'RIMS II Type I Employment'!IW16*VLOOKUP('Equation 4 Type I FTE'!$B16,'Equation 3 FTE Conversion'!$B$10:$E$32,4,FALSE)</f>
        <v>2.5376628043660787</v>
      </c>
      <c r="IX16" s="25">
        <f>'RIMS II Type I Employment'!IX16*VLOOKUP('Equation 4 Type I FTE'!$B16,'Equation 3 FTE Conversion'!$B$10:$E$32,4,FALSE)</f>
        <v>2.9982260705289674</v>
      </c>
      <c r="IY16" s="25">
        <f>'RIMS II Type I Employment'!IY16*VLOOKUP('Equation 4 Type I FTE'!$B16,'Equation 3 FTE Conversion'!$B$10:$E$32,4,FALSE)</f>
        <v>2.7036481738035265</v>
      </c>
      <c r="IZ16" s="25">
        <f>'RIMS II Type I Employment'!IZ16*VLOOKUP('Equation 4 Type I FTE'!$B16,'Equation 3 FTE Conversion'!$B$10:$E$32,4,FALSE)</f>
        <v>4.4476114819479431</v>
      </c>
      <c r="JA16" s="25">
        <f>'RIMS II Type I Employment'!JA16*VLOOKUP('Equation 4 Type I FTE'!$B16,'Equation 3 FTE Conversion'!$B$10:$E$32,4,FALSE)</f>
        <v>2.8875044080604533</v>
      </c>
      <c r="JB16" s="25">
        <f>'RIMS II Type I Employment'!JB16*VLOOKUP('Equation 4 Type I FTE'!$B16,'Equation 3 FTE Conversion'!$B$10:$E$32,4,FALSE)</f>
        <v>6.2548026868177994E-2</v>
      </c>
      <c r="JC16" s="25">
        <f>'RIMS II Type I Employment'!JC16*VLOOKUP('Equation 4 Type I FTE'!$B16,'Equation 3 FTE Conversion'!$B$10:$E$32,4,FALSE)</f>
        <v>3.1079764903442483E-2</v>
      </c>
      <c r="JD16" s="25">
        <f>'RIMS II Type I Employment'!JD16*VLOOKUP('Equation 4 Type I FTE'!$B16,'Equation 3 FTE Conversion'!$B$10:$E$32,4,FALSE)</f>
        <v>7.3328820319059615E-2</v>
      </c>
      <c r="JE16" s="25">
        <f>'RIMS II Type I Employment'!JE16*VLOOKUP('Equation 4 Type I FTE'!$B16,'Equation 3 FTE Conversion'!$B$10:$E$32,4,FALSE)</f>
        <v>5.4098215785054575E-2</v>
      </c>
      <c r="JF16" s="25">
        <f>'RIMS II Type I Employment'!JF16*VLOOKUP('Equation 4 Type I FTE'!$B16,'Equation 3 FTE Conversion'!$B$10:$E$32,4,FALSE)</f>
        <v>2.4183942065491182E-2</v>
      </c>
      <c r="JG16" s="25">
        <f>'RIMS II Type I Employment'!JG16*VLOOKUP('Equation 4 Type I FTE'!$B16,'Equation 3 FTE Conversion'!$B$10:$E$32,4,FALSE)</f>
        <v>3.6810096557514695E-2</v>
      </c>
      <c r="JH16" s="25">
        <f>'RIMS II Type I Employment'!JH16*VLOOKUP('Equation 4 Type I FTE'!$B16,'Equation 3 FTE Conversion'!$B$10:$E$32,4,FALSE)</f>
        <v>7.0026595298068844E-2</v>
      </c>
      <c r="JI16" s="25">
        <f>'RIMS II Type I Employment'!JI16*VLOOKUP('Equation 4 Type I FTE'!$B16,'Equation 3 FTE Conversion'!$B$10:$E$32,4,FALSE)</f>
        <v>6.6141624685138525E-2</v>
      </c>
      <c r="JJ16" s="25">
        <f>'RIMS II Type I Employment'!JJ16*VLOOKUP('Equation 4 Type I FTE'!$B16,'Equation 3 FTE Conversion'!$B$10:$E$32,4,FALSE)</f>
        <v>8.0418891687657423E-2</v>
      </c>
      <c r="JK16" s="25">
        <f>'RIMS II Type I Employment'!JK16*VLOOKUP('Equation 4 Type I FTE'!$B16,'Equation 3 FTE Conversion'!$B$10:$E$32,4,FALSE)</f>
        <v>5.0795990764063811E-2</v>
      </c>
      <c r="JL16" s="25">
        <f>'RIMS II Type I Employment'!JL16*VLOOKUP('Equation 4 Type I FTE'!$B16,'Equation 3 FTE Conversion'!$B$10:$E$32,4,FALSE)</f>
        <v>0.17832015113350128</v>
      </c>
      <c r="JM16" s="25">
        <f>'RIMS II Type I Employment'!JM16*VLOOKUP('Equation 4 Type I FTE'!$B16,'Equation 3 FTE Conversion'!$B$10:$E$32,4,FALSE)</f>
        <v>9.4501910159529801E-2</v>
      </c>
      <c r="JN16" s="25">
        <f>'RIMS II Type I Employment'!JN16*VLOOKUP('Equation 4 Type I FTE'!$B16,'Equation 3 FTE Conversion'!$B$10:$E$32,4,FALSE)</f>
        <v>0.15714706129303105</v>
      </c>
      <c r="JO16" s="25">
        <f>'RIMS II Type I Employment'!JO16*VLOOKUP('Equation 4 Type I FTE'!$B16,'Equation 3 FTE Conversion'!$B$10:$E$32,4,FALSE)</f>
        <v>0.18356486146095718</v>
      </c>
      <c r="JP16" s="25">
        <f>'RIMS II Type I Employment'!JP16*VLOOKUP('Equation 4 Type I FTE'!$B16,'Equation 3 FTE Conversion'!$B$10:$E$32,4,FALSE)</f>
        <v>0.27078245172124266</v>
      </c>
      <c r="JQ16" s="25">
        <f>'RIMS II Type I Employment'!JQ16*VLOOKUP('Equation 4 Type I FTE'!$B16,'Equation 3 FTE Conversion'!$B$10:$E$32,4,FALSE)</f>
        <v>2.0784592779177161E-2</v>
      </c>
      <c r="JR16" s="25">
        <f>'RIMS II Type I Employment'!JR16*VLOOKUP('Equation 4 Type I FTE'!$B16,'Equation 3 FTE Conversion'!$B$10:$E$32,4,FALSE)</f>
        <v>9.4987531486146096E-2</v>
      </c>
      <c r="JS16" s="25">
        <f>'RIMS II Type I Employment'!JS16*VLOOKUP('Equation 4 Type I FTE'!$B16,'Equation 3 FTE Conversion'!$B$10:$E$32,4,FALSE)</f>
        <v>0.19211179680940385</v>
      </c>
      <c r="JT16" s="25">
        <f>'RIMS II Type I Employment'!JT16*VLOOKUP('Equation 4 Type I FTE'!$B16,'Equation 3 FTE Conversion'!$B$10:$E$32,4,FALSE)</f>
        <v>3.8752581863979847E-2</v>
      </c>
      <c r="JU16" s="25">
        <f>'RIMS II Type I Employment'!JU16*VLOOKUP('Equation 4 Type I FTE'!$B16,'Equation 3 FTE Conversion'!$B$10:$E$32,4,FALSE)</f>
        <v>0.13480848026868178</v>
      </c>
      <c r="JV16" s="25">
        <f>'RIMS II Type I Employment'!JV16*VLOOKUP('Equation 4 Type I FTE'!$B16,'Equation 3 FTE Conversion'!$B$10:$E$32,4,FALSE)</f>
        <v>0.1701617128463476</v>
      </c>
      <c r="JW16" s="25">
        <f>'RIMS II Type I Employment'!JW16*VLOOKUP('Equation 4 Type I FTE'!$B16,'Equation 3 FTE Conversion'!$B$10:$E$32,4,FALSE)</f>
        <v>0.2835057304785894</v>
      </c>
      <c r="JX16" s="25">
        <f>'RIMS II Type I Employment'!JX16*VLOOKUP('Equation 4 Type I FTE'!$B16,'Equation 3 FTE Conversion'!$B$10:$E$32,4,FALSE)</f>
        <v>0.23193274559193955</v>
      </c>
      <c r="JY16" s="25">
        <f>'RIMS II Type I Employment'!JY16*VLOOKUP('Equation 4 Type I FTE'!$B16,'Equation 3 FTE Conversion'!$B$10:$E$32,4,FALSE)</f>
        <v>2.7194794290512175E-2</v>
      </c>
      <c r="JZ16" s="25">
        <f>'RIMS II Type I Employment'!JZ16*VLOOKUP('Equation 4 Type I FTE'!$B16,'Equation 3 FTE Conversion'!$B$10:$E$32,4,FALSE)</f>
        <v>4.0306570109151972E-2</v>
      </c>
      <c r="KA16" s="25">
        <f>'RIMS II Type I Employment'!KA16*VLOOKUP('Equation 4 Type I FTE'!$B16,'Equation 3 FTE Conversion'!$B$10:$E$32,4,FALSE)</f>
        <v>2.8943031066330813E-2</v>
      </c>
      <c r="KB16" s="25">
        <f>'RIMS II Type I Employment'!KB16*VLOOKUP('Equation 4 Type I FTE'!$B16,'Equation 3 FTE Conversion'!$B$10:$E$32,4,FALSE)</f>
        <v>3.1079764903442483E-2</v>
      </c>
      <c r="KC16" s="25">
        <f>'RIMS II Type I Employment'!KC16*VLOOKUP('Equation 4 Type I FTE'!$B16,'Equation 3 FTE Conversion'!$B$10:$E$32,4,FALSE)</f>
        <v>6.7501364399664157E-2</v>
      </c>
      <c r="KD16" s="25">
        <f>'RIMS II Type I Employment'!KD16*VLOOKUP('Equation 4 Type I FTE'!$B16,'Equation 3 FTE Conversion'!$B$10:$E$32,4,FALSE)</f>
        <v>3.117688916876574E-2</v>
      </c>
      <c r="KE16" s="25">
        <f>'RIMS II Type I Employment'!KE16*VLOOKUP('Equation 4 Type I FTE'!$B16,'Equation 3 FTE Conversion'!$B$10:$E$32,4,FALSE)</f>
        <v>4.4580037783375319E-2</v>
      </c>
      <c r="KF16" s="25">
        <f>'RIMS II Type I Employment'!KF16*VLOOKUP('Equation 4 Type I FTE'!$B16,'Equation 3 FTE Conversion'!$B$10:$E$32,4,FALSE)</f>
        <v>3.5061859781696056E-2</v>
      </c>
      <c r="KG16" s="25">
        <f>'RIMS II Type I Employment'!KG16*VLOOKUP('Equation 4 Type I FTE'!$B16,'Equation 3 FTE Conversion'!$B$10:$E$32,4,FALSE)</f>
        <v>4.827075986565911E-2</v>
      </c>
      <c r="KH16" s="25">
        <f>'RIMS II Type I Employment'!KH16*VLOOKUP('Equation 4 Type I FTE'!$B16,'Equation 3 FTE Conversion'!$B$10:$E$32,4,FALSE)</f>
        <v>0.21114815281276239</v>
      </c>
      <c r="KI16" s="25">
        <f>'RIMS II Type I Employment'!KI16*VLOOKUP('Equation 4 Type I FTE'!$B16,'Equation 3 FTE Conversion'!$B$10:$E$32,4,FALSE)</f>
        <v>3.4090617128463473E-2</v>
      </c>
      <c r="KJ16" s="25">
        <f>'RIMS II Type I Employment'!KJ16*VLOOKUP('Equation 4 Type I FTE'!$B16,'Equation 3 FTE Conversion'!$B$10:$E$32,4,FALSE)</f>
        <v>3.8946830394626361E-2</v>
      </c>
      <c r="KK16" s="25">
        <f>'RIMS II Type I Employment'!KK16*VLOOKUP('Equation 4 Type I FTE'!$B16,'Equation 3 FTE Conversion'!$B$10:$E$32,4,FALSE)</f>
        <v>2.8845906801007556E-2</v>
      </c>
      <c r="KL16" s="25">
        <f>'RIMS II Type I Employment'!KL16*VLOOKUP('Equation 4 Type I FTE'!$B16,'Equation 3 FTE Conversion'!$B$10:$E$32,4,FALSE)</f>
        <v>4.4774286314021833E-2</v>
      </c>
      <c r="KM16" s="25">
        <f>'RIMS II Type I Employment'!KM16*VLOOKUP('Equation 4 Type I FTE'!$B16,'Equation 3 FTE Conversion'!$B$10:$E$32,4,FALSE)</f>
        <v>3.0302770780856421E-2</v>
      </c>
      <c r="KN16" s="25">
        <f>'RIMS II Type I Employment'!KN16*VLOOKUP('Equation 4 Type I FTE'!$B16,'Equation 3 FTE Conversion'!$B$10:$E$32,4,FALSE)</f>
        <v>1.515138539042821E-2</v>
      </c>
      <c r="KO16" s="25">
        <f>'RIMS II Type I Employment'!KO16*VLOOKUP('Equation 4 Type I FTE'!$B16,'Equation 3 FTE Conversion'!$B$10:$E$32,4,FALSE)</f>
        <v>1.3694521410579344E-2</v>
      </c>
      <c r="KP16" s="25">
        <f>'RIMS II Type I Employment'!KP16*VLOOKUP('Equation 4 Type I FTE'!$B16,'Equation 3 FTE Conversion'!$B$10:$E$32,4,FALSE)</f>
        <v>1.7676616288832915E-2</v>
      </c>
      <c r="KQ16" s="25">
        <f>'RIMS II Type I Employment'!KQ16*VLOOKUP('Equation 4 Type I FTE'!$B16,'Equation 3 FTE Conversion'!$B$10:$E$32,4,FALSE)</f>
        <v>3.8169836272040306E-2</v>
      </c>
      <c r="KR16" s="25">
        <f>'RIMS II Type I Employment'!KR16*VLOOKUP('Equation 4 Type I FTE'!$B16,'Equation 3 FTE Conversion'!$B$10:$E$32,4,FALSE)</f>
        <v>1.9036356003358523E-2</v>
      </c>
      <c r="KS16" s="25">
        <f>'RIMS II Type I Employment'!KS16*VLOOKUP('Equation 4 Type I FTE'!$B16,'Equation 3 FTE Conversion'!$B$10:$E$32,4,FALSE)</f>
        <v>7.2163329135180518E-2</v>
      </c>
      <c r="KT16" s="25">
        <f>'RIMS II Type I Employment'!KT16*VLOOKUP('Equation 4 Type I FTE'!$B16,'Equation 3 FTE Conversion'!$B$10:$E$32,4,FALSE)</f>
        <v>5.7400440806045339E-2</v>
      </c>
      <c r="KU16" s="25">
        <f>'RIMS II Type I Employment'!KU16*VLOOKUP('Equation 4 Type I FTE'!$B16,'Equation 3 FTE Conversion'!$B$10:$E$32,4,FALSE)</f>
        <v>7.2648950461796813E-2</v>
      </c>
      <c r="KV16" s="25">
        <f>'RIMS II Type I Employment'!KV16*VLOOKUP('Equation 4 Type I FTE'!$B16,'Equation 3 FTE Conversion'!$B$10:$E$32,4,FALSE)</f>
        <v>3.4867611251049535E-2</v>
      </c>
      <c r="KW16" s="25">
        <f>'RIMS II Type I Employment'!KW16*VLOOKUP('Equation 4 Type I FTE'!$B16,'Equation 3 FTE Conversion'!$B$10:$E$32,4,FALSE)</f>
        <v>2.8263161209068011E-2</v>
      </c>
      <c r="KX16" s="25">
        <f>'RIMS II Type I Employment'!KX16*VLOOKUP('Equation 4 Type I FTE'!$B16,'Equation 3 FTE Conversion'!$B$10:$E$32,4,FALSE)</f>
        <v>1.3694521410579344E-2</v>
      </c>
      <c r="KY16" s="25">
        <f>'RIMS II Type I Employment'!KY16*VLOOKUP('Equation 4 Type I FTE'!$B16,'Equation 3 FTE Conversion'!$B$10:$E$32,4,FALSE)</f>
        <v>2.3698320738874897E-2</v>
      </c>
      <c r="KZ16" s="25">
        <f>'RIMS II Type I Employment'!KZ16*VLOOKUP('Equation 4 Type I FTE'!$B16,'Equation 3 FTE Conversion'!$B$10:$E$32,4,FALSE)</f>
        <v>3.2439504617968094E-2</v>
      </c>
      <c r="LA16" s="25">
        <f>'RIMS II Type I Employment'!LA16*VLOOKUP('Equation 4 Type I FTE'!$B16,'Equation 3 FTE Conversion'!$B$10:$E$32,4,FALSE)</f>
        <v>1.6802497900923592E-2</v>
      </c>
      <c r="LB16" s="25">
        <f>'RIMS II Type I Employment'!LB16*VLOOKUP('Equation 4 Type I FTE'!$B16,'Equation 3 FTE Conversion'!$B$10:$E$32,4,FALSE)</f>
        <v>4.5842653232577663E-2</v>
      </c>
      <c r="LC16" s="25">
        <f>'RIMS II Type I Employment'!LC16*VLOOKUP('Equation 4 Type I FTE'!$B16,'Equation 3 FTE Conversion'!$B$10:$E$32,4,FALSE)</f>
        <v>4.0403694374475226E-2</v>
      </c>
      <c r="LD16" s="25">
        <f>'RIMS II Type I Employment'!LD16*VLOOKUP('Equation 4 Type I FTE'!$B16,'Equation 3 FTE Conversion'!$B$10:$E$32,4,FALSE)</f>
        <v>3.0982640638119223E-2</v>
      </c>
      <c r="LE16" s="25">
        <f>'RIMS II Type I Employment'!LE16*VLOOKUP('Equation 4 Type I FTE'!$B16,'Equation 3 FTE Conversion'!$B$10:$E$32,4,FALSE)</f>
        <v>6.4199139378673387E-2</v>
      </c>
      <c r="LF16" s="25">
        <f>'RIMS II Type I Employment'!LF16*VLOOKUP('Equation 4 Type I FTE'!$B16,'Equation 3 FTE Conversion'!$B$10:$E$32,4,FALSE)</f>
        <v>0.10897342569269521</v>
      </c>
      <c r="LG16" s="25">
        <f>'RIMS II Type I Employment'!LG16*VLOOKUP('Equation 4 Type I FTE'!$B16,'Equation 3 FTE Conversion'!$B$10:$E$32,4,FALSE)</f>
        <v>5.1475860621326613E-2</v>
      </c>
      <c r="LH16" s="25">
        <f>'RIMS II Type I Employment'!LH16*VLOOKUP('Equation 4 Type I FTE'!$B16,'Equation 3 FTE Conversion'!$B$10:$E$32,4,FALSE)</f>
        <v>0.11421813602015113</v>
      </c>
      <c r="LI16" s="25">
        <f>'RIMS II Type I Employment'!LI16*VLOOKUP('Equation 4 Type I FTE'!$B16,'Equation 3 FTE Conversion'!$B$10:$E$32,4,FALSE)</f>
        <v>0.22960176322418135</v>
      </c>
      <c r="LJ16" s="25">
        <f>'RIMS II Type I Employment'!LJ16*VLOOKUP('Equation 4 Type I FTE'!$B16,'Equation 3 FTE Conversion'!$B$10:$E$32,4,FALSE)</f>
        <v>3.3993492863140219E-2</v>
      </c>
      <c r="LK16" s="25">
        <f>'RIMS II Type I Employment'!LK16*VLOOKUP('Equation 4 Type I FTE'!$B16,'Equation 3 FTE Conversion'!$B$10:$E$32,4,FALSE)</f>
        <v>3.7684214945424011E-2</v>
      </c>
      <c r="LL16" s="25">
        <f>'RIMS II Type I Employment'!LL16*VLOOKUP('Equation 4 Type I FTE'!$B16,'Equation 3 FTE Conversion'!$B$10:$E$32,4,FALSE)</f>
        <v>1.4180142737195634E-2</v>
      </c>
      <c r="LM16" s="25">
        <f>'RIMS II Type I Employment'!LM16*VLOOKUP('Equation 4 Type I FTE'!$B16,'Equation 3 FTE Conversion'!$B$10:$E$32,4,FALSE)</f>
        <v>8.5566477749790093E-2</v>
      </c>
      <c r="LN16" s="25">
        <f>'RIMS II Type I Employment'!LN16*VLOOKUP('Equation 4 Type I FTE'!$B16,'Equation 3 FTE Conversion'!$B$10:$E$32,4,FALSE)</f>
        <v>3.7295717884130976E-2</v>
      </c>
      <c r="LO16" s="25">
        <f>'RIMS II Type I Employment'!LO16*VLOOKUP('Equation 4 Type I FTE'!$B16,'Equation 3 FTE Conversion'!$B$10:$E$32,4,FALSE)</f>
        <v>3.2925125944584382E-2</v>
      </c>
      <c r="LP16" s="25">
        <f>'RIMS II Type I Employment'!LP16*VLOOKUP('Equation 4 Type I FTE'!$B16,'Equation 3 FTE Conversion'!$B$10:$E$32,4,FALSE)</f>
        <v>5.8371683459277915E-2</v>
      </c>
      <c r="LQ16" s="25">
        <f>'RIMS II Type I Employment'!LQ16*VLOOKUP('Equation 4 Type I FTE'!$B16,'Equation 3 FTE Conversion'!$B$10:$E$32,4,FALSE)</f>
        <v>7.5659802686817795E-2</v>
      </c>
      <c r="LR16" s="25">
        <f>'RIMS II Type I Employment'!LR16*VLOOKUP('Equation 4 Type I FTE'!$B16,'Equation 3 FTE Conversion'!$B$10:$E$32,4,FALSE)</f>
        <v>3.1953883291351806E-2</v>
      </c>
      <c r="LS16" s="25">
        <f>'RIMS II Type I Employment'!LS16*VLOOKUP('Equation 4 Type I FTE'!$B16,'Equation 3 FTE Conversion'!$B$10:$E$32,4,FALSE)</f>
        <v>0.14121868178001679</v>
      </c>
      <c r="LT16" s="25">
        <f>'RIMS II Type I Employment'!LT16*VLOOKUP('Equation 4 Type I FTE'!$B16,'Equation 3 FTE Conversion'!$B$10:$E$32,4,FALSE)</f>
        <v>6.6724370277078074E-2</v>
      </c>
      <c r="LU16" s="25">
        <f>'RIMS II Type I Employment'!LU16*VLOOKUP('Equation 4 Type I FTE'!$B16,'Equation 3 FTE Conversion'!$B$10:$E$32,4,FALSE)</f>
        <v>6.4393387909319894E-2</v>
      </c>
      <c r="LV16" s="25">
        <f>'RIMS II Type I Employment'!LV16*VLOOKUP('Equation 4 Type I FTE'!$B16,'Equation 3 FTE Conversion'!$B$10:$E$32,4,FALSE)</f>
        <v>8.0224643157010916E-2</v>
      </c>
      <c r="LW16" s="25">
        <f>'RIMS II Type I Employment'!LW16*VLOOKUP('Equation 4 Type I FTE'!$B16,'Equation 3 FTE Conversion'!$B$10:$E$32,4,FALSE)</f>
        <v>8.6537720403022669E-2</v>
      </c>
      <c r="LX16" s="25">
        <f>'RIMS II Type I Employment'!LX16*VLOOKUP('Equation 4 Type I FTE'!$B16,'Equation 3 FTE Conversion'!$B$10:$E$32,4,FALSE)</f>
        <v>5.5846452560873214E-2</v>
      </c>
      <c r="LY16" s="25">
        <f>'RIMS II Type I Employment'!LY16*VLOOKUP('Equation 4 Type I FTE'!$B16,'Equation 3 FTE Conversion'!$B$10:$E$32,4,FALSE)</f>
        <v>4.9144878253568426E-2</v>
      </c>
      <c r="LZ16" s="25">
        <f>'RIMS II Type I Employment'!LZ16*VLOOKUP('Equation 4 Type I FTE'!$B16,'Equation 3 FTE Conversion'!$B$10:$E$32,4,FALSE)</f>
        <v>6.7695612930310664E-2</v>
      </c>
      <c r="MA16" s="25">
        <f>'RIMS II Type I Employment'!MA16*VLOOKUP('Equation 4 Type I FTE'!$B16,'Equation 3 FTE Conversion'!$B$10:$E$32,4,FALSE)</f>
        <v>5.8760180520570943E-2</v>
      </c>
      <c r="MB16" s="25">
        <f>'RIMS II Type I Employment'!MB16*VLOOKUP('Equation 4 Type I FTE'!$B16,'Equation 3 FTE Conversion'!$B$10:$E$32,4,FALSE)</f>
        <v>9.217092779177162E-2</v>
      </c>
      <c r="MC16" s="25">
        <f>'RIMS II Type I Employment'!MC16*VLOOKUP('Equation 4 Type I FTE'!$B16,'Equation 3 FTE Conversion'!$B$10:$E$32,4,FALSE)</f>
        <v>5.4486712846347603E-2</v>
      </c>
      <c r="MD16" s="25">
        <f>'RIMS II Type I Employment'!MD16*VLOOKUP('Equation 4 Type I FTE'!$B16,'Equation 3 FTE Conversion'!$B$10:$E$32,4,FALSE)</f>
        <v>0.10023224181360202</v>
      </c>
      <c r="ME16" s="25">
        <f>'RIMS II Type I Employment'!ME16*VLOOKUP('Equation 4 Type I FTE'!$B16,'Equation 3 FTE Conversion'!$B$10:$E$32,4,FALSE)</f>
        <v>9.838688077246012E-2</v>
      </c>
      <c r="MF16" s="25">
        <f>'RIMS II Type I Employment'!MF16*VLOOKUP('Equation 4 Type I FTE'!$B16,'Equation 3 FTE Conversion'!$B$10:$E$32,4,FALSE)</f>
        <v>9.9260999160369429E-2</v>
      </c>
      <c r="MG16" s="25">
        <f>'RIMS II Type I Employment'!MG16*VLOOKUP('Equation 4 Type I FTE'!$B16,'Equation 3 FTE Conversion'!$B$10:$E$32,4,FALSE)</f>
        <v>0.10023224181360202</v>
      </c>
      <c r="MH16" s="25">
        <f>'RIMS II Type I Employment'!MH16*VLOOKUP('Equation 4 Type I FTE'!$B16,'Equation 3 FTE Conversion'!$B$10:$E$32,4,FALSE)</f>
        <v>0.13208900083963057</v>
      </c>
      <c r="MI16" s="25">
        <f>'RIMS II Type I Employment'!MI16*VLOOKUP('Equation 4 Type I FTE'!$B16,'Equation 3 FTE Conversion'!$B$10:$E$32,4,FALSE)</f>
        <v>0.16112915617128462</v>
      </c>
      <c r="MJ16" s="25">
        <f>'RIMS II Type I Employment'!MJ16*VLOOKUP('Equation 4 Type I FTE'!$B16,'Equation 3 FTE Conversion'!$B$10:$E$32,4,FALSE)</f>
        <v>0.23785732577665827</v>
      </c>
      <c r="MK16" s="25">
        <f>'RIMS II Type I Employment'!MK16*VLOOKUP('Equation 4 Type I FTE'!$B16,'Equation 3 FTE Conversion'!$B$10:$E$32,4,FALSE)</f>
        <v>4.9533375314861454E-2</v>
      </c>
      <c r="ML16" s="25">
        <f>'RIMS II Type I Employment'!ML16*VLOOKUP('Equation 4 Type I FTE'!$B16,'Equation 3 FTE Conversion'!$B$10:$E$32,4,FALSE)</f>
        <v>6.1285411418975651E-2</v>
      </c>
      <c r="MM16" s="25">
        <f>'RIMS II Type I Employment'!MM16*VLOOKUP('Equation 4 Type I FTE'!$B16,'Equation 3 FTE Conversion'!$B$10:$E$32,4,FALSE)</f>
        <v>6.7986985726280437E-3</v>
      </c>
      <c r="MN16" s="25">
        <f>'RIMS II Type I Employment'!MN16*VLOOKUP('Equation 4 Type I FTE'!$B16,'Equation 3 FTE Conversion'!$B$10:$E$32,4,FALSE)</f>
        <v>4.0209445843828712E-2</v>
      </c>
      <c r="MO16" s="25">
        <f>'RIMS II Type I Employment'!MO16*VLOOKUP('Equation 4 Type I FTE'!$B16,'Equation 3 FTE Conversion'!$B$10:$E$32,4,FALSE)</f>
        <v>0.15005698992443325</v>
      </c>
      <c r="MP16" s="25">
        <f>'RIMS II Type I Employment'!MP16*VLOOKUP('Equation 4 Type I FTE'!$B16,'Equation 3 FTE Conversion'!$B$10:$E$32,4,FALSE)</f>
        <v>0.19337441225860622</v>
      </c>
      <c r="MQ16" s="25">
        <f>'RIMS II Type I Employment'!MQ16*VLOOKUP('Equation 4 Type I FTE'!$B16,'Equation 3 FTE Conversion'!$B$10:$E$32,4,FALSE)</f>
        <v>0.10178623005877414</v>
      </c>
      <c r="MR16" s="25">
        <f>'RIMS II Type I Employment'!MR16*VLOOKUP('Equation 4 Type I FTE'!$B16,'Equation 3 FTE Conversion'!$B$10:$E$32,4,FALSE)</f>
        <v>0.13121488245172125</v>
      </c>
      <c r="MS16" s="25">
        <f>'RIMS II Type I Employment'!MS16*VLOOKUP('Equation 4 Type I FTE'!$B16,'Equation 3 FTE Conversion'!$B$10:$E$32,4,FALSE)</f>
        <v>0.103243094038623</v>
      </c>
      <c r="MT16" s="25">
        <f>'RIMS II Type I Employment'!MT16*VLOOKUP('Equation 4 Type I FTE'!$B16,'Equation 3 FTE Conversion'!$B$10:$E$32,4,FALSE)</f>
        <v>0.18890669605373636</v>
      </c>
      <c r="MU16" s="25">
        <f>'RIMS II Type I Employment'!MU16*VLOOKUP('Equation 4 Type I FTE'!$B16,'Equation 3 FTE Conversion'!$B$10:$E$32,4,FALSE)</f>
        <v>0.26825722082283793</v>
      </c>
      <c r="MV16" s="25">
        <f>'RIMS II Type I Employment'!MV16*VLOOKUP('Equation 4 Type I FTE'!$B16,'Equation 3 FTE Conversion'!$B$10:$E$32,4,FALSE)</f>
        <v>0.11363539042821159</v>
      </c>
      <c r="MW16" s="25">
        <f>'RIMS II Type I Employment'!MW16*VLOOKUP('Equation 4 Type I FTE'!$B16,'Equation 3 FTE Conversion'!$B$10:$E$32,4,FALSE)</f>
        <v>4.9047753988245173E-2</v>
      </c>
      <c r="MX16" s="25">
        <f>'RIMS II Type I Employment'!MX16*VLOOKUP('Equation 4 Type I FTE'!$B16,'Equation 3 FTE Conversion'!$B$10:$E$32,4,FALSE)</f>
        <v>2.2921326616288831E-2</v>
      </c>
      <c r="MY16" s="25">
        <f>'RIMS II Type I Employment'!MY16*VLOOKUP('Equation 4 Type I FTE'!$B16,'Equation 3 FTE Conversion'!$B$10:$E$32,4,FALSE)</f>
        <v>4.8756381192275398E-2</v>
      </c>
      <c r="MZ16" s="25">
        <f>'RIMS II Type I Employment'!MZ16*VLOOKUP('Equation 4 Type I FTE'!$B16,'Equation 3 FTE Conversion'!$B$10:$E$32,4,FALSE)</f>
        <v>2.1464462636439967E-2</v>
      </c>
      <c r="NA16" s="25">
        <f>'RIMS II Type I Employment'!NA16*VLOOKUP('Equation 4 Type I FTE'!$B16,'Equation 3 FTE Conversion'!$B$10:$E$32,4,FALSE)</f>
        <v>9.1491057934508818E-2</v>
      </c>
      <c r="NB16" s="25">
        <f>'RIMS II Type I Employment'!NB16*VLOOKUP('Equation 4 Type I FTE'!$B16,'Equation 3 FTE Conversion'!$B$10:$E$32,4,FALSE)</f>
        <v>8.9354324097397145E-3</v>
      </c>
      <c r="NC16" s="25">
        <f>'RIMS II Type I Employment'!NC16*VLOOKUP('Equation 4 Type I FTE'!$B16,'Equation 3 FTE Conversion'!$B$10:$E$32,4,FALSE)</f>
        <v>8.0127518891687663E-2</v>
      </c>
      <c r="ND16" s="25">
        <f>'RIMS II Type I Employment'!ND16*VLOOKUP('Equation 4 Type I FTE'!$B16,'Equation 3 FTE Conversion'!$B$10:$E$32,4,FALSE)</f>
        <v>6.0702665827036102E-2</v>
      </c>
      <c r="NE16" s="25">
        <f>'RIMS II Type I Employment'!NE16*VLOOKUP('Equation 4 Type I FTE'!$B16,'Equation 3 FTE Conversion'!$B$10:$E$32,4,FALSE)</f>
        <v>9.7415638119227543E-2</v>
      </c>
      <c r="NF16" s="25">
        <f>'RIMS II Type I Employment'!NF16*VLOOKUP('Equation 4 Type I FTE'!$B16,'Equation 3 FTE Conversion'!$B$10:$E$32,4,FALSE)</f>
        <v>6.1771032745591939E-2</v>
      </c>
      <c r="NG16" s="25">
        <f>'RIMS II Type I Employment'!NG16*VLOOKUP('Equation 4 Type I FTE'!$B16,'Equation 3 FTE Conversion'!$B$10:$E$32,4,FALSE)</f>
        <v>0.22338581024349285</v>
      </c>
      <c r="NH16" s="25">
        <f>'RIMS II Type I Employment'!NH16*VLOOKUP('Equation 4 Type I FTE'!$B16,'Equation 3 FTE Conversion'!$B$10:$E$32,4,FALSE)</f>
        <v>5.9828547439126786E-2</v>
      </c>
      <c r="NI16" s="25">
        <f>'RIMS II Type I Employment'!NI16*VLOOKUP('Equation 4 Type I FTE'!$B16,'Equation 3 FTE Conversion'!$B$10:$E$32,4,FALSE)</f>
        <v>8.0418891687657423E-2</v>
      </c>
      <c r="NJ16" s="28">
        <f>'RIMS II Type I Employment'!NJ16*VLOOKUP('Equation 4 Type I FTE'!$B16,'Equation 3 FTE Conversion'!$B$10:$E$32,4,FALSE)</f>
        <v>0</v>
      </c>
    </row>
    <row r="17" spans="2:374" x14ac:dyDescent="0.3">
      <c r="B17" s="23" t="s">
        <v>405</v>
      </c>
      <c r="C17" s="25">
        <f>'RIMS II Type I Employment'!C17*VLOOKUP('Equation 4 Type I FTE'!$B17,'Equation 3 FTE Conversion'!$B$10:$E$32,4,FALSE)</f>
        <v>0.25474127198917451</v>
      </c>
      <c r="D17" s="25">
        <f>'RIMS II Type I Employment'!D17*VLOOKUP('Equation 4 Type I FTE'!$B17,'Equation 3 FTE Conversion'!$B$10:$E$32,4,FALSE)</f>
        <v>0.21834966170500675</v>
      </c>
      <c r="E17" s="25">
        <f>'RIMS II Type I Employment'!E17*VLOOKUP('Equation 4 Type I FTE'!$B17,'Equation 3 FTE Conversion'!$B$10:$E$32,4,FALSE)</f>
        <v>0.14411464817320704</v>
      </c>
      <c r="F17" s="25">
        <f>'RIMS II Type I Employment'!F17*VLOOKUP('Equation 4 Type I FTE'!$B17,'Equation 3 FTE Conversion'!$B$10:$E$32,4,FALSE)</f>
        <v>0.24138477672530445</v>
      </c>
      <c r="G17" s="25">
        <f>'RIMS II Type I Employment'!G17*VLOOKUP('Equation 4 Type I FTE'!$B17,'Equation 3 FTE Conversion'!$B$10:$E$32,4,FALSE)</f>
        <v>0.17266657645466846</v>
      </c>
      <c r="H17" s="25">
        <f>'RIMS II Type I Employment'!H17*VLOOKUP('Equation 4 Type I FTE'!$B17,'Equation 3 FTE Conversion'!$B$10:$E$32,4,FALSE)</f>
        <v>0.56426353179972932</v>
      </c>
      <c r="I17" s="25">
        <f>'RIMS II Type I Employment'!I17*VLOOKUP('Equation 4 Type I FTE'!$B17,'Equation 3 FTE Conversion'!$B$10:$E$32,4,FALSE)</f>
        <v>0.24109441813261162</v>
      </c>
      <c r="J17" s="25">
        <f>'RIMS II Type I Employment'!J17*VLOOKUP('Equation 4 Type I FTE'!$B17,'Equation 3 FTE Conversion'!$B$10:$E$32,4,FALSE)</f>
        <v>0.67537408660351816</v>
      </c>
      <c r="K17" s="25">
        <f>'RIMS II Type I Employment'!K17*VLOOKUP('Equation 4 Type I FTE'!$B17,'Equation 3 FTE Conversion'!$B$10:$E$32,4,FALSE)</f>
        <v>0.16550439783491205</v>
      </c>
      <c r="L17" s="25">
        <f>'RIMS II Type I Employment'!L17*VLOOKUP('Equation 4 Type I FTE'!$B17,'Equation 3 FTE Conversion'!$B$10:$E$32,4,FALSE)</f>
        <v>0.22328575778078483</v>
      </c>
      <c r="M17" s="25">
        <f>'RIMS II Type I Employment'!M17*VLOOKUP('Equation 4 Type I FTE'!$B17,'Equation 3 FTE Conversion'!$B$10:$E$32,4,FALSE)</f>
        <v>9.3108322056833545E-2</v>
      </c>
      <c r="N17" s="25">
        <f>'RIMS II Type I Employment'!N17*VLOOKUP('Equation 4 Type I FTE'!$B17,'Equation 3 FTE Conversion'!$B$10:$E$32,4,FALSE)</f>
        <v>0.19676633964817319</v>
      </c>
      <c r="O17" s="25">
        <f>'RIMS II Type I Employment'!O17*VLOOKUP('Equation 4 Type I FTE'!$B17,'Equation 3 FTE Conversion'!$B$10:$E$32,4,FALSE)</f>
        <v>5.1587043301759131E-2</v>
      </c>
      <c r="P17" s="25">
        <f>'RIMS II Type I Employment'!P17*VLOOKUP('Equation 4 Type I FTE'!$B17,'Equation 3 FTE Conversion'!$B$10:$E$32,4,FALSE)</f>
        <v>0.11624022327469553</v>
      </c>
      <c r="Q17" s="25">
        <f>'RIMS II Type I Employment'!Q17*VLOOKUP('Equation 4 Type I FTE'!$B17,'Equation 3 FTE Conversion'!$B$10:$E$32,4,FALSE)</f>
        <v>0</v>
      </c>
      <c r="R17" s="25">
        <f>'RIMS II Type I Employment'!R17*VLOOKUP('Equation 4 Type I FTE'!$B17,'Equation 3 FTE Conversion'!$B$10:$E$32,4,FALSE)</f>
        <v>0.13646853856562921</v>
      </c>
      <c r="S17" s="25">
        <f>'RIMS II Type I Employment'!S17*VLOOKUP('Equation 4 Type I FTE'!$B17,'Equation 3 FTE Conversion'!$B$10:$E$32,4,FALSE)</f>
        <v>9.5721549391069014E-2</v>
      </c>
      <c r="T17" s="25">
        <f>'RIMS II Type I Employment'!T17*VLOOKUP('Equation 4 Type I FTE'!$B17,'Equation 3 FTE Conversion'!$B$10:$E$32,4,FALSE)</f>
        <v>0.10685196211096075</v>
      </c>
      <c r="U17" s="25">
        <f>'RIMS II Type I Employment'!U17*VLOOKUP('Equation 4 Type I FTE'!$B17,'Equation 3 FTE Conversion'!$B$10:$E$32,4,FALSE)</f>
        <v>0.11091698240866034</v>
      </c>
      <c r="V17" s="25">
        <f>'RIMS II Type I Employment'!V17*VLOOKUP('Equation 4 Type I FTE'!$B17,'Equation 3 FTE Conversion'!$B$10:$E$32,4,FALSE)</f>
        <v>8.9236874154262513E-2</v>
      </c>
      <c r="W17" s="25">
        <f>'RIMS II Type I Employment'!W17*VLOOKUP('Equation 4 Type I FTE'!$B17,'Equation 3 FTE Conversion'!$B$10:$E$32,4,FALSE)</f>
        <v>5.3232408660351824E-2</v>
      </c>
      <c r="X17" s="25">
        <f>'RIMS II Type I Employment'!X17*VLOOKUP('Equation 4 Type I FTE'!$B17,'Equation 3 FTE Conversion'!$B$10:$E$32,4,FALSE)</f>
        <v>4.9457746955345057E-2</v>
      </c>
      <c r="Y17" s="25">
        <f>'RIMS II Type I Employment'!Y17*VLOOKUP('Equation 4 Type I FTE'!$B17,'Equation 3 FTE Conversion'!$B$10:$E$32,4,FALSE)</f>
        <v>7.3654296346414072E-2</v>
      </c>
      <c r="Z17" s="25">
        <f>'RIMS II Type I Employment'!Z17*VLOOKUP('Equation 4 Type I FTE'!$B17,'Equation 3 FTE Conversion'!$B$10:$E$32,4,FALSE)</f>
        <v>0.16627868741542626</v>
      </c>
      <c r="AA17" s="25">
        <f>'RIMS II Type I Employment'!AA17*VLOOKUP('Equation 4 Type I FTE'!$B17,'Equation 3 FTE Conversion'!$B$10:$E$32,4,FALSE)</f>
        <v>0.17324729364005412</v>
      </c>
      <c r="AB17" s="25">
        <f>'RIMS II Type I Employment'!AB17*VLOOKUP('Equation 4 Type I FTE'!$B17,'Equation 3 FTE Conversion'!$B$10:$E$32,4,FALSE)</f>
        <v>0.13685568335588633</v>
      </c>
      <c r="AC17" s="25">
        <f>'RIMS II Type I Employment'!AC17*VLOOKUP('Equation 4 Type I FTE'!$B17,'Equation 3 FTE Conversion'!$B$10:$E$32,4,FALSE)</f>
        <v>0.17373122462787549</v>
      </c>
      <c r="AD17" s="25">
        <f>'RIMS II Type I Employment'!AD17*VLOOKUP('Equation 4 Type I FTE'!$B17,'Equation 3 FTE Conversion'!$B$10:$E$32,4,FALSE)</f>
        <v>0.35714106901217862</v>
      </c>
      <c r="AE17" s="25">
        <f>'RIMS II Type I Employment'!AE17*VLOOKUP('Equation 4 Type I FTE'!$B17,'Equation 3 FTE Conversion'!$B$10:$E$32,4,FALSE)</f>
        <v>0.2585159336941813</v>
      </c>
      <c r="AF17" s="25">
        <f>'RIMS II Type I Employment'!AF17*VLOOKUP('Equation 4 Type I FTE'!$B17,'Equation 3 FTE Conversion'!$B$10:$E$32,4,FALSE)</f>
        <v>0.23761011502029769</v>
      </c>
      <c r="AG17" s="25">
        <f>'RIMS II Type I Employment'!AG17*VLOOKUP('Equation 4 Type I FTE'!$B17,'Equation 3 FTE Conversion'!$B$10:$E$32,4,FALSE)</f>
        <v>0.23606153585926928</v>
      </c>
      <c r="AH17" s="25">
        <f>'RIMS II Type I Employment'!AH17*VLOOKUP('Equation 4 Type I FTE'!$B17,'Equation 3 FTE Conversion'!$B$10:$E$32,4,FALSE)</f>
        <v>0.13540389039242218</v>
      </c>
      <c r="AI17" s="25">
        <f>'RIMS II Type I Employment'!AI17*VLOOKUP('Equation 4 Type I FTE'!$B17,'Equation 3 FTE Conversion'!$B$10:$E$32,4,FALSE)</f>
        <v>0.16366546008119079</v>
      </c>
      <c r="AJ17" s="25">
        <f>'RIMS II Type I Employment'!AJ17*VLOOKUP('Equation 4 Type I FTE'!$B17,'Equation 3 FTE Conversion'!$B$10:$E$32,4,FALSE)</f>
        <v>0.11730487144790257</v>
      </c>
      <c r="AK17" s="25">
        <f>'RIMS II Type I Employment'!AK17*VLOOKUP('Equation 4 Type I FTE'!$B17,'Equation 3 FTE Conversion'!$B$10:$E$32,4,FALSE)</f>
        <v>0.16927905953991881</v>
      </c>
      <c r="AL17" s="25">
        <f>'RIMS II Type I Employment'!AL17*VLOOKUP('Equation 4 Type I FTE'!$B17,'Equation 3 FTE Conversion'!$B$10:$E$32,4,FALSE)</f>
        <v>0.141307848443843</v>
      </c>
      <c r="AM17" s="25">
        <f>'RIMS II Type I Employment'!AM17*VLOOKUP('Equation 4 Type I FTE'!$B17,'Equation 3 FTE Conversion'!$B$10:$E$32,4,FALSE)</f>
        <v>0.16647225981055477</v>
      </c>
      <c r="AN17" s="25">
        <f>'RIMS II Type I Employment'!AN17*VLOOKUP('Equation 4 Type I FTE'!$B17,'Equation 3 FTE Conversion'!$B$10:$E$32,4,FALSE)</f>
        <v>0.11585307848443843</v>
      </c>
      <c r="AO17" s="25">
        <f>'RIMS II Type I Employment'!AO17*VLOOKUP('Equation 4 Type I FTE'!$B17,'Equation 3 FTE Conversion'!$B$10:$E$32,4,FALSE)</f>
        <v>0.13762997293640053</v>
      </c>
      <c r="AP17" s="25">
        <f>'RIMS II Type I Employment'!AP17*VLOOKUP('Equation 4 Type I FTE'!$B17,'Equation 3 FTE Conversion'!$B$10:$E$32,4,FALSE)</f>
        <v>0.17769945872801082</v>
      </c>
      <c r="AQ17" s="25">
        <f>'RIMS II Type I Employment'!AQ17*VLOOKUP('Equation 4 Type I FTE'!$B17,'Equation 3 FTE Conversion'!$B$10:$E$32,4,FALSE)</f>
        <v>8.6623646820027059E-2</v>
      </c>
      <c r="AR17" s="25">
        <f>'RIMS II Type I Employment'!AR17*VLOOKUP('Equation 4 Type I FTE'!$B17,'Equation 3 FTE Conversion'!$B$10:$E$32,4,FALSE)</f>
        <v>0.14169499323410012</v>
      </c>
      <c r="AS17" s="25">
        <f>'RIMS II Type I Employment'!AS17*VLOOKUP('Equation 4 Type I FTE'!$B17,'Equation 3 FTE Conversion'!$B$10:$E$32,4,FALSE)</f>
        <v>0.15185754397834914</v>
      </c>
      <c r="AT17" s="25">
        <f>'RIMS II Type I Employment'!AT17*VLOOKUP('Equation 4 Type I FTE'!$B17,'Equation 3 FTE Conversion'!$B$10:$E$32,4,FALSE)</f>
        <v>0.31755551420838968</v>
      </c>
      <c r="AU17" s="25">
        <f>'RIMS II Type I Employment'!AU17*VLOOKUP('Equation 4 Type I FTE'!$B17,'Equation 3 FTE Conversion'!$B$10:$E$32,4,FALSE)</f>
        <v>0.20092814614343707</v>
      </c>
      <c r="AV17" s="25">
        <f>'RIMS II Type I Employment'!AV17*VLOOKUP('Equation 4 Type I FTE'!$B17,'Equation 3 FTE Conversion'!$B$10:$E$32,4,FALSE)</f>
        <v>0.48412456021650874</v>
      </c>
      <c r="AW17" s="25">
        <f>'RIMS II Type I Employment'!AW17*VLOOKUP('Equation 4 Type I FTE'!$B17,'Equation 3 FTE Conversion'!$B$10:$E$32,4,FALSE)</f>
        <v>0.1239831190798376</v>
      </c>
      <c r="AX17" s="25">
        <f>'RIMS II Type I Employment'!AX17*VLOOKUP('Equation 4 Type I FTE'!$B17,'Equation 3 FTE Conversion'!$B$10:$E$32,4,FALSE)</f>
        <v>0.23373866711772665</v>
      </c>
      <c r="AY17" s="25">
        <f>'RIMS II Type I Employment'!AY17*VLOOKUP('Equation 4 Type I FTE'!$B17,'Equation 3 FTE Conversion'!$B$10:$E$32,4,FALSE)</f>
        <v>9.3398680649526389E-2</v>
      </c>
      <c r="AZ17" s="25">
        <f>'RIMS II Type I Employment'!AZ17*VLOOKUP('Equation 4 Type I FTE'!$B17,'Equation 3 FTE Conversion'!$B$10:$E$32,4,FALSE)</f>
        <v>0.23790047361299052</v>
      </c>
      <c r="BA17" s="25">
        <f>'RIMS II Type I Employment'!BA17*VLOOKUP('Equation 4 Type I FTE'!$B17,'Equation 3 FTE Conversion'!$B$10:$E$32,4,FALSE)</f>
        <v>0.22464076454668469</v>
      </c>
      <c r="BB17" s="25">
        <f>'RIMS II Type I Employment'!BB17*VLOOKUP('Equation 4 Type I FTE'!$B17,'Equation 3 FTE Conversion'!$B$10:$E$32,4,FALSE)</f>
        <v>0.22918971583220568</v>
      </c>
      <c r="BC17" s="25">
        <f>'RIMS II Type I Employment'!BC17*VLOOKUP('Equation 4 Type I FTE'!$B17,'Equation 3 FTE Conversion'!$B$10:$E$32,4,FALSE)</f>
        <v>0.14837324086603518</v>
      </c>
      <c r="BD17" s="25">
        <f>'RIMS II Type I Employment'!BD17*VLOOKUP('Equation 4 Type I FTE'!$B17,'Equation 3 FTE Conversion'!$B$10:$E$32,4,FALSE)</f>
        <v>0.19337882273342355</v>
      </c>
      <c r="BE17" s="25">
        <f>'RIMS II Type I Employment'!BE17*VLOOKUP('Equation 4 Type I FTE'!$B17,'Equation 3 FTE Conversion'!$B$10:$E$32,4,FALSE)</f>
        <v>0.1757637347767253</v>
      </c>
      <c r="BF17" s="25">
        <f>'RIMS II Type I Employment'!BF17*VLOOKUP('Equation 4 Type I FTE'!$B17,'Equation 3 FTE Conversion'!$B$10:$E$32,4,FALSE)</f>
        <v>0.16308474289580516</v>
      </c>
      <c r="BG17" s="25">
        <f>'RIMS II Type I Employment'!BG17*VLOOKUP('Equation 4 Type I FTE'!$B17,'Equation 3 FTE Conversion'!$B$10:$E$32,4,FALSE)</f>
        <v>0.13191958728010825</v>
      </c>
      <c r="BH17" s="25">
        <f>'RIMS II Type I Employment'!BH17*VLOOKUP('Equation 4 Type I FTE'!$B17,'Equation 3 FTE Conversion'!$B$10:$E$32,4,FALSE)</f>
        <v>0.16918227334235453</v>
      </c>
      <c r="BI17" s="25">
        <f>'RIMS II Type I Employment'!BI17*VLOOKUP('Equation 4 Type I FTE'!$B17,'Equation 3 FTE Conversion'!$B$10:$E$32,4,FALSE)</f>
        <v>0.1684079837618403</v>
      </c>
      <c r="BJ17" s="25">
        <f>'RIMS II Type I Employment'!BJ17*VLOOKUP('Equation 4 Type I FTE'!$B17,'Equation 3 FTE Conversion'!$B$10:$E$32,4,FALSE)</f>
        <v>0.15582577807848444</v>
      </c>
      <c r="BK17" s="25">
        <f>'RIMS II Type I Employment'!BK17*VLOOKUP('Equation 4 Type I FTE'!$B17,'Equation 3 FTE Conversion'!$B$10:$E$32,4,FALSE)</f>
        <v>0.17102121109607576</v>
      </c>
      <c r="BL17" s="25">
        <f>'RIMS II Type I Employment'!BL17*VLOOKUP('Equation 4 Type I FTE'!$B17,'Equation 3 FTE Conversion'!$B$10:$E$32,4,FALSE)</f>
        <v>0.20799353856562922</v>
      </c>
      <c r="BM17" s="25">
        <f>'RIMS II Type I Employment'!BM17*VLOOKUP('Equation 4 Type I FTE'!$B17,'Equation 3 FTE Conversion'!$B$10:$E$32,4,FALSE)</f>
        <v>0.21273606224627875</v>
      </c>
      <c r="BN17" s="25">
        <f>'RIMS II Type I Employment'!BN17*VLOOKUP('Equation 4 Type I FTE'!$B17,'Equation 3 FTE Conversion'!$B$10:$E$32,4,FALSE)</f>
        <v>0.15950365358592691</v>
      </c>
      <c r="BO17" s="25">
        <f>'RIMS II Type I Employment'!BO17*VLOOKUP('Equation 4 Type I FTE'!$B17,'Equation 3 FTE Conversion'!$B$10:$E$32,4,FALSE)</f>
        <v>0.11372378213802435</v>
      </c>
      <c r="BP17" s="25">
        <f>'RIMS II Type I Employment'!BP17*VLOOKUP('Equation 4 Type I FTE'!$B17,'Equation 3 FTE Conversion'!$B$10:$E$32,4,FALSE)</f>
        <v>0.16976299052774019</v>
      </c>
      <c r="BQ17" s="25">
        <f>'RIMS II Type I Employment'!BQ17*VLOOKUP('Equation 4 Type I FTE'!$B17,'Equation 3 FTE Conversion'!$B$10:$E$32,4,FALSE)</f>
        <v>0.13666211096075775</v>
      </c>
      <c r="BR17" s="25">
        <f>'RIMS II Type I Employment'!BR17*VLOOKUP('Equation 4 Type I FTE'!$B17,'Equation 3 FTE Conversion'!$B$10:$E$32,4,FALSE)</f>
        <v>0.1919270297699594</v>
      </c>
      <c r="BS17" s="25">
        <f>'RIMS II Type I Employment'!BS17*VLOOKUP('Equation 4 Type I FTE'!$B17,'Equation 3 FTE Conversion'!$B$10:$E$32,4,FALSE)</f>
        <v>0.20315422868741542</v>
      </c>
      <c r="BT17" s="25">
        <f>'RIMS II Type I Employment'!BT17*VLOOKUP('Equation 4 Type I FTE'!$B17,'Equation 3 FTE Conversion'!$B$10:$E$32,4,FALSE)</f>
        <v>0.17586052097428959</v>
      </c>
      <c r="BU17" s="25">
        <f>'RIMS II Type I Employment'!BU17*VLOOKUP('Equation 4 Type I FTE'!$B17,'Equation 3 FTE Conversion'!$B$10:$E$32,4,FALSE)</f>
        <v>0.16753690798376183</v>
      </c>
      <c r="BV17" s="25">
        <f>'RIMS II Type I Employment'!BV17*VLOOKUP('Equation 4 Type I FTE'!$B17,'Equation 3 FTE Conversion'!$B$10:$E$32,4,FALSE)</f>
        <v>0.11285270635994586</v>
      </c>
      <c r="BW17" s="25">
        <f>'RIMS II Type I Employment'!BW17*VLOOKUP('Equation 4 Type I FTE'!$B17,'Equation 3 FTE Conversion'!$B$10:$E$32,4,FALSE)</f>
        <v>0.1701501353179973</v>
      </c>
      <c r="BX17" s="25">
        <f>'RIMS II Type I Employment'!BX17*VLOOKUP('Equation 4 Type I FTE'!$B17,'Equation 3 FTE Conversion'!$B$10:$E$32,4,FALSE)</f>
        <v>0.24709516238159676</v>
      </c>
      <c r="BY17" s="25">
        <f>'RIMS II Type I Employment'!BY17*VLOOKUP('Equation 4 Type I FTE'!$B17,'Equation 3 FTE Conversion'!$B$10:$E$32,4,FALSE)</f>
        <v>0.27206600135317999</v>
      </c>
      <c r="BZ17" s="25">
        <f>'RIMS II Type I Employment'!BZ17*VLOOKUP('Equation 4 Type I FTE'!$B17,'Equation 3 FTE Conversion'!$B$10:$E$32,4,FALSE)</f>
        <v>0.22183396481732068</v>
      </c>
      <c r="CA17" s="25">
        <f>'RIMS II Type I Employment'!CA17*VLOOKUP('Equation 4 Type I FTE'!$B17,'Equation 3 FTE Conversion'!$B$10:$E$32,4,FALSE)</f>
        <v>0.20431566305818674</v>
      </c>
      <c r="CB17" s="25">
        <f>'RIMS II Type I Employment'!CB17*VLOOKUP('Equation 4 Type I FTE'!$B17,'Equation 3 FTE Conversion'!$B$10:$E$32,4,FALSE)</f>
        <v>0.19463704330175913</v>
      </c>
      <c r="CC17" s="25">
        <f>'RIMS II Type I Employment'!CC17*VLOOKUP('Equation 4 Type I FTE'!$B17,'Equation 3 FTE Conversion'!$B$10:$E$32,4,FALSE)</f>
        <v>0.20992926251691474</v>
      </c>
      <c r="CD17" s="25">
        <f>'RIMS II Type I Employment'!CD17*VLOOKUP('Equation 4 Type I FTE'!$B17,'Equation 3 FTE Conversion'!$B$10:$E$32,4,FALSE)</f>
        <v>0.14711502029769957</v>
      </c>
      <c r="CE17" s="25">
        <f>'RIMS II Type I Employment'!CE17*VLOOKUP('Equation 4 Type I FTE'!$B17,'Equation 3 FTE Conversion'!$B$10:$E$32,4,FALSE)</f>
        <v>0.19841170500676589</v>
      </c>
      <c r="CF17" s="25">
        <f>'RIMS II Type I Employment'!CF17*VLOOKUP('Equation 4 Type I FTE'!$B17,'Equation 3 FTE Conversion'!$B$10:$E$32,4,FALSE)</f>
        <v>0.19386275372124492</v>
      </c>
      <c r="CG17" s="25">
        <f>'RIMS II Type I Employment'!CG17*VLOOKUP('Equation 4 Type I FTE'!$B17,'Equation 3 FTE Conversion'!$B$10:$E$32,4,FALSE)</f>
        <v>0.19086238159675234</v>
      </c>
      <c r="CH17" s="25">
        <f>'RIMS II Type I Employment'!CH17*VLOOKUP('Equation 4 Type I FTE'!$B17,'Equation 3 FTE Conversion'!$B$10:$E$32,4,FALSE)</f>
        <v>0.27971211096075776</v>
      </c>
      <c r="CI17" s="25">
        <f>'RIMS II Type I Employment'!CI17*VLOOKUP('Equation 4 Type I FTE'!$B17,'Equation 3 FTE Conversion'!$B$10:$E$32,4,FALSE)</f>
        <v>0.2073160351826793</v>
      </c>
      <c r="CJ17" s="25">
        <f>'RIMS II Type I Employment'!CJ17*VLOOKUP('Equation 4 Type I FTE'!$B17,'Equation 3 FTE Conversion'!$B$10:$E$32,4,FALSE)</f>
        <v>0.13027422192151555</v>
      </c>
      <c r="CK17" s="25">
        <f>'RIMS II Type I Employment'!CK17*VLOOKUP('Equation 4 Type I FTE'!$B17,'Equation 3 FTE Conversion'!$B$10:$E$32,4,FALSE)</f>
        <v>0.10985233423545332</v>
      </c>
      <c r="CL17" s="25">
        <f>'RIMS II Type I Employment'!CL17*VLOOKUP('Equation 4 Type I FTE'!$B17,'Equation 3 FTE Conversion'!$B$10:$E$32,4,FALSE)</f>
        <v>0.20470280784844383</v>
      </c>
      <c r="CM17" s="25">
        <f>'RIMS II Type I Employment'!CM17*VLOOKUP('Equation 4 Type I FTE'!$B17,'Equation 3 FTE Conversion'!$B$10:$E$32,4,FALSE)</f>
        <v>0.17082763870094722</v>
      </c>
      <c r="CN17" s="25">
        <f>'RIMS II Type I Employment'!CN17*VLOOKUP('Equation 4 Type I FTE'!$B17,'Equation 3 FTE Conversion'!$B$10:$E$32,4,FALSE)</f>
        <v>0.24438514884979701</v>
      </c>
      <c r="CO17" s="25">
        <f>'RIMS II Type I Employment'!CO17*VLOOKUP('Equation 4 Type I FTE'!$B17,'Equation 3 FTE Conversion'!$B$10:$E$32,4,FALSE)</f>
        <v>0.18031268606224626</v>
      </c>
      <c r="CP17" s="25">
        <f>'RIMS II Type I Employment'!CP17*VLOOKUP('Equation 4 Type I FTE'!$B17,'Equation 3 FTE Conversion'!$B$10:$E$32,4,FALSE)</f>
        <v>0.16056830175913395</v>
      </c>
      <c r="CQ17" s="25">
        <f>'RIMS II Type I Employment'!CQ17*VLOOKUP('Equation 4 Type I FTE'!$B17,'Equation 3 FTE Conversion'!$B$10:$E$32,4,FALSE)</f>
        <v>0.25774164411366707</v>
      </c>
      <c r="CR17" s="25">
        <f>'RIMS II Type I Employment'!CR17*VLOOKUP('Equation 4 Type I FTE'!$B17,'Equation 3 FTE Conversion'!$B$10:$E$32,4,FALSE)</f>
        <v>0.24361085926928278</v>
      </c>
      <c r="CS17" s="25">
        <f>'RIMS II Type I Employment'!CS17*VLOOKUP('Equation 4 Type I FTE'!$B17,'Equation 3 FTE Conversion'!$B$10:$E$32,4,FALSE)</f>
        <v>0.22773792286874153</v>
      </c>
      <c r="CT17" s="25">
        <f>'RIMS II Type I Employment'!CT17*VLOOKUP('Equation 4 Type I FTE'!$B17,'Equation 3 FTE Conversion'!$B$10:$E$32,4,FALSE)</f>
        <v>0.23257723274695535</v>
      </c>
      <c r="CU17" s="25">
        <f>'RIMS II Type I Employment'!CU17*VLOOKUP('Equation 4 Type I FTE'!$B17,'Equation 3 FTE Conversion'!$B$10:$E$32,4,FALSE)</f>
        <v>0.16947263193504736</v>
      </c>
      <c r="CV17" s="25">
        <f>'RIMS II Type I Employment'!CV17*VLOOKUP('Equation 4 Type I FTE'!$B17,'Equation 3 FTE Conversion'!$B$10:$E$32,4,FALSE)</f>
        <v>0.17673159675236808</v>
      </c>
      <c r="CW17" s="25">
        <f>'RIMS II Type I Employment'!CW17*VLOOKUP('Equation 4 Type I FTE'!$B17,'Equation 3 FTE Conversion'!$B$10:$E$32,4,FALSE)</f>
        <v>0.1640526048714479</v>
      </c>
      <c r="CX17" s="25">
        <f>'RIMS II Type I Employment'!CX17*VLOOKUP('Equation 4 Type I FTE'!$B17,'Equation 3 FTE Conversion'!$B$10:$E$32,4,FALSE)</f>
        <v>0.21118748308525034</v>
      </c>
      <c r="CY17" s="25">
        <f>'RIMS II Type I Employment'!CY17*VLOOKUP('Equation 4 Type I FTE'!$B17,'Equation 3 FTE Conversion'!$B$10:$E$32,4,FALSE)</f>
        <v>0.198798849797023</v>
      </c>
      <c r="CZ17" s="25">
        <f>'RIMS II Type I Employment'!CZ17*VLOOKUP('Equation 4 Type I FTE'!$B17,'Equation 3 FTE Conversion'!$B$10:$E$32,4,FALSE)</f>
        <v>5.7587787550744243E-2</v>
      </c>
      <c r="DA17" s="25">
        <f>'RIMS II Type I Employment'!DA17*VLOOKUP('Equation 4 Type I FTE'!$B17,'Equation 3 FTE Conversion'!$B$10:$E$32,4,FALSE)</f>
        <v>7.433179972936399E-2</v>
      </c>
      <c r="DB17" s="25">
        <f>'RIMS II Type I Employment'!DB17*VLOOKUP('Equation 4 Type I FTE'!$B17,'Equation 3 FTE Conversion'!$B$10:$E$32,4,FALSE)</f>
        <v>0.12233775372124493</v>
      </c>
      <c r="DC17" s="25">
        <f>'RIMS II Type I Employment'!DC17*VLOOKUP('Equation 4 Type I FTE'!$B17,'Equation 3 FTE Conversion'!$B$10:$E$32,4,FALSE)</f>
        <v>9.3398680649526389E-2</v>
      </c>
      <c r="DD17" s="25">
        <f>'RIMS II Type I Employment'!DD17*VLOOKUP('Equation 4 Type I FTE'!$B17,'Equation 3 FTE Conversion'!$B$10:$E$32,4,FALSE)</f>
        <v>0.16850476995940461</v>
      </c>
      <c r="DE17" s="25">
        <f>'RIMS II Type I Employment'!DE17*VLOOKUP('Equation 4 Type I FTE'!$B17,'Equation 3 FTE Conversion'!$B$10:$E$32,4,FALSE)</f>
        <v>0.11120734100135318</v>
      </c>
      <c r="DF17" s="25">
        <f>'RIMS II Type I Employment'!DF17*VLOOKUP('Equation 4 Type I FTE'!$B17,'Equation 3 FTE Conversion'!$B$10:$E$32,4,FALSE)</f>
        <v>5.1296684709066301E-2</v>
      </c>
      <c r="DG17" s="25">
        <f>'RIMS II Type I Employment'!DG17*VLOOKUP('Equation 4 Type I FTE'!$B17,'Equation 3 FTE Conversion'!$B$10:$E$32,4,FALSE)</f>
        <v>0.14692144790257103</v>
      </c>
      <c r="DH17" s="25">
        <f>'RIMS II Type I Employment'!DH17*VLOOKUP('Equation 4 Type I FTE'!$B17,'Equation 3 FTE Conversion'!$B$10:$E$32,4,FALSE)</f>
        <v>0.11449807171853857</v>
      </c>
      <c r="DI17" s="25">
        <f>'RIMS II Type I Employment'!DI17*VLOOKUP('Equation 4 Type I FTE'!$B17,'Equation 3 FTE Conversion'!$B$10:$E$32,4,FALSE)</f>
        <v>7.1621786197564263E-2</v>
      </c>
      <c r="DJ17" s="25">
        <f>'RIMS II Type I Employment'!DJ17*VLOOKUP('Equation 4 Type I FTE'!$B17,'Equation 3 FTE Conversion'!$B$10:$E$32,4,FALSE)</f>
        <v>4.8296312584573745E-2</v>
      </c>
      <c r="DK17" s="25">
        <f>'RIMS II Type I Employment'!DK17*VLOOKUP('Equation 4 Type I FTE'!$B17,'Equation 3 FTE Conversion'!$B$10:$E$32,4,FALSE)</f>
        <v>0.10288372801082545</v>
      </c>
      <c r="DL17" s="25">
        <f>'RIMS II Type I Employment'!DL17*VLOOKUP('Equation 4 Type I FTE'!$B17,'Equation 3 FTE Conversion'!$B$10:$E$32,4,FALSE)</f>
        <v>8.3139343707713129E-2</v>
      </c>
      <c r="DM17" s="25">
        <f>'RIMS II Type I Employment'!DM17*VLOOKUP('Equation 4 Type I FTE'!$B17,'Equation 3 FTE Conversion'!$B$10:$E$32,4,FALSE)</f>
        <v>5.6716711772665761E-2</v>
      </c>
      <c r="DN17" s="25">
        <f>'RIMS II Type I Employment'!DN17*VLOOKUP('Equation 4 Type I FTE'!$B17,'Equation 3 FTE Conversion'!$B$10:$E$32,4,FALSE)</f>
        <v>8.7107577807848433E-2</v>
      </c>
      <c r="DO17" s="25">
        <f>'RIMS II Type I Employment'!DO17*VLOOKUP('Equation 4 Type I FTE'!$B17,'Equation 3 FTE Conversion'!$B$10:$E$32,4,FALSE)</f>
        <v>7.2299289580514209E-2</v>
      </c>
      <c r="DP17" s="25">
        <f>'RIMS II Type I Employment'!DP17*VLOOKUP('Equation 4 Type I FTE'!$B17,'Equation 3 FTE Conversion'!$B$10:$E$32,4,FALSE)</f>
        <v>0.12979029093369418</v>
      </c>
      <c r="DQ17" s="25">
        <f>'RIMS II Type I Employment'!DQ17*VLOOKUP('Equation 4 Type I FTE'!$B17,'Equation 3 FTE Conversion'!$B$10:$E$32,4,FALSE)</f>
        <v>6.2233525033829493E-2</v>
      </c>
      <c r="DR17" s="25">
        <f>'RIMS II Type I Employment'!DR17*VLOOKUP('Equation 4 Type I FTE'!$B17,'Equation 3 FTE Conversion'!$B$10:$E$32,4,FALSE)</f>
        <v>0.14237249661705006</v>
      </c>
      <c r="DS17" s="25">
        <f>'RIMS II Type I Employment'!DS17*VLOOKUP('Equation 4 Type I FTE'!$B17,'Equation 3 FTE Conversion'!$B$10:$E$32,4,FALSE)</f>
        <v>3.7940189445196205E-2</v>
      </c>
      <c r="DT17" s="25">
        <f>'RIMS II Type I Employment'!DT17*VLOOKUP('Equation 4 Type I FTE'!$B17,'Equation 3 FTE Conversion'!$B$10:$E$32,4,FALSE)</f>
        <v>0.31136119756427599</v>
      </c>
      <c r="DU17" s="25">
        <f>'RIMS II Type I Employment'!DU17*VLOOKUP('Equation 4 Type I FTE'!$B17,'Equation 3 FTE Conversion'!$B$10:$E$32,4,FALSE)</f>
        <v>0.2431269282814614</v>
      </c>
      <c r="DV17" s="25">
        <f>'RIMS II Type I Employment'!DV17*VLOOKUP('Equation 4 Type I FTE'!$B17,'Equation 3 FTE Conversion'!$B$10:$E$32,4,FALSE)</f>
        <v>0.21496214479025708</v>
      </c>
      <c r="DW17" s="25">
        <f>'RIMS II Type I Employment'!DW17*VLOOKUP('Equation 4 Type I FTE'!$B17,'Equation 3 FTE Conversion'!$B$10:$E$32,4,FALSE)</f>
        <v>0.20450923545331526</v>
      </c>
      <c r="DX17" s="25">
        <f>'RIMS II Type I Employment'!DX17*VLOOKUP('Equation 4 Type I FTE'!$B17,'Equation 3 FTE Conversion'!$B$10:$E$32,4,FALSE)</f>
        <v>0.20692889039242218</v>
      </c>
      <c r="DY17" s="25">
        <f>'RIMS II Type I Employment'!DY17*VLOOKUP('Equation 4 Type I FTE'!$B17,'Equation 3 FTE Conversion'!$B$10:$E$32,4,FALSE)</f>
        <v>0.24719194857916102</v>
      </c>
      <c r="DZ17" s="25">
        <f>'RIMS II Type I Employment'!DZ17*VLOOKUP('Equation 4 Type I FTE'!$B17,'Equation 3 FTE Conversion'!$B$10:$E$32,4,FALSE)</f>
        <v>0.21428464140730719</v>
      </c>
      <c r="EA17" s="25">
        <f>'RIMS II Type I Employment'!EA17*VLOOKUP('Equation 4 Type I FTE'!$B17,'Equation 3 FTE Conversion'!$B$10:$E$32,4,FALSE)</f>
        <v>0.25764485791610281</v>
      </c>
      <c r="EB17" s="25">
        <f>'RIMS II Type I Employment'!EB17*VLOOKUP('Equation 4 Type I FTE'!$B17,'Equation 3 FTE Conversion'!$B$10:$E$32,4,FALSE)</f>
        <v>0.14121106224627875</v>
      </c>
      <c r="EC17" s="25">
        <f>'RIMS II Type I Employment'!EC17*VLOOKUP('Equation 4 Type I FTE'!$B17,'Equation 3 FTE Conversion'!$B$10:$E$32,4,FALSE)</f>
        <v>0.15292219215155614</v>
      </c>
      <c r="ED17" s="25">
        <f>'RIMS II Type I Employment'!ED17*VLOOKUP('Equation 4 Type I FTE'!$B17,'Equation 3 FTE Conversion'!$B$10:$E$32,4,FALSE)</f>
        <v>0.23964262516914747</v>
      </c>
      <c r="EE17" s="25">
        <f>'RIMS II Type I Employment'!EE17*VLOOKUP('Equation 4 Type I FTE'!$B17,'Equation 3 FTE Conversion'!$B$10:$E$32,4,FALSE)</f>
        <v>0.17237621786197566</v>
      </c>
      <c r="EF17" s="25">
        <f>'RIMS II Type I Employment'!EF17*VLOOKUP('Equation 4 Type I FTE'!$B17,'Equation 3 FTE Conversion'!$B$10:$E$32,4,FALSE)</f>
        <v>0.15359969553450609</v>
      </c>
      <c r="EG17" s="25">
        <f>'RIMS II Type I Employment'!EG17*VLOOKUP('Equation 4 Type I FTE'!$B17,'Equation 3 FTE Conversion'!$B$10:$E$32,4,FALSE)</f>
        <v>0.24235263870094723</v>
      </c>
      <c r="EH17" s="25">
        <f>'RIMS II Type I Employment'!EH17*VLOOKUP('Equation 4 Type I FTE'!$B17,'Equation 3 FTE Conversion'!$B$10:$E$32,4,FALSE)</f>
        <v>0.26693633288227331</v>
      </c>
      <c r="EI17" s="25">
        <f>'RIMS II Type I Employment'!EI17*VLOOKUP('Equation 4 Type I FTE'!$B17,'Equation 3 FTE Conversion'!$B$10:$E$32,4,FALSE)</f>
        <v>0.2932621786197564</v>
      </c>
      <c r="EJ17" s="25">
        <f>'RIMS II Type I Employment'!EJ17*VLOOKUP('Equation 4 Type I FTE'!$B17,'Equation 3 FTE Conversion'!$B$10:$E$32,4,FALSE)</f>
        <v>0.3045861637347767</v>
      </c>
      <c r="EK17" s="25">
        <f>'RIMS II Type I Employment'!EK17*VLOOKUP('Equation 4 Type I FTE'!$B17,'Equation 3 FTE Conversion'!$B$10:$E$32,4,FALSE)</f>
        <v>0.26287131258457375</v>
      </c>
      <c r="EL17" s="25">
        <f>'RIMS II Type I Employment'!EL17*VLOOKUP('Equation 4 Type I FTE'!$B17,'Equation 3 FTE Conversion'!$B$10:$E$32,4,FALSE)</f>
        <v>0.24109441813261162</v>
      </c>
      <c r="EM17" s="25">
        <f>'RIMS II Type I Employment'!EM17*VLOOKUP('Equation 4 Type I FTE'!$B17,'Equation 3 FTE Conversion'!$B$10:$E$32,4,FALSE)</f>
        <v>0.14876038565629229</v>
      </c>
      <c r="EN17" s="25">
        <f>'RIMS II Type I Employment'!EN17*VLOOKUP('Equation 4 Type I FTE'!$B17,'Equation 3 FTE Conversion'!$B$10:$E$32,4,FALSE)</f>
        <v>0.23809404600811906</v>
      </c>
      <c r="EO17" s="25">
        <f>'RIMS II Type I Employment'!EO17*VLOOKUP('Equation 4 Type I FTE'!$B17,'Equation 3 FTE Conversion'!$B$10:$E$32,4,FALSE)</f>
        <v>0.24303014208389714</v>
      </c>
      <c r="EP17" s="25">
        <f>'RIMS II Type I Employment'!EP17*VLOOKUP('Equation 4 Type I FTE'!$B17,'Equation 3 FTE Conversion'!$B$10:$E$32,4,FALSE)</f>
        <v>0.23625510825439783</v>
      </c>
      <c r="EQ17" s="25">
        <f>'RIMS II Type I Employment'!EQ17*VLOOKUP('Equation 4 Type I FTE'!$B17,'Equation 3 FTE Conversion'!$B$10:$E$32,4,FALSE)</f>
        <v>0.2237696887686062</v>
      </c>
      <c r="ER17" s="25">
        <f>'RIMS II Type I Employment'!ER17*VLOOKUP('Equation 4 Type I FTE'!$B17,'Equation 3 FTE Conversion'!$B$10:$E$32,4,FALSE)</f>
        <v>0.34804316644113664</v>
      </c>
      <c r="ES17" s="25">
        <f>'RIMS II Type I Employment'!ES17*VLOOKUP('Equation 4 Type I FTE'!$B17,'Equation 3 FTE Conversion'!$B$10:$E$32,4,FALSE)</f>
        <v>0.1975406292286874</v>
      </c>
      <c r="ET17" s="25">
        <f>'RIMS II Type I Employment'!ET17*VLOOKUP('Equation 4 Type I FTE'!$B17,'Equation 3 FTE Conversion'!$B$10:$E$32,4,FALSE)</f>
        <v>0.23509367388362651</v>
      </c>
      <c r="EU17" s="25">
        <f>'RIMS II Type I Employment'!EU17*VLOOKUP('Equation 4 Type I FTE'!$B17,'Equation 3 FTE Conversion'!$B$10:$E$32,4,FALSE)</f>
        <v>0.22938328822733423</v>
      </c>
      <c r="EV17" s="25">
        <f>'RIMS II Type I Employment'!EV17*VLOOKUP('Equation 4 Type I FTE'!$B17,'Equation 3 FTE Conversion'!$B$10:$E$32,4,FALSE)</f>
        <v>0.1083037550744249</v>
      </c>
      <c r="EW17" s="25">
        <f>'RIMS II Type I Employment'!EW17*VLOOKUP('Equation 4 Type I FTE'!$B17,'Equation 3 FTE Conversion'!$B$10:$E$32,4,FALSE)</f>
        <v>7.2880006765899868E-2</v>
      </c>
      <c r="EX17" s="25">
        <f>'RIMS II Type I Employment'!EX17*VLOOKUP('Equation 4 Type I FTE'!$B17,'Equation 3 FTE Conversion'!$B$10:$E$32,4,FALSE)</f>
        <v>0.11633700947225981</v>
      </c>
      <c r="EY17" s="25">
        <f>'RIMS II Type I Employment'!EY17*VLOOKUP('Equation 4 Type I FTE'!$B17,'Equation 3 FTE Conversion'!$B$10:$E$32,4,FALSE)</f>
        <v>0.11043305142083897</v>
      </c>
      <c r="EZ17" s="25">
        <f>'RIMS II Type I Employment'!EZ17*VLOOKUP('Equation 4 Type I FTE'!$B17,'Equation 3 FTE Conversion'!$B$10:$E$32,4,FALSE)</f>
        <v>5.9717083897158317E-2</v>
      </c>
      <c r="FA17" s="25">
        <f>'RIMS II Type I Employment'!FA17*VLOOKUP('Equation 4 Type I FTE'!$B17,'Equation 3 FTE Conversion'!$B$10:$E$32,4,FALSE)</f>
        <v>0.23519046008119079</v>
      </c>
      <c r="FB17" s="25">
        <f>'RIMS II Type I Employment'!FB17*VLOOKUP('Equation 4 Type I FTE'!$B17,'Equation 3 FTE Conversion'!$B$10:$E$32,4,FALSE)</f>
        <v>0.1434371447902571</v>
      </c>
      <c r="FC17" s="25">
        <f>'RIMS II Type I Employment'!FC17*VLOOKUP('Equation 4 Type I FTE'!$B17,'Equation 3 FTE Conversion'!$B$10:$E$32,4,FALSE)</f>
        <v>0.23973941136671176</v>
      </c>
      <c r="FD17" s="25">
        <f>'RIMS II Type I Employment'!FD17*VLOOKUP('Equation 4 Type I FTE'!$B17,'Equation 3 FTE Conversion'!$B$10:$E$32,4,FALSE)</f>
        <v>0.20954211772665762</v>
      </c>
      <c r="FE17" s="25">
        <f>'RIMS II Type I Employment'!FE17*VLOOKUP('Equation 4 Type I FTE'!$B17,'Equation 3 FTE Conversion'!$B$10:$E$32,4,FALSE)</f>
        <v>0.14730859269282814</v>
      </c>
      <c r="FF17" s="25">
        <f>'RIMS II Type I Employment'!FF17*VLOOKUP('Equation 4 Type I FTE'!$B17,'Equation 3 FTE Conversion'!$B$10:$E$32,4,FALSE)</f>
        <v>0.22212432341001354</v>
      </c>
      <c r="FG17" s="25">
        <f>'RIMS II Type I Employment'!FG17*VLOOKUP('Equation 4 Type I FTE'!$B17,'Equation 3 FTE Conversion'!$B$10:$E$32,4,FALSE)</f>
        <v>0.16850476995940461</v>
      </c>
      <c r="FH17" s="25">
        <f>'RIMS II Type I Employment'!FH17*VLOOKUP('Equation 4 Type I FTE'!$B17,'Equation 3 FTE Conversion'!$B$10:$E$32,4,FALSE)</f>
        <v>0.33217023004059537</v>
      </c>
      <c r="FI17" s="25">
        <f>'RIMS II Type I Employment'!FI17*VLOOKUP('Equation 4 Type I FTE'!$B17,'Equation 3 FTE Conversion'!$B$10:$E$32,4,FALSE)</f>
        <v>0.21670429634641405</v>
      </c>
      <c r="FJ17" s="25">
        <f>'RIMS II Type I Employment'!FJ17*VLOOKUP('Equation 4 Type I FTE'!$B17,'Equation 3 FTE Conversion'!$B$10:$E$32,4,FALSE)</f>
        <v>0.17963518267929632</v>
      </c>
      <c r="FK17" s="25">
        <f>'RIMS II Type I Employment'!FK17*VLOOKUP('Equation 4 Type I FTE'!$B17,'Equation 3 FTE Conversion'!$B$10:$E$32,4,FALSE)</f>
        <v>0.23393223951285519</v>
      </c>
      <c r="FL17" s="25">
        <f>'RIMS II Type I Employment'!FL17*VLOOKUP('Equation 4 Type I FTE'!$B17,'Equation 3 FTE Conversion'!$B$10:$E$32,4,FALSE)</f>
        <v>0.18408734776725305</v>
      </c>
      <c r="FM17" s="25">
        <f>'RIMS II Type I Employment'!FM17*VLOOKUP('Equation 4 Type I FTE'!$B17,'Equation 3 FTE Conversion'!$B$10:$E$32,4,FALSE)</f>
        <v>0.22889935723951282</v>
      </c>
      <c r="FN17" s="25">
        <f>'RIMS II Type I Employment'!FN17*VLOOKUP('Equation 4 Type I FTE'!$B17,'Equation 3 FTE Conversion'!$B$10:$E$32,4,FALSE)</f>
        <v>0.34097777401894452</v>
      </c>
      <c r="FO17" s="25">
        <f>'RIMS II Type I Employment'!FO17*VLOOKUP('Equation 4 Type I FTE'!$B17,'Equation 3 FTE Conversion'!$B$10:$E$32,4,FALSE)</f>
        <v>0.17915125169147494</v>
      </c>
      <c r="FP17" s="25">
        <f>'RIMS II Type I Employment'!FP17*VLOOKUP('Equation 4 Type I FTE'!$B17,'Equation 3 FTE Conversion'!$B$10:$E$32,4,FALSE)</f>
        <v>0.18737807848443841</v>
      </c>
      <c r="FQ17" s="25">
        <f>'RIMS II Type I Employment'!FQ17*VLOOKUP('Equation 4 Type I FTE'!$B17,'Equation 3 FTE Conversion'!$B$10:$E$32,4,FALSE)</f>
        <v>0.13637175236806495</v>
      </c>
      <c r="FR17" s="25">
        <f>'RIMS II Type I Employment'!FR17*VLOOKUP('Equation 4 Type I FTE'!$B17,'Equation 3 FTE Conversion'!$B$10:$E$32,4,FALSE)</f>
        <v>9.5624763193504728E-2</v>
      </c>
      <c r="FS17" s="25">
        <f>'RIMS II Type I Employment'!FS17*VLOOKUP('Equation 4 Type I FTE'!$B17,'Equation 3 FTE Conversion'!$B$10:$E$32,4,FALSE)</f>
        <v>0.15718078484438427</v>
      </c>
      <c r="FT17" s="25">
        <f>'RIMS II Type I Employment'!FT17*VLOOKUP('Equation 4 Type I FTE'!$B17,'Equation 3 FTE Conversion'!$B$10:$E$32,4,FALSE)</f>
        <v>0.32762127875507441</v>
      </c>
      <c r="FU17" s="25">
        <f>'RIMS II Type I Employment'!FU17*VLOOKUP('Equation 4 Type I FTE'!$B17,'Equation 3 FTE Conversion'!$B$10:$E$32,4,FALSE)</f>
        <v>0.235964749661705</v>
      </c>
      <c r="FV17" s="25">
        <f>'RIMS II Type I Employment'!FV17*VLOOKUP('Equation 4 Type I FTE'!$B17,'Equation 3 FTE Conversion'!$B$10:$E$32,4,FALSE)</f>
        <v>0.14614715832205682</v>
      </c>
      <c r="FW17" s="25">
        <f>'RIMS II Type I Employment'!FW17*VLOOKUP('Equation 4 Type I FTE'!$B17,'Equation 3 FTE Conversion'!$B$10:$E$32,4,FALSE)</f>
        <v>0.1535029093369418</v>
      </c>
      <c r="FX17" s="25">
        <f>'RIMS II Type I Employment'!FX17*VLOOKUP('Equation 4 Type I FTE'!$B17,'Equation 3 FTE Conversion'!$B$10:$E$32,4,FALSE)</f>
        <v>0.18882987144790256</v>
      </c>
      <c r="FY17" s="25">
        <f>'RIMS II Type I Employment'!FY17*VLOOKUP('Equation 4 Type I FTE'!$B17,'Equation 3 FTE Conversion'!$B$10:$E$32,4,FALSE)</f>
        <v>0.15872936400541271</v>
      </c>
      <c r="FZ17" s="25">
        <f>'RIMS II Type I Employment'!FZ17*VLOOKUP('Equation 4 Type I FTE'!$B17,'Equation 3 FTE Conversion'!$B$10:$E$32,4,FALSE)</f>
        <v>0.2004442151556157</v>
      </c>
      <c r="GA17" s="25">
        <f>'RIMS II Type I Employment'!GA17*VLOOKUP('Equation 4 Type I FTE'!$B17,'Equation 3 FTE Conversion'!$B$10:$E$32,4,FALSE)</f>
        <v>0.2589998646820027</v>
      </c>
      <c r="GB17" s="25">
        <f>'RIMS II Type I Employment'!GB17*VLOOKUP('Equation 4 Type I FTE'!$B17,'Equation 3 FTE Conversion'!$B$10:$E$32,4,FALSE)</f>
        <v>5.8652435723951284E-2</v>
      </c>
      <c r="GC17" s="25">
        <f>'RIMS II Type I Employment'!GC17*VLOOKUP('Equation 4 Type I FTE'!$B17,'Equation 3 FTE Conversion'!$B$10:$E$32,4,FALSE)</f>
        <v>5.5264918809201619E-2</v>
      </c>
      <c r="GD17" s="25">
        <f>'RIMS II Type I Employment'!GD17*VLOOKUP('Equation 4 Type I FTE'!$B17,'Equation 3 FTE Conversion'!$B$10:$E$32,4,FALSE)</f>
        <v>0.34794638024357238</v>
      </c>
      <c r="GE17" s="25">
        <f>'RIMS II Type I Employment'!GE17*VLOOKUP('Equation 4 Type I FTE'!$B17,'Equation 3 FTE Conversion'!$B$10:$E$32,4,FALSE)</f>
        <v>0.14198535182679295</v>
      </c>
      <c r="GF17" s="25">
        <f>'RIMS II Type I Employment'!GF17*VLOOKUP('Equation 4 Type I FTE'!$B17,'Equation 3 FTE Conversion'!$B$10:$E$32,4,FALSE)</f>
        <v>0.24177192151556157</v>
      </c>
      <c r="GG17" s="25">
        <f>'RIMS II Type I Employment'!GG17*VLOOKUP('Equation 4 Type I FTE'!$B17,'Equation 3 FTE Conversion'!$B$10:$E$32,4,FALSE)</f>
        <v>0.28764857916102843</v>
      </c>
      <c r="GH17" s="25">
        <f>'RIMS II Type I Employment'!GH17*VLOOKUP('Equation 4 Type I FTE'!$B17,'Equation 3 FTE Conversion'!$B$10:$E$32,4,FALSE)</f>
        <v>0.29016502029769958</v>
      </c>
      <c r="GI17" s="25">
        <f>'RIMS II Type I Employment'!GI17*VLOOKUP('Equation 4 Type I FTE'!$B17,'Equation 3 FTE Conversion'!$B$10:$E$32,4,FALSE)</f>
        <v>0.3251048376184032</v>
      </c>
      <c r="GJ17" s="25">
        <f>'RIMS II Type I Employment'!GJ17*VLOOKUP('Equation 4 Type I FTE'!$B17,'Equation 3 FTE Conversion'!$B$10:$E$32,4,FALSE)</f>
        <v>0.61556021650879567</v>
      </c>
      <c r="GK17" s="25">
        <f>'RIMS II Type I Employment'!GK17*VLOOKUP('Equation 4 Type I FTE'!$B17,'Equation 3 FTE Conversion'!$B$10:$E$32,4,FALSE)</f>
        <v>0.45789550067658996</v>
      </c>
      <c r="GL17" s="25">
        <f>'RIMS II Type I Employment'!GL17*VLOOKUP('Equation 4 Type I FTE'!$B17,'Equation 3 FTE Conversion'!$B$10:$E$32,4,FALSE)</f>
        <v>0.48741529093369418</v>
      </c>
      <c r="GM17" s="25">
        <f>'RIMS II Type I Employment'!GM17*VLOOKUP('Equation 4 Type I FTE'!$B17,'Equation 3 FTE Conversion'!$B$10:$E$32,4,FALSE)</f>
        <v>0.34262313937753719</v>
      </c>
      <c r="GN17" s="25">
        <f>'RIMS II Type I Employment'!GN17*VLOOKUP('Equation 4 Type I FTE'!$B17,'Equation 3 FTE Conversion'!$B$10:$E$32,4,FALSE)</f>
        <v>0.20654174560216509</v>
      </c>
      <c r="GO17" s="25">
        <f>'RIMS II Type I Employment'!GO17*VLOOKUP('Equation 4 Type I FTE'!$B17,'Equation 3 FTE Conversion'!$B$10:$E$32,4,FALSE)</f>
        <v>0.18805558186738836</v>
      </c>
      <c r="GP17" s="25">
        <f>'RIMS II Type I Employment'!GP17*VLOOKUP('Equation 4 Type I FTE'!$B17,'Equation 3 FTE Conversion'!$B$10:$E$32,4,FALSE)</f>
        <v>0.17140835588633288</v>
      </c>
      <c r="GQ17" s="25">
        <f>'RIMS II Type I Employment'!GQ17*VLOOKUP('Equation 4 Type I FTE'!$B17,'Equation 3 FTE Conversion'!$B$10:$E$32,4,FALSE)</f>
        <v>0.18863629905277399</v>
      </c>
      <c r="GR17" s="25">
        <f>'RIMS II Type I Employment'!GR17*VLOOKUP('Equation 4 Type I FTE'!$B17,'Equation 3 FTE Conversion'!$B$10:$E$32,4,FALSE)</f>
        <v>0.26200023680649526</v>
      </c>
      <c r="GS17" s="25">
        <f>'RIMS II Type I Employment'!GS17*VLOOKUP('Equation 4 Type I FTE'!$B17,'Equation 3 FTE Conversion'!$B$10:$E$32,4,FALSE)</f>
        <v>0.3251048376184032</v>
      </c>
      <c r="GT17" s="25">
        <f>'RIMS II Type I Employment'!GT17*VLOOKUP('Equation 4 Type I FTE'!$B17,'Equation 3 FTE Conversion'!$B$10:$E$32,4,FALSE)</f>
        <v>0.36265788227334234</v>
      </c>
      <c r="GU17" s="25">
        <f>'RIMS II Type I Employment'!GU17*VLOOKUP('Equation 4 Type I FTE'!$B17,'Equation 3 FTE Conversion'!$B$10:$E$32,4,FALSE)</f>
        <v>0.19086238159675234</v>
      </c>
      <c r="GV17" s="25">
        <f>'RIMS II Type I Employment'!GV17*VLOOKUP('Equation 4 Type I FTE'!$B17,'Equation 3 FTE Conversion'!$B$10:$E$32,4,FALSE)</f>
        <v>0.29026180649526384</v>
      </c>
      <c r="GW17" s="25">
        <f>'RIMS II Type I Employment'!GW17*VLOOKUP('Equation 4 Type I FTE'!$B17,'Equation 3 FTE Conversion'!$B$10:$E$32,4,FALSE)</f>
        <v>0.29277824763193505</v>
      </c>
      <c r="GX17" s="25">
        <f>'RIMS II Type I Employment'!GX17*VLOOKUP('Equation 4 Type I FTE'!$B17,'Equation 3 FTE Conversion'!$B$10:$E$32,4,FALSE)</f>
        <v>0.27167885656292284</v>
      </c>
      <c r="GY17" s="25">
        <f>'RIMS II Type I Employment'!GY17*VLOOKUP('Equation 4 Type I FTE'!$B17,'Equation 3 FTE Conversion'!$B$10:$E$32,4,FALSE)</f>
        <v>0.16347188768606224</v>
      </c>
      <c r="GZ17" s="25">
        <f>'RIMS II Type I Employment'!GZ17*VLOOKUP('Equation 4 Type I FTE'!$B17,'Equation 3 FTE Conversion'!$B$10:$E$32,4,FALSE)</f>
        <v>0.35239854533152903</v>
      </c>
      <c r="HA17" s="25">
        <f>'RIMS II Type I Employment'!HA17*VLOOKUP('Equation 4 Type I FTE'!$B17,'Equation 3 FTE Conversion'!$B$10:$E$32,4,FALSE)</f>
        <v>0.29577861975642755</v>
      </c>
      <c r="HB17" s="25">
        <f>'RIMS II Type I Employment'!HB17*VLOOKUP('Equation 4 Type I FTE'!$B17,'Equation 3 FTE Conversion'!$B$10:$E$32,4,FALSE)</f>
        <v>0.10152872124492557</v>
      </c>
      <c r="HC17" s="25">
        <f>'RIMS II Type I Employment'!HC17*VLOOKUP('Equation 4 Type I FTE'!$B17,'Equation 3 FTE Conversion'!$B$10:$E$32,4,FALSE)</f>
        <v>0.1596004397834912</v>
      </c>
      <c r="HD17" s="25">
        <f>'RIMS II Type I Employment'!HD17*VLOOKUP('Equation 4 Type I FTE'!$B17,'Equation 3 FTE Conversion'!$B$10:$E$32,4,FALSE)</f>
        <v>0.154277198917456</v>
      </c>
      <c r="HE17" s="25">
        <f>'RIMS II Type I Employment'!HE17*VLOOKUP('Equation 4 Type I FTE'!$B17,'Equation 3 FTE Conversion'!$B$10:$E$32,4,FALSE)</f>
        <v>0.19599205006765899</v>
      </c>
      <c r="HF17" s="25">
        <f>'RIMS II Type I Employment'!HF17*VLOOKUP('Equation 4 Type I FTE'!$B17,'Equation 3 FTE Conversion'!$B$10:$E$32,4,FALSE)</f>
        <v>0.19618562246278753</v>
      </c>
      <c r="HG17" s="25">
        <f>'RIMS II Type I Employment'!HG17*VLOOKUP('Equation 4 Type I FTE'!$B17,'Equation 3 FTE Conversion'!$B$10:$E$32,4,FALSE)</f>
        <v>0.21844644790257103</v>
      </c>
      <c r="HH17" s="25">
        <f>'RIMS II Type I Employment'!HH17*VLOOKUP('Equation 4 Type I FTE'!$B17,'Equation 3 FTE Conversion'!$B$10:$E$32,4,FALSE)</f>
        <v>0.15805186062246279</v>
      </c>
      <c r="HI17" s="25">
        <f>'RIMS II Type I Employment'!HI17*VLOOKUP('Equation 4 Type I FTE'!$B17,'Equation 3 FTE Conversion'!$B$10:$E$32,4,FALSE)</f>
        <v>0.14440500676589985</v>
      </c>
      <c r="HJ17" s="25">
        <f>'RIMS II Type I Employment'!HJ17*VLOOKUP('Equation 4 Type I FTE'!$B17,'Equation 3 FTE Conversion'!$B$10:$E$32,4,FALSE)</f>
        <v>0.39169374154262515</v>
      </c>
      <c r="HK17" s="25">
        <f>'RIMS II Type I Employment'!HK17*VLOOKUP('Equation 4 Type I FTE'!$B17,'Equation 3 FTE Conversion'!$B$10:$E$32,4,FALSE)</f>
        <v>0</v>
      </c>
      <c r="HL17" s="25">
        <f>'RIMS II Type I Employment'!HL17*VLOOKUP('Equation 4 Type I FTE'!$B17,'Equation 3 FTE Conversion'!$B$10:$E$32,4,FALSE)</f>
        <v>0.2213500338294993</v>
      </c>
      <c r="HM17" s="25">
        <f>'RIMS II Type I Employment'!HM17*VLOOKUP('Equation 4 Type I FTE'!$B17,'Equation 3 FTE Conversion'!$B$10:$E$32,4,FALSE)</f>
        <v>0.24661123139377539</v>
      </c>
      <c r="HN17" s="25">
        <f>'RIMS II Type I Employment'!HN17*VLOOKUP('Equation 4 Type I FTE'!$B17,'Equation 3 FTE Conversion'!$B$10:$E$32,4,FALSE)</f>
        <v>0.19357239512855209</v>
      </c>
      <c r="HO17" s="25">
        <f>'RIMS II Type I Employment'!HO17*VLOOKUP('Equation 4 Type I FTE'!$B17,'Equation 3 FTE Conversion'!$B$10:$E$32,4,FALSE)</f>
        <v>0.19337882273342355</v>
      </c>
      <c r="HP17" s="25">
        <f>'RIMS II Type I Employment'!HP17*VLOOKUP('Equation 4 Type I FTE'!$B17,'Equation 3 FTE Conversion'!$B$10:$E$32,4,FALSE)</f>
        <v>0.21060676589986466</v>
      </c>
      <c r="HQ17" s="25">
        <f>'RIMS II Type I Employment'!HQ17*VLOOKUP('Equation 4 Type I FTE'!$B17,'Equation 3 FTE Conversion'!$B$10:$E$32,4,FALSE)</f>
        <v>0.17160192828146145</v>
      </c>
      <c r="HR17" s="25">
        <f>'RIMS II Type I Employment'!HR17*VLOOKUP('Equation 4 Type I FTE'!$B17,'Equation 3 FTE Conversion'!$B$10:$E$32,4,FALSE)</f>
        <v>0.15572899188092015</v>
      </c>
      <c r="HS17" s="25">
        <f>'RIMS II Type I Employment'!HS17*VLOOKUP('Equation 4 Type I FTE'!$B17,'Equation 3 FTE Conversion'!$B$10:$E$32,4,FALSE)</f>
        <v>0.13220994587280108</v>
      </c>
      <c r="HT17" s="25">
        <f>'RIMS II Type I Employment'!HT17*VLOOKUP('Equation 4 Type I FTE'!$B17,'Equation 3 FTE Conversion'!$B$10:$E$32,4,FALSE)</f>
        <v>8.730115020297699E-2</v>
      </c>
      <c r="HU17" s="25">
        <f>'RIMS II Type I Employment'!HU17*VLOOKUP('Equation 4 Type I FTE'!$B17,'Equation 3 FTE Conversion'!$B$10:$E$32,4,FALSE)</f>
        <v>6.9782848443843026E-2</v>
      </c>
      <c r="HV17" s="25">
        <f>'RIMS II Type I Employment'!HV17*VLOOKUP('Equation 4 Type I FTE'!$B17,'Equation 3 FTE Conversion'!$B$10:$E$32,4,FALSE)</f>
        <v>0.20373494587280105</v>
      </c>
      <c r="HW17" s="25">
        <f>'RIMS II Type I Employment'!HW17*VLOOKUP('Equation 4 Type I FTE'!$B17,'Equation 3 FTE Conversion'!$B$10:$E$32,4,FALSE)</f>
        <v>0.16473010825439782</v>
      </c>
      <c r="HX17" s="25">
        <f>'RIMS II Type I Employment'!HX17*VLOOKUP('Equation 4 Type I FTE'!$B17,'Equation 3 FTE Conversion'!$B$10:$E$32,4,FALSE)</f>
        <v>0.13908176589986468</v>
      </c>
      <c r="HY17" s="25">
        <f>'RIMS II Type I Employment'!HY17*VLOOKUP('Equation 4 Type I FTE'!$B17,'Equation 3 FTE Conversion'!$B$10:$E$32,4,FALSE)</f>
        <v>0.13114529769959404</v>
      </c>
      <c r="HZ17" s="25">
        <f>'RIMS II Type I Employment'!HZ17*VLOOKUP('Equation 4 Type I FTE'!$B17,'Equation 3 FTE Conversion'!$B$10:$E$32,4,FALSE)</f>
        <v>0.10007692828146143</v>
      </c>
      <c r="IA17" s="25">
        <f>'RIMS II Type I Employment'!IA17*VLOOKUP('Equation 4 Type I FTE'!$B17,'Equation 3 FTE Conversion'!$B$10:$E$32,4,FALSE)</f>
        <v>0.10569052774018944</v>
      </c>
      <c r="IB17" s="25">
        <f>'RIMS II Type I Employment'!IB17*VLOOKUP('Equation 4 Type I FTE'!$B17,'Equation 3 FTE Conversion'!$B$10:$E$32,4,FALSE)</f>
        <v>0.14605037212449257</v>
      </c>
      <c r="IC17" s="25">
        <f>'RIMS II Type I Employment'!IC17*VLOOKUP('Equation 4 Type I FTE'!$B17,'Equation 3 FTE Conversion'!$B$10:$E$32,4,FALSE)</f>
        <v>0.17518301759133964</v>
      </c>
      <c r="ID17" s="25">
        <f>'RIMS II Type I Employment'!ID17*VLOOKUP('Equation 4 Type I FTE'!$B17,'Equation 3 FTE Conversion'!$B$10:$E$32,4,FALSE)</f>
        <v>0.17798981732070365</v>
      </c>
      <c r="IE17" s="25">
        <f>'RIMS II Type I Employment'!IE17*VLOOKUP('Equation 4 Type I FTE'!$B17,'Equation 3 FTE Conversion'!$B$10:$E$32,4,FALSE)</f>
        <v>0.1442114343707713</v>
      </c>
      <c r="IF17" s="25">
        <f>'RIMS II Type I Employment'!IF17*VLOOKUP('Equation 4 Type I FTE'!$B17,'Equation 3 FTE Conversion'!$B$10:$E$32,4,FALSE)</f>
        <v>0.25967736806495262</v>
      </c>
      <c r="IG17" s="25">
        <f>'RIMS II Type I Employment'!IG17*VLOOKUP('Equation 4 Type I FTE'!$B17,'Equation 3 FTE Conversion'!$B$10:$E$32,4,FALSE)</f>
        <v>0.19231417456021649</v>
      </c>
      <c r="IH17" s="25">
        <f>'RIMS II Type I Employment'!IH17*VLOOKUP('Equation 4 Type I FTE'!$B17,'Equation 3 FTE Conversion'!$B$10:$E$32,4,FALSE)</f>
        <v>0.20267029769959405</v>
      </c>
      <c r="II17" s="25">
        <f>'RIMS II Type I Employment'!II17*VLOOKUP('Equation 4 Type I FTE'!$B17,'Equation 3 FTE Conversion'!$B$10:$E$32,4,FALSE)</f>
        <v>0.21699465493910691</v>
      </c>
      <c r="IJ17" s="25">
        <f>'RIMS II Type I Employment'!IJ17*VLOOKUP('Equation 4 Type I FTE'!$B17,'Equation 3 FTE Conversion'!$B$10:$E$32,4,FALSE)</f>
        <v>0.31842658998646822</v>
      </c>
      <c r="IK17" s="25">
        <f>'RIMS II Type I Employment'!IK17*VLOOKUP('Equation 4 Type I FTE'!$B17,'Equation 3 FTE Conversion'!$B$10:$E$32,4,FALSE)</f>
        <v>0.16918227334235453</v>
      </c>
      <c r="IL17" s="25">
        <f>'RIMS II Type I Employment'!IL17*VLOOKUP('Equation 4 Type I FTE'!$B17,'Equation 3 FTE Conversion'!$B$10:$E$32,4,FALSE)</f>
        <v>0.16627868741542626</v>
      </c>
      <c r="IM17" s="25">
        <f>'RIMS II Type I Employment'!IM17*VLOOKUP('Equation 4 Type I FTE'!$B17,'Equation 3 FTE Conversion'!$B$10:$E$32,4,FALSE)</f>
        <v>0.15292219215155614</v>
      </c>
      <c r="IN17" s="25">
        <f>'RIMS II Type I Employment'!IN17*VLOOKUP('Equation 4 Type I FTE'!$B17,'Equation 3 FTE Conversion'!$B$10:$E$32,4,FALSE)</f>
        <v>0.17731231393775371</v>
      </c>
      <c r="IO17" s="25">
        <f>'RIMS II Type I Employment'!IO17*VLOOKUP('Equation 4 Type I FTE'!$B17,'Equation 3 FTE Conversion'!$B$10:$E$32,4,FALSE)</f>
        <v>0.16782726657645466</v>
      </c>
      <c r="IP17" s="25">
        <f>'RIMS II Type I Employment'!IP17*VLOOKUP('Equation 4 Type I FTE'!$B17,'Equation 3 FTE Conversion'!$B$10:$E$32,4,FALSE)</f>
        <v>0.18137733423545332</v>
      </c>
      <c r="IQ17" s="25">
        <f>'RIMS II Type I Employment'!IQ17*VLOOKUP('Equation 4 Type I FTE'!$B17,'Equation 3 FTE Conversion'!$B$10:$E$32,4,FALSE)</f>
        <v>0.2269636332882273</v>
      </c>
      <c r="IR17" s="25">
        <f>'RIMS II Type I Employment'!IR17*VLOOKUP('Equation 4 Type I FTE'!$B17,'Equation 3 FTE Conversion'!$B$10:$E$32,4,FALSE)</f>
        <v>0.17586052097428959</v>
      </c>
      <c r="IS17" s="25">
        <f>'RIMS II Type I Employment'!IS17*VLOOKUP('Equation 4 Type I FTE'!$B17,'Equation 3 FTE Conversion'!$B$10:$E$32,4,FALSE)</f>
        <v>0.16531082543978348</v>
      </c>
      <c r="IT17" s="25">
        <f>'RIMS II Type I Employment'!IT17*VLOOKUP('Equation 4 Type I FTE'!$B17,'Equation 3 FTE Conversion'!$B$10:$E$32,4,FALSE)</f>
        <v>0.18815236806495261</v>
      </c>
      <c r="IU17" s="25">
        <f>'RIMS II Type I Employment'!IU17*VLOOKUP('Equation 4 Type I FTE'!$B17,'Equation 3 FTE Conversion'!$B$10:$E$32,4,FALSE)</f>
        <v>0.14837324086603518</v>
      </c>
      <c r="IV17" s="25">
        <f>'RIMS II Type I Employment'!IV17*VLOOKUP('Equation 4 Type I FTE'!$B17,'Equation 3 FTE Conversion'!$B$10:$E$32,4,FALSE)</f>
        <v>0.23383545331529093</v>
      </c>
      <c r="IW17" s="25">
        <f>'RIMS II Type I Employment'!IW17*VLOOKUP('Equation 4 Type I FTE'!$B17,'Equation 3 FTE Conversion'!$B$10:$E$32,4,FALSE)</f>
        <v>0.17266657645466846</v>
      </c>
      <c r="IX17" s="25">
        <f>'RIMS II Type I Employment'!IX17*VLOOKUP('Equation 4 Type I FTE'!$B17,'Equation 3 FTE Conversion'!$B$10:$E$32,4,FALSE)</f>
        <v>0.18602307171853857</v>
      </c>
      <c r="IY17" s="25">
        <f>'RIMS II Type I Employment'!IY17*VLOOKUP('Equation 4 Type I FTE'!$B17,'Equation 3 FTE Conversion'!$B$10:$E$32,4,FALSE)</f>
        <v>0.26935598782138021</v>
      </c>
      <c r="IZ17" s="25">
        <f>'RIMS II Type I Employment'!IZ17*VLOOKUP('Equation 4 Type I FTE'!$B17,'Equation 3 FTE Conversion'!$B$10:$E$32,4,FALSE)</f>
        <v>0.22647970230040596</v>
      </c>
      <c r="JA17" s="25">
        <f>'RIMS II Type I Employment'!JA17*VLOOKUP('Equation 4 Type I FTE'!$B17,'Equation 3 FTE Conversion'!$B$10:$E$32,4,FALSE)</f>
        <v>0.22851221244925574</v>
      </c>
      <c r="JB17" s="25">
        <f>'RIMS II Type I Employment'!JB17*VLOOKUP('Equation 4 Type I FTE'!$B17,'Equation 3 FTE Conversion'!$B$10:$E$32,4,FALSE)</f>
        <v>3.2156246278755072</v>
      </c>
      <c r="JC17" s="25">
        <f>'RIMS II Type I Employment'!JC17*VLOOKUP('Equation 4 Type I FTE'!$B17,'Equation 3 FTE Conversion'!$B$10:$E$32,4,FALSE)</f>
        <v>4.7909167794316643E-2</v>
      </c>
      <c r="JD17" s="25">
        <f>'RIMS II Type I Employment'!JD17*VLOOKUP('Equation 4 Type I FTE'!$B17,'Equation 3 FTE Conversion'!$B$10:$E$32,4,FALSE)</f>
        <v>5.2458119079837613E-2</v>
      </c>
      <c r="JE17" s="25">
        <f>'RIMS II Type I Employment'!JE17*VLOOKUP('Equation 4 Type I FTE'!$B17,'Equation 3 FTE Conversion'!$B$10:$E$32,4,FALSE)</f>
        <v>4.3650575101488495E-2</v>
      </c>
      <c r="JF17" s="25">
        <f>'RIMS II Type I Employment'!JF17*VLOOKUP('Equation 4 Type I FTE'!$B17,'Equation 3 FTE Conversion'!$B$10:$E$32,4,FALSE)</f>
        <v>3.2713734776725296E-2</v>
      </c>
      <c r="JG17" s="25">
        <f>'RIMS II Type I Employment'!JG17*VLOOKUP('Equation 4 Type I FTE'!$B17,'Equation 3 FTE Conversion'!$B$10:$E$32,4,FALSE)</f>
        <v>3.3778382949932337E-2</v>
      </c>
      <c r="JH17" s="25">
        <f>'RIMS II Type I Employment'!JH17*VLOOKUP('Equation 4 Type I FTE'!$B17,'Equation 3 FTE Conversion'!$B$10:$E$32,4,FALSE)</f>
        <v>6.3975676589986472E-2</v>
      </c>
      <c r="JI17" s="25">
        <f>'RIMS II Type I Employment'!JI17*VLOOKUP('Equation 4 Type I FTE'!$B17,'Equation 3 FTE Conversion'!$B$10:$E$32,4,FALSE)</f>
        <v>5.2070974289580511E-2</v>
      </c>
      <c r="JJ17" s="25">
        <f>'RIMS II Type I Employment'!JJ17*VLOOKUP('Equation 4 Type I FTE'!$B17,'Equation 3 FTE Conversion'!$B$10:$E$32,4,FALSE)</f>
        <v>0.10811018267929634</v>
      </c>
      <c r="JK17" s="25">
        <f>'RIMS II Type I Employment'!JK17*VLOOKUP('Equation 4 Type I FTE'!$B17,'Equation 3 FTE Conversion'!$B$10:$E$32,4,FALSE)</f>
        <v>5.2554905277401892E-2</v>
      </c>
      <c r="JL17" s="25">
        <f>'RIMS II Type I Employment'!JL17*VLOOKUP('Equation 4 Type I FTE'!$B17,'Equation 3 FTE Conversion'!$B$10:$E$32,4,FALSE)</f>
        <v>8.9236874154262513E-2</v>
      </c>
      <c r="JM17" s="25">
        <f>'RIMS II Type I Employment'!JM17*VLOOKUP('Equation 4 Type I FTE'!$B17,'Equation 3 FTE Conversion'!$B$10:$E$32,4,FALSE)</f>
        <v>0.12088596075778078</v>
      </c>
      <c r="JN17" s="25">
        <f>'RIMS II Type I Employment'!JN17*VLOOKUP('Equation 4 Type I FTE'!$B17,'Equation 3 FTE Conversion'!$B$10:$E$32,4,FALSE)</f>
        <v>0.13133887009472259</v>
      </c>
      <c r="JO17" s="25">
        <f>'RIMS II Type I Employment'!JO17*VLOOKUP('Equation 4 Type I FTE'!$B17,'Equation 3 FTE Conversion'!$B$10:$E$32,4,FALSE)</f>
        <v>0.16695619079837618</v>
      </c>
      <c r="JP17" s="25">
        <f>'RIMS II Type I Employment'!JP17*VLOOKUP('Equation 4 Type I FTE'!$B17,'Equation 3 FTE Conversion'!$B$10:$E$32,4,FALSE)</f>
        <v>0.23702939783491203</v>
      </c>
      <c r="JQ17" s="25">
        <f>'RIMS II Type I Employment'!JQ17*VLOOKUP('Equation 4 Type I FTE'!$B17,'Equation 3 FTE Conversion'!$B$10:$E$32,4,FALSE)</f>
        <v>4.7231664411366711E-2</v>
      </c>
      <c r="JR17" s="25">
        <f>'RIMS II Type I Employment'!JR17*VLOOKUP('Equation 4 Type I FTE'!$B17,'Equation 3 FTE Conversion'!$B$10:$E$32,4,FALSE)</f>
        <v>8.7107577807848433E-2</v>
      </c>
      <c r="JS17" s="25">
        <f>'RIMS II Type I Employment'!JS17*VLOOKUP('Equation 4 Type I FTE'!$B17,'Equation 3 FTE Conversion'!$B$10:$E$32,4,FALSE)</f>
        <v>0.14595358592692825</v>
      </c>
      <c r="JT17" s="25">
        <f>'RIMS II Type I Employment'!JT17*VLOOKUP('Equation 4 Type I FTE'!$B17,'Equation 3 FTE Conversion'!$B$10:$E$32,4,FALSE)</f>
        <v>7.7525744248985118E-2</v>
      </c>
      <c r="JU17" s="25">
        <f>'RIMS II Type I Employment'!JU17*VLOOKUP('Equation 4 Type I FTE'!$B17,'Equation 3 FTE Conversion'!$B$10:$E$32,4,FALSE)</f>
        <v>4.4618437077131257E-2</v>
      </c>
      <c r="JV17" s="25">
        <f>'RIMS II Type I Employment'!JV17*VLOOKUP('Equation 4 Type I FTE'!$B17,'Equation 3 FTE Conversion'!$B$10:$E$32,4,FALSE)</f>
        <v>6.2233525033829493E-2</v>
      </c>
      <c r="JW17" s="25">
        <f>'RIMS II Type I Employment'!JW17*VLOOKUP('Equation 4 Type I FTE'!$B17,'Equation 3 FTE Conversion'!$B$10:$E$32,4,FALSE)</f>
        <v>8.2365054127198911E-2</v>
      </c>
      <c r="JX17" s="25">
        <f>'RIMS II Type I Employment'!JX17*VLOOKUP('Equation 4 Type I FTE'!$B17,'Equation 3 FTE Conversion'!$B$10:$E$32,4,FALSE)</f>
        <v>8.2268267929634639E-2</v>
      </c>
      <c r="JY17" s="25">
        <f>'RIMS II Type I Employment'!JY17*VLOOKUP('Equation 4 Type I FTE'!$B17,'Equation 3 FTE Conversion'!$B$10:$E$32,4,FALSE)</f>
        <v>3.3488024357239507E-2</v>
      </c>
      <c r="JZ17" s="25">
        <f>'RIMS II Type I Employment'!JZ17*VLOOKUP('Equation 4 Type I FTE'!$B17,'Equation 3 FTE Conversion'!$B$10:$E$32,4,FALSE)</f>
        <v>2.3615832205683356E-2</v>
      </c>
      <c r="KA17" s="25">
        <f>'RIMS II Type I Employment'!KA17*VLOOKUP('Equation 4 Type I FTE'!$B17,'Equation 3 FTE Conversion'!$B$10:$E$32,4,FALSE)</f>
        <v>1.025933694181326E-2</v>
      </c>
      <c r="KB17" s="25">
        <f>'RIMS II Type I Employment'!KB17*VLOOKUP('Equation 4 Type I FTE'!$B17,'Equation 3 FTE Conversion'!$B$10:$E$32,4,FALSE)</f>
        <v>2.7584066305818673E-2</v>
      </c>
      <c r="KC17" s="25">
        <f>'RIMS II Type I Employment'!KC17*VLOOKUP('Equation 4 Type I FTE'!$B17,'Equation 3 FTE Conversion'!$B$10:$E$32,4,FALSE)</f>
        <v>8.730115020297699E-2</v>
      </c>
      <c r="KD17" s="25">
        <f>'RIMS II Type I Employment'!KD17*VLOOKUP('Equation 4 Type I FTE'!$B17,'Equation 3 FTE Conversion'!$B$10:$E$32,4,FALSE)</f>
        <v>6.8331055480378877E-2</v>
      </c>
      <c r="KE17" s="25">
        <f>'RIMS II Type I Employment'!KE17*VLOOKUP('Equation 4 Type I FTE'!$B17,'Equation 3 FTE Conversion'!$B$10:$E$32,4,FALSE)</f>
        <v>8.1010047361299048E-2</v>
      </c>
      <c r="KF17" s="25">
        <f>'RIMS II Type I Employment'!KF17*VLOOKUP('Equation 4 Type I FTE'!$B17,'Equation 3 FTE Conversion'!$B$10:$E$32,4,FALSE)</f>
        <v>6.0684945872801085E-2</v>
      </c>
      <c r="KG17" s="25">
        <f>'RIMS II Type I Employment'!KG17*VLOOKUP('Equation 4 Type I FTE'!$B17,'Equation 3 FTE Conversion'!$B$10:$E$32,4,FALSE)</f>
        <v>6.5524255751014879E-2</v>
      </c>
      <c r="KH17" s="25">
        <f>'RIMS II Type I Employment'!KH17*VLOOKUP('Equation 4 Type I FTE'!$B17,'Equation 3 FTE Conversion'!$B$10:$E$32,4,FALSE)</f>
        <v>6.4846752368064947E-2</v>
      </c>
      <c r="KI17" s="25">
        <f>'RIMS II Type I Employment'!KI17*VLOOKUP('Equation 4 Type I FTE'!$B17,'Equation 3 FTE Conversion'!$B$10:$E$32,4,FALSE)</f>
        <v>2.9713362652232747E-2</v>
      </c>
      <c r="KJ17" s="25">
        <f>'RIMS II Type I Employment'!KJ17*VLOOKUP('Equation 4 Type I FTE'!$B17,'Equation 3 FTE Conversion'!$B$10:$E$32,4,FALSE)</f>
        <v>2.1583322056833557E-2</v>
      </c>
      <c r="KK17" s="25">
        <f>'RIMS II Type I Employment'!KK17*VLOOKUP('Equation 4 Type I FTE'!$B17,'Equation 3 FTE Conversion'!$B$10:$E$32,4,FALSE)</f>
        <v>2.8551928281461431E-2</v>
      </c>
      <c r="KL17" s="25">
        <f>'RIMS II Type I Employment'!KL17*VLOOKUP('Equation 4 Type I FTE'!$B17,'Equation 3 FTE Conversion'!$B$10:$E$32,4,FALSE)</f>
        <v>3.0197293640054124E-2</v>
      </c>
      <c r="KM17" s="25">
        <f>'RIMS II Type I Employment'!KM17*VLOOKUP('Equation 4 Type I FTE'!$B17,'Equation 3 FTE Conversion'!$B$10:$E$32,4,FALSE)</f>
        <v>2.3035115020297699E-2</v>
      </c>
      <c r="KN17" s="25">
        <f>'RIMS II Type I Employment'!KN17*VLOOKUP('Equation 4 Type I FTE'!$B17,'Equation 3 FTE Conversion'!$B$10:$E$32,4,FALSE)</f>
        <v>6.0007442489851143E-3</v>
      </c>
      <c r="KO17" s="25">
        <f>'RIMS II Type I Employment'!KO17*VLOOKUP('Equation 4 Type I FTE'!$B17,'Equation 3 FTE Conversion'!$B$10:$E$32,4,FALSE)</f>
        <v>9.4850473612990514E-3</v>
      </c>
      <c r="KP17" s="25">
        <f>'RIMS II Type I Employment'!KP17*VLOOKUP('Equation 4 Type I FTE'!$B17,'Equation 3 FTE Conversion'!$B$10:$E$32,4,FALSE)</f>
        <v>7.4525372124492556E-3</v>
      </c>
      <c r="KQ17" s="25">
        <f>'RIMS II Type I Employment'!KQ17*VLOOKUP('Equation 4 Type I FTE'!$B17,'Equation 3 FTE Conversion'!$B$10:$E$32,4,FALSE)</f>
        <v>3.484303112313937E-2</v>
      </c>
      <c r="KR17" s="25">
        <f>'RIMS II Type I Employment'!KR17*VLOOKUP('Equation 4 Type I FTE'!$B17,'Equation 3 FTE Conversion'!$B$10:$E$32,4,FALSE)</f>
        <v>2.0131529093369415E-2</v>
      </c>
      <c r="KS17" s="25">
        <f>'RIMS II Type I Employment'!KS17*VLOOKUP('Equation 4 Type I FTE'!$B17,'Equation 3 FTE Conversion'!$B$10:$E$32,4,FALSE)</f>
        <v>0.16008437077131257</v>
      </c>
      <c r="KT17" s="25">
        <f>'RIMS II Type I Employment'!KT17*VLOOKUP('Equation 4 Type I FTE'!$B17,'Equation 3 FTE Conversion'!$B$10:$E$32,4,FALSE)</f>
        <v>0.27796995940460079</v>
      </c>
      <c r="KU17" s="25">
        <f>'RIMS II Type I Employment'!KU17*VLOOKUP('Equation 4 Type I FTE'!$B17,'Equation 3 FTE Conversion'!$B$10:$E$32,4,FALSE)</f>
        <v>0.27138849797023001</v>
      </c>
      <c r="KV17" s="25">
        <f>'RIMS II Type I Employment'!KV17*VLOOKUP('Equation 4 Type I FTE'!$B17,'Equation 3 FTE Conversion'!$B$10:$E$32,4,FALSE)</f>
        <v>1.9937956698240864E-2</v>
      </c>
      <c r="KW17" s="25">
        <f>'RIMS II Type I Employment'!KW17*VLOOKUP('Equation 4 Type I FTE'!$B17,'Equation 3 FTE Conversion'!$B$10:$E$32,4,FALSE)</f>
        <v>2.3615832205683356E-2</v>
      </c>
      <c r="KX17" s="25">
        <f>'RIMS II Type I Employment'!KX17*VLOOKUP('Equation 4 Type I FTE'!$B17,'Equation 3 FTE Conversion'!$B$10:$E$32,4,FALSE)</f>
        <v>1.4324357239512855E-2</v>
      </c>
      <c r="KY17" s="25">
        <f>'RIMS II Type I Employment'!KY17*VLOOKUP('Equation 4 Type I FTE'!$B17,'Equation 3 FTE Conversion'!$B$10:$E$32,4,FALSE)</f>
        <v>3.8230548037889035E-2</v>
      </c>
      <c r="KZ17" s="25">
        <f>'RIMS II Type I Employment'!KZ17*VLOOKUP('Equation 4 Type I FTE'!$B17,'Equation 3 FTE Conversion'!$B$10:$E$32,4,FALSE)</f>
        <v>4.3263430311231386E-2</v>
      </c>
      <c r="LA17" s="25">
        <f>'RIMS II Type I Employment'!LA17*VLOOKUP('Equation 4 Type I FTE'!$B17,'Equation 3 FTE Conversion'!$B$10:$E$32,4,FALSE)</f>
        <v>1.9066880920162378E-2</v>
      </c>
      <c r="LB17" s="25">
        <f>'RIMS II Type I Employment'!LB17*VLOOKUP('Equation 4 Type I FTE'!$B17,'Equation 3 FTE Conversion'!$B$10:$E$32,4,FALSE)</f>
        <v>5.5071346414073068E-2</v>
      </c>
      <c r="LC17" s="25">
        <f>'RIMS II Type I Employment'!LC17*VLOOKUP('Equation 4 Type I FTE'!$B17,'Equation 3 FTE Conversion'!$B$10:$E$32,4,FALSE)</f>
        <v>3.2133017591339644E-2</v>
      </c>
      <c r="LD17" s="25">
        <f>'RIMS II Type I Employment'!LD17*VLOOKUP('Equation 4 Type I FTE'!$B17,'Equation 3 FTE Conversion'!$B$10:$E$32,4,FALSE)</f>
        <v>3.9004837618403246E-2</v>
      </c>
      <c r="LE17" s="25">
        <f>'RIMS II Type I Employment'!LE17*VLOOKUP('Equation 4 Type I FTE'!$B17,'Equation 3 FTE Conversion'!$B$10:$E$32,4,FALSE)</f>
        <v>6.0297801082543977E-2</v>
      </c>
      <c r="LF17" s="25">
        <f>'RIMS II Type I Employment'!LF17*VLOOKUP('Equation 4 Type I FTE'!$B17,'Equation 3 FTE Conversion'!$B$10:$E$32,4,FALSE)</f>
        <v>4.539272665764546E-2</v>
      </c>
      <c r="LG17" s="25">
        <f>'RIMS II Type I Employment'!LG17*VLOOKUP('Equation 4 Type I FTE'!$B17,'Equation 3 FTE Conversion'!$B$10:$E$32,4,FALSE)</f>
        <v>5.9620297699594045E-2</v>
      </c>
      <c r="LH17" s="25">
        <f>'RIMS II Type I Employment'!LH17*VLOOKUP('Equation 4 Type I FTE'!$B17,'Equation 3 FTE Conversion'!$B$10:$E$32,4,FALSE)</f>
        <v>0.14682466170500677</v>
      </c>
      <c r="LI17" s="25">
        <f>'RIMS II Type I Employment'!LI17*VLOOKUP('Equation 4 Type I FTE'!$B17,'Equation 3 FTE Conversion'!$B$10:$E$32,4,FALSE)</f>
        <v>0.15766471583220568</v>
      </c>
      <c r="LJ17" s="25">
        <f>'RIMS II Type I Employment'!LJ17*VLOOKUP('Equation 4 Type I FTE'!$B17,'Equation 3 FTE Conversion'!$B$10:$E$32,4,FALSE)</f>
        <v>4.5199154262516909E-2</v>
      </c>
      <c r="LK17" s="25">
        <f>'RIMS II Type I Employment'!LK17*VLOOKUP('Equation 4 Type I FTE'!$B17,'Equation 3 FTE Conversion'!$B$10:$E$32,4,FALSE)</f>
        <v>3.9682341001353177E-2</v>
      </c>
      <c r="LL17" s="25">
        <f>'RIMS II Type I Employment'!LL17*VLOOKUP('Equation 4 Type I FTE'!$B17,'Equation 3 FTE Conversion'!$B$10:$E$32,4,FALSE)</f>
        <v>1.1904702300405953E-2</v>
      </c>
      <c r="LM17" s="25">
        <f>'RIMS II Type I Employment'!LM17*VLOOKUP('Equation 4 Type I FTE'!$B17,'Equation 3 FTE Conversion'!$B$10:$E$32,4,FALSE)</f>
        <v>0.10811018267929634</v>
      </c>
      <c r="LN17" s="25">
        <f>'RIMS II Type I Employment'!LN17*VLOOKUP('Equation 4 Type I FTE'!$B17,'Equation 3 FTE Conversion'!$B$10:$E$32,4,FALSE)</f>
        <v>3.9198410013531797E-2</v>
      </c>
      <c r="LO17" s="25">
        <f>'RIMS II Type I Employment'!LO17*VLOOKUP('Equation 4 Type I FTE'!$B17,'Equation 3 FTE Conversion'!$B$10:$E$32,4,FALSE)</f>
        <v>8.730115020297699E-2</v>
      </c>
      <c r="LP17" s="25">
        <f>'RIMS II Type I Employment'!LP17*VLOOKUP('Equation 4 Type I FTE'!$B17,'Equation 3 FTE Conversion'!$B$10:$E$32,4,FALSE)</f>
        <v>4.9457746955345057E-2</v>
      </c>
      <c r="LQ17" s="25">
        <f>'RIMS II Type I Employment'!LQ17*VLOOKUP('Equation 4 Type I FTE'!$B17,'Equation 3 FTE Conversion'!$B$10:$E$32,4,FALSE)</f>
        <v>3.9779127198917449E-2</v>
      </c>
      <c r="LR17" s="25">
        <f>'RIMS II Type I Employment'!LR17*VLOOKUP('Equation 4 Type I FTE'!$B17,'Equation 3 FTE Conversion'!$B$10:$E$32,4,FALSE)</f>
        <v>5.3909912043301755E-2</v>
      </c>
      <c r="LS17" s="25">
        <f>'RIMS II Type I Employment'!LS17*VLOOKUP('Equation 4 Type I FTE'!$B17,'Equation 3 FTE Conversion'!$B$10:$E$32,4,FALSE)</f>
        <v>6.1168876860622466E-2</v>
      </c>
      <c r="LT17" s="25">
        <f>'RIMS II Type I Employment'!LT17*VLOOKUP('Equation 4 Type I FTE'!$B17,'Equation 3 FTE Conversion'!$B$10:$E$32,4,FALSE)</f>
        <v>0.11469164411366711</v>
      </c>
      <c r="LU17" s="25">
        <f>'RIMS II Type I Employment'!LU17*VLOOKUP('Equation 4 Type I FTE'!$B17,'Equation 3 FTE Conversion'!$B$10:$E$32,4,FALSE)</f>
        <v>5.7684573748308522E-2</v>
      </c>
      <c r="LV17" s="25">
        <f>'RIMS II Type I Employment'!LV17*VLOOKUP('Equation 4 Type I FTE'!$B17,'Equation 3 FTE Conversion'!$B$10:$E$32,4,FALSE)</f>
        <v>3.542374830852503E-2</v>
      </c>
      <c r="LW17" s="25">
        <f>'RIMS II Type I Employment'!LW17*VLOOKUP('Equation 4 Type I FTE'!$B17,'Equation 3 FTE Conversion'!$B$10:$E$32,4,FALSE)</f>
        <v>5.1199898511502029E-2</v>
      </c>
      <c r="LX17" s="25">
        <f>'RIMS II Type I Employment'!LX17*VLOOKUP('Equation 4 Type I FTE'!$B17,'Equation 3 FTE Conversion'!$B$10:$E$32,4,FALSE)</f>
        <v>6.5524255751014879E-2</v>
      </c>
      <c r="LY17" s="25">
        <f>'RIMS II Type I Employment'!LY17*VLOOKUP('Equation 4 Type I FTE'!$B17,'Equation 3 FTE Conversion'!$B$10:$E$32,4,FALSE)</f>
        <v>0.11711129905277401</v>
      </c>
      <c r="LZ17" s="25">
        <f>'RIMS II Type I Employment'!LZ17*VLOOKUP('Equation 4 Type I FTE'!$B17,'Equation 3 FTE Conversion'!$B$10:$E$32,4,FALSE)</f>
        <v>7.5009303112313935E-2</v>
      </c>
      <c r="MA17" s="25">
        <f>'RIMS II Type I Employment'!MA17*VLOOKUP('Equation 4 Type I FTE'!$B17,'Equation 3 FTE Conversion'!$B$10:$E$32,4,FALSE)</f>
        <v>8.0622902571041946E-2</v>
      </c>
      <c r="MB17" s="25">
        <f>'RIMS II Type I Employment'!MB17*VLOOKUP('Equation 4 Type I FTE'!$B17,'Equation 3 FTE Conversion'!$B$10:$E$32,4,FALSE)</f>
        <v>0.12659634641407305</v>
      </c>
      <c r="MC17" s="25">
        <f>'RIMS II Type I Employment'!MC17*VLOOKUP('Equation 4 Type I FTE'!$B17,'Equation 3 FTE Conversion'!$B$10:$E$32,4,FALSE)</f>
        <v>4.8296312584573745E-2</v>
      </c>
      <c r="MD17" s="25">
        <f>'RIMS II Type I Employment'!MD17*VLOOKUP('Equation 4 Type I FTE'!$B17,'Equation 3 FTE Conversion'!$B$10:$E$32,4,FALSE)</f>
        <v>8.7397936400541276E-2</v>
      </c>
      <c r="ME17" s="25">
        <f>'RIMS II Type I Employment'!ME17*VLOOKUP('Equation 4 Type I FTE'!$B17,'Equation 3 FTE Conversion'!$B$10:$E$32,4,FALSE)</f>
        <v>9.9883355886332875E-2</v>
      </c>
      <c r="MF17" s="25">
        <f>'RIMS II Type I Employment'!MF17*VLOOKUP('Equation 4 Type I FTE'!$B17,'Equation 3 FTE Conversion'!$B$10:$E$32,4,FALSE)</f>
        <v>6.5040324763193491E-2</v>
      </c>
      <c r="MG17" s="25">
        <f>'RIMS II Type I Employment'!MG17*VLOOKUP('Equation 4 Type I FTE'!$B17,'Equation 3 FTE Conversion'!$B$10:$E$32,4,FALSE)</f>
        <v>6.0104228687415426E-2</v>
      </c>
      <c r="MH17" s="25">
        <f>'RIMS II Type I Employment'!MH17*VLOOKUP('Equation 4 Type I FTE'!$B17,'Equation 3 FTE Conversion'!$B$10:$E$32,4,FALSE)</f>
        <v>6.5233897158322049E-2</v>
      </c>
      <c r="MI17" s="25">
        <f>'RIMS II Type I Employment'!MI17*VLOOKUP('Equation 4 Type I FTE'!$B17,'Equation 3 FTE Conversion'!$B$10:$E$32,4,FALSE)</f>
        <v>5.9813870094722596E-2</v>
      </c>
      <c r="MJ17" s="25">
        <f>'RIMS II Type I Employment'!MJ17*VLOOKUP('Equation 4 Type I FTE'!$B17,'Equation 3 FTE Conversion'!$B$10:$E$32,4,FALSE)</f>
        <v>0.13298423545331528</v>
      </c>
      <c r="MK17" s="25">
        <f>'RIMS II Type I Employment'!MK17*VLOOKUP('Equation 4 Type I FTE'!$B17,'Equation 3 FTE Conversion'!$B$10:$E$32,4,FALSE)</f>
        <v>2.4874052774018943E-2</v>
      </c>
      <c r="ML17" s="25">
        <f>'RIMS II Type I Employment'!ML17*VLOOKUP('Equation 4 Type I FTE'!$B17,'Equation 3 FTE Conversion'!$B$10:$E$32,4,FALSE)</f>
        <v>2.6035487144790256E-2</v>
      </c>
      <c r="MM17" s="25">
        <f>'RIMS II Type I Employment'!MM17*VLOOKUP('Equation 4 Type I FTE'!$B17,'Equation 3 FTE Conversion'!$B$10:$E$32,4,FALSE)</f>
        <v>5.7103856562922863E-3</v>
      </c>
      <c r="MN17" s="25">
        <f>'RIMS II Type I Employment'!MN17*VLOOKUP('Equation 4 Type I FTE'!$B17,'Equation 3 FTE Conversion'!$B$10:$E$32,4,FALSE)</f>
        <v>2.3906190798376182E-2</v>
      </c>
      <c r="MO17" s="25">
        <f>'RIMS II Type I Employment'!MO17*VLOOKUP('Equation 4 Type I FTE'!$B17,'Equation 3 FTE Conversion'!$B$10:$E$32,4,FALSE)</f>
        <v>4.8199526387009466E-2</v>
      </c>
      <c r="MP17" s="25">
        <f>'RIMS II Type I Employment'!MP17*VLOOKUP('Equation 4 Type I FTE'!$B17,'Equation 3 FTE Conversion'!$B$10:$E$32,4,FALSE)</f>
        <v>0.11285270635994586</v>
      </c>
      <c r="MQ17" s="25">
        <f>'RIMS II Type I Employment'!MQ17*VLOOKUP('Equation 4 Type I FTE'!$B17,'Equation 3 FTE Conversion'!$B$10:$E$32,4,FALSE)</f>
        <v>5.7394215155615692E-2</v>
      </c>
      <c r="MR17" s="25">
        <f>'RIMS II Type I Employment'!MR17*VLOOKUP('Equation 4 Type I FTE'!$B17,'Equation 3 FTE Conversion'!$B$10:$E$32,4,FALSE)</f>
        <v>9.0882239512855206E-2</v>
      </c>
      <c r="MS17" s="25">
        <f>'RIMS II Type I Employment'!MS17*VLOOKUP('Equation 4 Type I FTE'!$B17,'Equation 3 FTE Conversion'!$B$10:$E$32,4,FALSE)</f>
        <v>5.9813870094722596E-2</v>
      </c>
      <c r="MT17" s="25">
        <f>'RIMS II Type I Employment'!MT17*VLOOKUP('Equation 4 Type I FTE'!$B17,'Equation 3 FTE Conversion'!$B$10:$E$32,4,FALSE)</f>
        <v>8.7785081190798378E-2</v>
      </c>
      <c r="MU17" s="25">
        <f>'RIMS II Type I Employment'!MU17*VLOOKUP('Equation 4 Type I FTE'!$B17,'Equation 3 FTE Conversion'!$B$10:$E$32,4,FALSE)</f>
        <v>0.12417669147496616</v>
      </c>
      <c r="MV17" s="25">
        <f>'RIMS II Type I Employment'!MV17*VLOOKUP('Equation 4 Type I FTE'!$B17,'Equation 3 FTE Conversion'!$B$10:$E$32,4,FALSE)</f>
        <v>6.5040324763193491E-2</v>
      </c>
      <c r="MW17" s="25">
        <f>'RIMS II Type I Employment'!MW17*VLOOKUP('Equation 4 Type I FTE'!$B17,'Equation 3 FTE Conversion'!$B$10:$E$32,4,FALSE)</f>
        <v>9.8044418132611638E-2</v>
      </c>
      <c r="MX17" s="25">
        <f>'RIMS II Type I Employment'!MX17*VLOOKUP('Equation 4 Type I FTE'!$B17,'Equation 3 FTE Conversion'!$B$10:$E$32,4,FALSE)</f>
        <v>9.3011535859269287E-2</v>
      </c>
      <c r="MY17" s="25">
        <f>'RIMS II Type I Employment'!MY17*VLOOKUP('Equation 4 Type I FTE'!$B17,'Equation 3 FTE Conversion'!$B$10:$E$32,4,FALSE)</f>
        <v>0.12369276048714478</v>
      </c>
      <c r="MZ17" s="25">
        <f>'RIMS II Type I Employment'!MZ17*VLOOKUP('Equation 4 Type I FTE'!$B17,'Equation 3 FTE Conversion'!$B$10:$E$32,4,FALSE)</f>
        <v>6.5330683355886335E-2</v>
      </c>
      <c r="NA17" s="25">
        <f>'RIMS II Type I Employment'!NA17*VLOOKUP('Equation 4 Type I FTE'!$B17,'Equation 3 FTE Conversion'!$B$10:$E$32,4,FALSE)</f>
        <v>5.168382949932341E-2</v>
      </c>
      <c r="NB17" s="25">
        <f>'RIMS II Type I Employment'!NB17*VLOOKUP('Equation 4 Type I FTE'!$B17,'Equation 3 FTE Conversion'!$B$10:$E$32,4,FALSE)</f>
        <v>6.4459607577807845E-2</v>
      </c>
      <c r="NC17" s="25">
        <f>'RIMS II Type I Employment'!NC17*VLOOKUP('Equation 4 Type I FTE'!$B17,'Equation 3 FTE Conversion'!$B$10:$E$32,4,FALSE)</f>
        <v>8.352648849797023E-2</v>
      </c>
      <c r="ND17" s="25">
        <f>'RIMS II Type I Employment'!ND17*VLOOKUP('Equation 4 Type I FTE'!$B17,'Equation 3 FTE Conversion'!$B$10:$E$32,4,FALSE)</f>
        <v>6.0975304465493908E-2</v>
      </c>
      <c r="NE17" s="25">
        <f>'RIMS II Type I Employment'!NE17*VLOOKUP('Equation 4 Type I FTE'!$B17,'Equation 3 FTE Conversion'!$B$10:$E$32,4,FALSE)</f>
        <v>5.4587415426251687E-2</v>
      </c>
      <c r="NF17" s="25">
        <f>'RIMS II Type I Employment'!NF17*VLOOKUP('Equation 4 Type I FTE'!$B17,'Equation 3 FTE Conversion'!$B$10:$E$32,4,FALSE)</f>
        <v>3.484303112313937E-2</v>
      </c>
      <c r="NG17" s="25">
        <f>'RIMS II Type I Employment'!NG17*VLOOKUP('Equation 4 Type I FTE'!$B17,'Equation 3 FTE Conversion'!$B$10:$E$32,4,FALSE)</f>
        <v>6.4749966170500675E-2</v>
      </c>
      <c r="NH17" s="25">
        <f>'RIMS II Type I Employment'!NH17*VLOOKUP('Equation 4 Type I FTE'!$B17,'Equation 3 FTE Conversion'!$B$10:$E$32,4,FALSE)</f>
        <v>5.6910284167794312E-2</v>
      </c>
      <c r="NI17" s="25">
        <f>'RIMS II Type I Employment'!NI17*VLOOKUP('Equation 4 Type I FTE'!$B17,'Equation 3 FTE Conversion'!$B$10:$E$32,4,FALSE)</f>
        <v>8.5655784844384297E-2</v>
      </c>
      <c r="NJ17" s="28">
        <f>'RIMS II Type I Employment'!NJ17*VLOOKUP('Equation 4 Type I FTE'!$B17,'Equation 3 FTE Conversion'!$B$10:$E$32,4,FALSE)</f>
        <v>0</v>
      </c>
    </row>
    <row r="18" spans="2:374" x14ac:dyDescent="0.3">
      <c r="B18" s="23" t="s">
        <v>563</v>
      </c>
      <c r="C18" s="25">
        <f>'RIMS II Type I Employment'!C18*VLOOKUP('Equation 4 Type I FTE'!$B18,'Equation 3 FTE Conversion'!$B$10:$E$32,4,FALSE)</f>
        <v>4.2074475657811111E-2</v>
      </c>
      <c r="D18" s="25">
        <f>'RIMS II Type I Employment'!D18*VLOOKUP('Equation 4 Type I FTE'!$B18,'Equation 3 FTE Conversion'!$B$10:$E$32,4,FALSE)</f>
        <v>3.2666518367865764E-2</v>
      </c>
      <c r="E18" s="25">
        <f>'RIMS II Type I Employment'!E18*VLOOKUP('Equation 4 Type I FTE'!$B18,'Equation 3 FTE Conversion'!$B$10:$E$32,4,FALSE)</f>
        <v>1.8206139570357185E-2</v>
      </c>
      <c r="F18" s="25">
        <f>'RIMS II Type I Employment'!F18*VLOOKUP('Equation 4 Type I FTE'!$B18,'Equation 3 FTE Conversion'!$B$10:$E$32,4,FALSE)</f>
        <v>6.3765043854073972E-2</v>
      </c>
      <c r="G18" s="25">
        <f>'RIMS II Type I Employment'!G18*VLOOKUP('Equation 4 Type I FTE'!$B18,'Equation 3 FTE Conversion'!$B$10:$E$32,4,FALSE)</f>
        <v>3.5889614846828524E-2</v>
      </c>
      <c r="H18" s="25">
        <f>'RIMS II Type I Employment'!H18*VLOOKUP('Equation 4 Type I FTE'!$B18,'Equation 3 FTE Conversion'!$B$10:$E$32,4,FALSE)</f>
        <v>4.1377589932629973E-2</v>
      </c>
      <c r="I18" s="25">
        <f>'RIMS II Type I Employment'!I18*VLOOKUP('Equation 4 Type I FTE'!$B18,'Equation 3 FTE Conversion'!$B$10:$E$32,4,FALSE)</f>
        <v>1.6289703826109062E-2</v>
      </c>
      <c r="J18" s="25">
        <f>'RIMS II Type I Employment'!J18*VLOOKUP('Equation 4 Type I FTE'!$B18,'Equation 3 FTE Conversion'!$B$10:$E$32,4,FALSE)</f>
        <v>3.0227418329731789E-2</v>
      </c>
      <c r="K18" s="25">
        <f>'RIMS II Type I Employment'!K18*VLOOKUP('Equation 4 Type I FTE'!$B18,'Equation 3 FTE Conversion'!$B$10:$E$32,4,FALSE)</f>
        <v>1.6638146688699628E-2</v>
      </c>
      <c r="L18" s="25">
        <f>'RIMS II Type I Employment'!L18*VLOOKUP('Equation 4 Type I FTE'!$B18,'Equation 3 FTE Conversion'!$B$10:$E$32,4,FALSE)</f>
        <v>2.8659425448074233E-2</v>
      </c>
      <c r="M18" s="25">
        <f>'RIMS II Type I Employment'!M18*VLOOKUP('Equation 4 Type I FTE'!$B18,'Equation 3 FTE Conversion'!$B$10:$E$32,4,FALSE)</f>
        <v>1.3850603787975086E-2</v>
      </c>
      <c r="N18" s="25">
        <f>'RIMS II Type I Employment'!N18*VLOOKUP('Equation 4 Type I FTE'!$B18,'Equation 3 FTE Conversion'!$B$10:$E$32,4,FALSE)</f>
        <v>8.5368501334689203E-3</v>
      </c>
      <c r="O18" s="25">
        <f>'RIMS II Type I Employment'!O18*VLOOKUP('Equation 4 Type I FTE'!$B18,'Equation 3 FTE Conversion'!$B$10:$E$32,4,FALSE)</f>
        <v>1.1411503749841108E-2</v>
      </c>
      <c r="P18" s="25">
        <f>'RIMS II Type I Employment'!P18*VLOOKUP('Equation 4 Type I FTE'!$B18,'Equation 3 FTE Conversion'!$B$10:$E$32,4,FALSE)</f>
        <v>3.5366950552942665E-2</v>
      </c>
      <c r="Q18" s="25">
        <f>'RIMS II Type I Employment'!Q18*VLOOKUP('Equation 4 Type I FTE'!$B18,'Equation 3 FTE Conversion'!$B$10:$E$32,4,FALSE)</f>
        <v>0</v>
      </c>
      <c r="R18" s="25">
        <f>'RIMS II Type I Employment'!R18*VLOOKUP('Equation 4 Type I FTE'!$B18,'Equation 3 FTE Conversion'!$B$10:$E$32,4,FALSE)</f>
        <v>2.5523439684759119E-2</v>
      </c>
      <c r="S18" s="25">
        <f>'RIMS II Type I Employment'!S18*VLOOKUP('Equation 4 Type I FTE'!$B18,'Equation 3 FTE Conversion'!$B$10:$E$32,4,FALSE)</f>
        <v>4.1203368501334686E-2</v>
      </c>
      <c r="T18" s="25">
        <f>'RIMS II Type I Employment'!T18*VLOOKUP('Equation 4 Type I FTE'!$B18,'Equation 3 FTE Conversion'!$B$10:$E$32,4,FALSE)</f>
        <v>4.3729579255116308E-2</v>
      </c>
      <c r="U18" s="25">
        <f>'RIMS II Type I Employment'!U18*VLOOKUP('Equation 4 Type I FTE'!$B18,'Equation 3 FTE Conversion'!$B$10:$E$32,4,FALSE)</f>
        <v>3.4408732680818607E-2</v>
      </c>
      <c r="V18" s="25">
        <f>'RIMS II Type I Employment'!V18*VLOOKUP('Equation 4 Type I FTE'!$B18,'Equation 3 FTE Conversion'!$B$10:$E$32,4,FALSE)</f>
        <v>3.9025600610143638E-2</v>
      </c>
      <c r="W18" s="25">
        <f>'RIMS II Type I Employment'!W18*VLOOKUP('Equation 4 Type I FTE'!$B18,'Equation 3 FTE Conversion'!$B$10:$E$32,4,FALSE)</f>
        <v>4.1900254226515818E-2</v>
      </c>
      <c r="X18" s="25">
        <f>'RIMS II Type I Employment'!X18*VLOOKUP('Equation 4 Type I FTE'!$B18,'Equation 3 FTE Conversion'!$B$10:$E$32,4,FALSE)</f>
        <v>1.411193593491801E-2</v>
      </c>
      <c r="Y18" s="25">
        <f>'RIMS II Type I Employment'!Y18*VLOOKUP('Equation 4 Type I FTE'!$B18,'Equation 3 FTE Conversion'!$B$10:$E$32,4,FALSE)</f>
        <v>2.5262107537816193E-2</v>
      </c>
      <c r="Z18" s="25">
        <f>'RIMS II Type I Employment'!Z18*VLOOKUP('Equation 4 Type I FTE'!$B18,'Equation 3 FTE Conversion'!$B$10:$E$32,4,FALSE)</f>
        <v>0.10427152663022753</v>
      </c>
      <c r="AA18" s="25">
        <f>'RIMS II Type I Employment'!AA18*VLOOKUP('Equation 4 Type I FTE'!$B18,'Equation 3 FTE Conversion'!$B$10:$E$32,4,FALSE)</f>
        <v>0.62345139189017407</v>
      </c>
      <c r="AB18" s="25">
        <f>'RIMS II Type I Employment'!AB18*VLOOKUP('Equation 4 Type I FTE'!$B18,'Equation 3 FTE Conversion'!$B$10:$E$32,4,FALSE)</f>
        <v>0.5782409304690479</v>
      </c>
      <c r="AC18" s="25">
        <f>'RIMS II Type I Employment'!AC18*VLOOKUP('Equation 4 Type I FTE'!$B18,'Equation 3 FTE Conversion'!$B$10:$E$32,4,FALSE)</f>
        <v>6.2545493835006988E-2</v>
      </c>
      <c r="AD18" s="25">
        <f>'RIMS II Type I Employment'!AD18*VLOOKUP('Equation 4 Type I FTE'!$B18,'Equation 3 FTE Conversion'!$B$10:$E$32,4,FALSE)</f>
        <v>2.7178543282064316E-2</v>
      </c>
      <c r="AE18" s="25">
        <f>'RIMS II Type I Employment'!AE18*VLOOKUP('Equation 4 Type I FTE'!$B18,'Equation 3 FTE Conversion'!$B$10:$E$32,4,FALSE)</f>
        <v>2.1951900343205797E-2</v>
      </c>
      <c r="AF18" s="25">
        <f>'RIMS II Type I Employment'!AF18*VLOOKUP('Equation 4 Type I FTE'!$B18,'Equation 3 FTE Conversion'!$B$10:$E$32,4,FALSE)</f>
        <v>3.3102071946103977E-2</v>
      </c>
      <c r="AG18" s="25">
        <f>'RIMS II Type I Employment'!AG18*VLOOKUP('Equation 4 Type I FTE'!$B18,'Equation 3 FTE Conversion'!$B$10:$E$32,4,FALSE)</f>
        <v>5.9322397356044228E-2</v>
      </c>
      <c r="AH18" s="25">
        <f>'RIMS II Type I Employment'!AH18*VLOOKUP('Equation 4 Type I FTE'!$B18,'Equation 3 FTE Conversion'!$B$10:$E$32,4,FALSE)</f>
        <v>2.386833608745392E-2</v>
      </c>
      <c r="AI18" s="25">
        <f>'RIMS II Type I Employment'!AI18*VLOOKUP('Equation 4 Type I FTE'!$B18,'Equation 3 FTE Conversion'!$B$10:$E$32,4,FALSE)</f>
        <v>3.0053196898436507E-2</v>
      </c>
      <c r="AJ18" s="25">
        <f>'RIMS II Type I Employment'!AJ18*VLOOKUP('Equation 4 Type I FTE'!$B18,'Equation 3 FTE Conversion'!$B$10:$E$32,4,FALSE)</f>
        <v>3.6673611287657303E-2</v>
      </c>
      <c r="AK18" s="25">
        <f>'RIMS II Type I Employment'!AK18*VLOOKUP('Equation 4 Type I FTE'!$B18,'Equation 3 FTE Conversion'!$B$10:$E$32,4,FALSE)</f>
        <v>4.43393542646498E-2</v>
      </c>
      <c r="AL18" s="25">
        <f>'RIMS II Type I Employment'!AL18*VLOOKUP('Equation 4 Type I FTE'!$B18,'Equation 3 FTE Conversion'!$B$10:$E$32,4,FALSE)</f>
        <v>5.2789093682471082E-2</v>
      </c>
      <c r="AM18" s="25">
        <f>'RIMS II Type I Employment'!AM18*VLOOKUP('Equation 4 Type I FTE'!$B18,'Equation 3 FTE Conversion'!$B$10:$E$32,4,FALSE)</f>
        <v>3.4757175543409173E-2</v>
      </c>
      <c r="AN18" s="25">
        <f>'RIMS II Type I Employment'!AN18*VLOOKUP('Equation 4 Type I FTE'!$B18,'Equation 3 FTE Conversion'!$B$10:$E$32,4,FALSE)</f>
        <v>3.1272746917503494E-2</v>
      </c>
      <c r="AO18" s="25">
        <f>'RIMS II Type I Employment'!AO18*VLOOKUP('Equation 4 Type I FTE'!$B18,'Equation 3 FTE Conversion'!$B$10:$E$32,4,FALSE)</f>
        <v>1.6899478835642558E-2</v>
      </c>
      <c r="AP18" s="25">
        <f>'RIMS II Type I Employment'!AP18*VLOOKUP('Equation 4 Type I FTE'!$B18,'Equation 3 FTE Conversion'!$B$10:$E$32,4,FALSE)</f>
        <v>3.3798957671285115E-2</v>
      </c>
      <c r="AQ18" s="25">
        <f>'RIMS II Type I Employment'!AQ18*VLOOKUP('Equation 4 Type I FTE'!$B18,'Equation 3 FTE Conversion'!$B$10:$E$32,4,FALSE)</f>
        <v>3.2230964789627552E-2</v>
      </c>
      <c r="AR18" s="25">
        <f>'RIMS II Type I Employment'!AR18*VLOOKUP('Equation 4 Type I FTE'!$B18,'Equation 3 FTE Conversion'!$B$10:$E$32,4,FALSE)</f>
        <v>2.7004321850769033E-2</v>
      </c>
      <c r="AS18" s="25">
        <f>'RIMS II Type I Employment'!AS18*VLOOKUP('Equation 4 Type I FTE'!$B18,'Equation 3 FTE Conversion'!$B$10:$E$32,4,FALSE)</f>
        <v>2.6394546841235541E-2</v>
      </c>
      <c r="AT18" s="25">
        <f>'RIMS II Type I Employment'!AT18*VLOOKUP('Equation 4 Type I FTE'!$B18,'Equation 3 FTE Conversion'!$B$10:$E$32,4,FALSE)</f>
        <v>2.5087886106520907E-2</v>
      </c>
      <c r="AU18" s="25">
        <f>'RIMS II Type I Employment'!AU18*VLOOKUP('Equation 4 Type I FTE'!$B18,'Equation 3 FTE Conversion'!$B$10:$E$32,4,FALSE)</f>
        <v>2.2823007499682215E-2</v>
      </c>
      <c r="AV18" s="25">
        <f>'RIMS II Type I Employment'!AV18*VLOOKUP('Equation 4 Type I FTE'!$B18,'Equation 3 FTE Conversion'!$B$10:$E$32,4,FALSE)</f>
        <v>2.4478111096987415E-2</v>
      </c>
      <c r="AW18" s="25">
        <f>'RIMS II Type I Employment'!AW18*VLOOKUP('Equation 4 Type I FTE'!$B18,'Equation 3 FTE Conversion'!$B$10:$E$32,4,FALSE)</f>
        <v>2.6655878988178464E-2</v>
      </c>
      <c r="AX18" s="25">
        <f>'RIMS II Type I Employment'!AX18*VLOOKUP('Equation 4 Type I FTE'!$B18,'Equation 3 FTE Conversion'!$B$10:$E$32,4,FALSE)</f>
        <v>2.3345671793568067E-2</v>
      </c>
      <c r="AY18" s="25">
        <f>'RIMS II Type I Employment'!AY18*VLOOKUP('Equation 4 Type I FTE'!$B18,'Equation 3 FTE Conversion'!$B$10:$E$32,4,FALSE)</f>
        <v>1.6551035973051988E-2</v>
      </c>
      <c r="AZ18" s="25">
        <f>'RIMS II Type I Employment'!AZ18*VLOOKUP('Equation 4 Type I FTE'!$B18,'Equation 3 FTE Conversion'!$B$10:$E$32,4,FALSE)</f>
        <v>1.5505707385280284E-2</v>
      </c>
      <c r="BA18" s="25">
        <f>'RIMS II Type I Employment'!BA18*VLOOKUP('Equation 4 Type I FTE'!$B18,'Equation 3 FTE Conversion'!$B$10:$E$32,4,FALSE)</f>
        <v>1.8380361001652471E-2</v>
      </c>
      <c r="BB18" s="25">
        <f>'RIMS II Type I Employment'!BB18*VLOOKUP('Equation 4 Type I FTE'!$B18,'Equation 3 FTE Conversion'!$B$10:$E$32,4,FALSE)</f>
        <v>2.2387453921444006E-2</v>
      </c>
      <c r="BC18" s="25">
        <f>'RIMS II Type I Employment'!BC18*VLOOKUP('Equation 4 Type I FTE'!$B18,'Equation 3 FTE Conversion'!$B$10:$E$32,4,FALSE)</f>
        <v>2.2648786068386932E-2</v>
      </c>
      <c r="BD18" s="25">
        <f>'RIMS II Type I Employment'!BD18*VLOOKUP('Equation 4 Type I FTE'!$B18,'Equation 3 FTE Conversion'!$B$10:$E$32,4,FALSE)</f>
        <v>1.5854150247870853E-2</v>
      </c>
      <c r="BE18" s="25">
        <f>'RIMS II Type I Employment'!BE18*VLOOKUP('Equation 4 Type I FTE'!$B18,'Equation 3 FTE Conversion'!$B$10:$E$32,4,FALSE)</f>
        <v>2.1777678911910514E-2</v>
      </c>
      <c r="BF18" s="25">
        <f>'RIMS II Type I Employment'!BF18*VLOOKUP('Equation 4 Type I FTE'!$B18,'Equation 3 FTE Conversion'!$B$10:$E$32,4,FALSE)</f>
        <v>2.0035464598957671E-2</v>
      </c>
      <c r="BG18" s="25">
        <f>'RIMS II Type I Employment'!BG18*VLOOKUP('Equation 4 Type I FTE'!$B18,'Equation 3 FTE Conversion'!$B$10:$E$32,4,FALSE)</f>
        <v>2.2997228930977501E-2</v>
      </c>
      <c r="BH18" s="25">
        <f>'RIMS II Type I Employment'!BH18*VLOOKUP('Equation 4 Type I FTE'!$B18,'Equation 3 FTE Conversion'!$B$10:$E$32,4,FALSE)</f>
        <v>2.2300343205796366E-2</v>
      </c>
      <c r="BI18" s="25">
        <f>'RIMS II Type I Employment'!BI18*VLOOKUP('Equation 4 Type I FTE'!$B18,'Equation 3 FTE Conversion'!$B$10:$E$32,4,FALSE)</f>
        <v>2.047101817719588E-2</v>
      </c>
      <c r="BJ18" s="25">
        <f>'RIMS II Type I Employment'!BJ18*VLOOKUP('Equation 4 Type I FTE'!$B18,'Equation 3 FTE Conversion'!$B$10:$E$32,4,FALSE)</f>
        <v>1.4808821660099149E-2</v>
      </c>
      <c r="BK18" s="25">
        <f>'RIMS II Type I Employment'!BK18*VLOOKUP('Equation 4 Type I FTE'!$B18,'Equation 3 FTE Conversion'!$B$10:$E$32,4,FALSE)</f>
        <v>2.1603457480615228E-2</v>
      </c>
      <c r="BL18" s="25">
        <f>'RIMS II Type I Employment'!BL18*VLOOKUP('Equation 4 Type I FTE'!$B18,'Equation 3 FTE Conversion'!$B$10:$E$32,4,FALSE)</f>
        <v>1.489593237574679E-2</v>
      </c>
      <c r="BM18" s="25">
        <f>'RIMS II Type I Employment'!BM18*VLOOKUP('Equation 4 Type I FTE'!$B18,'Equation 3 FTE Conversion'!$B$10:$E$32,4,FALSE)</f>
        <v>3.5192729121647386E-2</v>
      </c>
      <c r="BN18" s="25">
        <f>'RIMS II Type I Employment'!BN18*VLOOKUP('Equation 4 Type I FTE'!$B18,'Equation 3 FTE Conversion'!$B$10:$E$32,4,FALSE)</f>
        <v>1.8119028854709545E-2</v>
      </c>
      <c r="BO18" s="25">
        <f>'RIMS II Type I Employment'!BO18*VLOOKUP('Equation 4 Type I FTE'!$B18,'Equation 3 FTE Conversion'!$B$10:$E$32,4,FALSE)</f>
        <v>2.2474564637091649E-2</v>
      </c>
      <c r="BP18" s="25">
        <f>'RIMS II Type I Employment'!BP18*VLOOKUP('Equation 4 Type I FTE'!$B18,'Equation 3 FTE Conversion'!$B$10:$E$32,4,FALSE)</f>
        <v>2.073235032413881E-2</v>
      </c>
      <c r="BQ18" s="25">
        <f>'RIMS II Type I Employment'!BQ18*VLOOKUP('Equation 4 Type I FTE'!$B18,'Equation 3 FTE Conversion'!$B$10:$E$32,4,FALSE)</f>
        <v>1.9512800305071819E-2</v>
      </c>
      <c r="BR18" s="25">
        <f>'RIMS II Type I Employment'!BR18*VLOOKUP('Equation 4 Type I FTE'!$B18,'Equation 3 FTE Conversion'!$B$10:$E$32,4,FALSE)</f>
        <v>6.6552586754798512E-2</v>
      </c>
      <c r="BS18" s="25">
        <f>'RIMS II Type I Employment'!BS18*VLOOKUP('Equation 4 Type I FTE'!$B18,'Equation 3 FTE Conversion'!$B$10:$E$32,4,FALSE)</f>
        <v>2.5697661116054402E-2</v>
      </c>
      <c r="BT18" s="25">
        <f>'RIMS II Type I Employment'!BT18*VLOOKUP('Equation 4 Type I FTE'!$B18,'Equation 3 FTE Conversion'!$B$10:$E$32,4,FALSE)</f>
        <v>2.0209686030252954E-2</v>
      </c>
      <c r="BU18" s="25">
        <f>'RIMS II Type I Employment'!BU18*VLOOKUP('Equation 4 Type I FTE'!$B18,'Equation 3 FTE Conversion'!$B$10:$E$32,4,FALSE)</f>
        <v>1.4460378797508579E-2</v>
      </c>
      <c r="BV18" s="25">
        <f>'RIMS II Type I Employment'!BV18*VLOOKUP('Equation 4 Type I FTE'!$B18,'Equation 3 FTE Conversion'!$B$10:$E$32,4,FALSE)</f>
        <v>1.3327939494089232E-2</v>
      </c>
      <c r="BW18" s="25">
        <f>'RIMS II Type I Employment'!BW18*VLOOKUP('Equation 4 Type I FTE'!$B18,'Equation 3 FTE Conversion'!$B$10:$E$32,4,FALSE)</f>
        <v>2.1951900343205797E-2</v>
      </c>
      <c r="BX18" s="25">
        <f>'RIMS II Type I Employment'!BX18*VLOOKUP('Equation 4 Type I FTE'!$B18,'Equation 3 FTE Conversion'!$B$10:$E$32,4,FALSE)</f>
        <v>0.14390690224990468</v>
      </c>
      <c r="BY18" s="25">
        <f>'RIMS II Type I Employment'!BY18*VLOOKUP('Equation 4 Type I FTE'!$B18,'Equation 3 FTE Conversion'!$B$10:$E$32,4,FALSE)</f>
        <v>4.4426464980297439E-2</v>
      </c>
      <c r="BZ18" s="25">
        <f>'RIMS II Type I Employment'!BZ18*VLOOKUP('Equation 4 Type I FTE'!$B18,'Equation 3 FTE Conversion'!$B$10:$E$32,4,FALSE)</f>
        <v>0.1251780983856616</v>
      </c>
      <c r="CA18" s="25">
        <f>'RIMS II Type I Employment'!CA18*VLOOKUP('Equation 4 Type I FTE'!$B18,'Equation 3 FTE Conversion'!$B$10:$E$32,4,FALSE)</f>
        <v>3.8154493453667213E-2</v>
      </c>
      <c r="CB18" s="25">
        <f>'RIMS II Type I Employment'!CB18*VLOOKUP('Equation 4 Type I FTE'!$B18,'Equation 3 FTE Conversion'!$B$10:$E$32,4,FALSE)</f>
        <v>1.4373268081860938E-2</v>
      </c>
      <c r="CC18" s="25">
        <f>'RIMS II Type I Employment'!CC18*VLOOKUP('Equation 4 Type I FTE'!$B18,'Equation 3 FTE Conversion'!$B$10:$E$32,4,FALSE)</f>
        <v>2.6394546841235541E-2</v>
      </c>
      <c r="CD18" s="25">
        <f>'RIMS II Type I Employment'!CD18*VLOOKUP('Equation 4 Type I FTE'!$B18,'Equation 3 FTE Conversion'!$B$10:$E$32,4,FALSE)</f>
        <v>1.6899478835642558E-2</v>
      </c>
      <c r="CE18" s="25">
        <f>'RIMS II Type I Employment'!CE18*VLOOKUP('Equation 4 Type I FTE'!$B18,'Equation 3 FTE Conversion'!$B$10:$E$32,4,FALSE)</f>
        <v>1.9251468158128893E-2</v>
      </c>
      <c r="CF18" s="25">
        <f>'RIMS II Type I Employment'!CF18*VLOOKUP('Equation 4 Type I FTE'!$B18,'Equation 3 FTE Conversion'!$B$10:$E$32,4,FALSE)</f>
        <v>3.1708300495741706E-2</v>
      </c>
      <c r="CG18" s="25">
        <f>'RIMS II Type I Employment'!CG18*VLOOKUP('Equation 4 Type I FTE'!$B18,'Equation 3 FTE Conversion'!$B$10:$E$32,4,FALSE)</f>
        <v>3.2230964789627552E-2</v>
      </c>
      <c r="CH18" s="25">
        <f>'RIMS II Type I Employment'!CH18*VLOOKUP('Equation 4 Type I FTE'!$B18,'Equation 3 FTE Conversion'!$B$10:$E$32,4,FALSE)</f>
        <v>1.716081098258548E-2</v>
      </c>
      <c r="CI18" s="25">
        <f>'RIMS II Type I Employment'!CI18*VLOOKUP('Equation 4 Type I FTE'!$B18,'Equation 3 FTE Conversion'!$B$10:$E$32,4,FALSE)</f>
        <v>1.2369721621965171E-2</v>
      </c>
      <c r="CJ18" s="25">
        <f>'RIMS II Type I Employment'!CJ18*VLOOKUP('Equation 4 Type I FTE'!$B18,'Equation 3 FTE Conversion'!$B$10:$E$32,4,FALSE)</f>
        <v>1.742214312952841E-2</v>
      </c>
      <c r="CK18" s="25">
        <f>'RIMS II Type I Employment'!CK18*VLOOKUP('Equation 4 Type I FTE'!$B18,'Equation 3 FTE Conversion'!$B$10:$E$32,4,FALSE)</f>
        <v>1.4460378797508579E-2</v>
      </c>
      <c r="CL18" s="25">
        <f>'RIMS II Type I Employment'!CL18*VLOOKUP('Equation 4 Type I FTE'!$B18,'Equation 3 FTE Conversion'!$B$10:$E$32,4,FALSE)</f>
        <v>1.5331485953985001E-2</v>
      </c>
      <c r="CM18" s="25">
        <f>'RIMS II Type I Employment'!CM18*VLOOKUP('Equation 4 Type I FTE'!$B18,'Equation 3 FTE Conversion'!$B$10:$E$32,4,FALSE)</f>
        <v>1.5854150247870853E-2</v>
      </c>
      <c r="CN18" s="25">
        <f>'RIMS II Type I Employment'!CN18*VLOOKUP('Equation 4 Type I FTE'!$B18,'Equation 3 FTE Conversion'!$B$10:$E$32,4,FALSE)</f>
        <v>1.3066607347146306E-2</v>
      </c>
      <c r="CO18" s="25">
        <f>'RIMS II Type I Employment'!CO18*VLOOKUP('Equation 4 Type I FTE'!$B18,'Equation 3 FTE Conversion'!$B$10:$E$32,4,FALSE)</f>
        <v>1.9599911020719459E-2</v>
      </c>
      <c r="CP18" s="25">
        <f>'RIMS II Type I Employment'!CP18*VLOOKUP('Equation 4 Type I FTE'!$B18,'Equation 3 FTE Conversion'!$B$10:$E$32,4,FALSE)</f>
        <v>1.3502160925384516E-2</v>
      </c>
      <c r="CQ18" s="25">
        <f>'RIMS II Type I Employment'!CQ18*VLOOKUP('Equation 4 Type I FTE'!$B18,'Equation 3 FTE Conversion'!$B$10:$E$32,4,FALSE)</f>
        <v>3.5541171984237958E-2</v>
      </c>
      <c r="CR18" s="25">
        <f>'RIMS II Type I Employment'!CR18*VLOOKUP('Equation 4 Type I FTE'!$B18,'Equation 3 FTE Conversion'!$B$10:$E$32,4,FALSE)</f>
        <v>4.6517122155840855E-2</v>
      </c>
      <c r="CS18" s="25">
        <f>'RIMS II Type I Employment'!CS18*VLOOKUP('Equation 4 Type I FTE'!$B18,'Equation 3 FTE Conversion'!$B$10:$E$32,4,FALSE)</f>
        <v>9.1814694292614712E-2</v>
      </c>
      <c r="CT18" s="25">
        <f>'RIMS II Type I Employment'!CT18*VLOOKUP('Equation 4 Type I FTE'!$B18,'Equation 3 FTE Conversion'!$B$10:$E$32,4,FALSE)</f>
        <v>3.5279839837295032E-2</v>
      </c>
      <c r="CU18" s="25">
        <f>'RIMS II Type I Employment'!CU18*VLOOKUP('Equation 4 Type I FTE'!$B18,'Equation 3 FTE Conversion'!$B$10:$E$32,4,FALSE)</f>
        <v>1.2631053768908097E-2</v>
      </c>
      <c r="CV18" s="25">
        <f>'RIMS II Type I Employment'!CV18*VLOOKUP('Equation 4 Type I FTE'!$B18,'Equation 3 FTE Conversion'!$B$10:$E$32,4,FALSE)</f>
        <v>1.3066607347146306E-2</v>
      </c>
      <c r="CW18" s="25">
        <f>'RIMS II Type I Employment'!CW18*VLOOKUP('Equation 4 Type I FTE'!$B18,'Equation 3 FTE Conversion'!$B$10:$E$32,4,FALSE)</f>
        <v>1.1237282318545825E-2</v>
      </c>
      <c r="CX18" s="25">
        <f>'RIMS II Type I Employment'!CX18*VLOOKUP('Equation 4 Type I FTE'!$B18,'Equation 3 FTE Conversion'!$B$10:$E$32,4,FALSE)</f>
        <v>3.9112711325791277E-2</v>
      </c>
      <c r="CY18" s="25">
        <f>'RIMS II Type I Employment'!CY18*VLOOKUP('Equation 4 Type I FTE'!$B18,'Equation 3 FTE Conversion'!$B$10:$E$32,4,FALSE)</f>
        <v>1.3676382356679799E-2</v>
      </c>
      <c r="CZ18" s="25">
        <f>'RIMS II Type I Employment'!CZ18*VLOOKUP('Equation 4 Type I FTE'!$B18,'Equation 3 FTE Conversion'!$B$10:$E$32,4,FALSE)</f>
        <v>5.4879750858014493E-3</v>
      </c>
      <c r="DA18" s="25">
        <f>'RIMS II Type I Employment'!DA18*VLOOKUP('Equation 4 Type I FTE'!$B18,'Equation 3 FTE Conversion'!$B$10:$E$32,4,FALSE)</f>
        <v>1.5070153807042073E-2</v>
      </c>
      <c r="DB18" s="25">
        <f>'RIMS II Type I Employment'!DB18*VLOOKUP('Equation 4 Type I FTE'!$B18,'Equation 3 FTE Conversion'!$B$10:$E$32,4,FALSE)</f>
        <v>1.019195373077412E-2</v>
      </c>
      <c r="DC18" s="25">
        <f>'RIMS II Type I Employment'!DC18*VLOOKUP('Equation 4 Type I FTE'!$B18,'Equation 3 FTE Conversion'!$B$10:$E$32,4,FALSE)</f>
        <v>8.4497394178212788E-3</v>
      </c>
      <c r="DD18" s="25">
        <f>'RIMS II Type I Employment'!DD18*VLOOKUP('Equation 4 Type I FTE'!$B18,'Equation 3 FTE Conversion'!$B$10:$E$32,4,FALSE)</f>
        <v>8.6239608491165635E-3</v>
      </c>
      <c r="DE18" s="25">
        <f>'RIMS II Type I Employment'!DE18*VLOOKUP('Equation 4 Type I FTE'!$B18,'Equation 3 FTE Conversion'!$B$10:$E$32,4,FALSE)</f>
        <v>1.0627507309012331E-2</v>
      </c>
      <c r="DF18" s="25">
        <f>'RIMS II Type I Employment'!DF18*VLOOKUP('Equation 4 Type I FTE'!$B18,'Equation 3 FTE Conversion'!$B$10:$E$32,4,FALSE)</f>
        <v>9.4079572899453418E-3</v>
      </c>
      <c r="DG18" s="25">
        <f>'RIMS II Type I Employment'!DG18*VLOOKUP('Equation 4 Type I FTE'!$B18,'Equation 3 FTE Conversion'!$B$10:$E$32,4,FALSE)</f>
        <v>1.1150171602898183E-2</v>
      </c>
      <c r="DH18" s="25">
        <f>'RIMS II Type I Employment'!DH18*VLOOKUP('Equation 4 Type I FTE'!$B18,'Equation 3 FTE Conversion'!$B$10:$E$32,4,FALSE)</f>
        <v>1.5592818100927925E-2</v>
      </c>
      <c r="DI18" s="25">
        <f>'RIMS II Type I Employment'!DI18*VLOOKUP('Equation 4 Type I FTE'!$B18,'Equation 3 FTE Conversion'!$B$10:$E$32,4,FALSE)</f>
        <v>7.0559679674590051E-3</v>
      </c>
      <c r="DJ18" s="25">
        <f>'RIMS II Type I Employment'!DJ18*VLOOKUP('Equation 4 Type I FTE'!$B18,'Equation 3 FTE Conversion'!$B$10:$E$32,4,FALSE)</f>
        <v>6.4461929579255114E-3</v>
      </c>
      <c r="DK18" s="25">
        <f>'RIMS II Type I Employment'!DK18*VLOOKUP('Equation 4 Type I FTE'!$B18,'Equation 3 FTE Conversion'!$B$10:$E$32,4,FALSE)</f>
        <v>1.2021278759374601E-2</v>
      </c>
      <c r="DL18" s="25">
        <f>'RIMS II Type I Employment'!DL18*VLOOKUP('Equation 4 Type I FTE'!$B18,'Equation 3 FTE Conversion'!$B$10:$E$32,4,FALSE)</f>
        <v>1.0366175162069405E-2</v>
      </c>
      <c r="DM18" s="25">
        <f>'RIMS II Type I Employment'!DM18*VLOOKUP('Equation 4 Type I FTE'!$B18,'Equation 3 FTE Conversion'!$B$10:$E$32,4,FALSE)</f>
        <v>1.0017732299478836E-2</v>
      </c>
      <c r="DN18" s="25">
        <f>'RIMS II Type I Employment'!DN18*VLOOKUP('Equation 4 Type I FTE'!$B18,'Equation 3 FTE Conversion'!$B$10:$E$32,4,FALSE)</f>
        <v>1.742214312952841E-2</v>
      </c>
      <c r="DO18" s="25">
        <f>'RIMS II Type I Employment'!DO18*VLOOKUP('Equation 4 Type I FTE'!$B18,'Equation 3 FTE Conversion'!$B$10:$E$32,4,FALSE)</f>
        <v>8.9724037117071311E-3</v>
      </c>
      <c r="DP18" s="25">
        <f>'RIMS II Type I Employment'!DP18*VLOOKUP('Equation 4 Type I FTE'!$B18,'Equation 3 FTE Conversion'!$B$10:$E$32,4,FALSE)</f>
        <v>6.9688572518113636E-3</v>
      </c>
      <c r="DQ18" s="25">
        <f>'RIMS II Type I Employment'!DQ18*VLOOKUP('Equation 4 Type I FTE'!$B18,'Equation 3 FTE Conversion'!$B$10:$E$32,4,FALSE)</f>
        <v>7.4915215456972158E-3</v>
      </c>
      <c r="DR18" s="25">
        <f>'RIMS II Type I Employment'!DR18*VLOOKUP('Equation 4 Type I FTE'!$B18,'Equation 3 FTE Conversion'!$B$10:$E$32,4,FALSE)</f>
        <v>1.2456832337612812E-2</v>
      </c>
      <c r="DS18" s="25">
        <f>'RIMS II Type I Employment'!DS18*VLOOKUP('Equation 4 Type I FTE'!$B18,'Equation 3 FTE Conversion'!$B$10:$E$32,4,FALSE)</f>
        <v>8.1012965552307095E-3</v>
      </c>
      <c r="DT18" s="25">
        <f>'RIMS II Type I Employment'!DT18*VLOOKUP('Equation 4 Type I FTE'!$B18,'Equation 3 FTE Conversion'!$B$10:$E$32,4,FALSE)</f>
        <v>3.2492296936570485E-2</v>
      </c>
      <c r="DU18" s="25">
        <f>'RIMS II Type I Employment'!DU18*VLOOKUP('Equation 4 Type I FTE'!$B18,'Equation 3 FTE Conversion'!$B$10:$E$32,4,FALSE)</f>
        <v>3.1011414770560568E-2</v>
      </c>
      <c r="DV18" s="25">
        <f>'RIMS II Type I Employment'!DV18*VLOOKUP('Equation 4 Type I FTE'!$B18,'Equation 3 FTE Conversion'!$B$10:$E$32,4,FALSE)</f>
        <v>1.1585725181136392E-2</v>
      </c>
      <c r="DW18" s="25">
        <f>'RIMS II Type I Employment'!DW18*VLOOKUP('Equation 4 Type I FTE'!$B18,'Equation 3 FTE Conversion'!$B$10:$E$32,4,FALSE)</f>
        <v>1.019195373077412E-2</v>
      </c>
      <c r="DX18" s="25">
        <f>'RIMS II Type I Employment'!DX18*VLOOKUP('Equation 4 Type I FTE'!$B18,'Equation 3 FTE Conversion'!$B$10:$E$32,4,FALSE)</f>
        <v>2.7701207575950171E-2</v>
      </c>
      <c r="DY18" s="25">
        <f>'RIMS II Type I Employment'!DY18*VLOOKUP('Equation 4 Type I FTE'!$B18,'Equation 3 FTE Conversion'!$B$10:$E$32,4,FALSE)</f>
        <v>1.7857696707766619E-2</v>
      </c>
      <c r="DZ18" s="25">
        <f>'RIMS II Type I Employment'!DZ18*VLOOKUP('Equation 4 Type I FTE'!$B18,'Equation 3 FTE Conversion'!$B$10:$E$32,4,FALSE)</f>
        <v>1.2892385915851023E-2</v>
      </c>
      <c r="EA18" s="25">
        <f>'RIMS II Type I Employment'!EA18*VLOOKUP('Equation 4 Type I FTE'!$B18,'Equation 3 FTE Conversion'!$B$10:$E$32,4,FALSE)</f>
        <v>1.0453285877717046E-2</v>
      </c>
      <c r="EB18" s="25">
        <f>'RIMS II Type I Employment'!EB18*VLOOKUP('Equation 4 Type I FTE'!$B18,'Equation 3 FTE Conversion'!$B$10:$E$32,4,FALSE)</f>
        <v>5.1221100800813518E-2</v>
      </c>
      <c r="EC18" s="25">
        <f>'RIMS II Type I Employment'!EC18*VLOOKUP('Equation 4 Type I FTE'!$B18,'Equation 3 FTE Conversion'!$B$10:$E$32,4,FALSE)</f>
        <v>1.8815914579890684E-2</v>
      </c>
      <c r="ED18" s="25">
        <f>'RIMS II Type I Employment'!ED18*VLOOKUP('Equation 4 Type I FTE'!$B18,'Equation 3 FTE Conversion'!$B$10:$E$32,4,FALSE)</f>
        <v>1.4024825219270369E-2</v>
      </c>
      <c r="EE18" s="25">
        <f>'RIMS II Type I Employment'!EE18*VLOOKUP('Equation 4 Type I FTE'!$B18,'Equation 3 FTE Conversion'!$B$10:$E$32,4,FALSE)</f>
        <v>1.0975950171602899E-2</v>
      </c>
      <c r="EF18" s="25">
        <f>'RIMS II Type I Employment'!EF18*VLOOKUP('Equation 4 Type I FTE'!$B18,'Equation 3 FTE Conversion'!$B$10:$E$32,4,FALSE)</f>
        <v>1.6115482394813776E-2</v>
      </c>
      <c r="EG18" s="25">
        <f>'RIMS II Type I Employment'!EG18*VLOOKUP('Equation 4 Type I FTE'!$B18,'Equation 3 FTE Conversion'!$B$10:$E$32,4,FALSE)</f>
        <v>1.7335032413880767E-2</v>
      </c>
      <c r="EH18" s="25">
        <f>'RIMS II Type I Employment'!EH18*VLOOKUP('Equation 4 Type I FTE'!$B18,'Equation 3 FTE Conversion'!$B$10:$E$32,4,FALSE)</f>
        <v>1.1150171602898183E-2</v>
      </c>
      <c r="EI18" s="25">
        <f>'RIMS II Type I Employment'!EI18*VLOOKUP('Equation 4 Type I FTE'!$B18,'Equation 3 FTE Conversion'!$B$10:$E$32,4,FALSE)</f>
        <v>1.1672835896784034E-2</v>
      </c>
      <c r="EJ18" s="25">
        <f>'RIMS II Type I Employment'!EJ18*VLOOKUP('Equation 4 Type I FTE'!$B18,'Equation 3 FTE Conversion'!$B$10:$E$32,4,FALSE)</f>
        <v>1.3153718062793949E-2</v>
      </c>
      <c r="EK18" s="25">
        <f>'RIMS II Type I Employment'!EK18*VLOOKUP('Equation 4 Type I FTE'!$B18,'Equation 3 FTE Conversion'!$B$10:$E$32,4,FALSE)</f>
        <v>2.2910118215329858E-2</v>
      </c>
      <c r="EL18" s="25">
        <f>'RIMS II Type I Employment'!EL18*VLOOKUP('Equation 4 Type I FTE'!$B18,'Equation 3 FTE Conversion'!$B$10:$E$32,4,FALSE)</f>
        <v>8.7981822804118467E-2</v>
      </c>
      <c r="EM18" s="25">
        <f>'RIMS II Type I Employment'!EM18*VLOOKUP('Equation 4 Type I FTE'!$B18,'Equation 3 FTE Conversion'!$B$10:$E$32,4,FALSE)</f>
        <v>1.0104843015126477E-2</v>
      </c>
      <c r="EN18" s="25">
        <f>'RIMS II Type I Employment'!EN18*VLOOKUP('Equation 4 Type I FTE'!$B18,'Equation 3 FTE Conversion'!$B$10:$E$32,4,FALSE)</f>
        <v>1.4373268081860938E-2</v>
      </c>
      <c r="EO18" s="25">
        <f>'RIMS II Type I Employment'!EO18*VLOOKUP('Equation 4 Type I FTE'!$B18,'Equation 3 FTE Conversion'!$B$10:$E$32,4,FALSE)</f>
        <v>0.14852377017922969</v>
      </c>
      <c r="EP18" s="25">
        <f>'RIMS II Type I Employment'!EP18*VLOOKUP('Equation 4 Type I FTE'!$B18,'Equation 3 FTE Conversion'!$B$10:$E$32,4,FALSE)</f>
        <v>7.8399644082877834E-2</v>
      </c>
      <c r="EQ18" s="25">
        <f>'RIMS II Type I Employment'!EQ18*VLOOKUP('Equation 4 Type I FTE'!$B18,'Equation 3 FTE Conversion'!$B$10:$E$32,4,FALSE)</f>
        <v>6.6813918901741459E-2</v>
      </c>
      <c r="ER18" s="25">
        <f>'RIMS II Type I Employment'!ER18*VLOOKUP('Equation 4 Type I FTE'!$B18,'Equation 3 FTE Conversion'!$B$10:$E$32,4,FALSE)</f>
        <v>4.6168679293250282E-2</v>
      </c>
      <c r="ES18" s="25">
        <f>'RIMS II Type I Employment'!ES18*VLOOKUP('Equation 4 Type I FTE'!$B18,'Equation 3 FTE Conversion'!$B$10:$E$32,4,FALSE)</f>
        <v>2.1255014618024662E-2</v>
      </c>
      <c r="ET18" s="25">
        <f>'RIMS II Type I Employment'!ET18*VLOOKUP('Equation 4 Type I FTE'!$B18,'Equation 3 FTE Conversion'!$B$10:$E$32,4,FALSE)</f>
        <v>4.9304665056565396E-2</v>
      </c>
      <c r="EU18" s="25">
        <f>'RIMS II Type I Employment'!EU18*VLOOKUP('Equation 4 Type I FTE'!$B18,'Equation 3 FTE Conversion'!$B$10:$E$32,4,FALSE)</f>
        <v>4.8694890047031904E-2</v>
      </c>
      <c r="EV18" s="25">
        <f>'RIMS II Type I Employment'!EV18*VLOOKUP('Equation 4 Type I FTE'!$B18,'Equation 3 FTE Conversion'!$B$10:$E$32,4,FALSE)</f>
        <v>1.1237282318545825E-2</v>
      </c>
      <c r="EW18" s="25">
        <f>'RIMS II Type I Employment'!EW18*VLOOKUP('Equation 4 Type I FTE'!$B18,'Equation 3 FTE Conversion'!$B$10:$E$32,4,FALSE)</f>
        <v>6.6204143892207952E-3</v>
      </c>
      <c r="EX18" s="25">
        <f>'RIMS II Type I Employment'!EX18*VLOOKUP('Equation 4 Type I FTE'!$B18,'Equation 3 FTE Conversion'!$B$10:$E$32,4,FALSE)</f>
        <v>1.324082877844159E-2</v>
      </c>
      <c r="EY18" s="25">
        <f>'RIMS II Type I Employment'!EY18*VLOOKUP('Equation 4 Type I FTE'!$B18,'Equation 3 FTE Conversion'!$B$10:$E$32,4,FALSE)</f>
        <v>1.0104843015126477E-2</v>
      </c>
      <c r="EZ18" s="25">
        <f>'RIMS II Type I Employment'!EZ18*VLOOKUP('Equation 4 Type I FTE'!$B18,'Equation 3 FTE Conversion'!$B$10:$E$32,4,FALSE)</f>
        <v>1.2369721621965171E-2</v>
      </c>
      <c r="FA18" s="25">
        <f>'RIMS II Type I Employment'!FA18*VLOOKUP('Equation 4 Type I FTE'!$B18,'Equation 3 FTE Conversion'!$B$10:$E$32,4,FALSE)</f>
        <v>1.4024825219270369E-2</v>
      </c>
      <c r="FB18" s="25">
        <f>'RIMS II Type I Employment'!FB18*VLOOKUP('Equation 4 Type I FTE'!$B18,'Equation 3 FTE Conversion'!$B$10:$E$32,4,FALSE)</f>
        <v>2.5087886106520907E-2</v>
      </c>
      <c r="FC18" s="25">
        <f>'RIMS II Type I Employment'!FC18*VLOOKUP('Equation 4 Type I FTE'!$B18,'Equation 3 FTE Conversion'!$B$10:$E$32,4,FALSE)</f>
        <v>0.19939642811745265</v>
      </c>
      <c r="FD18" s="25">
        <f>'RIMS II Type I Employment'!FD18*VLOOKUP('Equation 4 Type I FTE'!$B18,'Equation 3 FTE Conversion'!$B$10:$E$32,4,FALSE)</f>
        <v>9.0595144273547725E-3</v>
      </c>
      <c r="FE18" s="25">
        <f>'RIMS II Type I Employment'!FE18*VLOOKUP('Equation 4 Type I FTE'!$B18,'Equation 3 FTE Conversion'!$B$10:$E$32,4,FALSE)</f>
        <v>7.7528536926401419E-3</v>
      </c>
      <c r="FF18" s="25">
        <f>'RIMS II Type I Employment'!FF18*VLOOKUP('Equation 4 Type I FTE'!$B18,'Equation 3 FTE Conversion'!$B$10:$E$32,4,FALSE)</f>
        <v>0.12770430913944325</v>
      </c>
      <c r="FG18" s="25">
        <f>'RIMS II Type I Employment'!FG18*VLOOKUP('Equation 4 Type I FTE'!$B18,'Equation 3 FTE Conversion'!$B$10:$E$32,4,FALSE)</f>
        <v>0.10810439811872379</v>
      </c>
      <c r="FH18" s="25">
        <f>'RIMS II Type I Employment'!FH18*VLOOKUP('Equation 4 Type I FTE'!$B18,'Equation 3 FTE Conversion'!$B$10:$E$32,4,FALSE)</f>
        <v>3.3102071946103977E-2</v>
      </c>
      <c r="FI18" s="25">
        <f>'RIMS II Type I Employment'!FI18*VLOOKUP('Equation 4 Type I FTE'!$B18,'Equation 3 FTE Conversion'!$B$10:$E$32,4,FALSE)</f>
        <v>9.9393326553959563E-2</v>
      </c>
      <c r="FJ18" s="25">
        <f>'RIMS II Type I Employment'!FJ18*VLOOKUP('Equation 4 Type I FTE'!$B18,'Equation 3 FTE Conversion'!$B$10:$E$32,4,FALSE)</f>
        <v>7.6396097622982079E-2</v>
      </c>
      <c r="FK18" s="25">
        <f>'RIMS II Type I Employment'!FK18*VLOOKUP('Equation 4 Type I FTE'!$B18,'Equation 3 FTE Conversion'!$B$10:$E$32,4,FALSE)</f>
        <v>4.1813143510868185E-2</v>
      </c>
      <c r="FL18" s="25">
        <f>'RIMS II Type I Employment'!FL18*VLOOKUP('Equation 4 Type I FTE'!$B18,'Equation 3 FTE Conversion'!$B$10:$E$32,4,FALSE)</f>
        <v>7.6134765476039146E-2</v>
      </c>
      <c r="FM18" s="25">
        <f>'RIMS II Type I Employment'!FM18*VLOOKUP('Equation 4 Type I FTE'!$B18,'Equation 3 FTE Conversion'!$B$10:$E$32,4,FALSE)</f>
        <v>0.12273899834752763</v>
      </c>
      <c r="FN18" s="25">
        <f>'RIMS II Type I Employment'!FN18*VLOOKUP('Equation 4 Type I FTE'!$B18,'Equation 3 FTE Conversion'!$B$10:$E$32,4,FALSE)</f>
        <v>3.6063836278123804E-2</v>
      </c>
      <c r="FO18" s="25">
        <f>'RIMS II Type I Employment'!FO18*VLOOKUP('Equation 4 Type I FTE'!$B18,'Equation 3 FTE Conversion'!$B$10:$E$32,4,FALSE)</f>
        <v>4.8172225753146052E-2</v>
      </c>
      <c r="FP18" s="25">
        <f>'RIMS II Type I Employment'!FP18*VLOOKUP('Equation 4 Type I FTE'!$B18,'Equation 3 FTE Conversion'!$B$10:$E$32,4,FALSE)</f>
        <v>3.5279839837295032E-2</v>
      </c>
      <c r="FQ18" s="25">
        <f>'RIMS II Type I Employment'!FQ18*VLOOKUP('Equation 4 Type I FTE'!$B18,'Equation 3 FTE Conversion'!$B$10:$E$32,4,FALSE)</f>
        <v>2.7962539722893094E-2</v>
      </c>
      <c r="FR18" s="25">
        <f>'RIMS II Type I Employment'!FR18*VLOOKUP('Equation 4 Type I FTE'!$B18,'Equation 3 FTE Conversion'!$B$10:$E$32,4,FALSE)</f>
        <v>0.32771051226642933</v>
      </c>
      <c r="FS18" s="25">
        <f>'RIMS II Type I Employment'!FS18*VLOOKUP('Equation 4 Type I FTE'!$B18,'Equation 3 FTE Conversion'!$B$10:$E$32,4,FALSE)</f>
        <v>1.5854150247870853E-2</v>
      </c>
      <c r="FT18" s="25">
        <f>'RIMS II Type I Employment'!FT18*VLOOKUP('Equation 4 Type I FTE'!$B18,'Equation 3 FTE Conversion'!$B$10:$E$32,4,FALSE)</f>
        <v>0.13502160925384518</v>
      </c>
      <c r="FU18" s="25">
        <f>'RIMS II Type I Employment'!FU18*VLOOKUP('Equation 4 Type I FTE'!$B18,'Equation 3 FTE Conversion'!$B$10:$E$32,4,FALSE)</f>
        <v>2.7265653997711962E-2</v>
      </c>
      <c r="FV18" s="25">
        <f>'RIMS II Type I Employment'!FV18*VLOOKUP('Equation 4 Type I FTE'!$B18,'Equation 3 FTE Conversion'!$B$10:$E$32,4,FALSE)</f>
        <v>2.4303889665692132E-2</v>
      </c>
      <c r="FW18" s="25">
        <f>'RIMS II Type I Employment'!FW18*VLOOKUP('Equation 4 Type I FTE'!$B18,'Equation 3 FTE Conversion'!$B$10:$E$32,4,FALSE)</f>
        <v>1.8467471717300114E-2</v>
      </c>
      <c r="FX18" s="25">
        <f>'RIMS II Type I Employment'!FX18*VLOOKUP('Equation 4 Type I FTE'!$B18,'Equation 3 FTE Conversion'!$B$10:$E$32,4,FALSE)</f>
        <v>3.0314529045379429E-2</v>
      </c>
      <c r="FY18" s="25">
        <f>'RIMS II Type I Employment'!FY18*VLOOKUP('Equation 4 Type I FTE'!$B18,'Equation 3 FTE Conversion'!$B$10:$E$32,4,FALSE)</f>
        <v>2.1864789627558154E-2</v>
      </c>
      <c r="FZ18" s="25">
        <f>'RIMS II Type I Employment'!FZ18*VLOOKUP('Equation 4 Type I FTE'!$B18,'Equation 3 FTE Conversion'!$B$10:$E$32,4,FALSE)</f>
        <v>1.6551035973051988E-2</v>
      </c>
      <c r="GA18" s="25">
        <f>'RIMS II Type I Employment'!GA18*VLOOKUP('Equation 4 Type I FTE'!$B18,'Equation 3 FTE Conversion'!$B$10:$E$32,4,FALSE)</f>
        <v>2.1690568196262867E-2</v>
      </c>
      <c r="GB18" s="25">
        <f>'RIMS II Type I Employment'!GB18*VLOOKUP('Equation 4 Type I FTE'!$B18,'Equation 3 FTE Conversion'!$B$10:$E$32,4,FALSE)</f>
        <v>2.1516346764967584E-2</v>
      </c>
      <c r="GC18" s="25">
        <f>'RIMS II Type I Employment'!GC18*VLOOKUP('Equation 4 Type I FTE'!$B18,'Equation 3 FTE Conversion'!$B$10:$E$32,4,FALSE)</f>
        <v>2.6307436125587898E-2</v>
      </c>
      <c r="GD18" s="25">
        <f>'RIMS II Type I Employment'!GD18*VLOOKUP('Equation 4 Type I FTE'!$B18,'Equation 3 FTE Conversion'!$B$10:$E$32,4,FALSE)</f>
        <v>4.2597139951696956E-2</v>
      </c>
      <c r="GE18" s="25">
        <f>'RIMS II Type I Employment'!GE18*VLOOKUP('Equation 4 Type I FTE'!$B18,'Equation 3 FTE Conversion'!$B$10:$E$32,4,FALSE)</f>
        <v>1.6812368119994914E-2</v>
      </c>
      <c r="GF18" s="25">
        <f>'RIMS II Type I Employment'!GF18*VLOOKUP('Equation 4 Type I FTE'!$B18,'Equation 3 FTE Conversion'!$B$10:$E$32,4,FALSE)</f>
        <v>2.3955446803101563E-2</v>
      </c>
      <c r="GG18" s="25">
        <f>'RIMS II Type I Employment'!GG18*VLOOKUP('Equation 4 Type I FTE'!$B18,'Equation 3 FTE Conversion'!$B$10:$E$32,4,FALSE)</f>
        <v>3.0750082623617642E-2</v>
      </c>
      <c r="GH18" s="25">
        <f>'RIMS II Type I Employment'!GH18*VLOOKUP('Equation 4 Type I FTE'!$B18,'Equation 3 FTE Conversion'!$B$10:$E$32,4,FALSE)</f>
        <v>2.848520401677895E-2</v>
      </c>
      <c r="GI18" s="25">
        <f>'RIMS II Type I Employment'!GI18*VLOOKUP('Equation 4 Type I FTE'!$B18,'Equation 3 FTE Conversion'!$B$10:$E$32,4,FALSE)</f>
        <v>3.3189182661751623E-2</v>
      </c>
      <c r="GJ18" s="25">
        <f>'RIMS II Type I Employment'!GJ18*VLOOKUP('Equation 4 Type I FTE'!$B18,'Equation 3 FTE Conversion'!$B$10:$E$32,4,FALSE)</f>
        <v>5.7231740180500819E-2</v>
      </c>
      <c r="GK18" s="25">
        <f>'RIMS II Type I Employment'!GK18*VLOOKUP('Equation 4 Type I FTE'!$B18,'Equation 3 FTE Conversion'!$B$10:$E$32,4,FALSE)</f>
        <v>5.4792640142366844E-2</v>
      </c>
      <c r="GL18" s="25">
        <f>'RIMS II Type I Employment'!GL18*VLOOKUP('Equation 4 Type I FTE'!$B18,'Equation 3 FTE Conversion'!$B$10:$E$32,4,FALSE)</f>
        <v>7.3782776153552804E-2</v>
      </c>
      <c r="GM18" s="25">
        <f>'RIMS II Type I Employment'!GM18*VLOOKUP('Equation 4 Type I FTE'!$B18,'Equation 3 FTE Conversion'!$B$10:$E$32,4,FALSE)</f>
        <v>5.0872657938222952E-2</v>
      </c>
      <c r="GN18" s="25">
        <f>'RIMS II Type I Employment'!GN18*VLOOKUP('Equation 4 Type I FTE'!$B18,'Equation 3 FTE Conversion'!$B$10:$E$32,4,FALSE)</f>
        <v>2.517499682216855E-2</v>
      </c>
      <c r="GO18" s="25">
        <f>'RIMS II Type I Employment'!GO18*VLOOKUP('Equation 4 Type I FTE'!$B18,'Equation 3 FTE Conversion'!$B$10:$E$32,4,FALSE)</f>
        <v>1.7247921698233127E-2</v>
      </c>
      <c r="GP18" s="25">
        <f>'RIMS II Type I Employment'!GP18*VLOOKUP('Equation 4 Type I FTE'!$B18,'Equation 3 FTE Conversion'!$B$10:$E$32,4,FALSE)</f>
        <v>2.386833608745392E-2</v>
      </c>
      <c r="GQ18" s="25">
        <f>'RIMS II Type I Employment'!GQ18*VLOOKUP('Equation 4 Type I FTE'!$B18,'Equation 3 FTE Conversion'!$B$10:$E$32,4,FALSE)</f>
        <v>3.3276293377399256E-2</v>
      </c>
      <c r="GR18" s="25">
        <f>'RIMS II Type I Employment'!GR18*VLOOKUP('Equation 4 Type I FTE'!$B18,'Equation 3 FTE Conversion'!$B$10:$E$32,4,FALSE)</f>
        <v>3.162118978009406E-2</v>
      </c>
      <c r="GS18" s="25">
        <f>'RIMS II Type I Employment'!GS18*VLOOKUP('Equation 4 Type I FTE'!$B18,'Equation 3 FTE Conversion'!$B$10:$E$32,4,FALSE)</f>
        <v>2.2387453921444006E-2</v>
      </c>
      <c r="GT18" s="25">
        <f>'RIMS II Type I Employment'!GT18*VLOOKUP('Equation 4 Type I FTE'!$B18,'Equation 3 FTE Conversion'!$B$10:$E$32,4,FALSE)</f>
        <v>1.8380361001652471E-2</v>
      </c>
      <c r="GU18" s="25">
        <f>'RIMS II Type I Employment'!GU18*VLOOKUP('Equation 4 Type I FTE'!$B18,'Equation 3 FTE Conversion'!$B$10:$E$32,4,FALSE)</f>
        <v>1.5157264522689715E-2</v>
      </c>
      <c r="GV18" s="25">
        <f>'RIMS II Type I Employment'!GV18*VLOOKUP('Equation 4 Type I FTE'!$B18,'Equation 3 FTE Conversion'!$B$10:$E$32,4,FALSE)</f>
        <v>2.4303889665692132E-2</v>
      </c>
      <c r="GW18" s="25">
        <f>'RIMS II Type I Employment'!GW18*VLOOKUP('Equation 4 Type I FTE'!$B18,'Equation 3 FTE Conversion'!$B$10:$E$32,4,FALSE)</f>
        <v>2.7004321850769033E-2</v>
      </c>
      <c r="GX18" s="25">
        <f>'RIMS II Type I Employment'!GX18*VLOOKUP('Equation 4 Type I FTE'!$B18,'Equation 3 FTE Conversion'!$B$10:$E$32,4,FALSE)</f>
        <v>0.12622342697343333</v>
      </c>
      <c r="GY18" s="25">
        <f>'RIMS II Type I Employment'!GY18*VLOOKUP('Equation 4 Type I FTE'!$B18,'Equation 3 FTE Conversion'!$B$10:$E$32,4,FALSE)</f>
        <v>2.4216778950044489E-2</v>
      </c>
      <c r="GZ18" s="25">
        <f>'RIMS II Type I Employment'!GZ18*VLOOKUP('Equation 4 Type I FTE'!$B18,'Equation 3 FTE Conversion'!$B$10:$E$32,4,FALSE)</f>
        <v>2.3258561077920428E-2</v>
      </c>
      <c r="HA18" s="25">
        <f>'RIMS II Type I Employment'!HA18*VLOOKUP('Equation 4 Type I FTE'!$B18,'Equation 3 FTE Conversion'!$B$10:$E$32,4,FALSE)</f>
        <v>1.9338578873776536E-2</v>
      </c>
      <c r="HB18" s="25">
        <f>'RIMS II Type I Employment'!HB18*VLOOKUP('Equation 4 Type I FTE'!$B18,'Equation 3 FTE Conversion'!$B$10:$E$32,4,FALSE)</f>
        <v>8.5368501334689203E-3</v>
      </c>
      <c r="HC18" s="25">
        <f>'RIMS II Type I Employment'!HC18*VLOOKUP('Equation 4 Type I FTE'!$B18,'Equation 3 FTE Conversion'!$B$10:$E$32,4,FALSE)</f>
        <v>2.0645239608491163E-2</v>
      </c>
      <c r="HD18" s="25">
        <f>'RIMS II Type I Employment'!HD18*VLOOKUP('Equation 4 Type I FTE'!$B18,'Equation 3 FTE Conversion'!$B$10:$E$32,4,FALSE)</f>
        <v>1.8903025295538323E-2</v>
      </c>
      <c r="HE18" s="25">
        <f>'RIMS II Type I Employment'!HE18*VLOOKUP('Equation 4 Type I FTE'!$B18,'Equation 3 FTE Conversion'!$B$10:$E$32,4,FALSE)</f>
        <v>1.9077246726833606E-2</v>
      </c>
      <c r="HF18" s="25">
        <f>'RIMS II Type I Employment'!HF18*VLOOKUP('Equation 4 Type I FTE'!$B18,'Equation 3 FTE Conversion'!$B$10:$E$32,4,FALSE)</f>
        <v>7.3608554722257538E-2</v>
      </c>
      <c r="HG18" s="25">
        <f>'RIMS II Type I Employment'!HG18*VLOOKUP('Equation 4 Type I FTE'!$B18,'Equation 3 FTE Conversion'!$B$10:$E$32,4,FALSE)</f>
        <v>1.4808821660099149E-2</v>
      </c>
      <c r="HH18" s="25">
        <f>'RIMS II Type I Employment'!HH18*VLOOKUP('Equation 4 Type I FTE'!$B18,'Equation 3 FTE Conversion'!$B$10:$E$32,4,FALSE)</f>
        <v>0.85743077411974056</v>
      </c>
      <c r="HI18" s="25">
        <f>'RIMS II Type I Employment'!HI18*VLOOKUP('Equation 4 Type I FTE'!$B18,'Equation 3 FTE Conversion'!$B$10:$E$32,4,FALSE)</f>
        <v>2.0296796745900597E-2</v>
      </c>
      <c r="HJ18" s="25">
        <f>'RIMS II Type I Employment'!HJ18*VLOOKUP('Equation 4 Type I FTE'!$B18,'Equation 3 FTE Conversion'!$B$10:$E$32,4,FALSE)</f>
        <v>1.5941260963518493E-2</v>
      </c>
      <c r="HK18" s="25">
        <f>'RIMS II Type I Employment'!HK18*VLOOKUP('Equation 4 Type I FTE'!$B18,'Equation 3 FTE Conversion'!$B$10:$E$32,4,FALSE)</f>
        <v>0</v>
      </c>
      <c r="HL18" s="25">
        <f>'RIMS II Type I Employment'!HL18*VLOOKUP('Equation 4 Type I FTE'!$B18,'Equation 3 FTE Conversion'!$B$10:$E$32,4,FALSE)</f>
        <v>2.6568768272530824E-2</v>
      </c>
      <c r="HM18" s="25">
        <f>'RIMS II Type I Employment'!HM18*VLOOKUP('Equation 4 Type I FTE'!$B18,'Equation 3 FTE Conversion'!$B$10:$E$32,4,FALSE)</f>
        <v>3.7631829159781367E-2</v>
      </c>
      <c r="HN18" s="25">
        <f>'RIMS II Type I Employment'!HN18*VLOOKUP('Equation 4 Type I FTE'!$B18,'Equation 3 FTE Conversion'!$B$10:$E$32,4,FALSE)</f>
        <v>5.1830875810347017E-2</v>
      </c>
      <c r="HO18" s="25">
        <f>'RIMS II Type I Employment'!HO18*VLOOKUP('Equation 4 Type I FTE'!$B18,'Equation 3 FTE Conversion'!$B$10:$E$32,4,FALSE)</f>
        <v>1.8467471717300114E-2</v>
      </c>
      <c r="HP18" s="25">
        <f>'RIMS II Type I Employment'!HP18*VLOOKUP('Equation 4 Type I FTE'!$B18,'Equation 3 FTE Conversion'!$B$10:$E$32,4,FALSE)</f>
        <v>1.8728803864243037E-2</v>
      </c>
      <c r="HQ18" s="25">
        <f>'RIMS II Type I Employment'!HQ18*VLOOKUP('Equation 4 Type I FTE'!$B18,'Equation 3 FTE Conversion'!$B$10:$E$32,4,FALSE)</f>
        <v>1.6115482394813776E-2</v>
      </c>
      <c r="HR18" s="25">
        <f>'RIMS II Type I Employment'!HR18*VLOOKUP('Equation 4 Type I FTE'!$B18,'Equation 3 FTE Conversion'!$B$10:$E$32,4,FALSE)</f>
        <v>2.6307436125587898E-2</v>
      </c>
      <c r="HS18" s="25">
        <f>'RIMS II Type I Employment'!HS18*VLOOKUP('Equation 4 Type I FTE'!$B18,'Equation 3 FTE Conversion'!$B$10:$E$32,4,FALSE)</f>
        <v>0.25105308249650438</v>
      </c>
      <c r="HT18" s="25">
        <f>'RIMS II Type I Employment'!HT18*VLOOKUP('Equation 4 Type I FTE'!$B18,'Equation 3 FTE Conversion'!$B$10:$E$32,4,FALSE)</f>
        <v>1.8990136011185967E-2</v>
      </c>
      <c r="HU18" s="25">
        <f>'RIMS II Type I Employment'!HU18*VLOOKUP('Equation 4 Type I FTE'!$B18,'Equation 3 FTE Conversion'!$B$10:$E$32,4,FALSE)</f>
        <v>1.3676382356679799E-2</v>
      </c>
      <c r="HV18" s="25">
        <f>'RIMS II Type I Employment'!HV18*VLOOKUP('Equation 4 Type I FTE'!$B18,'Equation 3 FTE Conversion'!$B$10:$E$32,4,FALSE)</f>
        <v>2.2561675352739289E-2</v>
      </c>
      <c r="HW18" s="25">
        <f>'RIMS II Type I Employment'!HW18*VLOOKUP('Equation 4 Type I FTE'!$B18,'Equation 3 FTE Conversion'!$B$10:$E$32,4,FALSE)</f>
        <v>1.7857696707766619E-2</v>
      </c>
      <c r="HX18" s="25">
        <f>'RIMS II Type I Employment'!HX18*VLOOKUP('Equation 4 Type I FTE'!$B18,'Equation 3 FTE Conversion'!$B$10:$E$32,4,FALSE)</f>
        <v>4.425224354900216E-2</v>
      </c>
      <c r="HY18" s="25">
        <f>'RIMS II Type I Employment'!HY18*VLOOKUP('Equation 4 Type I FTE'!$B18,'Equation 3 FTE Conversion'!$B$10:$E$32,4,FALSE)</f>
        <v>2.8572314732426593E-2</v>
      </c>
      <c r="HZ18" s="25">
        <f>'RIMS II Type I Employment'!HZ18*VLOOKUP('Equation 4 Type I FTE'!$B18,'Equation 3 FTE Conversion'!$B$10:$E$32,4,FALSE)</f>
        <v>2.4652332528282698E-2</v>
      </c>
      <c r="IA18" s="25">
        <f>'RIMS II Type I Employment'!IA18*VLOOKUP('Equation 4 Type I FTE'!$B18,'Equation 3 FTE Conversion'!$B$10:$E$32,4,FALSE)</f>
        <v>3.5889614846828524E-2</v>
      </c>
      <c r="IB18" s="25">
        <f>'RIMS II Type I Employment'!IB18*VLOOKUP('Equation 4 Type I FTE'!$B18,'Equation 3 FTE Conversion'!$B$10:$E$32,4,FALSE)</f>
        <v>2.517499682216855E-2</v>
      </c>
      <c r="IC18" s="25">
        <f>'RIMS II Type I Employment'!IC18*VLOOKUP('Equation 4 Type I FTE'!$B18,'Equation 3 FTE Conversion'!$B$10:$E$32,4,FALSE)</f>
        <v>4.4862018558535652E-2</v>
      </c>
      <c r="ID18" s="25">
        <f>'RIMS II Type I Employment'!ID18*VLOOKUP('Equation 4 Type I FTE'!$B18,'Equation 3 FTE Conversion'!$B$10:$E$32,4,FALSE)</f>
        <v>3.3973179102580395E-2</v>
      </c>
      <c r="IE18" s="25">
        <f>'RIMS II Type I Employment'!IE18*VLOOKUP('Equation 4 Type I FTE'!$B18,'Equation 3 FTE Conversion'!$B$10:$E$32,4,FALSE)</f>
        <v>2.3955446803101563E-2</v>
      </c>
      <c r="IF18" s="25">
        <f>'RIMS II Type I Employment'!IF18*VLOOKUP('Equation 4 Type I FTE'!$B18,'Equation 3 FTE Conversion'!$B$10:$E$32,4,FALSE)</f>
        <v>1.7596364560823693E-2</v>
      </c>
      <c r="IG18" s="25">
        <f>'RIMS II Type I Employment'!IG18*VLOOKUP('Equation 4 Type I FTE'!$B18,'Equation 3 FTE Conversion'!$B$10:$E$32,4,FALSE)</f>
        <v>1.2195500190669886E-2</v>
      </c>
      <c r="IH18" s="25">
        <f>'RIMS II Type I Employment'!IH18*VLOOKUP('Equation 4 Type I FTE'!$B18,'Equation 3 FTE Conversion'!$B$10:$E$32,4,FALSE)</f>
        <v>1.280527520020338E-2</v>
      </c>
      <c r="II18" s="25">
        <f>'RIMS II Type I Employment'!II18*VLOOKUP('Equation 4 Type I FTE'!$B18,'Equation 3 FTE Conversion'!$B$10:$E$32,4,FALSE)</f>
        <v>6.5333036735731528E-3</v>
      </c>
      <c r="IJ18" s="25">
        <f>'RIMS II Type I Employment'!IJ18*VLOOKUP('Equation 4 Type I FTE'!$B18,'Equation 3 FTE Conversion'!$B$10:$E$32,4,FALSE)</f>
        <v>2.0035464598957671E-2</v>
      </c>
      <c r="IK18" s="25">
        <f>'RIMS II Type I Employment'!IK18*VLOOKUP('Equation 4 Type I FTE'!$B18,'Equation 3 FTE Conversion'!$B$10:$E$32,4,FALSE)</f>
        <v>4.2597139951696956E-2</v>
      </c>
      <c r="IL18" s="25">
        <f>'RIMS II Type I Employment'!IL18*VLOOKUP('Equation 4 Type I FTE'!$B18,'Equation 3 FTE Conversion'!$B$10:$E$32,4,FALSE)</f>
        <v>1.7335032413880767E-2</v>
      </c>
      <c r="IM18" s="25">
        <f>'RIMS II Type I Employment'!IM18*VLOOKUP('Equation 4 Type I FTE'!$B18,'Equation 3 FTE Conversion'!$B$10:$E$32,4,FALSE)</f>
        <v>5.1308211516461165E-2</v>
      </c>
      <c r="IN18" s="25">
        <f>'RIMS II Type I Employment'!IN18*VLOOKUP('Equation 4 Type I FTE'!$B18,'Equation 3 FTE Conversion'!$B$10:$E$32,4,FALSE)</f>
        <v>0.14913354518876318</v>
      </c>
      <c r="IO18" s="25">
        <f>'RIMS II Type I Employment'!IO18*VLOOKUP('Equation 4 Type I FTE'!$B18,'Equation 3 FTE Conversion'!$B$10:$E$32,4,FALSE)</f>
        <v>0.16098060251684249</v>
      </c>
      <c r="IP18" s="25">
        <f>'RIMS II Type I Employment'!IP18*VLOOKUP('Equation 4 Type I FTE'!$B18,'Equation 3 FTE Conversion'!$B$10:$E$32,4,FALSE)</f>
        <v>1.4983043091394432E-2</v>
      </c>
      <c r="IQ18" s="25">
        <f>'RIMS II Type I Employment'!IQ18*VLOOKUP('Equation 4 Type I FTE'!$B18,'Equation 3 FTE Conversion'!$B$10:$E$32,4,FALSE)</f>
        <v>3.1882521927036986E-2</v>
      </c>
      <c r="IR18" s="25">
        <f>'RIMS II Type I Employment'!IR18*VLOOKUP('Equation 4 Type I FTE'!$B18,'Equation 3 FTE Conversion'!$B$10:$E$32,4,FALSE)</f>
        <v>2.0558128892843523E-2</v>
      </c>
      <c r="IS18" s="25">
        <f>'RIMS II Type I Employment'!IS18*VLOOKUP('Equation 4 Type I FTE'!$B18,'Equation 3 FTE Conversion'!$B$10:$E$32,4,FALSE)</f>
        <v>1.4634600228803862E-2</v>
      </c>
      <c r="IT18" s="25">
        <f>'RIMS II Type I Employment'!IT18*VLOOKUP('Equation 4 Type I FTE'!$B18,'Equation 3 FTE Conversion'!$B$10:$E$32,4,FALSE)</f>
        <v>1.2543943053260453E-2</v>
      </c>
      <c r="IU18" s="25">
        <f>'RIMS II Type I Employment'!IU18*VLOOKUP('Equation 4 Type I FTE'!$B18,'Equation 3 FTE Conversion'!$B$10:$E$32,4,FALSE)</f>
        <v>2.1951900343205797E-2</v>
      </c>
      <c r="IV18" s="25">
        <f>'RIMS II Type I Employment'!IV18*VLOOKUP('Equation 4 Type I FTE'!$B18,'Equation 3 FTE Conversion'!$B$10:$E$32,4,FALSE)</f>
        <v>1.8990136011185967E-2</v>
      </c>
      <c r="IW18" s="25">
        <f>'RIMS II Type I Employment'!IW18*VLOOKUP('Equation 4 Type I FTE'!$B18,'Equation 3 FTE Conversion'!$B$10:$E$32,4,FALSE)</f>
        <v>1.9425689589424176E-2</v>
      </c>
      <c r="IX18" s="25">
        <f>'RIMS II Type I Employment'!IX18*VLOOKUP('Equation 4 Type I FTE'!$B18,'Equation 3 FTE Conversion'!$B$10:$E$32,4,FALSE)</f>
        <v>2.9966086182788863E-2</v>
      </c>
      <c r="IY18" s="25">
        <f>'RIMS II Type I Employment'!IY18*VLOOKUP('Equation 4 Type I FTE'!$B18,'Equation 3 FTE Conversion'!$B$10:$E$32,4,FALSE)</f>
        <v>4.6430011440193208E-2</v>
      </c>
      <c r="IZ18" s="25">
        <f>'RIMS II Type I Employment'!IZ18*VLOOKUP('Equation 4 Type I FTE'!$B18,'Equation 3 FTE Conversion'!$B$10:$E$32,4,FALSE)</f>
        <v>1.5070153807042073E-2</v>
      </c>
      <c r="JA18" s="25">
        <f>'RIMS II Type I Employment'!JA18*VLOOKUP('Equation 4 Type I FTE'!$B18,'Equation 3 FTE Conversion'!$B$10:$E$32,4,FALSE)</f>
        <v>2.1516346764967584E-2</v>
      </c>
      <c r="JB18" s="25">
        <f>'RIMS II Type I Employment'!JB18*VLOOKUP('Equation 4 Type I FTE'!$B18,'Equation 3 FTE Conversion'!$B$10:$E$32,4,FALSE)</f>
        <v>3.5018507690352099E-2</v>
      </c>
      <c r="JC18" s="25">
        <f>'RIMS II Type I Employment'!JC18*VLOOKUP('Equation 4 Type I FTE'!$B18,'Equation 3 FTE Conversion'!$B$10:$E$32,4,FALSE)</f>
        <v>6.4959331765603148</v>
      </c>
      <c r="JD18" s="25">
        <f>'RIMS II Type I Employment'!JD18*VLOOKUP('Equation 4 Type I FTE'!$B18,'Equation 3 FTE Conversion'!$B$10:$E$32,4,FALSE)</f>
        <v>10.5011096606076</v>
      </c>
      <c r="JE18" s="25">
        <f>'RIMS II Type I Employment'!JE18*VLOOKUP('Equation 4 Type I FTE'!$B18,'Equation 3 FTE Conversion'!$B$10:$E$32,4,FALSE)</f>
        <v>10.642316130672429</v>
      </c>
      <c r="JF18" s="25">
        <f>'RIMS II Type I Employment'!JF18*VLOOKUP('Equation 4 Type I FTE'!$B18,'Equation 3 FTE Conversion'!$B$10:$E$32,4,FALSE)</f>
        <v>7.912963188000508</v>
      </c>
      <c r="JG18" s="25">
        <f>'RIMS II Type I Employment'!JG18*VLOOKUP('Equation 4 Type I FTE'!$B18,'Equation 3 FTE Conversion'!$B$10:$E$32,4,FALSE)</f>
        <v>10.013289652980806</v>
      </c>
      <c r="JH18" s="25">
        <f>'RIMS II Type I Employment'!JH18*VLOOKUP('Equation 4 Type I FTE'!$B18,'Equation 3 FTE Conversion'!$B$10:$E$32,4,FALSE)</f>
        <v>9.0846894241769416</v>
      </c>
      <c r="JI18" s="25">
        <f>'RIMS II Type I Employment'!JI18*VLOOKUP('Equation 4 Type I FTE'!$B18,'Equation 3 FTE Conversion'!$B$10:$E$32,4,FALSE)</f>
        <v>8.5552304944705728</v>
      </c>
      <c r="JJ18" s="25">
        <f>'RIMS II Type I Employment'!JJ18*VLOOKUP('Equation 4 Type I FTE'!$B18,'Equation 3 FTE Conversion'!$B$10:$E$32,4,FALSE)</f>
        <v>6.9766972162196517</v>
      </c>
      <c r="JK18" s="25">
        <f>'RIMS II Type I Employment'!JK18*VLOOKUP('Equation 4 Type I FTE'!$B18,'Equation 3 FTE Conversion'!$B$10:$E$32,4,FALSE)</f>
        <v>11.044593415533241</v>
      </c>
      <c r="JL18" s="25">
        <f>'RIMS II Type I Employment'!JL18*VLOOKUP('Equation 4 Type I FTE'!$B18,'Equation 3 FTE Conversion'!$B$10:$E$32,4,FALSE)</f>
        <v>4.6778454302783774E-2</v>
      </c>
      <c r="JM18" s="25">
        <f>'RIMS II Type I Employment'!JM18*VLOOKUP('Equation 4 Type I FTE'!$B18,'Equation 3 FTE Conversion'!$B$10:$E$32,4,FALSE)</f>
        <v>5.0088661497394181E-2</v>
      </c>
      <c r="JN18" s="25">
        <f>'RIMS II Type I Employment'!JN18*VLOOKUP('Equation 4 Type I FTE'!$B18,'Equation 3 FTE Conversion'!$B$10:$E$32,4,FALSE)</f>
        <v>7.8835197661116047E-2</v>
      </c>
      <c r="JO18" s="25">
        <f>'RIMS II Type I Employment'!JO18*VLOOKUP('Equation 4 Type I FTE'!$B18,'Equation 3 FTE Conversion'!$B$10:$E$32,4,FALSE)</f>
        <v>0.28912046523452395</v>
      </c>
      <c r="JP18" s="25">
        <f>'RIMS II Type I Employment'!JP18*VLOOKUP('Equation 4 Type I FTE'!$B18,'Equation 3 FTE Conversion'!$B$10:$E$32,4,FALSE)</f>
        <v>6.4810372441845676E-2</v>
      </c>
      <c r="JQ18" s="25">
        <f>'RIMS II Type I Employment'!JQ18*VLOOKUP('Equation 4 Type I FTE'!$B18,'Equation 3 FTE Conversion'!$B$10:$E$32,4,FALSE)</f>
        <v>6.0367725943815939E-2</v>
      </c>
      <c r="JR18" s="25">
        <f>'RIMS II Type I Employment'!JR18*VLOOKUP('Equation 4 Type I FTE'!$B18,'Equation 3 FTE Conversion'!$B$10:$E$32,4,FALSE)</f>
        <v>8.6152497775517978E-2</v>
      </c>
      <c r="JS18" s="25">
        <f>'RIMS II Type I Employment'!JS18*VLOOKUP('Equation 4 Type I FTE'!$B18,'Equation 3 FTE Conversion'!$B$10:$E$32,4,FALSE)</f>
        <v>7.8573865514173127E-2</v>
      </c>
      <c r="JT18" s="25">
        <f>'RIMS II Type I Employment'!JT18*VLOOKUP('Equation 4 Type I FTE'!$B18,'Equation 3 FTE Conversion'!$B$10:$E$32,4,FALSE)</f>
        <v>4.3468247108173381E-2</v>
      </c>
      <c r="JU18" s="25">
        <f>'RIMS II Type I Employment'!JU18*VLOOKUP('Equation 4 Type I FTE'!$B18,'Equation 3 FTE Conversion'!$B$10:$E$32,4,FALSE)</f>
        <v>3.162118978009406E-2</v>
      </c>
      <c r="JV18" s="25">
        <f>'RIMS II Type I Employment'!JV18*VLOOKUP('Equation 4 Type I FTE'!$B18,'Equation 3 FTE Conversion'!$B$10:$E$32,4,FALSE)</f>
        <v>2.5871882547349689E-2</v>
      </c>
      <c r="JW18" s="25">
        <f>'RIMS II Type I Employment'!JW18*VLOOKUP('Equation 4 Type I FTE'!$B18,'Equation 3 FTE Conversion'!$B$10:$E$32,4,FALSE)</f>
        <v>2.5784771831702046E-2</v>
      </c>
      <c r="JX18" s="25">
        <f>'RIMS II Type I Employment'!JX18*VLOOKUP('Equation 4 Type I FTE'!$B18,'Equation 3 FTE Conversion'!$B$10:$E$32,4,FALSE)</f>
        <v>5.6534854455319687E-2</v>
      </c>
      <c r="JY18" s="25">
        <f>'RIMS II Type I Employment'!JY18*VLOOKUP('Equation 4 Type I FTE'!$B18,'Equation 3 FTE Conversion'!$B$10:$E$32,4,FALSE)</f>
        <v>1.1324393034193466E-2</v>
      </c>
      <c r="JZ18" s="25">
        <f>'RIMS II Type I Employment'!JZ18*VLOOKUP('Equation 4 Type I FTE'!$B18,'Equation 3 FTE Conversion'!$B$10:$E$32,4,FALSE)</f>
        <v>2.0993682471081732E-2</v>
      </c>
      <c r="KA18" s="25">
        <f>'RIMS II Type I Employment'!KA18*VLOOKUP('Equation 4 Type I FTE'!$B18,'Equation 3 FTE Conversion'!$B$10:$E$32,4,FALSE)</f>
        <v>1.4460378797508579E-2</v>
      </c>
      <c r="KB18" s="25">
        <f>'RIMS II Type I Employment'!KB18*VLOOKUP('Equation 4 Type I FTE'!$B18,'Equation 3 FTE Conversion'!$B$10:$E$32,4,FALSE)</f>
        <v>9.2337358586500572E-3</v>
      </c>
      <c r="KC18" s="25">
        <f>'RIMS II Type I Employment'!KC18*VLOOKUP('Equation 4 Type I FTE'!$B18,'Equation 3 FTE Conversion'!$B$10:$E$32,4,FALSE)</f>
        <v>1.2456832337612812E-2</v>
      </c>
      <c r="KD18" s="25">
        <f>'RIMS II Type I Employment'!KD18*VLOOKUP('Equation 4 Type I FTE'!$B18,'Equation 3 FTE Conversion'!$B$10:$E$32,4,FALSE)</f>
        <v>2.0819461039786449E-2</v>
      </c>
      <c r="KE18" s="25">
        <f>'RIMS II Type I Employment'!KE18*VLOOKUP('Equation 4 Type I FTE'!$B18,'Equation 3 FTE Conversion'!$B$10:$E$32,4,FALSE)</f>
        <v>2.5610550400406759E-2</v>
      </c>
      <c r="KF18" s="25">
        <f>'RIMS II Type I Employment'!KF18*VLOOKUP('Equation 4 Type I FTE'!$B18,'Equation 3 FTE Conversion'!$B$10:$E$32,4,FALSE)</f>
        <v>2.1777678911910514E-2</v>
      </c>
      <c r="KG18" s="25">
        <f>'RIMS II Type I Employment'!KG18*VLOOKUP('Equation 4 Type I FTE'!$B18,'Equation 3 FTE Conversion'!$B$10:$E$32,4,FALSE)</f>
        <v>3.1272746917503494E-2</v>
      </c>
      <c r="KH18" s="25">
        <f>'RIMS II Type I Employment'!KH18*VLOOKUP('Equation 4 Type I FTE'!$B18,'Equation 3 FTE Conversion'!$B$10:$E$32,4,FALSE)</f>
        <v>4.5471793568069151E-2</v>
      </c>
      <c r="KI18" s="25">
        <f>'RIMS II Type I Employment'!KI18*VLOOKUP('Equation 4 Type I FTE'!$B18,'Equation 3 FTE Conversion'!$B$10:$E$32,4,FALSE)</f>
        <v>2.0993682471081732E-2</v>
      </c>
      <c r="KJ18" s="25">
        <f>'RIMS II Type I Employment'!KJ18*VLOOKUP('Equation 4 Type I FTE'!$B18,'Equation 3 FTE Conversion'!$B$10:$E$32,4,FALSE)</f>
        <v>1.9948353883310028E-2</v>
      </c>
      <c r="KK18" s="25">
        <f>'RIMS II Type I Employment'!KK18*VLOOKUP('Equation 4 Type I FTE'!$B18,'Equation 3 FTE Conversion'!$B$10:$E$32,4,FALSE)</f>
        <v>2.6220325409940255E-2</v>
      </c>
      <c r="KL18" s="25">
        <f>'RIMS II Type I Employment'!KL18*VLOOKUP('Equation 4 Type I FTE'!$B18,'Equation 3 FTE Conversion'!$B$10:$E$32,4,FALSE)</f>
        <v>3.3624736239989829E-2</v>
      </c>
      <c r="KM18" s="25">
        <f>'RIMS II Type I Employment'!KM18*VLOOKUP('Equation 4 Type I FTE'!$B18,'Equation 3 FTE Conversion'!$B$10:$E$32,4,FALSE)</f>
        <v>2.1690568196262867E-2</v>
      </c>
      <c r="KN18" s="25">
        <f>'RIMS II Type I Employment'!KN18*VLOOKUP('Equation 4 Type I FTE'!$B18,'Equation 3 FTE Conversion'!$B$10:$E$32,4,FALSE)</f>
        <v>5.4879750858014493E-3</v>
      </c>
      <c r="KO18" s="25">
        <f>'RIMS II Type I Employment'!KO18*VLOOKUP('Equation 4 Type I FTE'!$B18,'Equation 3 FTE Conversion'!$B$10:$E$32,4,FALSE)</f>
        <v>1.1411503749841108E-2</v>
      </c>
      <c r="KP18" s="25">
        <f>'RIMS II Type I Employment'!KP18*VLOOKUP('Equation 4 Type I FTE'!$B18,'Equation 3 FTE Conversion'!$B$10:$E$32,4,FALSE)</f>
        <v>7.4915215456972158E-3</v>
      </c>
      <c r="KQ18" s="25">
        <f>'RIMS II Type I Employment'!KQ18*VLOOKUP('Equation 4 Type I FTE'!$B18,'Equation 3 FTE Conversion'!$B$10:$E$32,4,FALSE)</f>
        <v>2.8920757595017159E-2</v>
      </c>
      <c r="KR18" s="25">
        <f>'RIMS II Type I Employment'!KR18*VLOOKUP('Equation 4 Type I FTE'!$B18,'Equation 3 FTE Conversion'!$B$10:$E$32,4,FALSE)</f>
        <v>5.7405961611796105E-2</v>
      </c>
      <c r="KS18" s="25">
        <f>'RIMS II Type I Employment'!KS18*VLOOKUP('Equation 4 Type I FTE'!$B18,'Equation 3 FTE Conversion'!$B$10:$E$32,4,FALSE)</f>
        <v>0.12813986271768146</v>
      </c>
      <c r="KT18" s="25">
        <f>'RIMS II Type I Employment'!KT18*VLOOKUP('Equation 4 Type I FTE'!$B18,'Equation 3 FTE Conversion'!$B$10:$E$32,4,FALSE)</f>
        <v>6.4287708147959838E-2</v>
      </c>
      <c r="KU18" s="25">
        <f>'RIMS II Type I Employment'!KU18*VLOOKUP('Equation 4 Type I FTE'!$B18,'Equation 3 FTE Conversion'!$B$10:$E$32,4,FALSE)</f>
        <v>2.8920757595017159E-2</v>
      </c>
      <c r="KV18" s="25">
        <f>'RIMS II Type I Employment'!KV18*VLOOKUP('Equation 4 Type I FTE'!$B18,'Equation 3 FTE Conversion'!$B$10:$E$32,4,FALSE)</f>
        <v>2.5087886106520907E-2</v>
      </c>
      <c r="KW18" s="25">
        <f>'RIMS II Type I Employment'!KW18*VLOOKUP('Equation 4 Type I FTE'!$B18,'Equation 3 FTE Conversion'!$B$10:$E$32,4,FALSE)</f>
        <v>2.221323249014872E-2</v>
      </c>
      <c r="KX18" s="25">
        <f>'RIMS II Type I Employment'!KX18*VLOOKUP('Equation 4 Type I FTE'!$B18,'Equation 3 FTE Conversion'!$B$10:$E$32,4,FALSE)</f>
        <v>1.0017732299478836E-2</v>
      </c>
      <c r="KY18" s="25">
        <f>'RIMS II Type I Employment'!KY18*VLOOKUP('Equation 4 Type I FTE'!$B18,'Equation 3 FTE Conversion'!$B$10:$E$32,4,FALSE)</f>
        <v>1.1498614465488751E-2</v>
      </c>
      <c r="KZ18" s="25">
        <f>'RIMS II Type I Employment'!KZ18*VLOOKUP('Equation 4 Type I FTE'!$B18,'Equation 3 FTE Conversion'!$B$10:$E$32,4,FALSE)</f>
        <v>2.2735896784034575E-2</v>
      </c>
      <c r="LA18" s="25">
        <f>'RIMS II Type I Employment'!LA18*VLOOKUP('Equation 4 Type I FTE'!$B18,'Equation 3 FTE Conversion'!$B$10:$E$32,4,FALSE)</f>
        <v>1.7596364560823693E-2</v>
      </c>
      <c r="LB18" s="25">
        <f>'RIMS II Type I Employment'!LB18*VLOOKUP('Equation 4 Type I FTE'!$B18,'Equation 3 FTE Conversion'!$B$10:$E$32,4,FALSE)</f>
        <v>2.1080793186729375E-2</v>
      </c>
      <c r="LC18" s="25">
        <f>'RIMS II Type I Employment'!LC18*VLOOKUP('Equation 4 Type I FTE'!$B18,'Equation 3 FTE Conversion'!$B$10:$E$32,4,FALSE)</f>
        <v>2.7352764713359599E-2</v>
      </c>
      <c r="LD18" s="25">
        <f>'RIMS II Type I Employment'!LD18*VLOOKUP('Equation 4 Type I FTE'!$B18,'Equation 3 FTE Conversion'!$B$10:$E$32,4,FALSE)</f>
        <v>2.9356311173255371E-2</v>
      </c>
      <c r="LE18" s="25">
        <f>'RIMS II Type I Employment'!LE18*VLOOKUP('Equation 4 Type I FTE'!$B18,'Equation 3 FTE Conversion'!$B$10:$E$32,4,FALSE)</f>
        <v>3.0401639761027076E-2</v>
      </c>
      <c r="LF18" s="25">
        <f>'RIMS II Type I Employment'!LF18*VLOOKUP('Equation 4 Type I FTE'!$B18,'Equation 3 FTE Conversion'!$B$10:$E$32,4,FALSE)</f>
        <v>4.6778454302783774E-2</v>
      </c>
      <c r="LG18" s="25">
        <f>'RIMS II Type I Employment'!LG18*VLOOKUP('Equation 4 Type I FTE'!$B18,'Equation 3 FTE Conversion'!$B$10:$E$32,4,FALSE)</f>
        <v>2.0209686030252954E-2</v>
      </c>
      <c r="LH18" s="25">
        <f>'RIMS II Type I Employment'!LH18*VLOOKUP('Equation 4 Type I FTE'!$B18,'Equation 3 FTE Conversion'!$B$10:$E$32,4,FALSE)</f>
        <v>3.3624736239989829E-2</v>
      </c>
      <c r="LI18" s="25">
        <f>'RIMS II Type I Employment'!LI18*VLOOKUP('Equation 4 Type I FTE'!$B18,'Equation 3 FTE Conversion'!$B$10:$E$32,4,FALSE)</f>
        <v>8.4497394178212788E-3</v>
      </c>
      <c r="LJ18" s="25">
        <f>'RIMS II Type I Employment'!LJ18*VLOOKUP('Equation 4 Type I FTE'!$B18,'Equation 3 FTE Conversion'!$B$10:$E$32,4,FALSE)</f>
        <v>2.2561675352739289E-2</v>
      </c>
      <c r="LK18" s="25">
        <f>'RIMS II Type I Employment'!LK18*VLOOKUP('Equation 4 Type I FTE'!$B18,'Equation 3 FTE Conversion'!$B$10:$E$32,4,FALSE)</f>
        <v>2.386833608745392E-2</v>
      </c>
      <c r="LL18" s="25">
        <f>'RIMS II Type I Employment'!LL18*VLOOKUP('Equation 4 Type I FTE'!$B18,'Equation 3 FTE Conversion'!$B$10:$E$32,4,FALSE)</f>
        <v>1.0366175162069405E-2</v>
      </c>
      <c r="LM18" s="25">
        <f>'RIMS II Type I Employment'!LM18*VLOOKUP('Equation 4 Type I FTE'!$B18,'Equation 3 FTE Conversion'!$B$10:$E$32,4,FALSE)</f>
        <v>0.11080483030380069</v>
      </c>
      <c r="LN18" s="25">
        <f>'RIMS II Type I Employment'!LN18*VLOOKUP('Equation 4 Type I FTE'!$B18,'Equation 3 FTE Conversion'!$B$10:$E$32,4,FALSE)</f>
        <v>3.4234511249523328E-2</v>
      </c>
      <c r="LO18" s="25">
        <f>'RIMS II Type I Employment'!LO18*VLOOKUP('Equation 4 Type I FTE'!$B18,'Equation 3 FTE Conversion'!$B$10:$E$32,4,FALSE)</f>
        <v>5.2005097241642304E-2</v>
      </c>
      <c r="LP18" s="25">
        <f>'RIMS II Type I Employment'!LP18*VLOOKUP('Equation 4 Type I FTE'!$B18,'Equation 3 FTE Conversion'!$B$10:$E$32,4,FALSE)</f>
        <v>4.0593593491801194E-2</v>
      </c>
      <c r="LQ18" s="25">
        <f>'RIMS II Type I Employment'!LQ18*VLOOKUP('Equation 4 Type I FTE'!$B18,'Equation 3 FTE Conversion'!$B$10:$E$32,4,FALSE)</f>
        <v>4.0767814923096481E-2</v>
      </c>
      <c r="LR18" s="25">
        <f>'RIMS II Type I Employment'!LR18*VLOOKUP('Equation 4 Type I FTE'!$B18,'Equation 3 FTE Conversion'!$B$10:$E$32,4,FALSE)</f>
        <v>2.987897546714122E-2</v>
      </c>
      <c r="LS18" s="25">
        <f>'RIMS II Type I Employment'!LS18*VLOOKUP('Equation 4 Type I FTE'!$B18,'Equation 3 FTE Conversion'!$B$10:$E$32,4,FALSE)</f>
        <v>5.8189958052624884E-2</v>
      </c>
      <c r="LT18" s="25">
        <f>'RIMS II Type I Employment'!LT18*VLOOKUP('Equation 4 Type I FTE'!$B18,'Equation 3 FTE Conversion'!$B$10:$E$32,4,FALSE)</f>
        <v>4.3206914961230455E-2</v>
      </c>
      <c r="LU18" s="25">
        <f>'RIMS II Type I Employment'!LU18*VLOOKUP('Equation 4 Type I FTE'!$B18,'Equation 3 FTE Conversion'!$B$10:$E$32,4,FALSE)</f>
        <v>2.4303889665692132E-2</v>
      </c>
      <c r="LV18" s="25">
        <f>'RIMS II Type I Employment'!LV18*VLOOKUP('Equation 4 Type I FTE'!$B18,'Equation 3 FTE Conversion'!$B$10:$E$32,4,FALSE)</f>
        <v>2.5871882547349689E-2</v>
      </c>
      <c r="LW18" s="25">
        <f>'RIMS II Type I Employment'!LW18*VLOOKUP('Equation 4 Type I FTE'!$B18,'Equation 3 FTE Conversion'!$B$10:$E$32,4,FALSE)</f>
        <v>4.3555357823821028E-2</v>
      </c>
      <c r="LX18" s="25">
        <f>'RIMS II Type I Employment'!LX18*VLOOKUP('Equation 4 Type I FTE'!$B18,'Equation 3 FTE Conversion'!$B$10:$E$32,4,FALSE)</f>
        <v>2.0993682471081732E-2</v>
      </c>
      <c r="LY18" s="25">
        <f>'RIMS II Type I Employment'!LY18*VLOOKUP('Equation 4 Type I FTE'!$B18,'Equation 3 FTE Conversion'!$B$10:$E$32,4,FALSE)</f>
        <v>2.5784771831702046E-2</v>
      </c>
      <c r="LZ18" s="25">
        <f>'RIMS II Type I Employment'!LZ18*VLOOKUP('Equation 4 Type I FTE'!$B18,'Equation 3 FTE Conversion'!$B$10:$E$32,4,FALSE)</f>
        <v>1.6202593110461419E-2</v>
      </c>
      <c r="MA18" s="25">
        <f>'RIMS II Type I Employment'!MA18*VLOOKUP('Equation 4 Type I FTE'!$B18,'Equation 3 FTE Conversion'!$B$10:$E$32,4,FALSE)</f>
        <v>3.7457607728486074E-2</v>
      </c>
      <c r="MB18" s="25">
        <f>'RIMS II Type I Employment'!MB18*VLOOKUP('Equation 4 Type I FTE'!$B18,'Equation 3 FTE Conversion'!$B$10:$E$32,4,FALSE)</f>
        <v>2.8659425448074233E-2</v>
      </c>
      <c r="MC18" s="25">
        <f>'RIMS II Type I Employment'!MC18*VLOOKUP('Equation 4 Type I FTE'!$B18,'Equation 3 FTE Conversion'!$B$10:$E$32,4,FALSE)</f>
        <v>2.2561675352739289E-2</v>
      </c>
      <c r="MD18" s="25">
        <f>'RIMS II Type I Employment'!MD18*VLOOKUP('Equation 4 Type I FTE'!$B18,'Equation 3 FTE Conversion'!$B$10:$E$32,4,FALSE)</f>
        <v>2.9007868310664806E-2</v>
      </c>
      <c r="ME18" s="25">
        <f>'RIMS II Type I Employment'!ME18*VLOOKUP('Equation 4 Type I FTE'!$B18,'Equation 3 FTE Conversion'!$B$10:$E$32,4,FALSE)</f>
        <v>3.2318075505275198E-2</v>
      </c>
      <c r="MF18" s="25">
        <f>'RIMS II Type I Employment'!MF18*VLOOKUP('Equation 4 Type I FTE'!$B18,'Equation 3 FTE Conversion'!$B$10:$E$32,4,FALSE)</f>
        <v>3.0227418329731789E-2</v>
      </c>
      <c r="MG18" s="25">
        <f>'RIMS II Type I Employment'!MG18*VLOOKUP('Equation 4 Type I FTE'!$B18,'Equation 3 FTE Conversion'!$B$10:$E$32,4,FALSE)</f>
        <v>2.8572314732426593E-2</v>
      </c>
      <c r="MH18" s="25">
        <f>'RIMS II Type I Employment'!MH18*VLOOKUP('Equation 4 Type I FTE'!$B18,'Equation 3 FTE Conversion'!$B$10:$E$32,4,FALSE)</f>
        <v>3.2579407652218124E-2</v>
      </c>
      <c r="MI18" s="25">
        <f>'RIMS II Type I Employment'!MI18*VLOOKUP('Equation 4 Type I FTE'!$B18,'Equation 3 FTE Conversion'!$B$10:$E$32,4,FALSE)</f>
        <v>2.7178543282064316E-2</v>
      </c>
      <c r="MJ18" s="25">
        <f>'RIMS II Type I Employment'!MJ18*VLOOKUP('Equation 4 Type I FTE'!$B18,'Equation 3 FTE Conversion'!$B$10:$E$32,4,FALSE)</f>
        <v>3.9809597050972416E-2</v>
      </c>
      <c r="MK18" s="25">
        <f>'RIMS II Type I Employment'!MK18*VLOOKUP('Equation 4 Type I FTE'!$B18,'Equation 3 FTE Conversion'!$B$10:$E$32,4,FALSE)</f>
        <v>1.9599911020719459E-2</v>
      </c>
      <c r="ML18" s="25">
        <f>'RIMS II Type I Employment'!ML18*VLOOKUP('Equation 4 Type I FTE'!$B18,'Equation 3 FTE Conversion'!$B$10:$E$32,4,FALSE)</f>
        <v>2.4739443243930341E-2</v>
      </c>
      <c r="MM18" s="25">
        <f>'RIMS II Type I Employment'!MM18*VLOOKUP('Equation 4 Type I FTE'!$B18,'Equation 3 FTE Conversion'!$B$10:$E$32,4,FALSE)</f>
        <v>1.7944807423414262E-2</v>
      </c>
      <c r="MN18" s="25">
        <f>'RIMS II Type I Employment'!MN18*VLOOKUP('Equation 4 Type I FTE'!$B18,'Equation 3 FTE Conversion'!$B$10:$E$32,4,FALSE)</f>
        <v>2.221323249014872E-2</v>
      </c>
      <c r="MO18" s="25">
        <f>'RIMS II Type I Employment'!MO18*VLOOKUP('Equation 4 Type I FTE'!$B18,'Equation 3 FTE Conversion'!$B$10:$E$32,4,FALSE)</f>
        <v>3.954826490402949E-2</v>
      </c>
      <c r="MP18" s="25">
        <f>'RIMS II Type I Employment'!MP18*VLOOKUP('Equation 4 Type I FTE'!$B18,'Equation 3 FTE Conversion'!$B$10:$E$32,4,FALSE)</f>
        <v>4.7126897165374347E-2</v>
      </c>
      <c r="MQ18" s="25">
        <f>'RIMS II Type I Employment'!MQ18*VLOOKUP('Equation 4 Type I FTE'!$B18,'Equation 3 FTE Conversion'!$B$10:$E$32,4,FALSE)</f>
        <v>3.4147400533875681E-2</v>
      </c>
      <c r="MR18" s="25">
        <f>'RIMS II Type I Employment'!MR18*VLOOKUP('Equation 4 Type I FTE'!$B18,'Equation 3 FTE Conversion'!$B$10:$E$32,4,FALSE)</f>
        <v>6.8904576077284854E-2</v>
      </c>
      <c r="MS18" s="25">
        <f>'RIMS II Type I Employment'!MS18*VLOOKUP('Equation 4 Type I FTE'!$B18,'Equation 3 FTE Conversion'!$B$10:$E$32,4,FALSE)</f>
        <v>6.4549040294902757E-2</v>
      </c>
      <c r="MT18" s="25">
        <f>'RIMS II Type I Employment'!MT18*VLOOKUP('Equation 4 Type I FTE'!$B18,'Equation 3 FTE Conversion'!$B$10:$E$32,4,FALSE)</f>
        <v>9.5647565781110958E-2</v>
      </c>
      <c r="MU18" s="25">
        <f>'RIMS II Type I Employment'!MU18*VLOOKUP('Equation 4 Type I FTE'!$B18,'Equation 3 FTE Conversion'!$B$10:$E$32,4,FALSE)</f>
        <v>0.12779141985509088</v>
      </c>
      <c r="MV18" s="25">
        <f>'RIMS II Type I Employment'!MV18*VLOOKUP('Equation 4 Type I FTE'!$B18,'Equation 3 FTE Conversion'!$B$10:$E$32,4,FALSE)</f>
        <v>5.2353540104232869E-2</v>
      </c>
      <c r="MW18" s="25">
        <f>'RIMS II Type I Employment'!MW18*VLOOKUP('Equation 4 Type I FTE'!$B18,'Equation 3 FTE Conversion'!$B$10:$E$32,4,FALSE)</f>
        <v>0.22587808567433579</v>
      </c>
      <c r="MX18" s="25">
        <f>'RIMS II Type I Employment'!MX18*VLOOKUP('Equation 4 Type I FTE'!$B18,'Equation 3 FTE Conversion'!$B$10:$E$32,4,FALSE)</f>
        <v>2.7352764713359599E-2</v>
      </c>
      <c r="MY18" s="25">
        <f>'RIMS II Type I Employment'!MY18*VLOOKUP('Equation 4 Type I FTE'!$B18,'Equation 3 FTE Conversion'!$B$10:$E$32,4,FALSE)</f>
        <v>5.1917986525994657E-2</v>
      </c>
      <c r="MZ18" s="25">
        <f>'RIMS II Type I Employment'!MZ18*VLOOKUP('Equation 4 Type I FTE'!$B18,'Equation 3 FTE Conversion'!$B$10:$E$32,4,FALSE)</f>
        <v>9.2511580017795858E-2</v>
      </c>
      <c r="NA18" s="25">
        <f>'RIMS II Type I Employment'!NA18*VLOOKUP('Equation 4 Type I FTE'!$B18,'Equation 3 FTE Conversion'!$B$10:$E$32,4,FALSE)</f>
        <v>2.8833646879369516E-2</v>
      </c>
      <c r="NB18" s="25">
        <f>'RIMS II Type I Employment'!NB18*VLOOKUP('Equation 4 Type I FTE'!$B18,'Equation 3 FTE Conversion'!$B$10:$E$32,4,FALSE)</f>
        <v>3.4844286259056818E-3</v>
      </c>
      <c r="NC18" s="25">
        <f>'RIMS II Type I Employment'!NC18*VLOOKUP('Equation 4 Type I FTE'!$B18,'Equation 3 FTE Conversion'!$B$10:$E$32,4,FALSE)</f>
        <v>3.2230964789627552E-2</v>
      </c>
      <c r="ND18" s="25">
        <f>'RIMS II Type I Employment'!ND18*VLOOKUP('Equation 4 Type I FTE'!$B18,'Equation 3 FTE Conversion'!$B$10:$E$32,4,FALSE)</f>
        <v>3.5279839837295032E-2</v>
      </c>
      <c r="NE18" s="25">
        <f>'RIMS II Type I Employment'!NE18*VLOOKUP('Equation 4 Type I FTE'!$B18,'Equation 3 FTE Conversion'!$B$10:$E$32,4,FALSE)</f>
        <v>7.6918761916867931E-2</v>
      </c>
      <c r="NF18" s="25">
        <f>'RIMS II Type I Employment'!NF18*VLOOKUP('Equation 4 Type I FTE'!$B18,'Equation 3 FTE Conversion'!$B$10:$E$32,4,FALSE)</f>
        <v>3.2666518367865764E-2</v>
      </c>
      <c r="NG18" s="25">
        <f>'RIMS II Type I Employment'!NG18*VLOOKUP('Equation 4 Type I FTE'!$B18,'Equation 3 FTE Conversion'!$B$10:$E$32,4,FALSE)</f>
        <v>3.7196275581543155E-2</v>
      </c>
      <c r="NH18" s="25">
        <f>'RIMS II Type I Employment'!NH18*VLOOKUP('Equation 4 Type I FTE'!$B18,'Equation 3 FTE Conversion'!$B$10:$E$32,4,FALSE)</f>
        <v>5.0001550781746534E-2</v>
      </c>
      <c r="NI18" s="25">
        <f>'RIMS II Type I Employment'!NI18*VLOOKUP('Equation 4 Type I FTE'!$B18,'Equation 3 FTE Conversion'!$B$10:$E$32,4,FALSE)</f>
        <v>0.1313629591966442</v>
      </c>
      <c r="NJ18" s="28">
        <f>'RIMS II Type I Employment'!NJ18*VLOOKUP('Equation 4 Type I FTE'!$B18,'Equation 3 FTE Conversion'!$B$10:$E$32,4,FALSE)</f>
        <v>0</v>
      </c>
    </row>
    <row r="19" spans="2:374" x14ac:dyDescent="0.3">
      <c r="B19" s="23" t="s">
        <v>564</v>
      </c>
      <c r="C19" s="25">
        <f>'RIMS II Type I Employment'!C19*VLOOKUP('Equation 4 Type I FTE'!$B19,'Equation 3 FTE Conversion'!$B$10:$E$32,4,FALSE)</f>
        <v>0.11957007846556233</v>
      </c>
      <c r="D19" s="25">
        <f>'RIMS II Type I Employment'!D19*VLOOKUP('Equation 4 Type I FTE'!$B19,'Equation 3 FTE Conversion'!$B$10:$E$32,4,FALSE)</f>
        <v>8.8545980819529205E-2</v>
      </c>
      <c r="E19" s="25">
        <f>'RIMS II Type I Employment'!E19*VLOOKUP('Equation 4 Type I FTE'!$B19,'Equation 3 FTE Conversion'!$B$10:$E$32,4,FALSE)</f>
        <v>5.4975832606800348E-2</v>
      </c>
      <c r="F19" s="25">
        <f>'RIMS II Type I Employment'!F19*VLOOKUP('Equation 4 Type I FTE'!$B19,'Equation 3 FTE Conversion'!$B$10:$E$32,4,FALSE)</f>
        <v>0.12475647776809068</v>
      </c>
      <c r="G19" s="25">
        <f>'RIMS II Type I Employment'!G19*VLOOKUP('Equation 4 Type I FTE'!$B19,'Equation 3 FTE Conversion'!$B$10:$E$32,4,FALSE)</f>
        <v>8.213370531822145E-2</v>
      </c>
      <c r="H19" s="25">
        <f>'RIMS II Type I Employment'!H19*VLOOKUP('Equation 4 Type I FTE'!$B19,'Equation 3 FTE Conversion'!$B$10:$E$32,4,FALSE)</f>
        <v>0.17926081952920661</v>
      </c>
      <c r="I19" s="25">
        <f>'RIMS II Type I Employment'!I19*VLOOKUP('Equation 4 Type I FTE'!$B19,'Equation 3 FTE Conversion'!$B$10:$E$32,4,FALSE)</f>
        <v>0.18869063644289452</v>
      </c>
      <c r="J19" s="25">
        <f>'RIMS II Type I Employment'!J19*VLOOKUP('Equation 4 Type I FTE'!$B19,'Equation 3 FTE Conversion'!$B$10:$E$32,4,FALSE)</f>
        <v>0.2300875326939843</v>
      </c>
      <c r="K19" s="25">
        <f>'RIMS II Type I Employment'!K19*VLOOKUP('Equation 4 Type I FTE'!$B19,'Equation 3 FTE Conversion'!$B$10:$E$32,4,FALSE)</f>
        <v>9.0243347863993018E-2</v>
      </c>
      <c r="L19" s="25">
        <f>'RIMS II Type I Employment'!L19*VLOOKUP('Equation 4 Type I FTE'!$B19,'Equation 3 FTE Conversion'!$B$10:$E$32,4,FALSE)</f>
        <v>9.6089834350479519E-2</v>
      </c>
      <c r="M19" s="25">
        <f>'RIMS II Type I Employment'!M19*VLOOKUP('Equation 4 Type I FTE'!$B19,'Equation 3 FTE Conversion'!$B$10:$E$32,4,FALSE)</f>
        <v>0.16124986922406279</v>
      </c>
      <c r="N19" s="25">
        <f>'RIMS II Type I Employment'!N19*VLOOKUP('Equation 4 Type I FTE'!$B19,'Equation 3 FTE Conversion'!$B$10:$E$32,4,FALSE)</f>
        <v>6.7234594594594604E-2</v>
      </c>
      <c r="O19" s="25">
        <f>'RIMS II Type I Employment'!O19*VLOOKUP('Equation 4 Type I FTE'!$B19,'Equation 3 FTE Conversion'!$B$10:$E$32,4,FALSE)</f>
        <v>4.8280662598081954E-2</v>
      </c>
      <c r="P19" s="25">
        <f>'RIMS II Type I Employment'!P19*VLOOKUP('Equation 4 Type I FTE'!$B19,'Equation 3 FTE Conversion'!$B$10:$E$32,4,FALSE)</f>
        <v>8.9111769834350485E-2</v>
      </c>
      <c r="Q19" s="25">
        <f>'RIMS II Type I Employment'!Q19*VLOOKUP('Equation 4 Type I FTE'!$B19,'Equation 3 FTE Conversion'!$B$10:$E$32,4,FALSE)</f>
        <v>0</v>
      </c>
      <c r="R19" s="25">
        <f>'RIMS II Type I Employment'!R19*VLOOKUP('Equation 4 Type I FTE'!$B19,'Equation 3 FTE Conversion'!$B$10:$E$32,4,FALSE)</f>
        <v>9.1374925893635578E-2</v>
      </c>
      <c r="S19" s="25">
        <f>'RIMS II Type I Employment'!S19*VLOOKUP('Equation 4 Type I FTE'!$B19,'Equation 3 FTE Conversion'!$B$10:$E$32,4,FALSE)</f>
        <v>0.38256767218831739</v>
      </c>
      <c r="T19" s="25">
        <f>'RIMS II Type I Employment'!T19*VLOOKUP('Equation 4 Type I FTE'!$B19,'Equation 3 FTE Conversion'!$B$10:$E$32,4,FALSE)</f>
        <v>7.2420993897122921E-2</v>
      </c>
      <c r="U19" s="25">
        <f>'RIMS II Type I Employment'!U19*VLOOKUP('Equation 4 Type I FTE'!$B19,'Equation 3 FTE Conversion'!$B$10:$E$32,4,FALSE)</f>
        <v>7.694730601569312E-2</v>
      </c>
      <c r="V19" s="25">
        <f>'RIMS II Type I Employment'!V19*VLOOKUP('Equation 4 Type I FTE'!$B19,'Equation 3 FTE Conversion'!$B$10:$E$32,4,FALSE)</f>
        <v>9.9484568439407145E-2</v>
      </c>
      <c r="W19" s="25">
        <f>'RIMS II Type I Employment'!W19*VLOOKUP('Equation 4 Type I FTE'!$B19,'Equation 3 FTE Conversion'!$B$10:$E$32,4,FALSE)</f>
        <v>0.15832662598081954</v>
      </c>
      <c r="X19" s="25">
        <f>'RIMS II Type I Employment'!X19*VLOOKUP('Equation 4 Type I FTE'!$B19,'Equation 3 FTE Conversion'!$B$10:$E$32,4,FALSE)</f>
        <v>0.17350863121185703</v>
      </c>
      <c r="Y19" s="25">
        <f>'RIMS II Type I Employment'!Y19*VLOOKUP('Equation 4 Type I FTE'!$B19,'Equation 3 FTE Conversion'!$B$10:$E$32,4,FALSE)</f>
        <v>0.17171696599825634</v>
      </c>
      <c r="Z19" s="25">
        <f>'RIMS II Type I Employment'!Z19*VLOOKUP('Equation 4 Type I FTE'!$B19,'Equation 3 FTE Conversion'!$B$10:$E$32,4,FALSE)</f>
        <v>0.10834859633827376</v>
      </c>
      <c r="AA19" s="25">
        <f>'RIMS II Type I Employment'!AA19*VLOOKUP('Equation 4 Type I FTE'!$B19,'Equation 3 FTE Conversion'!$B$10:$E$32,4,FALSE)</f>
        <v>0.13541217088055799</v>
      </c>
      <c r="AB19" s="25">
        <f>'RIMS II Type I Employment'!AB19*VLOOKUP('Equation 4 Type I FTE'!$B19,'Equation 3 FTE Conversion'!$B$10:$E$32,4,FALSE)</f>
        <v>0.11504376634699215</v>
      </c>
      <c r="AC19" s="25">
        <f>'RIMS II Type I Employment'!AC19*VLOOKUP('Equation 4 Type I FTE'!$B19,'Equation 3 FTE Conversion'!$B$10:$E$32,4,FALSE)</f>
        <v>0.12305911072362687</v>
      </c>
      <c r="AD19" s="25">
        <f>'RIMS II Type I Employment'!AD19*VLOOKUP('Equation 4 Type I FTE'!$B19,'Equation 3 FTE Conversion'!$B$10:$E$32,4,FALSE)</f>
        <v>0.18727616390584134</v>
      </c>
      <c r="AE19" s="25">
        <f>'RIMS II Type I Employment'!AE19*VLOOKUP('Equation 4 Type I FTE'!$B19,'Equation 3 FTE Conversion'!$B$10:$E$32,4,FALSE)</f>
        <v>0.17831783783783783</v>
      </c>
      <c r="AF19" s="25">
        <f>'RIMS II Type I Employment'!AF19*VLOOKUP('Equation 4 Type I FTE'!$B19,'Equation 3 FTE Conversion'!$B$10:$E$32,4,FALSE)</f>
        <v>0.25205900610287707</v>
      </c>
      <c r="AG19" s="25">
        <f>'RIMS II Type I Employment'!AG19*VLOOKUP('Equation 4 Type I FTE'!$B19,'Equation 3 FTE Conversion'!$B$10:$E$32,4,FALSE)</f>
        <v>0.22131780296425457</v>
      </c>
      <c r="AH19" s="25">
        <f>'RIMS II Type I Employment'!AH19*VLOOKUP('Equation 4 Type I FTE'!$B19,'Equation 3 FTE Conversion'!$B$10:$E$32,4,FALSE)</f>
        <v>0.16341872711421099</v>
      </c>
      <c r="AI19" s="25">
        <f>'RIMS II Type I Employment'!AI19*VLOOKUP('Equation 4 Type I FTE'!$B19,'Equation 3 FTE Conversion'!$B$10:$E$32,4,FALSE)</f>
        <v>0.18840774193548387</v>
      </c>
      <c r="AJ19" s="25">
        <f>'RIMS II Type I Employment'!AJ19*VLOOKUP('Equation 4 Type I FTE'!$B19,'Equation 3 FTE Conversion'!$B$10:$E$32,4,FALSE)</f>
        <v>0.1722827550130776</v>
      </c>
      <c r="AK19" s="25">
        <f>'RIMS II Type I Employment'!AK19*VLOOKUP('Equation 4 Type I FTE'!$B19,'Equation 3 FTE Conversion'!$B$10:$E$32,4,FALSE)</f>
        <v>0.28704362685265911</v>
      </c>
      <c r="AL19" s="25">
        <f>'RIMS II Type I Employment'!AL19*VLOOKUP('Equation 4 Type I FTE'!$B19,'Equation 3 FTE Conversion'!$B$10:$E$32,4,FALSE)</f>
        <v>0.69818364428945068</v>
      </c>
      <c r="AM19" s="25">
        <f>'RIMS II Type I Employment'!AM19*VLOOKUP('Equation 4 Type I FTE'!$B19,'Equation 3 FTE Conversion'!$B$10:$E$32,4,FALSE)</f>
        <v>0.18265555361813429</v>
      </c>
      <c r="AN19" s="25">
        <f>'RIMS II Type I Employment'!AN19*VLOOKUP('Equation 4 Type I FTE'!$B19,'Equation 3 FTE Conversion'!$B$10:$E$32,4,FALSE)</f>
        <v>0.19085949433304272</v>
      </c>
      <c r="AO19" s="25">
        <f>'RIMS II Type I Employment'!AO19*VLOOKUP('Equation 4 Type I FTE'!$B19,'Equation 3 FTE Conversion'!$B$10:$E$32,4,FALSE)</f>
        <v>0.13239462946817784</v>
      </c>
      <c r="AP19" s="25">
        <f>'RIMS II Type I Employment'!AP19*VLOOKUP('Equation 4 Type I FTE'!$B19,'Equation 3 FTE Conversion'!$B$10:$E$32,4,FALSE)</f>
        <v>0.1739801220575414</v>
      </c>
      <c r="AQ19" s="25">
        <f>'RIMS II Type I Employment'!AQ19*VLOOKUP('Equation 4 Type I FTE'!$B19,'Equation 3 FTE Conversion'!$B$10:$E$32,4,FALSE)</f>
        <v>0.20151518744551003</v>
      </c>
      <c r="AR19" s="25">
        <f>'RIMS II Type I Employment'!AR19*VLOOKUP('Equation 4 Type I FTE'!$B19,'Equation 3 FTE Conversion'!$B$10:$E$32,4,FALSE)</f>
        <v>0.17265994768962512</v>
      </c>
      <c r="AS19" s="25">
        <f>'RIMS II Type I Employment'!AS19*VLOOKUP('Equation 4 Type I FTE'!$B19,'Equation 3 FTE Conversion'!$B$10:$E$32,4,FALSE)</f>
        <v>0.21603710549258937</v>
      </c>
      <c r="AT19" s="25">
        <f>'RIMS II Type I Employment'!AT19*VLOOKUP('Equation 4 Type I FTE'!$B19,'Equation 3 FTE Conversion'!$B$10:$E$32,4,FALSE)</f>
        <v>0.2337651612903226</v>
      </c>
      <c r="AU19" s="25">
        <f>'RIMS II Type I Employment'!AU19*VLOOKUP('Equation 4 Type I FTE'!$B19,'Equation 3 FTE Conversion'!$B$10:$E$32,4,FALSE)</f>
        <v>0.145502074978204</v>
      </c>
      <c r="AV19" s="25">
        <f>'RIMS II Type I Employment'!AV19*VLOOKUP('Equation 4 Type I FTE'!$B19,'Equation 3 FTE Conversion'!$B$10:$E$32,4,FALSE)</f>
        <v>0.26940986922406279</v>
      </c>
      <c r="AW19" s="25">
        <f>'RIMS II Type I Employment'!AW19*VLOOKUP('Equation 4 Type I FTE'!$B19,'Equation 3 FTE Conversion'!$B$10:$E$32,4,FALSE)</f>
        <v>0.13673234524847427</v>
      </c>
      <c r="AX19" s="25">
        <f>'RIMS II Type I Employment'!AX19*VLOOKUP('Equation 4 Type I FTE'!$B19,'Equation 3 FTE Conversion'!$B$10:$E$32,4,FALSE)</f>
        <v>0.14738803836094158</v>
      </c>
      <c r="AY19" s="25">
        <f>'RIMS II Type I Employment'!AY19*VLOOKUP('Equation 4 Type I FTE'!$B19,'Equation 3 FTE Conversion'!$B$10:$E$32,4,FALSE)</f>
        <v>0.16464460331299041</v>
      </c>
      <c r="AZ19" s="25">
        <f>'RIMS II Type I Employment'!AZ19*VLOOKUP('Equation 4 Type I FTE'!$B19,'Equation 3 FTE Conversion'!$B$10:$E$32,4,FALSE)</f>
        <v>0.13720383609415868</v>
      </c>
      <c r="BA19" s="25">
        <f>'RIMS II Type I Employment'!BA19*VLOOKUP('Equation 4 Type I FTE'!$B19,'Equation 3 FTE Conversion'!$B$10:$E$32,4,FALSE)</f>
        <v>0.15408320836965997</v>
      </c>
      <c r="BB19" s="25">
        <f>'RIMS II Type I Employment'!BB19*VLOOKUP('Equation 4 Type I FTE'!$B19,'Equation 3 FTE Conversion'!$B$10:$E$32,4,FALSE)</f>
        <v>0.16143846556233651</v>
      </c>
      <c r="BC19" s="25">
        <f>'RIMS II Type I Employment'!BC19*VLOOKUP('Equation 4 Type I FTE'!$B19,'Equation 3 FTE Conversion'!$B$10:$E$32,4,FALSE)</f>
        <v>0.12475647776809068</v>
      </c>
      <c r="BD19" s="25">
        <f>'RIMS II Type I Employment'!BD19*VLOOKUP('Equation 4 Type I FTE'!$B19,'Equation 3 FTE Conversion'!$B$10:$E$32,4,FALSE)</f>
        <v>0.14229593722755013</v>
      </c>
      <c r="BE19" s="25">
        <f>'RIMS II Type I Employment'!BE19*VLOOKUP('Equation 4 Type I FTE'!$B19,'Equation 3 FTE Conversion'!$B$10:$E$32,4,FALSE)</f>
        <v>0.16096697471665214</v>
      </c>
      <c r="BF19" s="25">
        <f>'RIMS II Type I Employment'!BF19*VLOOKUP('Equation 4 Type I FTE'!$B19,'Equation 3 FTE Conversion'!$B$10:$E$32,4,FALSE)</f>
        <v>0.145502074978204</v>
      </c>
      <c r="BG19" s="25">
        <f>'RIMS II Type I Employment'!BG19*VLOOKUP('Equation 4 Type I FTE'!$B19,'Equation 3 FTE Conversion'!$B$10:$E$32,4,FALSE)</f>
        <v>0.10966877070619006</v>
      </c>
      <c r="BH19" s="25">
        <f>'RIMS II Type I Employment'!BH19*VLOOKUP('Equation 4 Type I FTE'!$B19,'Equation 3 FTE Conversion'!$B$10:$E$32,4,FALSE)</f>
        <v>0.12975428073234524</v>
      </c>
      <c r="BI19" s="25">
        <f>'RIMS II Type I Employment'!BI19*VLOOKUP('Equation 4 Type I FTE'!$B19,'Equation 3 FTE Conversion'!$B$10:$E$32,4,FALSE)</f>
        <v>0.13956129032258063</v>
      </c>
      <c r="BJ19" s="25">
        <f>'RIMS II Type I Employment'!BJ19*VLOOKUP('Equation 4 Type I FTE'!$B19,'Equation 3 FTE Conversion'!$B$10:$E$32,4,FALSE)</f>
        <v>0.10617973844812556</v>
      </c>
      <c r="BK19" s="25">
        <f>'RIMS II Type I Employment'!BK19*VLOOKUP('Equation 4 Type I FTE'!$B19,'Equation 3 FTE Conversion'!$B$10:$E$32,4,FALSE)</f>
        <v>0.12673673931996512</v>
      </c>
      <c r="BL19" s="25">
        <f>'RIMS II Type I Employment'!BL19*VLOOKUP('Equation 4 Type I FTE'!$B19,'Equation 3 FTE Conversion'!$B$10:$E$32,4,FALSE)</f>
        <v>0.13211173496076722</v>
      </c>
      <c r="BM19" s="25">
        <f>'RIMS II Type I Employment'!BM19*VLOOKUP('Equation 4 Type I FTE'!$B19,'Equation 3 FTE Conversion'!$B$10:$E$32,4,FALSE)</f>
        <v>0.15615776809067131</v>
      </c>
      <c r="BN19" s="25">
        <f>'RIMS II Type I Employment'!BN19*VLOOKUP('Equation 4 Type I FTE'!$B19,'Equation 3 FTE Conversion'!$B$10:$E$32,4,FALSE)</f>
        <v>0.14163585004359197</v>
      </c>
      <c r="BO19" s="25">
        <f>'RIMS II Type I Employment'!BO19*VLOOKUP('Equation 4 Type I FTE'!$B19,'Equation 3 FTE Conversion'!$B$10:$E$32,4,FALSE)</f>
        <v>0.1281512118570183</v>
      </c>
      <c r="BP19" s="25">
        <f>'RIMS II Type I Employment'!BP19*VLOOKUP('Equation 4 Type I FTE'!$B19,'Equation 3 FTE Conversion'!$B$10:$E$32,4,FALSE)</f>
        <v>0.13324331299040978</v>
      </c>
      <c r="BQ19" s="25">
        <f>'RIMS II Type I Employment'!BQ19*VLOOKUP('Equation 4 Type I FTE'!$B19,'Equation 3 FTE Conversion'!$B$10:$E$32,4,FALSE)</f>
        <v>0.11843850043591979</v>
      </c>
      <c r="BR19" s="25">
        <f>'RIMS II Type I Employment'!BR19*VLOOKUP('Equation 4 Type I FTE'!$B19,'Equation 3 FTE Conversion'!$B$10:$E$32,4,FALSE)</f>
        <v>0.11985297297297297</v>
      </c>
      <c r="BS19" s="25">
        <f>'RIMS II Type I Employment'!BS19*VLOOKUP('Equation 4 Type I FTE'!$B19,'Equation 3 FTE Conversion'!$B$10:$E$32,4,FALSE)</f>
        <v>0.11589244986922406</v>
      </c>
      <c r="BT19" s="25">
        <f>'RIMS II Type I Employment'!BT19*VLOOKUP('Equation 4 Type I FTE'!$B19,'Equation 3 FTE Conversion'!$B$10:$E$32,4,FALSE)</f>
        <v>0.10929157802964255</v>
      </c>
      <c r="BU19" s="25">
        <f>'RIMS II Type I Employment'!BU19*VLOOKUP('Equation 4 Type I FTE'!$B19,'Equation 3 FTE Conversion'!$B$10:$E$32,4,FALSE)</f>
        <v>0.11702402789886661</v>
      </c>
      <c r="BV19" s="25">
        <f>'RIMS II Type I Employment'!BV19*VLOOKUP('Equation 4 Type I FTE'!$B19,'Equation 3 FTE Conversion'!$B$10:$E$32,4,FALSE)</f>
        <v>7.6098622493461207E-2</v>
      </c>
      <c r="BW19" s="25">
        <f>'RIMS II Type I Employment'!BW19*VLOOKUP('Equation 4 Type I FTE'!$B19,'Equation 3 FTE Conversion'!$B$10:$E$32,4,FALSE)</f>
        <v>0.12569945945945946</v>
      </c>
      <c r="BX19" s="25">
        <f>'RIMS II Type I Employment'!BX19*VLOOKUP('Equation 4 Type I FTE'!$B19,'Equation 3 FTE Conversion'!$B$10:$E$32,4,FALSE)</f>
        <v>0.12296481255448996</v>
      </c>
      <c r="BY19" s="25">
        <f>'RIMS II Type I Employment'!BY19*VLOOKUP('Equation 4 Type I FTE'!$B19,'Equation 3 FTE Conversion'!$B$10:$E$32,4,FALSE)</f>
        <v>0.10872578901482127</v>
      </c>
      <c r="BZ19" s="25">
        <f>'RIMS II Type I Employment'!BZ19*VLOOKUP('Equation 4 Type I FTE'!$B19,'Equation 3 FTE Conversion'!$B$10:$E$32,4,FALSE)</f>
        <v>0.10570824760244116</v>
      </c>
      <c r="CA19" s="25">
        <f>'RIMS II Type I Employment'!CA19*VLOOKUP('Equation 4 Type I FTE'!$B19,'Equation 3 FTE Conversion'!$B$10:$E$32,4,FALSE)</f>
        <v>0.14616216216216216</v>
      </c>
      <c r="CB19" s="25">
        <f>'RIMS II Type I Employment'!CB19*VLOOKUP('Equation 4 Type I FTE'!$B19,'Equation 3 FTE Conversion'!$B$10:$E$32,4,FALSE)</f>
        <v>0.12051306015693113</v>
      </c>
      <c r="CC19" s="25">
        <f>'RIMS II Type I Employment'!CC19*VLOOKUP('Equation 4 Type I FTE'!$B19,'Equation 3 FTE Conversion'!$B$10:$E$32,4,FALSE)</f>
        <v>0.13437489102005232</v>
      </c>
      <c r="CD19" s="25">
        <f>'RIMS II Type I Employment'!CD19*VLOOKUP('Equation 4 Type I FTE'!$B19,'Equation 3 FTE Conversion'!$B$10:$E$32,4,FALSE)</f>
        <v>0.12673673931996512</v>
      </c>
      <c r="CE19" s="25">
        <f>'RIMS II Type I Employment'!CE19*VLOOKUP('Equation 4 Type I FTE'!$B19,'Equation 3 FTE Conversion'!$B$10:$E$32,4,FALSE)</f>
        <v>0.12664244115082826</v>
      </c>
      <c r="CF19" s="25">
        <f>'RIMS II Type I Employment'!CF19*VLOOKUP('Equation 4 Type I FTE'!$B19,'Equation 3 FTE Conversion'!$B$10:$E$32,4,FALSE)</f>
        <v>0.11146043591979077</v>
      </c>
      <c r="CG19" s="25">
        <f>'RIMS II Type I Employment'!CG19*VLOOKUP('Equation 4 Type I FTE'!$B19,'Equation 3 FTE Conversion'!$B$10:$E$32,4,FALSE)</f>
        <v>0.133054716652136</v>
      </c>
      <c r="CH19" s="25">
        <f>'RIMS II Type I Employment'!CH19*VLOOKUP('Equation 4 Type I FTE'!$B19,'Equation 3 FTE Conversion'!$B$10:$E$32,4,FALSE)</f>
        <v>0.10759421098517873</v>
      </c>
      <c r="CI19" s="25">
        <f>'RIMS II Type I Employment'!CI19*VLOOKUP('Equation 4 Type I FTE'!$B19,'Equation 3 FTE Conversion'!$B$10:$E$32,4,FALSE)</f>
        <v>0.1014648299912816</v>
      </c>
      <c r="CJ19" s="25">
        <f>'RIMS II Type I Employment'!CJ19*VLOOKUP('Equation 4 Type I FTE'!$B19,'Equation 3 FTE Conversion'!$B$10:$E$32,4,FALSE)</f>
        <v>0.10834859633827376</v>
      </c>
      <c r="CK19" s="25">
        <f>'RIMS II Type I Employment'!CK19*VLOOKUP('Equation 4 Type I FTE'!$B19,'Equation 3 FTE Conversion'!$B$10:$E$32,4,FALSE)</f>
        <v>9.6938517872711433E-2</v>
      </c>
      <c r="CL19" s="25">
        <f>'RIMS II Type I Employment'!CL19*VLOOKUP('Equation 4 Type I FTE'!$B19,'Equation 3 FTE Conversion'!$B$10:$E$32,4,FALSE)</f>
        <v>0.14578496948561465</v>
      </c>
      <c r="CM19" s="25">
        <f>'RIMS II Type I Employment'!CM19*VLOOKUP('Equation 4 Type I FTE'!$B19,'Equation 3 FTE Conversion'!$B$10:$E$32,4,FALSE)</f>
        <v>0.10655693112467307</v>
      </c>
      <c r="CN19" s="25">
        <f>'RIMS II Type I Employment'!CN19*VLOOKUP('Equation 4 Type I FTE'!$B19,'Equation 3 FTE Conversion'!$B$10:$E$32,4,FALSE)</f>
        <v>0.14531347863993024</v>
      </c>
      <c r="CO19" s="25">
        <f>'RIMS II Type I Employment'!CO19*VLOOKUP('Equation 4 Type I FTE'!$B19,'Equation 3 FTE Conversion'!$B$10:$E$32,4,FALSE)</f>
        <v>0.10250210985178727</v>
      </c>
      <c r="CP19" s="25">
        <f>'RIMS II Type I Employment'!CP19*VLOOKUP('Equation 4 Type I FTE'!$B19,'Equation 3 FTE Conversion'!$B$10:$E$32,4,FALSE)</f>
        <v>0.10118193548387097</v>
      </c>
      <c r="CQ19" s="25">
        <f>'RIMS II Type I Employment'!CQ19*VLOOKUP('Equation 4 Type I FTE'!$B19,'Equation 3 FTE Conversion'!$B$10:$E$32,4,FALSE)</f>
        <v>0.13692094158674803</v>
      </c>
      <c r="CR19" s="25">
        <f>'RIMS II Type I Employment'!CR19*VLOOKUP('Equation 4 Type I FTE'!$B19,'Equation 3 FTE Conversion'!$B$10:$E$32,4,FALSE)</f>
        <v>0.11513806451612904</v>
      </c>
      <c r="CS19" s="25">
        <f>'RIMS II Type I Employment'!CS19*VLOOKUP('Equation 4 Type I FTE'!$B19,'Equation 3 FTE Conversion'!$B$10:$E$32,4,FALSE)</f>
        <v>0.12041876198779426</v>
      </c>
      <c r="CT19" s="25">
        <f>'RIMS II Type I Employment'!CT19*VLOOKUP('Equation 4 Type I FTE'!$B19,'Equation 3 FTE Conversion'!$B$10:$E$32,4,FALSE)</f>
        <v>0.11645823888404534</v>
      </c>
      <c r="CU19" s="25">
        <f>'RIMS II Type I Employment'!CU19*VLOOKUP('Equation 4 Type I FTE'!$B19,'Equation 3 FTE Conversion'!$B$10:$E$32,4,FALSE)</f>
        <v>8.3831072362685277E-2</v>
      </c>
      <c r="CV19" s="25">
        <f>'RIMS II Type I Employment'!CV19*VLOOKUP('Equation 4 Type I FTE'!$B19,'Equation 3 FTE Conversion'!$B$10:$E$32,4,FALSE)</f>
        <v>0.12192753269398431</v>
      </c>
      <c r="CW19" s="25">
        <f>'RIMS II Type I Employment'!CW19*VLOOKUP('Equation 4 Type I FTE'!$B19,'Equation 3 FTE Conversion'!$B$10:$E$32,4,FALSE)</f>
        <v>9.6938517872711433E-2</v>
      </c>
      <c r="CX19" s="25">
        <f>'RIMS II Type I Employment'!CX19*VLOOKUP('Equation 4 Type I FTE'!$B19,'Equation 3 FTE Conversion'!$B$10:$E$32,4,FALSE)</f>
        <v>0.11994727114210986</v>
      </c>
      <c r="CY19" s="25">
        <f>'RIMS II Type I Employment'!CY19*VLOOKUP('Equation 4 Type I FTE'!$B19,'Equation 3 FTE Conversion'!$B$10:$E$32,4,FALSE)</f>
        <v>0.11259201394943331</v>
      </c>
      <c r="CZ19" s="25">
        <f>'RIMS II Type I Employment'!CZ19*VLOOKUP('Equation 4 Type I FTE'!$B19,'Equation 3 FTE Conversion'!$B$10:$E$32,4,FALSE)</f>
        <v>4.0359616390584128E-2</v>
      </c>
      <c r="DA19" s="25">
        <f>'RIMS II Type I Employment'!DA19*VLOOKUP('Equation 4 Type I FTE'!$B19,'Equation 3 FTE Conversion'!$B$10:$E$32,4,FALSE)</f>
        <v>0.14955689625108978</v>
      </c>
      <c r="DB19" s="25">
        <f>'RIMS II Type I Employment'!DB19*VLOOKUP('Equation 4 Type I FTE'!$B19,'Equation 3 FTE Conversion'!$B$10:$E$32,4,FALSE)</f>
        <v>5.4127149084568442E-2</v>
      </c>
      <c r="DC19" s="25">
        <f>'RIMS II Type I Employment'!DC19*VLOOKUP('Equation 4 Type I FTE'!$B19,'Equation 3 FTE Conversion'!$B$10:$E$32,4,FALSE)</f>
        <v>8.9960453356582384E-2</v>
      </c>
      <c r="DD19" s="25">
        <f>'RIMS II Type I Employment'!DD19*VLOOKUP('Equation 4 Type I FTE'!$B19,'Equation 3 FTE Conversion'!$B$10:$E$32,4,FALSE)</f>
        <v>6.8931961639058417E-2</v>
      </c>
      <c r="DE19" s="25">
        <f>'RIMS II Type I Employment'!DE19*VLOOKUP('Equation 4 Type I FTE'!$B19,'Equation 3 FTE Conversion'!$B$10:$E$32,4,FALSE)</f>
        <v>8.7414402789886672E-2</v>
      </c>
      <c r="DF19" s="25">
        <f>'RIMS II Type I Employment'!DF19*VLOOKUP('Equation 4 Type I FTE'!$B19,'Equation 3 FTE Conversion'!$B$10:$E$32,4,FALSE)</f>
        <v>6.3274071490845699E-2</v>
      </c>
      <c r="DG19" s="25">
        <f>'RIMS II Type I Employment'!DG19*VLOOKUP('Equation 4 Type I FTE'!$B19,'Equation 3 FTE Conversion'!$B$10:$E$32,4,FALSE)</f>
        <v>0.12456788142981691</v>
      </c>
      <c r="DH19" s="25">
        <f>'RIMS II Type I Employment'!DH19*VLOOKUP('Equation 4 Type I FTE'!$B19,'Equation 3 FTE Conversion'!$B$10:$E$32,4,FALSE)</f>
        <v>0.10089904097646034</v>
      </c>
      <c r="DI19" s="25">
        <f>'RIMS II Type I Employment'!DI19*VLOOKUP('Equation 4 Type I FTE'!$B19,'Equation 3 FTE Conversion'!$B$10:$E$32,4,FALSE)</f>
        <v>5.2712676547515255E-2</v>
      </c>
      <c r="DJ19" s="25">
        <f>'RIMS II Type I Employment'!DJ19*VLOOKUP('Equation 4 Type I FTE'!$B19,'Equation 3 FTE Conversion'!$B$10:$E$32,4,FALSE)</f>
        <v>5.8842057541412376E-2</v>
      </c>
      <c r="DK19" s="25">
        <f>'RIMS II Type I Employment'!DK19*VLOOKUP('Equation 4 Type I FTE'!$B19,'Equation 3 FTE Conversion'!$B$10:$E$32,4,FALSE)</f>
        <v>8.930036617262424E-2</v>
      </c>
      <c r="DL19" s="25">
        <f>'RIMS II Type I Employment'!DL19*VLOOKUP('Equation 4 Type I FTE'!$B19,'Equation 3 FTE Conversion'!$B$10:$E$32,4,FALSE)</f>
        <v>9.7598605056669577E-2</v>
      </c>
      <c r="DM19" s="25">
        <f>'RIMS II Type I Employment'!DM19*VLOOKUP('Equation 4 Type I FTE'!$B19,'Equation 3 FTE Conversion'!$B$10:$E$32,4,FALSE)</f>
        <v>4.0548212728857891E-2</v>
      </c>
      <c r="DN19" s="25">
        <f>'RIMS II Type I Employment'!DN19*VLOOKUP('Equation 4 Type I FTE'!$B19,'Equation 3 FTE Conversion'!$B$10:$E$32,4,FALSE)</f>
        <v>0.43763780296425459</v>
      </c>
      <c r="DO19" s="25">
        <f>'RIMS II Type I Employment'!DO19*VLOOKUP('Equation 4 Type I FTE'!$B19,'Equation 3 FTE Conversion'!$B$10:$E$32,4,FALSE)</f>
        <v>8.0624934612031393E-2</v>
      </c>
      <c r="DP19" s="25">
        <f>'RIMS II Type I Employment'!DP19*VLOOKUP('Equation 4 Type I FTE'!$B19,'Equation 3 FTE Conversion'!$B$10:$E$32,4,FALSE)</f>
        <v>7.9021865736704444E-2</v>
      </c>
      <c r="DQ19" s="25">
        <f>'RIMS II Type I Employment'!DQ19*VLOOKUP('Equation 4 Type I FTE'!$B19,'Equation 3 FTE Conversion'!$B$10:$E$32,4,FALSE)</f>
        <v>6.54429293809939E-2</v>
      </c>
      <c r="DR19" s="25">
        <f>'RIMS II Type I Employment'!DR19*VLOOKUP('Equation 4 Type I FTE'!$B19,'Equation 3 FTE Conversion'!$B$10:$E$32,4,FALSE)</f>
        <v>0.13965558849171752</v>
      </c>
      <c r="DS19" s="25">
        <f>'RIMS II Type I Employment'!DS19*VLOOKUP('Equation 4 Type I FTE'!$B19,'Equation 3 FTE Conversion'!$B$10:$E$32,4,FALSE)</f>
        <v>7.5061342632955538E-2</v>
      </c>
      <c r="DT19" s="25">
        <f>'RIMS II Type I Employment'!DT19*VLOOKUP('Equation 4 Type I FTE'!$B19,'Equation 3 FTE Conversion'!$B$10:$E$32,4,FALSE)</f>
        <v>0.14757663469921534</v>
      </c>
      <c r="DU19" s="25">
        <f>'RIMS II Type I Employment'!DU19*VLOOKUP('Equation 4 Type I FTE'!$B19,'Equation 3 FTE Conversion'!$B$10:$E$32,4,FALSE)</f>
        <v>0.12277621621621623</v>
      </c>
      <c r="DV19" s="25">
        <f>'RIMS II Type I Employment'!DV19*VLOOKUP('Equation 4 Type I FTE'!$B19,'Equation 3 FTE Conversion'!$B$10:$E$32,4,FALSE)</f>
        <v>0.13852401046207499</v>
      </c>
      <c r="DW19" s="25">
        <f>'RIMS II Type I Employment'!DW19*VLOOKUP('Equation 4 Type I FTE'!$B19,'Equation 3 FTE Conversion'!$B$10:$E$32,4,FALSE)</f>
        <v>9.1374925893635578E-2</v>
      </c>
      <c r="DX19" s="25">
        <f>'RIMS II Type I Employment'!DX19*VLOOKUP('Equation 4 Type I FTE'!$B19,'Equation 3 FTE Conversion'!$B$10:$E$32,4,FALSE)</f>
        <v>0.10438807323452486</v>
      </c>
      <c r="DY19" s="25">
        <f>'RIMS II Type I Employment'!DY19*VLOOKUP('Equation 4 Type I FTE'!$B19,'Equation 3 FTE Conversion'!$B$10:$E$32,4,FALSE)</f>
        <v>0.10023895379250219</v>
      </c>
      <c r="DZ19" s="25">
        <f>'RIMS II Type I Employment'!DZ19*VLOOKUP('Equation 4 Type I FTE'!$B19,'Equation 3 FTE Conversion'!$B$10:$E$32,4,FALSE)</f>
        <v>0.14078716652136006</v>
      </c>
      <c r="EA19" s="25">
        <f>'RIMS II Type I Employment'!EA19*VLOOKUP('Equation 4 Type I FTE'!$B19,'Equation 3 FTE Conversion'!$B$10:$E$32,4,FALSE)</f>
        <v>0.1166468352223191</v>
      </c>
      <c r="EB19" s="25">
        <f>'RIMS II Type I Employment'!EB19*VLOOKUP('Equation 4 Type I FTE'!$B19,'Equation 3 FTE Conversion'!$B$10:$E$32,4,FALSE)</f>
        <v>8.5717035745422845E-2</v>
      </c>
      <c r="EC19" s="25">
        <f>'RIMS II Type I Employment'!EC19*VLOOKUP('Equation 4 Type I FTE'!$B19,'Equation 3 FTE Conversion'!$B$10:$E$32,4,FALSE)</f>
        <v>8.0530636442894515E-2</v>
      </c>
      <c r="ED19" s="25">
        <f>'RIMS II Type I Employment'!ED19*VLOOKUP('Equation 4 Type I FTE'!$B19,'Equation 3 FTE Conversion'!$B$10:$E$32,4,FALSE)</f>
        <v>0.14276742807323453</v>
      </c>
      <c r="EE19" s="25">
        <f>'RIMS II Type I Employment'!EE19*VLOOKUP('Equation 4 Type I FTE'!$B19,'Equation 3 FTE Conversion'!$B$10:$E$32,4,FALSE)</f>
        <v>0.11513806451612904</v>
      </c>
      <c r="EF19" s="25">
        <f>'RIMS II Type I Employment'!EF19*VLOOKUP('Equation 4 Type I FTE'!$B19,'Equation 3 FTE Conversion'!$B$10:$E$32,4,FALSE)</f>
        <v>0.15710074978204011</v>
      </c>
      <c r="EG19" s="25">
        <f>'RIMS II Type I Employment'!EG19*VLOOKUP('Equation 4 Type I FTE'!$B19,'Equation 3 FTE Conversion'!$B$10:$E$32,4,FALSE)</f>
        <v>0.13399769834350481</v>
      </c>
      <c r="EH19" s="25">
        <f>'RIMS II Type I Employment'!EH19*VLOOKUP('Equation 4 Type I FTE'!$B19,'Equation 3 FTE Conversion'!$B$10:$E$32,4,FALSE)</f>
        <v>8.3453879686137752E-2</v>
      </c>
      <c r="EI19" s="25">
        <f>'RIMS II Type I Employment'!EI19*VLOOKUP('Equation 4 Type I FTE'!$B19,'Equation 3 FTE Conversion'!$B$10:$E$32,4,FALSE)</f>
        <v>8.7697297297297305E-2</v>
      </c>
      <c r="EJ19" s="25">
        <f>'RIMS II Type I Employment'!EJ19*VLOOKUP('Equation 4 Type I FTE'!$B19,'Equation 3 FTE Conversion'!$B$10:$E$32,4,FALSE)</f>
        <v>0.1014648299912816</v>
      </c>
      <c r="EK19" s="25">
        <f>'RIMS II Type I Employment'!EK19*VLOOKUP('Equation 4 Type I FTE'!$B19,'Equation 3 FTE Conversion'!$B$10:$E$32,4,FALSE)</f>
        <v>0.1068398256320837</v>
      </c>
      <c r="EL19" s="25">
        <f>'RIMS II Type I Employment'!EL19*VLOOKUP('Equation 4 Type I FTE'!$B19,'Equation 3 FTE Conversion'!$B$10:$E$32,4,FALSE)</f>
        <v>0.10382228421970358</v>
      </c>
      <c r="EM19" s="25">
        <f>'RIMS II Type I Employment'!EM19*VLOOKUP('Equation 4 Type I FTE'!$B19,'Equation 3 FTE Conversion'!$B$10:$E$32,4,FALSE)</f>
        <v>7.4872746294681783E-2</v>
      </c>
      <c r="EN19" s="25">
        <f>'RIMS II Type I Employment'!EN19*VLOOKUP('Equation 4 Type I FTE'!$B19,'Equation 3 FTE Conversion'!$B$10:$E$32,4,FALSE)</f>
        <v>0.11315780296425458</v>
      </c>
      <c r="EO19" s="25">
        <f>'RIMS II Type I Employment'!EO19*VLOOKUP('Equation 4 Type I FTE'!$B19,'Equation 3 FTE Conversion'!$B$10:$E$32,4,FALSE)</f>
        <v>0.1255108631211857</v>
      </c>
      <c r="EP19" s="25">
        <f>'RIMS II Type I Employment'!EP19*VLOOKUP('Equation 4 Type I FTE'!$B19,'Equation 3 FTE Conversion'!$B$10:$E$32,4,FALSE)</f>
        <v>0.11372359197907585</v>
      </c>
      <c r="EQ19" s="25">
        <f>'RIMS II Type I Employment'!EQ19*VLOOKUP('Equation 4 Type I FTE'!$B19,'Equation 3 FTE Conversion'!$B$10:$E$32,4,FALSE)</f>
        <v>0.12617095030514386</v>
      </c>
      <c r="ER19" s="25">
        <f>'RIMS II Type I Employment'!ER19*VLOOKUP('Equation 4 Type I FTE'!$B19,'Equation 3 FTE Conversion'!$B$10:$E$32,4,FALSE)</f>
        <v>0.13786392327811683</v>
      </c>
      <c r="ES19" s="25">
        <f>'RIMS II Type I Employment'!ES19*VLOOKUP('Equation 4 Type I FTE'!$B19,'Equation 3 FTE Conversion'!$B$10:$E$32,4,FALSE)</f>
        <v>0.14191874455100262</v>
      </c>
      <c r="ET19" s="25">
        <f>'RIMS II Type I Employment'!ET19*VLOOKUP('Equation 4 Type I FTE'!$B19,'Equation 3 FTE Conversion'!$B$10:$E$32,4,FALSE)</f>
        <v>0.1276797210113339</v>
      </c>
      <c r="EU19" s="25">
        <f>'RIMS II Type I Employment'!EU19*VLOOKUP('Equation 4 Type I FTE'!$B19,'Equation 3 FTE Conversion'!$B$10:$E$32,4,FALSE)</f>
        <v>0.13277182214472538</v>
      </c>
      <c r="EV19" s="25">
        <f>'RIMS II Type I Employment'!EV19*VLOOKUP('Equation 4 Type I FTE'!$B19,'Equation 3 FTE Conversion'!$B$10:$E$32,4,FALSE)</f>
        <v>5.855916303400175E-2</v>
      </c>
      <c r="EW19" s="25">
        <f>'RIMS II Type I Employment'!EW19*VLOOKUP('Equation 4 Type I FTE'!$B19,'Equation 3 FTE Conversion'!$B$10:$E$32,4,FALSE)</f>
        <v>4.2339877942458588E-2</v>
      </c>
      <c r="EX19" s="25">
        <f>'RIMS II Type I Employment'!EX19*VLOOKUP('Equation 4 Type I FTE'!$B19,'Equation 3 FTE Conversion'!$B$10:$E$32,4,FALSE)</f>
        <v>6.8460470793374015E-2</v>
      </c>
      <c r="EY19" s="25">
        <f>'RIMS II Type I Employment'!EY19*VLOOKUP('Equation 4 Type I FTE'!$B19,'Equation 3 FTE Conversion'!$B$10:$E$32,4,FALSE)</f>
        <v>6.4971438535309511E-2</v>
      </c>
      <c r="EZ19" s="25">
        <f>'RIMS II Type I Employment'!EZ19*VLOOKUP('Equation 4 Type I FTE'!$B19,'Equation 3 FTE Conversion'!$B$10:$E$32,4,FALSE)</f>
        <v>5.7333286835222319E-2</v>
      </c>
      <c r="FA19" s="25">
        <f>'RIMS II Type I Employment'!FA19*VLOOKUP('Equation 4 Type I FTE'!$B19,'Equation 3 FTE Conversion'!$B$10:$E$32,4,FALSE)</f>
        <v>0.13277182214472538</v>
      </c>
      <c r="FB19" s="25">
        <f>'RIMS II Type I Employment'!FB19*VLOOKUP('Equation 4 Type I FTE'!$B19,'Equation 3 FTE Conversion'!$B$10:$E$32,4,FALSE)</f>
        <v>0.11485517000871841</v>
      </c>
      <c r="FC19" s="25">
        <f>'RIMS II Type I Employment'!FC19*VLOOKUP('Equation 4 Type I FTE'!$B19,'Equation 3 FTE Conversion'!$B$10:$E$32,4,FALSE)</f>
        <v>0.11353499564080209</v>
      </c>
      <c r="FD19" s="25">
        <f>'RIMS II Type I Employment'!FD19*VLOOKUP('Equation 4 Type I FTE'!$B19,'Equation 3 FTE Conversion'!$B$10:$E$32,4,FALSE)</f>
        <v>8.3170985178727119E-2</v>
      </c>
      <c r="FE19" s="25">
        <f>'RIMS II Type I Employment'!FE19*VLOOKUP('Equation 4 Type I FTE'!$B19,'Equation 3 FTE Conversion'!$B$10:$E$32,4,FALSE)</f>
        <v>7.8267480383609422E-2</v>
      </c>
      <c r="FF19" s="25">
        <f>'RIMS II Type I Employment'!FF19*VLOOKUP('Equation 4 Type I FTE'!$B19,'Equation 3 FTE Conversion'!$B$10:$E$32,4,FALSE)</f>
        <v>9.0809136878814298E-2</v>
      </c>
      <c r="FG19" s="25">
        <f>'RIMS II Type I Employment'!FG19*VLOOKUP('Equation 4 Type I FTE'!$B19,'Equation 3 FTE Conversion'!$B$10:$E$32,4,FALSE)</f>
        <v>0.15879811682650391</v>
      </c>
      <c r="FH19" s="25">
        <f>'RIMS II Type I Employment'!FH19*VLOOKUP('Equation 4 Type I FTE'!$B19,'Equation 3 FTE Conversion'!$B$10:$E$32,4,FALSE)</f>
        <v>0.19387703574542287</v>
      </c>
      <c r="FI19" s="25">
        <f>'RIMS II Type I Employment'!FI19*VLOOKUP('Equation 4 Type I FTE'!$B19,'Equation 3 FTE Conversion'!$B$10:$E$32,4,FALSE)</f>
        <v>0.18124108108108108</v>
      </c>
      <c r="FJ19" s="25">
        <f>'RIMS II Type I Employment'!FJ19*VLOOKUP('Equation 4 Type I FTE'!$B19,'Equation 3 FTE Conversion'!$B$10:$E$32,4,FALSE)</f>
        <v>0.16445600697471666</v>
      </c>
      <c r="FK19" s="25">
        <f>'RIMS II Type I Employment'!FK19*VLOOKUP('Equation 4 Type I FTE'!$B19,'Equation 3 FTE Conversion'!$B$10:$E$32,4,FALSE)</f>
        <v>0.17171696599825634</v>
      </c>
      <c r="FL19" s="25">
        <f>'RIMS II Type I Employment'!FL19*VLOOKUP('Equation 4 Type I FTE'!$B19,'Equation 3 FTE Conversion'!$B$10:$E$32,4,FALSE)</f>
        <v>0.13456348735832607</v>
      </c>
      <c r="FM19" s="25">
        <f>'RIMS II Type I Employment'!FM19*VLOOKUP('Equation 4 Type I FTE'!$B19,'Equation 3 FTE Conversion'!$B$10:$E$32,4,FALSE)</f>
        <v>0.15295163034001746</v>
      </c>
      <c r="FN19" s="25">
        <f>'RIMS II Type I Employment'!FN19*VLOOKUP('Equation 4 Type I FTE'!$B19,'Equation 3 FTE Conversion'!$B$10:$E$32,4,FALSE)</f>
        <v>0.4921421447253706</v>
      </c>
      <c r="FO19" s="25">
        <f>'RIMS II Type I Employment'!FO19*VLOOKUP('Equation 4 Type I FTE'!$B19,'Equation 3 FTE Conversion'!$B$10:$E$32,4,FALSE)</f>
        <v>7.8361778552746286E-2</v>
      </c>
      <c r="FP19" s="25">
        <f>'RIMS II Type I Employment'!FP19*VLOOKUP('Equation 4 Type I FTE'!$B19,'Equation 3 FTE Conversion'!$B$10:$E$32,4,FALSE)</f>
        <v>0.11909858761987795</v>
      </c>
      <c r="FQ19" s="25">
        <f>'RIMS II Type I Employment'!FQ19*VLOOKUP('Equation 4 Type I FTE'!$B19,'Equation 3 FTE Conversion'!$B$10:$E$32,4,FALSE)</f>
        <v>9.0526242371403665E-2</v>
      </c>
      <c r="FR19" s="25">
        <f>'RIMS II Type I Employment'!FR19*VLOOKUP('Equation 4 Type I FTE'!$B19,'Equation 3 FTE Conversion'!$B$10:$E$32,4,FALSE)</f>
        <v>6.8083278116826504E-2</v>
      </c>
      <c r="FS19" s="25">
        <f>'RIMS II Type I Employment'!FS19*VLOOKUP('Equation 4 Type I FTE'!$B19,'Equation 3 FTE Conversion'!$B$10:$E$32,4,FALSE)</f>
        <v>9.4769659982563217E-2</v>
      </c>
      <c r="FT19" s="25">
        <f>'RIMS II Type I Employment'!FT19*VLOOKUP('Equation 4 Type I FTE'!$B19,'Equation 3 FTE Conversion'!$B$10:$E$32,4,FALSE)</f>
        <v>0.12664244115082826</v>
      </c>
      <c r="FU19" s="25">
        <f>'RIMS II Type I Employment'!FU19*VLOOKUP('Equation 4 Type I FTE'!$B19,'Equation 3 FTE Conversion'!$B$10:$E$32,4,FALSE)</f>
        <v>0.24989014821272887</v>
      </c>
      <c r="FV19" s="25">
        <f>'RIMS II Type I Employment'!FV19*VLOOKUP('Equation 4 Type I FTE'!$B19,'Equation 3 FTE Conversion'!$B$10:$E$32,4,FALSE)</f>
        <v>0.12626524847428072</v>
      </c>
      <c r="FW19" s="25">
        <f>'RIMS II Type I Employment'!FW19*VLOOKUP('Equation 4 Type I FTE'!$B19,'Equation 3 FTE Conversion'!$B$10:$E$32,4,FALSE)</f>
        <v>0.14908540540540541</v>
      </c>
      <c r="FX19" s="25">
        <f>'RIMS II Type I Employment'!FX19*VLOOKUP('Equation 4 Type I FTE'!$B19,'Equation 3 FTE Conversion'!$B$10:$E$32,4,FALSE)</f>
        <v>0.13503497820401048</v>
      </c>
      <c r="FY19" s="25">
        <f>'RIMS II Type I Employment'!FY19*VLOOKUP('Equation 4 Type I FTE'!$B19,'Equation 3 FTE Conversion'!$B$10:$E$32,4,FALSE)</f>
        <v>0.17256564952048822</v>
      </c>
      <c r="FZ19" s="25">
        <f>'RIMS II Type I Employment'!FZ19*VLOOKUP('Equation 4 Type I FTE'!$B19,'Equation 3 FTE Conversion'!$B$10:$E$32,4,FALSE)</f>
        <v>0.14427619877942457</v>
      </c>
      <c r="GA19" s="25">
        <f>'RIMS II Type I Employment'!GA19*VLOOKUP('Equation 4 Type I FTE'!$B19,'Equation 3 FTE Conversion'!$B$10:$E$32,4,FALSE)</f>
        <v>0.20915333914559722</v>
      </c>
      <c r="GB19" s="25">
        <f>'RIMS II Type I Employment'!GB19*VLOOKUP('Equation 4 Type I FTE'!$B19,'Equation 3 FTE Conversion'!$B$10:$E$32,4,FALSE)</f>
        <v>0.27874538796861376</v>
      </c>
      <c r="GC19" s="25">
        <f>'RIMS II Type I Employment'!GC19*VLOOKUP('Equation 4 Type I FTE'!$B19,'Equation 3 FTE Conversion'!$B$10:$E$32,4,FALSE)</f>
        <v>0.27685942458587626</v>
      </c>
      <c r="GD19" s="25">
        <f>'RIMS II Type I Employment'!GD19*VLOOKUP('Equation 4 Type I FTE'!$B19,'Equation 3 FTE Conversion'!$B$10:$E$32,4,FALSE)</f>
        <v>0.17539459459459461</v>
      </c>
      <c r="GE19" s="25">
        <f>'RIMS II Type I Employment'!GE19*VLOOKUP('Equation 4 Type I FTE'!$B19,'Equation 3 FTE Conversion'!$B$10:$E$32,4,FALSE)</f>
        <v>0.24159190932868352</v>
      </c>
      <c r="GF19" s="25">
        <f>'RIMS II Type I Employment'!GF19*VLOOKUP('Equation 4 Type I FTE'!$B19,'Equation 3 FTE Conversion'!$B$10:$E$32,4,FALSE)</f>
        <v>0.14983979075850046</v>
      </c>
      <c r="GG19" s="25">
        <f>'RIMS II Type I Employment'!GG19*VLOOKUP('Equation 4 Type I FTE'!$B19,'Equation 3 FTE Conversion'!$B$10:$E$32,4,FALSE)</f>
        <v>0.15512048823016567</v>
      </c>
      <c r="GH19" s="25">
        <f>'RIMS II Type I Employment'!GH19*VLOOKUP('Equation 4 Type I FTE'!$B19,'Equation 3 FTE Conversion'!$B$10:$E$32,4,FALSE)</f>
        <v>0.19651738448125547</v>
      </c>
      <c r="GI19" s="25">
        <f>'RIMS II Type I Employment'!GI19*VLOOKUP('Equation 4 Type I FTE'!$B19,'Equation 3 FTE Conversion'!$B$10:$E$32,4,FALSE)</f>
        <v>0.17501740191804707</v>
      </c>
      <c r="GJ19" s="25">
        <f>'RIMS II Type I Employment'!GJ19*VLOOKUP('Equation 4 Type I FTE'!$B19,'Equation 3 FTE Conversion'!$B$10:$E$32,4,FALSE)</f>
        <v>0.32353701830863124</v>
      </c>
      <c r="GK19" s="25">
        <f>'RIMS II Type I Employment'!GK19*VLOOKUP('Equation 4 Type I FTE'!$B19,'Equation 3 FTE Conversion'!$B$10:$E$32,4,FALSE)</f>
        <v>0.23763138622493463</v>
      </c>
      <c r="GL19" s="25">
        <f>'RIMS II Type I Employment'!GL19*VLOOKUP('Equation 4 Type I FTE'!$B19,'Equation 3 FTE Conversion'!$B$10:$E$32,4,FALSE)</f>
        <v>0.28355459459459464</v>
      </c>
      <c r="GM19" s="25">
        <f>'RIMS II Type I Employment'!GM19*VLOOKUP('Equation 4 Type I FTE'!$B19,'Equation 3 FTE Conversion'!$B$10:$E$32,4,FALSE)</f>
        <v>0.18142967741935484</v>
      </c>
      <c r="GN19" s="25">
        <f>'RIMS II Type I Employment'!GN19*VLOOKUP('Equation 4 Type I FTE'!$B19,'Equation 3 FTE Conversion'!$B$10:$E$32,4,FALSE)</f>
        <v>0.21660289450741063</v>
      </c>
      <c r="GO19" s="25">
        <f>'RIMS II Type I Employment'!GO19*VLOOKUP('Equation 4 Type I FTE'!$B19,'Equation 3 FTE Conversion'!$B$10:$E$32,4,FALSE)</f>
        <v>0.23810287707061903</v>
      </c>
      <c r="GP19" s="25">
        <f>'RIMS II Type I Employment'!GP19*VLOOKUP('Equation 4 Type I FTE'!$B19,'Equation 3 FTE Conversion'!$B$10:$E$32,4,FALSE)</f>
        <v>0.21820596338273757</v>
      </c>
      <c r="GQ19" s="25">
        <f>'RIMS II Type I Employment'!GQ19*VLOOKUP('Equation 4 Type I FTE'!$B19,'Equation 3 FTE Conversion'!$B$10:$E$32,4,FALSE)</f>
        <v>0.15596917175239755</v>
      </c>
      <c r="GR19" s="25">
        <f>'RIMS II Type I Employment'!GR19*VLOOKUP('Equation 4 Type I FTE'!$B19,'Equation 3 FTE Conversion'!$B$10:$E$32,4,FALSE)</f>
        <v>0.21085070619006102</v>
      </c>
      <c r="GS19" s="25">
        <f>'RIMS II Type I Employment'!GS19*VLOOKUP('Equation 4 Type I FTE'!$B19,'Equation 3 FTE Conversion'!$B$10:$E$32,4,FALSE)</f>
        <v>0.17171696599825634</v>
      </c>
      <c r="GT19" s="25">
        <f>'RIMS II Type I Employment'!GT19*VLOOKUP('Equation 4 Type I FTE'!$B19,'Equation 3 FTE Conversion'!$B$10:$E$32,4,FALSE)</f>
        <v>0.21264237140366174</v>
      </c>
      <c r="GU19" s="25">
        <f>'RIMS II Type I Employment'!GU19*VLOOKUP('Equation 4 Type I FTE'!$B19,'Equation 3 FTE Conversion'!$B$10:$E$32,4,FALSE)</f>
        <v>0.11381789014821274</v>
      </c>
      <c r="GV19" s="25">
        <f>'RIMS II Type I Employment'!GV19*VLOOKUP('Equation 4 Type I FTE'!$B19,'Equation 3 FTE Conversion'!$B$10:$E$32,4,FALSE)</f>
        <v>0.18010950305143855</v>
      </c>
      <c r="GW19" s="25">
        <f>'RIMS II Type I Employment'!GW19*VLOOKUP('Equation 4 Type I FTE'!$B19,'Equation 3 FTE Conversion'!$B$10:$E$32,4,FALSE)</f>
        <v>0.20783316477768093</v>
      </c>
      <c r="GX19" s="25">
        <f>'RIMS II Type I Employment'!GX19*VLOOKUP('Equation 4 Type I FTE'!$B19,'Equation 3 FTE Conversion'!$B$10:$E$32,4,FALSE)</f>
        <v>0.14173014821272886</v>
      </c>
      <c r="GY19" s="25">
        <f>'RIMS II Type I Employment'!GY19*VLOOKUP('Equation 4 Type I FTE'!$B19,'Equation 3 FTE Conversion'!$B$10:$E$32,4,FALSE)</f>
        <v>0.15785513513513513</v>
      </c>
      <c r="GZ19" s="25">
        <f>'RIMS II Type I Employment'!GZ19*VLOOKUP('Equation 4 Type I FTE'!$B19,'Equation 3 FTE Conversion'!$B$10:$E$32,4,FALSE)</f>
        <v>0.1776577506538797</v>
      </c>
      <c r="HA19" s="25">
        <f>'RIMS II Type I Employment'!HA19*VLOOKUP('Equation 4 Type I FTE'!$B19,'Equation 3 FTE Conversion'!$B$10:$E$32,4,FALSE)</f>
        <v>0.11372359197907585</v>
      </c>
      <c r="HB19" s="25">
        <f>'RIMS II Type I Employment'!HB19*VLOOKUP('Equation 4 Type I FTE'!$B19,'Equation 3 FTE Conversion'!$B$10:$E$32,4,FALSE)</f>
        <v>5.7427585004359204E-2</v>
      </c>
      <c r="HC19" s="25">
        <f>'RIMS II Type I Employment'!HC19*VLOOKUP('Equation 4 Type I FTE'!$B19,'Equation 3 FTE Conversion'!$B$10:$E$32,4,FALSE)</f>
        <v>0.12579375762859635</v>
      </c>
      <c r="HD19" s="25">
        <f>'RIMS II Type I Employment'!HD19*VLOOKUP('Equation 4 Type I FTE'!$B19,'Equation 3 FTE Conversion'!$B$10:$E$32,4,FALSE)</f>
        <v>0.11626964254577159</v>
      </c>
      <c r="HE19" s="25">
        <f>'RIMS II Type I Employment'!HE19*VLOOKUP('Equation 4 Type I FTE'!$B19,'Equation 3 FTE Conversion'!$B$10:$E$32,4,FALSE)</f>
        <v>0.14842531822144728</v>
      </c>
      <c r="HF19" s="25">
        <f>'RIMS II Type I Employment'!HF19*VLOOKUP('Equation 4 Type I FTE'!$B19,'Equation 3 FTE Conversion'!$B$10:$E$32,4,FALSE)</f>
        <v>0.11957007846556233</v>
      </c>
      <c r="HG19" s="25">
        <f>'RIMS II Type I Employment'!HG19*VLOOKUP('Equation 4 Type I FTE'!$B19,'Equation 3 FTE Conversion'!$B$10:$E$32,4,FALSE)</f>
        <v>0.17492310374891021</v>
      </c>
      <c r="HH19" s="25">
        <f>'RIMS II Type I Employment'!HH19*VLOOKUP('Equation 4 Type I FTE'!$B19,'Equation 3 FTE Conversion'!$B$10:$E$32,4,FALSE)</f>
        <v>0.17577178727114212</v>
      </c>
      <c r="HI19" s="25">
        <f>'RIMS II Type I Employment'!HI19*VLOOKUP('Equation 4 Type I FTE'!$B19,'Equation 3 FTE Conversion'!$B$10:$E$32,4,FALSE)</f>
        <v>0.10325649520488231</v>
      </c>
      <c r="HJ19" s="25">
        <f>'RIMS II Type I Employment'!HJ19*VLOOKUP('Equation 4 Type I FTE'!$B19,'Equation 3 FTE Conversion'!$B$10:$E$32,4,FALSE)</f>
        <v>0.13974988666085442</v>
      </c>
      <c r="HK19" s="25">
        <f>'RIMS II Type I Employment'!HK19*VLOOKUP('Equation 4 Type I FTE'!$B19,'Equation 3 FTE Conversion'!$B$10:$E$32,4,FALSE)</f>
        <v>0</v>
      </c>
      <c r="HL19" s="25">
        <f>'RIMS II Type I Employment'!HL19*VLOOKUP('Equation 4 Type I FTE'!$B19,'Equation 3 FTE Conversion'!$B$10:$E$32,4,FALSE)</f>
        <v>0.1438047079337402</v>
      </c>
      <c r="HM19" s="25">
        <f>'RIMS II Type I Employment'!HM19*VLOOKUP('Equation 4 Type I FTE'!$B19,'Equation 3 FTE Conversion'!$B$10:$E$32,4,FALSE)</f>
        <v>0.16492749782040106</v>
      </c>
      <c r="HN19" s="25">
        <f>'RIMS II Type I Employment'!HN19*VLOOKUP('Equation 4 Type I FTE'!$B19,'Equation 3 FTE Conversion'!$B$10:$E$32,4,FALSE)</f>
        <v>0.17143407149084569</v>
      </c>
      <c r="HO19" s="25">
        <f>'RIMS II Type I Employment'!HO19*VLOOKUP('Equation 4 Type I FTE'!$B19,'Equation 3 FTE Conversion'!$B$10:$E$32,4,FALSE)</f>
        <v>0.13324331299040978</v>
      </c>
      <c r="HP19" s="25">
        <f>'RIMS II Type I Employment'!HP19*VLOOKUP('Equation 4 Type I FTE'!$B19,'Equation 3 FTE Conversion'!$B$10:$E$32,4,FALSE)</f>
        <v>0.16935951176983435</v>
      </c>
      <c r="HQ19" s="25">
        <f>'RIMS II Type I Employment'!HQ19*VLOOKUP('Equation 4 Type I FTE'!$B19,'Equation 3 FTE Conversion'!$B$10:$E$32,4,FALSE)</f>
        <v>0.12315340889276373</v>
      </c>
      <c r="HR19" s="25">
        <f>'RIMS II Type I Employment'!HR19*VLOOKUP('Equation 4 Type I FTE'!$B19,'Equation 3 FTE Conversion'!$B$10:$E$32,4,FALSE)</f>
        <v>0.39595801220575416</v>
      </c>
      <c r="HS19" s="25">
        <f>'RIMS II Type I Employment'!HS19*VLOOKUP('Equation 4 Type I FTE'!$B19,'Equation 3 FTE Conversion'!$B$10:$E$32,4,FALSE)</f>
        <v>0.1686994245858762</v>
      </c>
      <c r="HT19" s="25">
        <f>'RIMS II Type I Employment'!HT19*VLOOKUP('Equation 4 Type I FTE'!$B19,'Equation 3 FTE Conversion'!$B$10:$E$32,4,FALSE)</f>
        <v>9.2412205754141247E-2</v>
      </c>
      <c r="HU19" s="25">
        <f>'RIMS II Type I Employment'!HU19*VLOOKUP('Equation 4 Type I FTE'!$B19,'Equation 3 FTE Conversion'!$B$10:$E$32,4,FALSE)</f>
        <v>7.4118360941586747E-2</v>
      </c>
      <c r="HV19" s="25">
        <f>'RIMS II Type I Employment'!HV19*VLOOKUP('Equation 4 Type I FTE'!$B19,'Equation 3 FTE Conversion'!$B$10:$E$32,4,FALSE)</f>
        <v>0.16539898866608543</v>
      </c>
      <c r="HW19" s="25">
        <f>'RIMS II Type I Employment'!HW19*VLOOKUP('Equation 4 Type I FTE'!$B19,'Equation 3 FTE Conversion'!$B$10:$E$32,4,FALSE)</f>
        <v>0.17388582388840454</v>
      </c>
      <c r="HX19" s="25">
        <f>'RIMS II Type I Employment'!HX19*VLOOKUP('Equation 4 Type I FTE'!$B19,'Equation 3 FTE Conversion'!$B$10:$E$32,4,FALSE)</f>
        <v>8.9017471665213607E-2</v>
      </c>
      <c r="HY19" s="25">
        <f>'RIMS II Type I Employment'!HY19*VLOOKUP('Equation 4 Type I FTE'!$B19,'Equation 3 FTE Conversion'!$B$10:$E$32,4,FALSE)</f>
        <v>7.2420993897122921E-2</v>
      </c>
      <c r="HZ19" s="25">
        <f>'RIMS II Type I Employment'!HZ19*VLOOKUP('Equation 4 Type I FTE'!$B19,'Equation 3 FTE Conversion'!$B$10:$E$32,4,FALSE)</f>
        <v>8.2510897994768961E-2</v>
      </c>
      <c r="IA19" s="25">
        <f>'RIMS II Type I Employment'!IA19*VLOOKUP('Equation 4 Type I FTE'!$B19,'Equation 3 FTE Conversion'!$B$10:$E$32,4,FALSE)</f>
        <v>0.13380910200523105</v>
      </c>
      <c r="IB19" s="25">
        <f>'RIMS II Type I Employment'!IB19*VLOOKUP('Equation 4 Type I FTE'!$B19,'Equation 3 FTE Conversion'!$B$10:$E$32,4,FALSE)</f>
        <v>0.11702402789886661</v>
      </c>
      <c r="IC19" s="25">
        <f>'RIMS II Type I Employment'!IC19*VLOOKUP('Equation 4 Type I FTE'!$B19,'Equation 3 FTE Conversion'!$B$10:$E$32,4,FALSE)</f>
        <v>0.14606786399302529</v>
      </c>
      <c r="ID19" s="25">
        <f>'RIMS II Type I Employment'!ID19*VLOOKUP('Equation 4 Type I FTE'!$B19,'Equation 3 FTE Conversion'!$B$10:$E$32,4,FALSE)</f>
        <v>0.10250210985178727</v>
      </c>
      <c r="IE19" s="25">
        <f>'RIMS II Type I Employment'!IE19*VLOOKUP('Equation 4 Type I FTE'!$B19,'Equation 3 FTE Conversion'!$B$10:$E$32,4,FALSE)</f>
        <v>0.10250210985178727</v>
      </c>
      <c r="IF19" s="25">
        <f>'RIMS II Type I Employment'!IF19*VLOOKUP('Equation 4 Type I FTE'!$B19,'Equation 3 FTE Conversion'!$B$10:$E$32,4,FALSE)</f>
        <v>7.440125544899738E-2</v>
      </c>
      <c r="IG19" s="25">
        <f>'RIMS II Type I Employment'!IG19*VLOOKUP('Equation 4 Type I FTE'!$B19,'Equation 3 FTE Conversion'!$B$10:$E$32,4,FALSE)</f>
        <v>6.0916617262423721E-2</v>
      </c>
      <c r="IH19" s="25">
        <f>'RIMS II Type I Employment'!IH19*VLOOKUP('Equation 4 Type I FTE'!$B19,'Equation 3 FTE Conversion'!$B$10:$E$32,4,FALSE)</f>
        <v>7.1949503051438546E-2</v>
      </c>
      <c r="II19" s="25">
        <f>'RIMS II Type I Employment'!II19*VLOOKUP('Equation 4 Type I FTE'!$B19,'Equation 3 FTE Conversion'!$B$10:$E$32,4,FALSE)</f>
        <v>4.8469258936355716E-2</v>
      </c>
      <c r="IJ19" s="25">
        <f>'RIMS II Type I Employment'!IJ19*VLOOKUP('Equation 4 Type I FTE'!$B19,'Equation 3 FTE Conversion'!$B$10:$E$32,4,FALSE)</f>
        <v>0.15842092414995643</v>
      </c>
      <c r="IK19" s="25">
        <f>'RIMS II Type I Employment'!IK19*VLOOKUP('Equation 4 Type I FTE'!$B19,'Equation 3 FTE Conversion'!$B$10:$E$32,4,FALSE)</f>
        <v>9.0526242371403665E-2</v>
      </c>
      <c r="IL19" s="25">
        <f>'RIMS II Type I Employment'!IL19*VLOOKUP('Equation 4 Type I FTE'!$B19,'Equation 3 FTE Conversion'!$B$10:$E$32,4,FALSE)</f>
        <v>0.12107884917175239</v>
      </c>
      <c r="IM19" s="25">
        <f>'RIMS II Type I Employment'!IM19*VLOOKUP('Equation 4 Type I FTE'!$B19,'Equation 3 FTE Conversion'!$B$10:$E$32,4,FALSE)</f>
        <v>0.12419068875326941</v>
      </c>
      <c r="IN19" s="25">
        <f>'RIMS II Type I Employment'!IN19*VLOOKUP('Equation 4 Type I FTE'!$B19,'Equation 3 FTE Conversion'!$B$10:$E$32,4,FALSE)</f>
        <v>9.5146852659110728E-2</v>
      </c>
      <c r="IO19" s="25">
        <f>'RIMS II Type I Employment'!IO19*VLOOKUP('Equation 4 Type I FTE'!$B19,'Equation 3 FTE Conversion'!$B$10:$E$32,4,FALSE)</f>
        <v>8.3925370531822141E-2</v>
      </c>
      <c r="IP19" s="25">
        <f>'RIMS II Type I Employment'!IP19*VLOOKUP('Equation 4 Type I FTE'!$B19,'Equation 3 FTE Conversion'!$B$10:$E$32,4,FALSE)</f>
        <v>0.11466657367044464</v>
      </c>
      <c r="IQ19" s="25">
        <f>'RIMS II Type I Employment'!IQ19*VLOOKUP('Equation 4 Type I FTE'!$B19,'Equation 3 FTE Conversion'!$B$10:$E$32,4,FALSE)</f>
        <v>0.11315780296425458</v>
      </c>
      <c r="IR19" s="25">
        <f>'RIMS II Type I Employment'!IR19*VLOOKUP('Equation 4 Type I FTE'!$B19,'Equation 3 FTE Conversion'!$B$10:$E$32,4,FALSE)</f>
        <v>0.11872139494333045</v>
      </c>
      <c r="IS19" s="25">
        <f>'RIMS II Type I Employment'!IS19*VLOOKUP('Equation 4 Type I FTE'!$B19,'Equation 3 FTE Conversion'!$B$10:$E$32,4,FALSE)</f>
        <v>9.5712641673932009E-2</v>
      </c>
      <c r="IT19" s="25">
        <f>'RIMS II Type I Employment'!IT19*VLOOKUP('Equation 4 Type I FTE'!$B19,'Equation 3 FTE Conversion'!$B$10:$E$32,4,FALSE)</f>
        <v>9.7598605056669577E-2</v>
      </c>
      <c r="IU19" s="25">
        <f>'RIMS II Type I Employment'!IU19*VLOOKUP('Equation 4 Type I FTE'!$B19,'Equation 3 FTE Conversion'!$B$10:$E$32,4,FALSE)</f>
        <v>0.16624767218831737</v>
      </c>
      <c r="IV19" s="25">
        <f>'RIMS II Type I Employment'!IV19*VLOOKUP('Equation 4 Type I FTE'!$B19,'Equation 3 FTE Conversion'!$B$10:$E$32,4,FALSE)</f>
        <v>0.1648331996512642</v>
      </c>
      <c r="IW19" s="25">
        <f>'RIMS II Type I Employment'!IW19*VLOOKUP('Equation 4 Type I FTE'!$B19,'Equation 3 FTE Conversion'!$B$10:$E$32,4,FALSE)</f>
        <v>0.10872578901482127</v>
      </c>
      <c r="IX19" s="25">
        <f>'RIMS II Type I Employment'!IX19*VLOOKUP('Equation 4 Type I FTE'!$B19,'Equation 3 FTE Conversion'!$B$10:$E$32,4,FALSE)</f>
        <v>0.1281512118570183</v>
      </c>
      <c r="IY19" s="25">
        <f>'RIMS II Type I Employment'!IY19*VLOOKUP('Equation 4 Type I FTE'!$B19,'Equation 3 FTE Conversion'!$B$10:$E$32,4,FALSE)</f>
        <v>0.17482880557977334</v>
      </c>
      <c r="IZ19" s="25">
        <f>'RIMS II Type I Employment'!IZ19*VLOOKUP('Equation 4 Type I FTE'!$B19,'Equation 3 FTE Conversion'!$B$10:$E$32,4,FALSE)</f>
        <v>0.11381789014821274</v>
      </c>
      <c r="JA19" s="25">
        <f>'RIMS II Type I Employment'!JA19*VLOOKUP('Equation 4 Type I FTE'!$B19,'Equation 3 FTE Conversion'!$B$10:$E$32,4,FALSE)</f>
        <v>0.12513367044463819</v>
      </c>
      <c r="JB19" s="25">
        <f>'RIMS II Type I Employment'!JB19*VLOOKUP('Equation 4 Type I FTE'!$B19,'Equation 3 FTE Conversion'!$B$10:$E$32,4,FALSE)</f>
        <v>0.43169701830863122</v>
      </c>
      <c r="JC19" s="25">
        <f>'RIMS II Type I Employment'!JC19*VLOOKUP('Equation 4 Type I FTE'!$B19,'Equation 3 FTE Conversion'!$B$10:$E$32,4,FALSE)</f>
        <v>0.29430458587619879</v>
      </c>
      <c r="JD19" s="25">
        <f>'RIMS II Type I Employment'!JD19*VLOOKUP('Equation 4 Type I FTE'!$B19,'Equation 3 FTE Conversion'!$B$10:$E$32,4,FALSE)</f>
        <v>0.40199309503051439</v>
      </c>
      <c r="JE19" s="25">
        <f>'RIMS II Type I Employment'!JE19*VLOOKUP('Equation 4 Type I FTE'!$B19,'Equation 3 FTE Conversion'!$B$10:$E$32,4,FALSE)</f>
        <v>0.4540456843940715</v>
      </c>
      <c r="JF19" s="25">
        <f>'RIMS II Type I Employment'!JF19*VLOOKUP('Equation 4 Type I FTE'!$B19,'Equation 3 FTE Conversion'!$B$10:$E$32,4,FALSE)</f>
        <v>0.32212254577157806</v>
      </c>
      <c r="JG19" s="25">
        <f>'RIMS II Type I Employment'!JG19*VLOOKUP('Equation 4 Type I FTE'!$B19,'Equation 3 FTE Conversion'!$B$10:$E$32,4,FALSE)</f>
        <v>0.24941865736704449</v>
      </c>
      <c r="JH19" s="25">
        <f>'RIMS II Type I Employment'!JH19*VLOOKUP('Equation 4 Type I FTE'!$B19,'Equation 3 FTE Conversion'!$B$10:$E$32,4,FALSE)</f>
        <v>0.5441947340889276</v>
      </c>
      <c r="JI19" s="25">
        <f>'RIMS II Type I Employment'!JI19*VLOOKUP('Equation 4 Type I FTE'!$B19,'Equation 3 FTE Conversion'!$B$10:$E$32,4,FALSE)</f>
        <v>0.32061377506538802</v>
      </c>
      <c r="JJ19" s="25">
        <f>'RIMS II Type I Employment'!JJ19*VLOOKUP('Equation 4 Type I FTE'!$B19,'Equation 3 FTE Conversion'!$B$10:$E$32,4,FALSE)</f>
        <v>0.38926284219703577</v>
      </c>
      <c r="JK19" s="25">
        <f>'RIMS II Type I Employment'!JK19*VLOOKUP('Equation 4 Type I FTE'!$B19,'Equation 3 FTE Conversion'!$B$10:$E$32,4,FALSE)</f>
        <v>0.3226883347863993</v>
      </c>
      <c r="JL19" s="25">
        <f>'RIMS II Type I Employment'!JL19*VLOOKUP('Equation 4 Type I FTE'!$B19,'Equation 3 FTE Conversion'!$B$10:$E$32,4,FALSE)</f>
        <v>2.3091735658238886</v>
      </c>
      <c r="JM19" s="25">
        <f>'RIMS II Type I Employment'!JM19*VLOOKUP('Equation 4 Type I FTE'!$B19,'Equation 3 FTE Conversion'!$B$10:$E$32,4,FALSE)</f>
        <v>2.2425990584132522</v>
      </c>
      <c r="JN19" s="25">
        <f>'RIMS II Type I Employment'!JN19*VLOOKUP('Equation 4 Type I FTE'!$B19,'Equation 3 FTE Conversion'!$B$10:$E$32,4,FALSE)</f>
        <v>2.7517148735832606</v>
      </c>
      <c r="JO19" s="25">
        <f>'RIMS II Type I Employment'!JO19*VLOOKUP('Equation 4 Type I FTE'!$B19,'Equation 3 FTE Conversion'!$B$10:$E$32,4,FALSE)</f>
        <v>5.6753353095030521</v>
      </c>
      <c r="JP19" s="25">
        <f>'RIMS II Type I Employment'!JP19*VLOOKUP('Equation 4 Type I FTE'!$B19,'Equation 3 FTE Conversion'!$B$10:$E$32,4,FALSE)</f>
        <v>17.66148129032258</v>
      </c>
      <c r="JQ19" s="25">
        <f>'RIMS II Type I Employment'!JQ19*VLOOKUP('Equation 4 Type I FTE'!$B19,'Equation 3 FTE Conversion'!$B$10:$E$32,4,FALSE)</f>
        <v>4.2179571054925891</v>
      </c>
      <c r="JR19" s="25">
        <f>'RIMS II Type I Employment'!JR19*VLOOKUP('Equation 4 Type I FTE'!$B19,'Equation 3 FTE Conversion'!$B$10:$E$32,4,FALSE)</f>
        <v>6.0340455448997385</v>
      </c>
      <c r="JS19" s="25">
        <f>'RIMS II Type I Employment'!JS19*VLOOKUP('Equation 4 Type I FTE'!$B19,'Equation 3 FTE Conversion'!$B$10:$E$32,4,FALSE)</f>
        <v>12.857838256320838</v>
      </c>
      <c r="JT19" s="25">
        <f>'RIMS II Type I Employment'!JT19*VLOOKUP('Equation 4 Type I FTE'!$B19,'Equation 3 FTE Conversion'!$B$10:$E$32,4,FALSE)</f>
        <v>6.8041786922406278</v>
      </c>
      <c r="JU19" s="25">
        <f>'RIMS II Type I Employment'!JU19*VLOOKUP('Equation 4 Type I FTE'!$B19,'Equation 3 FTE Conversion'!$B$10:$E$32,4,FALSE)</f>
        <v>0.1981204533565824</v>
      </c>
      <c r="JV19" s="25">
        <f>'RIMS II Type I Employment'!JV19*VLOOKUP('Equation 4 Type I FTE'!$B19,'Equation 3 FTE Conversion'!$B$10:$E$32,4,FALSE)</f>
        <v>0.29326730601569312</v>
      </c>
      <c r="JW19" s="25">
        <f>'RIMS II Type I Employment'!JW19*VLOOKUP('Equation 4 Type I FTE'!$B19,'Equation 3 FTE Conversion'!$B$10:$E$32,4,FALSE)</f>
        <v>0.3383418308631212</v>
      </c>
      <c r="JX19" s="25">
        <f>'RIMS II Type I Employment'!JX19*VLOOKUP('Equation 4 Type I FTE'!$B19,'Equation 3 FTE Conversion'!$B$10:$E$32,4,FALSE)</f>
        <v>0.30335721011333916</v>
      </c>
      <c r="JY19" s="25">
        <f>'RIMS II Type I Employment'!JY19*VLOOKUP('Equation 4 Type I FTE'!$B19,'Equation 3 FTE Conversion'!$B$10:$E$32,4,FALSE)</f>
        <v>5.2146887532693989E-2</v>
      </c>
      <c r="JZ19" s="25">
        <f>'RIMS II Type I Employment'!JZ19*VLOOKUP('Equation 4 Type I FTE'!$B19,'Equation 3 FTE Conversion'!$B$10:$E$32,4,FALSE)</f>
        <v>0.13494068003487358</v>
      </c>
      <c r="KA19" s="25">
        <f>'RIMS II Type I Employment'!KA19*VLOOKUP('Equation 4 Type I FTE'!$B19,'Equation 3 FTE Conversion'!$B$10:$E$32,4,FALSE)</f>
        <v>5.6673199651264168E-2</v>
      </c>
      <c r="KB19" s="25">
        <f>'RIMS II Type I Employment'!KB19*VLOOKUP('Equation 4 Type I FTE'!$B19,'Equation 3 FTE Conversion'!$B$10:$E$32,4,FALSE)</f>
        <v>4.2528474280732351E-2</v>
      </c>
      <c r="KC19" s="25">
        <f>'RIMS II Type I Employment'!KC19*VLOOKUP('Equation 4 Type I FTE'!$B19,'Equation 3 FTE Conversion'!$B$10:$E$32,4,FALSE)</f>
        <v>6.0916617262423721E-2</v>
      </c>
      <c r="KD19" s="25">
        <f>'RIMS II Type I Employment'!KD19*VLOOKUP('Equation 4 Type I FTE'!$B19,'Equation 3 FTE Conversion'!$B$10:$E$32,4,FALSE)</f>
        <v>6.2708282476024418E-2</v>
      </c>
      <c r="KE19" s="25">
        <f>'RIMS II Type I Employment'!KE19*VLOOKUP('Equation 4 Type I FTE'!$B19,'Equation 3 FTE Conversion'!$B$10:$E$32,4,FALSE)</f>
        <v>0.10882008718395816</v>
      </c>
      <c r="KF19" s="25">
        <f>'RIMS II Type I Employment'!KF19*VLOOKUP('Equation 4 Type I FTE'!$B19,'Equation 3 FTE Conversion'!$B$10:$E$32,4,FALSE)</f>
        <v>0.12277621621621623</v>
      </c>
      <c r="KG19" s="25">
        <f>'RIMS II Type I Employment'!KG19*VLOOKUP('Equation 4 Type I FTE'!$B19,'Equation 3 FTE Conversion'!$B$10:$E$32,4,FALSE)</f>
        <v>0.35606988666085443</v>
      </c>
      <c r="KH19" s="25">
        <f>'RIMS II Type I Employment'!KH19*VLOOKUP('Equation 4 Type I FTE'!$B19,'Equation 3 FTE Conversion'!$B$10:$E$32,4,FALSE)</f>
        <v>0.31457869224062773</v>
      </c>
      <c r="KI19" s="25">
        <f>'RIMS II Type I Employment'!KI19*VLOOKUP('Equation 4 Type I FTE'!$B19,'Equation 3 FTE Conversion'!$B$10:$E$32,4,FALSE)</f>
        <v>5.827626852659111E-2</v>
      </c>
      <c r="KJ19" s="25">
        <f>'RIMS II Type I Employment'!KJ19*VLOOKUP('Equation 4 Type I FTE'!$B19,'Equation 3 FTE Conversion'!$B$10:$E$32,4,FALSE)</f>
        <v>0.10589684394071491</v>
      </c>
      <c r="KK19" s="25">
        <f>'RIMS II Type I Employment'!KK19*VLOOKUP('Equation 4 Type I FTE'!$B19,'Equation 3 FTE Conversion'!$B$10:$E$32,4,FALSE)</f>
        <v>7.8833269398430689E-2</v>
      </c>
      <c r="KL19" s="25">
        <f>'RIMS II Type I Employment'!KL19*VLOOKUP('Equation 4 Type I FTE'!$B19,'Equation 3 FTE Conversion'!$B$10:$E$32,4,FALSE)</f>
        <v>0.24196910200523103</v>
      </c>
      <c r="KM19" s="25">
        <f>'RIMS II Type I Employment'!KM19*VLOOKUP('Equation 4 Type I FTE'!$B19,'Equation 3 FTE Conversion'!$B$10:$E$32,4,FALSE)</f>
        <v>0.11466657367044464</v>
      </c>
      <c r="KN19" s="25">
        <f>'RIMS II Type I Employment'!KN19*VLOOKUP('Equation 4 Type I FTE'!$B19,'Equation 3 FTE Conversion'!$B$10:$E$32,4,FALSE)</f>
        <v>3.4984620749782043E-2</v>
      </c>
      <c r="KO19" s="25">
        <f>'RIMS II Type I Employment'!KO19*VLOOKUP('Equation 4 Type I FTE'!$B19,'Equation 3 FTE Conversion'!$B$10:$E$32,4,FALSE)</f>
        <v>3.2155675675675677E-2</v>
      </c>
      <c r="KP19" s="25">
        <f>'RIMS II Type I Employment'!KP19*VLOOKUP('Equation 4 Type I FTE'!$B19,'Equation 3 FTE Conversion'!$B$10:$E$32,4,FALSE)</f>
        <v>6.8083278116826504E-2</v>
      </c>
      <c r="KQ19" s="25">
        <f>'RIMS II Type I Employment'!KQ19*VLOOKUP('Equation 4 Type I FTE'!$B19,'Equation 3 FTE Conversion'!$B$10:$E$32,4,FALSE)</f>
        <v>0.15191435047951177</v>
      </c>
      <c r="KR19" s="25">
        <f>'RIMS II Type I Employment'!KR19*VLOOKUP('Equation 4 Type I FTE'!$B19,'Equation 3 FTE Conversion'!$B$10:$E$32,4,FALSE)</f>
        <v>4.130259808195292E-2</v>
      </c>
      <c r="KS19" s="25">
        <f>'RIMS II Type I Employment'!KS19*VLOOKUP('Equation 4 Type I FTE'!$B19,'Equation 3 FTE Conversion'!$B$10:$E$32,4,FALSE)</f>
        <v>0.22226078465562338</v>
      </c>
      <c r="KT19" s="25">
        <f>'RIMS II Type I Employment'!KT19*VLOOKUP('Equation 4 Type I FTE'!$B19,'Equation 3 FTE Conversion'!$B$10:$E$32,4,FALSE)</f>
        <v>0.22603271142109851</v>
      </c>
      <c r="KU19" s="25">
        <f>'RIMS II Type I Employment'!KU19*VLOOKUP('Equation 4 Type I FTE'!$B19,'Equation 3 FTE Conversion'!$B$10:$E$32,4,FALSE)</f>
        <v>0.17831783783783783</v>
      </c>
      <c r="KV19" s="25">
        <f>'RIMS II Type I Employment'!KV19*VLOOKUP('Equation 4 Type I FTE'!$B19,'Equation 3 FTE Conversion'!$B$10:$E$32,4,FALSE)</f>
        <v>0.12588805579773324</v>
      </c>
      <c r="KW19" s="25">
        <f>'RIMS II Type I Employment'!KW19*VLOOKUP('Equation 4 Type I FTE'!$B19,'Equation 3 FTE Conversion'!$B$10:$E$32,4,FALSE)</f>
        <v>0.1099516652136007</v>
      </c>
      <c r="KX19" s="25">
        <f>'RIMS II Type I Employment'!KX19*VLOOKUP('Equation 4 Type I FTE'!$B19,'Equation 3 FTE Conversion'!$B$10:$E$32,4,FALSE)</f>
        <v>5.997363557105493E-2</v>
      </c>
      <c r="KY19" s="25">
        <f>'RIMS II Type I Employment'!KY19*VLOOKUP('Equation 4 Type I FTE'!$B19,'Equation 3 FTE Conversion'!$B$10:$E$32,4,FALSE)</f>
        <v>8.6377122929381003E-2</v>
      </c>
      <c r="KZ19" s="25">
        <f>'RIMS II Type I Employment'!KZ19*VLOOKUP('Equation 4 Type I FTE'!$B19,'Equation 3 FTE Conversion'!$B$10:$E$32,4,FALSE)</f>
        <v>0.20434413251961639</v>
      </c>
      <c r="LA19" s="25">
        <f>'RIMS II Type I Employment'!LA19*VLOOKUP('Equation 4 Type I FTE'!$B19,'Equation 3 FTE Conversion'!$B$10:$E$32,4,FALSE)</f>
        <v>0.129188491717524</v>
      </c>
      <c r="LB19" s="25">
        <f>'RIMS II Type I Employment'!LB19*VLOOKUP('Equation 4 Type I FTE'!$B19,'Equation 3 FTE Conversion'!$B$10:$E$32,4,FALSE)</f>
        <v>0.10005035745422843</v>
      </c>
      <c r="LC19" s="25">
        <f>'RIMS II Type I Employment'!LC19*VLOOKUP('Equation 4 Type I FTE'!$B19,'Equation 3 FTE Conversion'!$B$10:$E$32,4,FALSE)</f>
        <v>0.25583093286835223</v>
      </c>
      <c r="LD19" s="25">
        <f>'RIMS II Type I Employment'!LD19*VLOOKUP('Equation 4 Type I FTE'!$B19,'Equation 3 FTE Conversion'!$B$10:$E$32,4,FALSE)</f>
        <v>0.1055196512641674</v>
      </c>
      <c r="LE19" s="25">
        <f>'RIMS II Type I Employment'!LE19*VLOOKUP('Equation 4 Type I FTE'!$B19,'Equation 3 FTE Conversion'!$B$10:$E$32,4,FALSE)</f>
        <v>0.19067089799476897</v>
      </c>
      <c r="LF19" s="25">
        <f>'RIMS II Type I Employment'!LF19*VLOOKUP('Equation 4 Type I FTE'!$B19,'Equation 3 FTE Conversion'!$B$10:$E$32,4,FALSE)</f>
        <v>0.16266434176111594</v>
      </c>
      <c r="LG19" s="25">
        <f>'RIMS II Type I Employment'!LG19*VLOOKUP('Equation 4 Type I FTE'!$B19,'Equation 3 FTE Conversion'!$B$10:$E$32,4,FALSE)</f>
        <v>6.8931961639058417E-2</v>
      </c>
      <c r="LH19" s="25">
        <f>'RIMS II Type I Employment'!LH19*VLOOKUP('Equation 4 Type I FTE'!$B19,'Equation 3 FTE Conversion'!$B$10:$E$32,4,FALSE)</f>
        <v>0.12956568439407148</v>
      </c>
      <c r="LI19" s="25">
        <f>'RIMS II Type I Employment'!LI19*VLOOKUP('Equation 4 Type I FTE'!$B19,'Equation 3 FTE Conversion'!$B$10:$E$32,4,FALSE)</f>
        <v>7.458985178727115E-2</v>
      </c>
      <c r="LJ19" s="25">
        <f>'RIMS II Type I Employment'!LJ19*VLOOKUP('Equation 4 Type I FTE'!$B19,'Equation 3 FTE Conversion'!$B$10:$E$32,4,FALSE)</f>
        <v>8.8828875326939852E-2</v>
      </c>
      <c r="LK19" s="25">
        <f>'RIMS II Type I Employment'!LK19*VLOOKUP('Equation 4 Type I FTE'!$B19,'Equation 3 FTE Conversion'!$B$10:$E$32,4,FALSE)</f>
        <v>5.5541621621621622E-2</v>
      </c>
      <c r="LL19" s="25">
        <f>'RIMS II Type I Employment'!LL19*VLOOKUP('Equation 4 Type I FTE'!$B19,'Equation 3 FTE Conversion'!$B$10:$E$32,4,FALSE)</f>
        <v>9.7127114210985174E-2</v>
      </c>
      <c r="LM19" s="25">
        <f>'RIMS II Type I Employment'!LM19*VLOOKUP('Equation 4 Type I FTE'!$B19,'Equation 3 FTE Conversion'!$B$10:$E$32,4,FALSE)</f>
        <v>9.0431944202266787E-2</v>
      </c>
      <c r="LN19" s="25">
        <f>'RIMS II Type I Employment'!LN19*VLOOKUP('Equation 4 Type I FTE'!$B19,'Equation 3 FTE Conversion'!$B$10:$E$32,4,FALSE)</f>
        <v>0.19038800348735832</v>
      </c>
      <c r="LO19" s="25">
        <f>'RIMS II Type I Employment'!LO19*VLOOKUP('Equation 4 Type I FTE'!$B19,'Equation 3 FTE Conversion'!$B$10:$E$32,4,FALSE)</f>
        <v>0.11476087183958153</v>
      </c>
      <c r="LP19" s="25">
        <f>'RIMS II Type I Employment'!LP19*VLOOKUP('Equation 4 Type I FTE'!$B19,'Equation 3 FTE Conversion'!$B$10:$E$32,4,FALSE)</f>
        <v>0.31769053182214474</v>
      </c>
      <c r="LQ19" s="25">
        <f>'RIMS II Type I Employment'!LQ19*VLOOKUP('Equation 4 Type I FTE'!$B19,'Equation 3 FTE Conversion'!$B$10:$E$32,4,FALSE)</f>
        <v>0.24083752397558852</v>
      </c>
      <c r="LR19" s="25">
        <f>'RIMS II Type I Employment'!LR19*VLOOKUP('Equation 4 Type I FTE'!$B19,'Equation 3 FTE Conversion'!$B$10:$E$32,4,FALSE)</f>
        <v>0.13060296425457718</v>
      </c>
      <c r="LS19" s="25">
        <f>'RIMS II Type I Employment'!LS19*VLOOKUP('Equation 4 Type I FTE'!$B19,'Equation 3 FTE Conversion'!$B$10:$E$32,4,FALSE)</f>
        <v>0.21292526591107236</v>
      </c>
      <c r="LT19" s="25">
        <f>'RIMS II Type I Employment'!LT19*VLOOKUP('Equation 4 Type I FTE'!$B19,'Equation 3 FTE Conversion'!$B$10:$E$32,4,FALSE)</f>
        <v>0.18001520488230166</v>
      </c>
      <c r="LU19" s="25">
        <f>'RIMS II Type I Employment'!LU19*VLOOKUP('Equation 4 Type I FTE'!$B19,'Equation 3 FTE Conversion'!$B$10:$E$32,4,FALSE)</f>
        <v>7.4967044463818661E-2</v>
      </c>
      <c r="LV19" s="25">
        <f>'RIMS II Type I Employment'!LV19*VLOOKUP('Equation 4 Type I FTE'!$B19,'Equation 3 FTE Conversion'!$B$10:$E$32,4,FALSE)</f>
        <v>6.6668805579773324E-2</v>
      </c>
      <c r="LW19" s="25">
        <f>'RIMS II Type I Employment'!LW19*VLOOKUP('Equation 4 Type I FTE'!$B19,'Equation 3 FTE Conversion'!$B$10:$E$32,4,FALSE)</f>
        <v>0.13852401046207499</v>
      </c>
      <c r="LX19" s="25">
        <f>'RIMS II Type I Employment'!LX19*VLOOKUP('Equation 4 Type I FTE'!$B19,'Equation 3 FTE Conversion'!$B$10:$E$32,4,FALSE)</f>
        <v>0.10363368788142982</v>
      </c>
      <c r="LY19" s="25">
        <f>'RIMS II Type I Employment'!LY19*VLOOKUP('Equation 4 Type I FTE'!$B19,'Equation 3 FTE Conversion'!$B$10:$E$32,4,FALSE)</f>
        <v>8.9206068003487363E-2</v>
      </c>
      <c r="LZ19" s="25">
        <f>'RIMS II Type I Employment'!LZ19*VLOOKUP('Equation 4 Type I FTE'!$B19,'Equation 3 FTE Conversion'!$B$10:$E$32,4,FALSE)</f>
        <v>6.9497750653879684E-2</v>
      </c>
      <c r="MA19" s="25">
        <f>'RIMS II Type I Employment'!MA19*VLOOKUP('Equation 4 Type I FTE'!$B19,'Equation 3 FTE Conversion'!$B$10:$E$32,4,FALSE)</f>
        <v>8.6848613775065392E-2</v>
      </c>
      <c r="MB19" s="25">
        <f>'RIMS II Type I Employment'!MB19*VLOOKUP('Equation 4 Type I FTE'!$B19,'Equation 3 FTE Conversion'!$B$10:$E$32,4,FALSE)</f>
        <v>0.10363368788142982</v>
      </c>
      <c r="MC19" s="25">
        <f>'RIMS II Type I Employment'!MC19*VLOOKUP('Equation 4 Type I FTE'!$B19,'Equation 3 FTE Conversion'!$B$10:$E$32,4,FALSE)</f>
        <v>7.5061342632955538E-2</v>
      </c>
      <c r="MD19" s="25">
        <f>'RIMS II Type I Employment'!MD19*VLOOKUP('Equation 4 Type I FTE'!$B19,'Equation 3 FTE Conversion'!$B$10:$E$32,4,FALSE)</f>
        <v>0.12117314734088928</v>
      </c>
      <c r="ME19" s="25">
        <f>'RIMS II Type I Employment'!ME19*VLOOKUP('Equation 4 Type I FTE'!$B19,'Equation 3 FTE Conversion'!$B$10:$E$32,4,FALSE)</f>
        <v>0.12428498692240628</v>
      </c>
      <c r="MF19" s="25">
        <f>'RIMS II Type I Employment'!MF19*VLOOKUP('Equation 4 Type I FTE'!$B19,'Equation 3 FTE Conversion'!$B$10:$E$32,4,FALSE)</f>
        <v>0.11947578029642547</v>
      </c>
      <c r="MG19" s="25">
        <f>'RIMS II Type I Employment'!MG19*VLOOKUP('Equation 4 Type I FTE'!$B19,'Equation 3 FTE Conversion'!$B$10:$E$32,4,FALSE)</f>
        <v>0.12673673931996512</v>
      </c>
      <c r="MH19" s="25">
        <f>'RIMS II Type I Employment'!MH19*VLOOKUP('Equation 4 Type I FTE'!$B19,'Equation 3 FTE Conversion'!$B$10:$E$32,4,FALSE)</f>
        <v>0.13277182214472538</v>
      </c>
      <c r="MI19" s="25">
        <f>'RIMS II Type I Employment'!MI19*VLOOKUP('Equation 4 Type I FTE'!$B19,'Equation 3 FTE Conversion'!$B$10:$E$32,4,FALSE)</f>
        <v>6.1576704446381865E-2</v>
      </c>
      <c r="MJ19" s="25">
        <f>'RIMS II Type I Employment'!MJ19*VLOOKUP('Equation 4 Type I FTE'!$B19,'Equation 3 FTE Conversion'!$B$10:$E$32,4,FALSE)</f>
        <v>0.27006995640802095</v>
      </c>
      <c r="MK19" s="25">
        <f>'RIMS II Type I Employment'!MK19*VLOOKUP('Equation 4 Type I FTE'!$B19,'Equation 3 FTE Conversion'!$B$10:$E$32,4,FALSE)</f>
        <v>0.105048160418483</v>
      </c>
      <c r="ML19" s="25">
        <f>'RIMS II Type I Employment'!ML19*VLOOKUP('Equation 4 Type I FTE'!$B19,'Equation 3 FTE Conversion'!$B$10:$E$32,4,FALSE)</f>
        <v>0.10957447253705319</v>
      </c>
      <c r="MM19" s="25">
        <f>'RIMS II Type I Employment'!MM19*VLOOKUP('Equation 4 Type I FTE'!$B19,'Equation 3 FTE Conversion'!$B$10:$E$32,4,FALSE)</f>
        <v>4.6960488230165645E-2</v>
      </c>
      <c r="MN19" s="25">
        <f>'RIMS II Type I Employment'!MN19*VLOOKUP('Equation 4 Type I FTE'!$B19,'Equation 3 FTE Conversion'!$B$10:$E$32,4,FALSE)</f>
        <v>0.63170343504795123</v>
      </c>
      <c r="MO19" s="25">
        <f>'RIMS II Type I Employment'!MO19*VLOOKUP('Equation 4 Type I FTE'!$B19,'Equation 3 FTE Conversion'!$B$10:$E$32,4,FALSE)</f>
        <v>0.28072564952048829</v>
      </c>
      <c r="MP19" s="25">
        <f>'RIMS II Type I Employment'!MP19*VLOOKUP('Equation 4 Type I FTE'!$B19,'Equation 3 FTE Conversion'!$B$10:$E$32,4,FALSE)</f>
        <v>7.8361778552746286E-2</v>
      </c>
      <c r="MQ19" s="25">
        <f>'RIMS II Type I Employment'!MQ19*VLOOKUP('Equation 4 Type I FTE'!$B19,'Equation 3 FTE Conversion'!$B$10:$E$32,4,FALSE)</f>
        <v>0.12645384481255451</v>
      </c>
      <c r="MR19" s="25">
        <f>'RIMS II Type I Employment'!MR19*VLOOKUP('Equation 4 Type I FTE'!$B19,'Equation 3 FTE Conversion'!$B$10:$E$32,4,FALSE)</f>
        <v>0.12079595466434176</v>
      </c>
      <c r="MS19" s="25">
        <f>'RIMS II Type I Employment'!MS19*VLOOKUP('Equation 4 Type I FTE'!$B19,'Equation 3 FTE Conversion'!$B$10:$E$32,4,FALSE)</f>
        <v>0.11315780296425458</v>
      </c>
      <c r="MT19" s="25">
        <f>'RIMS II Type I Employment'!MT19*VLOOKUP('Equation 4 Type I FTE'!$B19,'Equation 3 FTE Conversion'!$B$10:$E$32,4,FALSE)</f>
        <v>0.12089025283347865</v>
      </c>
      <c r="MU19" s="25">
        <f>'RIMS II Type I Employment'!MU19*VLOOKUP('Equation 4 Type I FTE'!$B19,'Equation 3 FTE Conversion'!$B$10:$E$32,4,FALSE)</f>
        <v>0.14587926765475154</v>
      </c>
      <c r="MV19" s="25">
        <f>'RIMS II Type I Employment'!MV19*VLOOKUP('Equation 4 Type I FTE'!$B19,'Equation 3 FTE Conversion'!$B$10:$E$32,4,FALSE)</f>
        <v>0.10212491717523975</v>
      </c>
      <c r="MW19" s="25">
        <f>'RIMS II Type I Employment'!MW19*VLOOKUP('Equation 4 Type I FTE'!$B19,'Equation 3 FTE Conversion'!$B$10:$E$32,4,FALSE)</f>
        <v>6.7517489102005238E-2</v>
      </c>
      <c r="MX19" s="25">
        <f>'RIMS II Type I Employment'!MX19*VLOOKUP('Equation 4 Type I FTE'!$B19,'Equation 3 FTE Conversion'!$B$10:$E$32,4,FALSE)</f>
        <v>7.7418796861377509E-2</v>
      </c>
      <c r="MY19" s="25">
        <f>'RIMS II Type I Employment'!MY19*VLOOKUP('Equation 4 Type I FTE'!$B19,'Equation 3 FTE Conversion'!$B$10:$E$32,4,FALSE)</f>
        <v>9.5335448997384484E-2</v>
      </c>
      <c r="MZ19" s="25">
        <f>'RIMS II Type I Employment'!MZ19*VLOOKUP('Equation 4 Type I FTE'!$B19,'Equation 3 FTE Conversion'!$B$10:$E$32,4,FALSE)</f>
        <v>4.6488997384481257E-2</v>
      </c>
      <c r="NA19" s="25">
        <f>'RIMS II Type I Employment'!NA19*VLOOKUP('Equation 4 Type I FTE'!$B19,'Equation 3 FTE Conversion'!$B$10:$E$32,4,FALSE)</f>
        <v>7.062932868352223E-2</v>
      </c>
      <c r="NB19" s="25">
        <f>'RIMS II Type I Employment'!NB19*VLOOKUP('Equation 4 Type I FTE'!$B19,'Equation 3 FTE Conversion'!$B$10:$E$32,4,FALSE)</f>
        <v>4.9600836965998256E-2</v>
      </c>
      <c r="NC19" s="25">
        <f>'RIMS II Type I Employment'!NC19*VLOOKUP('Equation 4 Type I FTE'!$B19,'Equation 3 FTE Conversion'!$B$10:$E$32,4,FALSE)</f>
        <v>9.0809136878814298E-2</v>
      </c>
      <c r="ND19" s="25">
        <f>'RIMS II Type I Employment'!ND19*VLOOKUP('Equation 4 Type I FTE'!$B19,'Equation 3 FTE Conversion'!$B$10:$E$32,4,FALSE)</f>
        <v>0.12466217959895382</v>
      </c>
      <c r="NE19" s="25">
        <f>'RIMS II Type I Employment'!NE19*VLOOKUP('Equation 4 Type I FTE'!$B19,'Equation 3 FTE Conversion'!$B$10:$E$32,4,FALSE)</f>
        <v>0.17756345248474281</v>
      </c>
      <c r="NF19" s="25">
        <f>'RIMS II Type I Employment'!NF19*VLOOKUP('Equation 4 Type I FTE'!$B19,'Equation 3 FTE Conversion'!$B$10:$E$32,4,FALSE)</f>
        <v>0.15436610287707064</v>
      </c>
      <c r="NG19" s="25">
        <f>'RIMS II Type I Employment'!NG19*VLOOKUP('Equation 4 Type I FTE'!$B19,'Equation 3 FTE Conversion'!$B$10:$E$32,4,FALSE)</f>
        <v>0.10127623365300785</v>
      </c>
      <c r="NH19" s="25">
        <f>'RIMS II Type I Employment'!NH19*VLOOKUP('Equation 4 Type I FTE'!$B19,'Equation 3 FTE Conversion'!$B$10:$E$32,4,FALSE)</f>
        <v>7.1248867654751527</v>
      </c>
      <c r="NI19" s="25">
        <f>'RIMS II Type I Employment'!NI19*VLOOKUP('Equation 4 Type I FTE'!$B19,'Equation 3 FTE Conversion'!$B$10:$E$32,4,FALSE)</f>
        <v>0.16106127288578903</v>
      </c>
      <c r="NJ19" s="28">
        <f>'RIMS II Type I Employment'!NJ19*VLOOKUP('Equation 4 Type I FTE'!$B19,'Equation 3 FTE Conversion'!$B$10:$E$32,4,FALSE)</f>
        <v>0</v>
      </c>
    </row>
    <row r="20" spans="2:374" x14ac:dyDescent="0.3">
      <c r="B20" s="23" t="s">
        <v>565</v>
      </c>
      <c r="C20" s="25">
        <f>'RIMS II Type I Employment'!C20*VLOOKUP('Equation 4 Type I FTE'!$B20,'Equation 3 FTE Conversion'!$B$10:$E$32,4,FALSE)</f>
        <v>2.090104895104895E-2</v>
      </c>
      <c r="D20" s="25">
        <f>'RIMS II Type I Employment'!D20*VLOOKUP('Equation 4 Type I FTE'!$B20,'Equation 3 FTE Conversion'!$B$10:$E$32,4,FALSE)</f>
        <v>1.9051398601398602E-2</v>
      </c>
      <c r="E20" s="25">
        <f>'RIMS II Type I Employment'!E20*VLOOKUP('Equation 4 Type I FTE'!$B20,'Equation 3 FTE Conversion'!$B$10:$E$32,4,FALSE)</f>
        <v>1.1560314685314686E-2</v>
      </c>
      <c r="F20" s="25">
        <f>'RIMS II Type I Employment'!F20*VLOOKUP('Equation 4 Type I FTE'!$B20,'Equation 3 FTE Conversion'!$B$10:$E$32,4,FALSE)</f>
        <v>1.9051398601398602E-2</v>
      </c>
      <c r="G20" s="25">
        <f>'RIMS II Type I Employment'!G20*VLOOKUP('Equation 4 Type I FTE'!$B20,'Equation 3 FTE Conversion'!$B$10:$E$32,4,FALSE)</f>
        <v>1.6461888111888111E-2</v>
      </c>
      <c r="H20" s="25">
        <f>'RIMS II Type I Employment'!H20*VLOOKUP('Equation 4 Type I FTE'!$B20,'Equation 3 FTE Conversion'!$B$10:$E$32,4,FALSE)</f>
        <v>3.3756118881118881E-2</v>
      </c>
      <c r="I20" s="25">
        <f>'RIMS II Type I Employment'!I20*VLOOKUP('Equation 4 Type I FTE'!$B20,'Equation 3 FTE Conversion'!$B$10:$E$32,4,FALSE)</f>
        <v>1.5906993006993008E-2</v>
      </c>
      <c r="J20" s="25">
        <f>'RIMS II Type I Employment'!J20*VLOOKUP('Equation 4 Type I FTE'!$B20,'Equation 3 FTE Conversion'!$B$10:$E$32,4,FALSE)</f>
        <v>3.2553846153846155E-2</v>
      </c>
      <c r="K20" s="25">
        <f>'RIMS II Type I Employment'!K20*VLOOKUP('Equation 4 Type I FTE'!$B20,'Equation 3 FTE Conversion'!$B$10:$E$32,4,FALSE)</f>
        <v>1.0080594405594405E-2</v>
      </c>
      <c r="L20" s="25">
        <f>'RIMS II Type I Employment'!L20*VLOOKUP('Equation 4 Type I FTE'!$B20,'Equation 3 FTE Conversion'!$B$10:$E$32,4,FALSE)</f>
        <v>1.6739335664335664E-2</v>
      </c>
      <c r="M20" s="25">
        <f>'RIMS II Type I Employment'!M20*VLOOKUP('Equation 4 Type I FTE'!$B20,'Equation 3 FTE Conversion'!$B$10:$E$32,4,FALSE)</f>
        <v>8.8783216783216764E-3</v>
      </c>
      <c r="N20" s="25">
        <f>'RIMS II Type I Employment'!N20*VLOOKUP('Equation 4 Type I FTE'!$B20,'Equation 3 FTE Conversion'!$B$10:$E$32,4,FALSE)</f>
        <v>1.1190384615384614E-2</v>
      </c>
      <c r="O20" s="25">
        <f>'RIMS II Type I Employment'!O20*VLOOKUP('Equation 4 Type I FTE'!$B20,'Equation 3 FTE Conversion'!$B$10:$E$32,4,FALSE)</f>
        <v>2.5155244755244752E-2</v>
      </c>
      <c r="P20" s="25">
        <f>'RIMS II Type I Employment'!P20*VLOOKUP('Equation 4 Type I FTE'!$B20,'Equation 3 FTE Conversion'!$B$10:$E$32,4,FALSE)</f>
        <v>1.9513811188811188E-2</v>
      </c>
      <c r="Q20" s="25">
        <f>'RIMS II Type I Employment'!Q20*VLOOKUP('Equation 4 Type I FTE'!$B20,'Equation 3 FTE Conversion'!$B$10:$E$32,4,FALSE)</f>
        <v>0</v>
      </c>
      <c r="R20" s="25">
        <f>'RIMS II Type I Employment'!R20*VLOOKUP('Equation 4 Type I FTE'!$B20,'Equation 3 FTE Conversion'!$B$10:$E$32,4,FALSE)</f>
        <v>2.0716083916083917E-2</v>
      </c>
      <c r="S20" s="25">
        <f>'RIMS II Type I Employment'!S20*VLOOKUP('Equation 4 Type I FTE'!$B20,'Equation 3 FTE Conversion'!$B$10:$E$32,4,FALSE)</f>
        <v>3.2738811188811189E-2</v>
      </c>
      <c r="T20" s="25">
        <f>'RIMS II Type I Employment'!T20*VLOOKUP('Equation 4 Type I FTE'!$B20,'Equation 3 FTE Conversion'!$B$10:$E$32,4,FALSE)</f>
        <v>2.6265034965034965E-2</v>
      </c>
      <c r="U20" s="25">
        <f>'RIMS II Type I Employment'!U20*VLOOKUP('Equation 4 Type I FTE'!$B20,'Equation 3 FTE Conversion'!$B$10:$E$32,4,FALSE)</f>
        <v>3.8935139860139856E-2</v>
      </c>
      <c r="V20" s="25">
        <f>'RIMS II Type I Employment'!V20*VLOOKUP('Equation 4 Type I FTE'!$B20,'Equation 3 FTE Conversion'!$B$10:$E$32,4,FALSE)</f>
        <v>4.3836713286713284E-2</v>
      </c>
      <c r="W20" s="25">
        <f>'RIMS II Type I Employment'!W20*VLOOKUP('Equation 4 Type I FTE'!$B20,'Equation 3 FTE Conversion'!$B$10:$E$32,4,FALSE)</f>
        <v>2.7097377622377621E-2</v>
      </c>
      <c r="X20" s="25">
        <f>'RIMS II Type I Employment'!X20*VLOOKUP('Equation 4 Type I FTE'!$B20,'Equation 3 FTE Conversion'!$B$10:$E$32,4,FALSE)</f>
        <v>2.3952972027972027E-2</v>
      </c>
      <c r="Y20" s="25">
        <f>'RIMS II Type I Employment'!Y20*VLOOKUP('Equation 4 Type I FTE'!$B20,'Equation 3 FTE Conversion'!$B$10:$E$32,4,FALSE)</f>
        <v>2.8484615384615386E-2</v>
      </c>
      <c r="Z20" s="25">
        <f>'RIMS II Type I Employment'!Z20*VLOOKUP('Equation 4 Type I FTE'!$B20,'Equation 3 FTE Conversion'!$B$10:$E$32,4,FALSE)</f>
        <v>3.2553846153846155E-2</v>
      </c>
      <c r="AA20" s="25">
        <f>'RIMS II Type I Employment'!AA20*VLOOKUP('Equation 4 Type I FTE'!$B20,'Equation 3 FTE Conversion'!$B$10:$E$32,4,FALSE)</f>
        <v>4.0229895104895101E-2</v>
      </c>
      <c r="AB20" s="25">
        <f>'RIMS II Type I Employment'!AB20*VLOOKUP('Equation 4 Type I FTE'!$B20,'Equation 3 FTE Conversion'!$B$10:$E$32,4,FALSE)</f>
        <v>3.2831293706293702E-2</v>
      </c>
      <c r="AC20" s="25">
        <f>'RIMS II Type I Employment'!AC20*VLOOKUP('Equation 4 Type I FTE'!$B20,'Equation 3 FTE Conversion'!$B$10:$E$32,4,FALSE)</f>
        <v>2.8669580419580419E-2</v>
      </c>
      <c r="AD20" s="25">
        <f>'RIMS II Type I Employment'!AD20*VLOOKUP('Equation 4 Type I FTE'!$B20,'Equation 3 FTE Conversion'!$B$10:$E$32,4,FALSE)</f>
        <v>3.107412587412587E-2</v>
      </c>
      <c r="AE20" s="25">
        <f>'RIMS II Type I Employment'!AE20*VLOOKUP('Equation 4 Type I FTE'!$B20,'Equation 3 FTE Conversion'!$B$10:$E$32,4,FALSE)</f>
        <v>2.5617657342657342E-2</v>
      </c>
      <c r="AF20" s="25">
        <f>'RIMS II Type I Employment'!AF20*VLOOKUP('Equation 4 Type I FTE'!$B20,'Equation 3 FTE Conversion'!$B$10:$E$32,4,FALSE)</f>
        <v>3.8750174825174823E-2</v>
      </c>
      <c r="AG20" s="25">
        <f>'RIMS II Type I Employment'!AG20*VLOOKUP('Equation 4 Type I FTE'!$B20,'Equation 3 FTE Conversion'!$B$10:$E$32,4,FALSE)</f>
        <v>3.9212587412587409E-2</v>
      </c>
      <c r="AH20" s="25">
        <f>'RIMS II Type I Employment'!AH20*VLOOKUP('Equation 4 Type I FTE'!$B20,'Equation 3 FTE Conversion'!$B$10:$E$32,4,FALSE)</f>
        <v>3.449597902097902E-2</v>
      </c>
      <c r="AI20" s="25">
        <f>'RIMS II Type I Employment'!AI20*VLOOKUP('Equation 4 Type I FTE'!$B20,'Equation 3 FTE Conversion'!$B$10:$E$32,4,FALSE)</f>
        <v>3.1906468531468536E-2</v>
      </c>
      <c r="AJ20" s="25">
        <f>'RIMS II Type I Employment'!AJ20*VLOOKUP('Equation 4 Type I FTE'!$B20,'Equation 3 FTE Conversion'!$B$10:$E$32,4,FALSE)</f>
        <v>2.7189860139860137E-2</v>
      </c>
      <c r="AK20" s="25">
        <f>'RIMS II Type I Employment'!AK20*VLOOKUP('Equation 4 Type I FTE'!$B20,'Equation 3 FTE Conversion'!$B$10:$E$32,4,FALSE)</f>
        <v>4.4669055944055944E-2</v>
      </c>
      <c r="AL20" s="25">
        <f>'RIMS II Type I Employment'!AL20*VLOOKUP('Equation 4 Type I FTE'!$B20,'Equation 3 FTE Conversion'!$B$10:$E$32,4,FALSE)</f>
        <v>4.4854020979020977E-2</v>
      </c>
      <c r="AM20" s="25">
        <f>'RIMS II Type I Employment'!AM20*VLOOKUP('Equation 4 Type I FTE'!$B20,'Equation 3 FTE Conversion'!$B$10:$E$32,4,FALSE)</f>
        <v>4.4391608391608391E-2</v>
      </c>
      <c r="AN20" s="25">
        <f>'RIMS II Type I Employment'!AN20*VLOOKUP('Equation 4 Type I FTE'!$B20,'Equation 3 FTE Conversion'!$B$10:$E$32,4,FALSE)</f>
        <v>1.8219055944055942E-2</v>
      </c>
      <c r="AO20" s="25">
        <f>'RIMS II Type I Employment'!AO20*VLOOKUP('Equation 4 Type I FTE'!$B20,'Equation 3 FTE Conversion'!$B$10:$E$32,4,FALSE)</f>
        <v>2.0346153846153844E-2</v>
      </c>
      <c r="AP20" s="25">
        <f>'RIMS II Type I Employment'!AP20*VLOOKUP('Equation 4 Type I FTE'!$B20,'Equation 3 FTE Conversion'!$B$10:$E$32,4,FALSE)</f>
        <v>4.3374300699300698E-2</v>
      </c>
      <c r="AQ20" s="25">
        <f>'RIMS II Type I Employment'!AQ20*VLOOKUP('Equation 4 Type I FTE'!$B20,'Equation 3 FTE Conversion'!$B$10:$E$32,4,FALSE)</f>
        <v>2.4970279720279719E-2</v>
      </c>
      <c r="AR20" s="25">
        <f>'RIMS II Type I Employment'!AR20*VLOOKUP('Equation 4 Type I FTE'!$B20,'Equation 3 FTE Conversion'!$B$10:$E$32,4,FALSE)</f>
        <v>2.5155244755244752E-2</v>
      </c>
      <c r="AS20" s="25">
        <f>'RIMS II Type I Employment'!AS20*VLOOKUP('Equation 4 Type I FTE'!$B20,'Equation 3 FTE Conversion'!$B$10:$E$32,4,FALSE)</f>
        <v>3.2646328671328669E-2</v>
      </c>
      <c r="AT20" s="25">
        <f>'RIMS II Type I Employment'!AT20*VLOOKUP('Equation 4 Type I FTE'!$B20,'Equation 3 FTE Conversion'!$B$10:$E$32,4,FALSE)</f>
        <v>2.3952972027972027E-2</v>
      </c>
      <c r="AU20" s="25">
        <f>'RIMS II Type I Employment'!AU20*VLOOKUP('Equation 4 Type I FTE'!$B20,'Equation 3 FTE Conversion'!$B$10:$E$32,4,FALSE)</f>
        <v>2.1178496503496503E-2</v>
      </c>
      <c r="AV20" s="25">
        <f>'RIMS II Type I Employment'!AV20*VLOOKUP('Equation 4 Type I FTE'!$B20,'Equation 3 FTE Conversion'!$B$10:$E$32,4,FALSE)</f>
        <v>3.0796678321678324E-2</v>
      </c>
      <c r="AW20" s="25">
        <f>'RIMS II Type I Employment'!AW20*VLOOKUP('Equation 4 Type I FTE'!$B20,'Equation 3 FTE Conversion'!$B$10:$E$32,4,FALSE)</f>
        <v>1.6369405594405594E-2</v>
      </c>
      <c r="AX20" s="25">
        <f>'RIMS II Type I Employment'!AX20*VLOOKUP('Equation 4 Type I FTE'!$B20,'Equation 3 FTE Conversion'!$B$10:$E$32,4,FALSE)</f>
        <v>2.0438636363636364E-2</v>
      </c>
      <c r="AY20" s="25">
        <f>'RIMS II Type I Employment'!AY20*VLOOKUP('Equation 4 Type I FTE'!$B20,'Equation 3 FTE Conversion'!$B$10:$E$32,4,FALSE)</f>
        <v>1.1652797202797202E-2</v>
      </c>
      <c r="AZ20" s="25">
        <f>'RIMS II Type I Employment'!AZ20*VLOOKUP('Equation 4 Type I FTE'!$B20,'Equation 3 FTE Conversion'!$B$10:$E$32,4,FALSE)</f>
        <v>1.8034090909090909E-2</v>
      </c>
      <c r="BA20" s="25">
        <f>'RIMS II Type I Employment'!BA20*VLOOKUP('Equation 4 Type I FTE'!$B20,'Equation 3 FTE Conversion'!$B$10:$E$32,4,FALSE)</f>
        <v>1.8219055944055942E-2</v>
      </c>
      <c r="BB20" s="25">
        <f>'RIMS II Type I Employment'!BB20*VLOOKUP('Equation 4 Type I FTE'!$B20,'Equation 3 FTE Conversion'!$B$10:$E$32,4,FALSE)</f>
        <v>2.2103321678321679E-2</v>
      </c>
      <c r="BC20" s="25">
        <f>'RIMS II Type I Employment'!BC20*VLOOKUP('Equation 4 Type I FTE'!$B20,'Equation 3 FTE Conversion'!$B$10:$E$32,4,FALSE)</f>
        <v>3.3941083916083921E-2</v>
      </c>
      <c r="BD20" s="25">
        <f>'RIMS II Type I Employment'!BD20*VLOOKUP('Equation 4 Type I FTE'!$B20,'Equation 3 FTE Conversion'!$B$10:$E$32,4,FALSE)</f>
        <v>2.3768006993006994E-2</v>
      </c>
      <c r="BE20" s="25">
        <f>'RIMS II Type I Employment'!BE20*VLOOKUP('Equation 4 Type I FTE'!$B20,'Equation 3 FTE Conversion'!$B$10:$E$32,4,FALSE)</f>
        <v>2.9039510489510485E-2</v>
      </c>
      <c r="BF20" s="25">
        <f>'RIMS II Type I Employment'!BF20*VLOOKUP('Equation 4 Type I FTE'!$B20,'Equation 3 FTE Conversion'!$B$10:$E$32,4,FALSE)</f>
        <v>3.3756118881118881E-2</v>
      </c>
      <c r="BG20" s="25">
        <f>'RIMS II Type I Employment'!BG20*VLOOKUP('Equation 4 Type I FTE'!$B20,'Equation 3 FTE Conversion'!$B$10:$E$32,4,FALSE)</f>
        <v>5.567447552447552E-2</v>
      </c>
      <c r="BH20" s="25">
        <f>'RIMS II Type I Employment'!BH20*VLOOKUP('Equation 4 Type I FTE'!$B20,'Equation 3 FTE Conversion'!$B$10:$E$32,4,FALSE)</f>
        <v>3.3386188811188808E-2</v>
      </c>
      <c r="BI20" s="25">
        <f>'RIMS II Type I Employment'!BI20*VLOOKUP('Equation 4 Type I FTE'!$B20,'Equation 3 FTE Conversion'!$B$10:$E$32,4,FALSE)</f>
        <v>4.106223776223776E-2</v>
      </c>
      <c r="BJ20" s="25">
        <f>'RIMS II Type I Employment'!BJ20*VLOOKUP('Equation 4 Type I FTE'!$B20,'Equation 3 FTE Conversion'!$B$10:$E$32,4,FALSE)</f>
        <v>2.5247727272727272E-2</v>
      </c>
      <c r="BK20" s="25">
        <f>'RIMS II Type I Employment'!BK20*VLOOKUP('Equation 4 Type I FTE'!$B20,'Equation 3 FTE Conversion'!$B$10:$E$32,4,FALSE)</f>
        <v>3.116660839160839E-2</v>
      </c>
      <c r="BL20" s="25">
        <f>'RIMS II Type I Employment'!BL20*VLOOKUP('Equation 4 Type I FTE'!$B20,'Equation 3 FTE Conversion'!$B$10:$E$32,4,FALSE)</f>
        <v>1.9606293706293704E-2</v>
      </c>
      <c r="BM20" s="25">
        <f>'RIMS II Type I Employment'!BM20*VLOOKUP('Equation 4 Type I FTE'!$B20,'Equation 3 FTE Conversion'!$B$10:$E$32,4,FALSE)</f>
        <v>4.7166083916083915E-2</v>
      </c>
      <c r="BN20" s="25">
        <f>'RIMS II Type I Employment'!BN20*VLOOKUP('Equation 4 Type I FTE'!$B20,'Equation 3 FTE Conversion'!$B$10:$E$32,4,FALSE)</f>
        <v>3.3293706293706288E-2</v>
      </c>
      <c r="BO20" s="25">
        <f>'RIMS II Type I Employment'!BO20*VLOOKUP('Equation 4 Type I FTE'!$B20,'Equation 3 FTE Conversion'!$B$10:$E$32,4,FALSE)</f>
        <v>3.8380244755244756E-2</v>
      </c>
      <c r="BP20" s="25">
        <f>'RIMS II Type I Employment'!BP20*VLOOKUP('Equation 4 Type I FTE'!$B20,'Equation 3 FTE Conversion'!$B$10:$E$32,4,FALSE)</f>
        <v>3.7640384615384617E-2</v>
      </c>
      <c r="BQ20" s="25">
        <f>'RIMS II Type I Employment'!BQ20*VLOOKUP('Equation 4 Type I FTE'!$B20,'Equation 3 FTE Conversion'!$B$10:$E$32,4,FALSE)</f>
        <v>2.9594405594405595E-2</v>
      </c>
      <c r="BR20" s="25">
        <f>'RIMS II Type I Employment'!BR20*VLOOKUP('Equation 4 Type I FTE'!$B20,'Equation 3 FTE Conversion'!$B$10:$E$32,4,FALSE)</f>
        <v>3.3848601398601401E-2</v>
      </c>
      <c r="BS20" s="25">
        <f>'RIMS II Type I Employment'!BS20*VLOOKUP('Equation 4 Type I FTE'!$B20,'Equation 3 FTE Conversion'!$B$10:$E$32,4,FALSE)</f>
        <v>3.5050874125874126E-2</v>
      </c>
      <c r="BT20" s="25">
        <f>'RIMS II Type I Employment'!BT20*VLOOKUP('Equation 4 Type I FTE'!$B20,'Equation 3 FTE Conversion'!$B$10:$E$32,4,FALSE)</f>
        <v>2.5340209790209789E-2</v>
      </c>
      <c r="BU20" s="25">
        <f>'RIMS II Type I Employment'!BU20*VLOOKUP('Equation 4 Type I FTE'!$B20,'Equation 3 FTE Conversion'!$B$10:$E$32,4,FALSE)</f>
        <v>2.5155244755244752E-2</v>
      </c>
      <c r="BV20" s="25">
        <f>'RIMS II Type I Employment'!BV20*VLOOKUP('Equation 4 Type I FTE'!$B20,'Equation 3 FTE Conversion'!$B$10:$E$32,4,FALSE)</f>
        <v>3.6345629370629372E-2</v>
      </c>
      <c r="BW20" s="25">
        <f>'RIMS II Type I Employment'!BW20*VLOOKUP('Equation 4 Type I FTE'!$B20,'Equation 3 FTE Conversion'!$B$10:$E$32,4,FALSE)</f>
        <v>4.0229895104895101E-2</v>
      </c>
      <c r="BX20" s="25">
        <f>'RIMS II Type I Employment'!BX20*VLOOKUP('Equation 4 Type I FTE'!$B20,'Equation 3 FTE Conversion'!$B$10:$E$32,4,FALSE)</f>
        <v>2.5710139860139859E-2</v>
      </c>
      <c r="BY20" s="25">
        <f>'RIMS II Type I Employment'!BY20*VLOOKUP('Equation 4 Type I FTE'!$B20,'Equation 3 FTE Conversion'!$B$10:$E$32,4,FALSE)</f>
        <v>2.2288286713286712E-2</v>
      </c>
      <c r="BZ20" s="25">
        <f>'RIMS II Type I Employment'!BZ20*VLOOKUP('Equation 4 Type I FTE'!$B20,'Equation 3 FTE Conversion'!$B$10:$E$32,4,FALSE)</f>
        <v>2.1455944055944053E-2</v>
      </c>
      <c r="CA20" s="25">
        <f>'RIMS II Type I Employment'!CA20*VLOOKUP('Equation 4 Type I FTE'!$B20,'Equation 3 FTE Conversion'!$B$10:$E$32,4,FALSE)</f>
        <v>2.8947027972027972E-2</v>
      </c>
      <c r="CB20" s="25">
        <f>'RIMS II Type I Employment'!CB20*VLOOKUP('Equation 4 Type I FTE'!$B20,'Equation 3 FTE Conversion'!$B$10:$E$32,4,FALSE)</f>
        <v>3.7455419580419577E-2</v>
      </c>
      <c r="CC20" s="25">
        <f>'RIMS II Type I Employment'!CC20*VLOOKUP('Equation 4 Type I FTE'!$B20,'Equation 3 FTE Conversion'!$B$10:$E$32,4,FALSE)</f>
        <v>4.5686363636363636E-2</v>
      </c>
      <c r="CD20" s="25">
        <f>'RIMS II Type I Employment'!CD20*VLOOKUP('Equation 4 Type I FTE'!$B20,'Equation 3 FTE Conversion'!$B$10:$E$32,4,FALSE)</f>
        <v>6.5107692307692311E-2</v>
      </c>
      <c r="CE20" s="25">
        <f>'RIMS II Type I Employment'!CE20*VLOOKUP('Equation 4 Type I FTE'!$B20,'Equation 3 FTE Conversion'!$B$10:$E$32,4,FALSE)</f>
        <v>4.3466783216783218E-2</v>
      </c>
      <c r="CF20" s="25">
        <f>'RIMS II Type I Employment'!CF20*VLOOKUP('Equation 4 Type I FTE'!$B20,'Equation 3 FTE Conversion'!$B$10:$E$32,4,FALSE)</f>
        <v>4.0599825174825174E-2</v>
      </c>
      <c r="CG20" s="25">
        <f>'RIMS II Type I Employment'!CG20*VLOOKUP('Equation 4 Type I FTE'!$B20,'Equation 3 FTE Conversion'!$B$10:$E$32,4,FALSE)</f>
        <v>4.7536013986013988E-2</v>
      </c>
      <c r="CH20" s="25">
        <f>'RIMS II Type I Employment'!CH20*VLOOKUP('Equation 4 Type I FTE'!$B20,'Equation 3 FTE Conversion'!$B$10:$E$32,4,FALSE)</f>
        <v>2.6357517482517481E-2</v>
      </c>
      <c r="CI20" s="25">
        <f>'RIMS II Type I Employment'!CI20*VLOOKUP('Equation 4 Type I FTE'!$B20,'Equation 3 FTE Conversion'!$B$10:$E$32,4,FALSE)</f>
        <v>2.9501923076923075E-2</v>
      </c>
      <c r="CJ20" s="25">
        <f>'RIMS II Type I Employment'!CJ20*VLOOKUP('Equation 4 Type I FTE'!$B20,'Equation 3 FTE Conversion'!$B$10:$E$32,4,FALSE)</f>
        <v>3.8935139860139856E-2</v>
      </c>
      <c r="CK20" s="25">
        <f>'RIMS II Type I Employment'!CK20*VLOOKUP('Equation 4 Type I FTE'!$B20,'Equation 3 FTE Conversion'!$B$10:$E$32,4,FALSE)</f>
        <v>3.4126048951048954E-2</v>
      </c>
      <c r="CL20" s="25">
        <f>'RIMS II Type I Employment'!CL20*VLOOKUP('Equation 4 Type I FTE'!$B20,'Equation 3 FTE Conversion'!$B$10:$E$32,4,FALSE)</f>
        <v>4.4206643356643358E-2</v>
      </c>
      <c r="CM20" s="25">
        <f>'RIMS II Type I Employment'!CM20*VLOOKUP('Equation 4 Type I FTE'!$B20,'Equation 3 FTE Conversion'!$B$10:$E$32,4,FALSE)</f>
        <v>3.8195279720279723E-2</v>
      </c>
      <c r="CN20" s="25">
        <f>'RIMS II Type I Employment'!CN20*VLOOKUP('Equation 4 Type I FTE'!$B20,'Equation 3 FTE Conversion'!$B$10:$E$32,4,FALSE)</f>
        <v>2.450786713286713E-2</v>
      </c>
      <c r="CO20" s="25">
        <f>'RIMS II Type I Employment'!CO20*VLOOKUP('Equation 4 Type I FTE'!$B20,'Equation 3 FTE Conversion'!$B$10:$E$32,4,FALSE)</f>
        <v>2.5987587412587412E-2</v>
      </c>
      <c r="CP20" s="25">
        <f>'RIMS II Type I Employment'!CP20*VLOOKUP('Equation 4 Type I FTE'!$B20,'Equation 3 FTE Conversion'!$B$10:$E$32,4,FALSE)</f>
        <v>2.9594405594405595E-2</v>
      </c>
      <c r="CQ20" s="25">
        <f>'RIMS II Type I Employment'!CQ20*VLOOKUP('Equation 4 Type I FTE'!$B20,'Equation 3 FTE Conversion'!$B$10:$E$32,4,FALSE)</f>
        <v>2.4877797202797203E-2</v>
      </c>
      <c r="CR20" s="25">
        <f>'RIMS II Type I Employment'!CR20*VLOOKUP('Equation 4 Type I FTE'!$B20,'Equation 3 FTE Conversion'!$B$10:$E$32,4,FALSE)</f>
        <v>2.9316958041958038E-2</v>
      </c>
      <c r="CS20" s="25">
        <f>'RIMS II Type I Employment'!CS20*VLOOKUP('Equation 4 Type I FTE'!$B20,'Equation 3 FTE Conversion'!$B$10:$E$32,4,FALSE)</f>
        <v>3.5143356643356639E-2</v>
      </c>
      <c r="CT20" s="25">
        <f>'RIMS II Type I Employment'!CT20*VLOOKUP('Equation 4 Type I FTE'!$B20,'Equation 3 FTE Conversion'!$B$10:$E$32,4,FALSE)</f>
        <v>2.9686888111888108E-2</v>
      </c>
      <c r="CU20" s="25">
        <f>'RIMS II Type I Employment'!CU20*VLOOKUP('Equation 4 Type I FTE'!$B20,'Equation 3 FTE Conversion'!$B$10:$E$32,4,FALSE)</f>
        <v>3.6623076923076925E-2</v>
      </c>
      <c r="CV20" s="25">
        <f>'RIMS II Type I Employment'!CV20*VLOOKUP('Equation 4 Type I FTE'!$B20,'Equation 3 FTE Conversion'!$B$10:$E$32,4,FALSE)</f>
        <v>4.3929195804195804E-2</v>
      </c>
      <c r="CW20" s="25">
        <f>'RIMS II Type I Employment'!CW20*VLOOKUP('Equation 4 Type I FTE'!$B20,'Equation 3 FTE Conversion'!$B$10:$E$32,4,FALSE)</f>
        <v>3.4773426573426573E-2</v>
      </c>
      <c r="CX20" s="25">
        <f>'RIMS II Type I Employment'!CX20*VLOOKUP('Equation 4 Type I FTE'!$B20,'Equation 3 FTE Conversion'!$B$10:$E$32,4,FALSE)</f>
        <v>3.7640384615384617E-2</v>
      </c>
      <c r="CY20" s="25">
        <f>'RIMS II Type I Employment'!CY20*VLOOKUP('Equation 4 Type I FTE'!$B20,'Equation 3 FTE Conversion'!$B$10:$E$32,4,FALSE)</f>
        <v>2.6912412587412587E-2</v>
      </c>
      <c r="CZ20" s="25">
        <f>'RIMS II Type I Employment'!CZ20*VLOOKUP('Equation 4 Type I FTE'!$B20,'Equation 3 FTE Conversion'!$B$10:$E$32,4,FALSE)</f>
        <v>1.7849125874125876E-2</v>
      </c>
      <c r="DA20" s="25">
        <f>'RIMS II Type I Employment'!DA20*VLOOKUP('Equation 4 Type I FTE'!$B20,'Equation 3 FTE Conversion'!$B$10:$E$32,4,FALSE)</f>
        <v>6.7882167832167842E-2</v>
      </c>
      <c r="DB20" s="25">
        <f>'RIMS II Type I Employment'!DB20*VLOOKUP('Equation 4 Type I FTE'!$B20,'Equation 3 FTE Conversion'!$B$10:$E$32,4,FALSE)</f>
        <v>1.7941608391608393E-2</v>
      </c>
      <c r="DC20" s="25">
        <f>'RIMS II Type I Employment'!DC20*VLOOKUP('Equation 4 Type I FTE'!$B20,'Equation 3 FTE Conversion'!$B$10:$E$32,4,FALSE)</f>
        <v>3.6345629370629372E-2</v>
      </c>
      <c r="DD20" s="25">
        <f>'RIMS II Type I Employment'!DD20*VLOOKUP('Equation 4 Type I FTE'!$B20,'Equation 3 FTE Conversion'!$B$10:$E$32,4,FALSE)</f>
        <v>2.7004895104895104E-2</v>
      </c>
      <c r="DE20" s="25">
        <f>'RIMS II Type I Employment'!DE20*VLOOKUP('Equation 4 Type I FTE'!$B20,'Equation 3 FTE Conversion'!$B$10:$E$32,4,FALSE)</f>
        <v>3.7455419580419577E-2</v>
      </c>
      <c r="DF20" s="25">
        <f>'RIMS II Type I Employment'!DF20*VLOOKUP('Equation 4 Type I FTE'!$B20,'Equation 3 FTE Conversion'!$B$10:$E$32,4,FALSE)</f>
        <v>2.6727447552447551E-2</v>
      </c>
      <c r="DG20" s="25">
        <f>'RIMS II Type I Employment'!DG20*VLOOKUP('Equation 4 Type I FTE'!$B20,'Equation 3 FTE Conversion'!$B$10:$E$32,4,FALSE)</f>
        <v>4.3004370629370625E-2</v>
      </c>
      <c r="DH20" s="25">
        <f>'RIMS II Type I Employment'!DH20*VLOOKUP('Equation 4 Type I FTE'!$B20,'Equation 3 FTE Conversion'!$B$10:$E$32,4,FALSE)</f>
        <v>4.0137412587412588E-2</v>
      </c>
      <c r="DI20" s="25">
        <f>'RIMS II Type I Employment'!DI20*VLOOKUP('Equation 4 Type I FTE'!$B20,'Equation 3 FTE Conversion'!$B$10:$E$32,4,FALSE)</f>
        <v>2.1363461538461536E-2</v>
      </c>
      <c r="DJ20" s="25">
        <f>'RIMS II Type I Employment'!DJ20*VLOOKUP('Equation 4 Type I FTE'!$B20,'Equation 3 FTE Conversion'!$B$10:$E$32,4,FALSE)</f>
        <v>2.6172552447552445E-2</v>
      </c>
      <c r="DK20" s="25">
        <f>'RIMS II Type I Employment'!DK20*VLOOKUP('Equation 4 Type I FTE'!$B20,'Equation 3 FTE Conversion'!$B$10:$E$32,4,FALSE)</f>
        <v>3.847272727272727E-2</v>
      </c>
      <c r="DL20" s="25">
        <f>'RIMS II Type I Employment'!DL20*VLOOKUP('Equation 4 Type I FTE'!$B20,'Equation 3 FTE Conversion'!$B$10:$E$32,4,FALSE)</f>
        <v>3.847272727272727E-2</v>
      </c>
      <c r="DM20" s="25">
        <f>'RIMS II Type I Employment'!DM20*VLOOKUP('Equation 4 Type I FTE'!$B20,'Equation 3 FTE Conversion'!$B$10:$E$32,4,FALSE)</f>
        <v>1.2392657342657343E-2</v>
      </c>
      <c r="DN20" s="25">
        <f>'RIMS II Type I Employment'!DN20*VLOOKUP('Equation 4 Type I FTE'!$B20,'Equation 3 FTE Conversion'!$B$10:$E$32,4,FALSE)</f>
        <v>0.12855069930069932</v>
      </c>
      <c r="DO20" s="25">
        <f>'RIMS II Type I Employment'!DO20*VLOOKUP('Equation 4 Type I FTE'!$B20,'Equation 3 FTE Conversion'!$B$10:$E$32,4,FALSE)</f>
        <v>3.0611713286713284E-2</v>
      </c>
      <c r="DP20" s="25">
        <f>'RIMS II Type I Employment'!DP20*VLOOKUP('Equation 4 Type I FTE'!$B20,'Equation 3 FTE Conversion'!$B$10:$E$32,4,FALSE)</f>
        <v>2.6819930069930071E-2</v>
      </c>
      <c r="DQ20" s="25">
        <f>'RIMS II Type I Employment'!DQ20*VLOOKUP('Equation 4 Type I FTE'!$B20,'Equation 3 FTE Conversion'!$B$10:$E$32,4,FALSE)</f>
        <v>2.5062762237762236E-2</v>
      </c>
      <c r="DR20" s="25">
        <f>'RIMS II Type I Employment'!DR20*VLOOKUP('Equation 4 Type I FTE'!$B20,'Equation 3 FTE Conversion'!$B$10:$E$32,4,FALSE)</f>
        <v>4.5501398601398603E-2</v>
      </c>
      <c r="DS20" s="25">
        <f>'RIMS II Type I Employment'!DS20*VLOOKUP('Equation 4 Type I FTE'!$B20,'Equation 3 FTE Conversion'!$B$10:$E$32,4,FALSE)</f>
        <v>3.6715559440559438E-2</v>
      </c>
      <c r="DT20" s="25">
        <f>'RIMS II Type I Employment'!DT20*VLOOKUP('Equation 4 Type I FTE'!$B20,'Equation 3 FTE Conversion'!$B$10:$E$32,4,FALSE)</f>
        <v>3.0334265734265734E-2</v>
      </c>
      <c r="DU20" s="25">
        <f>'RIMS II Type I Employment'!DU20*VLOOKUP('Equation 4 Type I FTE'!$B20,'Equation 3 FTE Conversion'!$B$10:$E$32,4,FALSE)</f>
        <v>3.6993006993006991E-2</v>
      </c>
      <c r="DV20" s="25">
        <f>'RIMS II Type I Employment'!DV20*VLOOKUP('Equation 4 Type I FTE'!$B20,'Equation 3 FTE Conversion'!$B$10:$E$32,4,FALSE)</f>
        <v>2.9039510489510485E-2</v>
      </c>
      <c r="DW20" s="25">
        <f>'RIMS II Type I Employment'!DW20*VLOOKUP('Equation 4 Type I FTE'!$B20,'Equation 3 FTE Conversion'!$B$10:$E$32,4,FALSE)</f>
        <v>1.6369405594405594E-2</v>
      </c>
      <c r="DX20" s="25">
        <f>'RIMS II Type I Employment'!DX20*VLOOKUP('Equation 4 Type I FTE'!$B20,'Equation 3 FTE Conversion'!$B$10:$E$32,4,FALSE)</f>
        <v>1.9976223776223778E-2</v>
      </c>
      <c r="DY20" s="25">
        <f>'RIMS II Type I Employment'!DY20*VLOOKUP('Equation 4 Type I FTE'!$B20,'Equation 3 FTE Conversion'!$B$10:$E$32,4,FALSE)</f>
        <v>1.8126573426573426E-2</v>
      </c>
      <c r="DZ20" s="25">
        <f>'RIMS II Type I Employment'!DZ20*VLOOKUP('Equation 4 Type I FTE'!$B20,'Equation 3 FTE Conversion'!$B$10:$E$32,4,FALSE)</f>
        <v>2.5155244755244752E-2</v>
      </c>
      <c r="EA20" s="25">
        <f>'RIMS II Type I Employment'!EA20*VLOOKUP('Equation 4 Type I FTE'!$B20,'Equation 3 FTE Conversion'!$B$10:$E$32,4,FALSE)</f>
        <v>2.2843181818181818E-2</v>
      </c>
      <c r="EB20" s="25">
        <f>'RIMS II Type I Employment'!EB20*VLOOKUP('Equation 4 Type I FTE'!$B20,'Equation 3 FTE Conversion'!$B$10:$E$32,4,FALSE)</f>
        <v>1.8034090909090909E-2</v>
      </c>
      <c r="EC20" s="25">
        <f>'RIMS II Type I Employment'!EC20*VLOOKUP('Equation 4 Type I FTE'!$B20,'Equation 3 FTE Conversion'!$B$10:$E$32,4,FALSE)</f>
        <v>1.2022727272727272E-2</v>
      </c>
      <c r="ED20" s="25">
        <f>'RIMS II Type I Employment'!ED20*VLOOKUP('Equation 4 Type I FTE'!$B20,'Equation 3 FTE Conversion'!$B$10:$E$32,4,FALSE)</f>
        <v>2.1455944055944053E-2</v>
      </c>
      <c r="EE20" s="25">
        <f>'RIMS II Type I Employment'!EE20*VLOOKUP('Equation 4 Type I FTE'!$B20,'Equation 3 FTE Conversion'!$B$10:$E$32,4,FALSE)</f>
        <v>2.3028146853146851E-2</v>
      </c>
      <c r="EF20" s="25">
        <f>'RIMS II Type I Employment'!EF20*VLOOKUP('Equation 4 Type I FTE'!$B20,'Equation 3 FTE Conversion'!$B$10:$E$32,4,FALSE)</f>
        <v>1.5722027972027972E-2</v>
      </c>
      <c r="EG20" s="25">
        <f>'RIMS II Type I Employment'!EG20*VLOOKUP('Equation 4 Type I FTE'!$B20,'Equation 3 FTE Conversion'!$B$10:$E$32,4,FALSE)</f>
        <v>4.9015734265734259E-2</v>
      </c>
      <c r="EH20" s="25">
        <f>'RIMS II Type I Employment'!EH20*VLOOKUP('Equation 4 Type I FTE'!$B20,'Equation 3 FTE Conversion'!$B$10:$E$32,4,FALSE)</f>
        <v>1.396486013986014E-2</v>
      </c>
      <c r="EI20" s="25">
        <f>'RIMS II Type I Employment'!EI20*VLOOKUP('Equation 4 Type I FTE'!$B20,'Equation 3 FTE Conversion'!$B$10:$E$32,4,FALSE)</f>
        <v>1.5259615384615385E-2</v>
      </c>
      <c r="EJ20" s="25">
        <f>'RIMS II Type I Employment'!EJ20*VLOOKUP('Equation 4 Type I FTE'!$B20,'Equation 3 FTE Conversion'!$B$10:$E$32,4,FALSE)</f>
        <v>1.6646853146853144E-2</v>
      </c>
      <c r="EK20" s="25">
        <f>'RIMS II Type I Employment'!EK20*VLOOKUP('Equation 4 Type I FTE'!$B20,'Equation 3 FTE Conversion'!$B$10:$E$32,4,FALSE)</f>
        <v>2.755979020979021E-2</v>
      </c>
      <c r="EL20" s="25">
        <f>'RIMS II Type I Employment'!EL20*VLOOKUP('Equation 4 Type I FTE'!$B20,'Equation 3 FTE Conversion'!$B$10:$E$32,4,FALSE)</f>
        <v>2.3305594405594404E-2</v>
      </c>
      <c r="EM20" s="25">
        <f>'RIMS II Type I Employment'!EM20*VLOOKUP('Equation 4 Type I FTE'!$B20,'Equation 3 FTE Conversion'!$B$10:$E$32,4,FALSE)</f>
        <v>2.2103321678321679E-2</v>
      </c>
      <c r="EN20" s="25">
        <f>'RIMS II Type I Employment'!EN20*VLOOKUP('Equation 4 Type I FTE'!$B20,'Equation 3 FTE Conversion'!$B$10:$E$32,4,FALSE)</f>
        <v>2.755979020979021E-2</v>
      </c>
      <c r="EO20" s="25">
        <f>'RIMS II Type I Employment'!EO20*VLOOKUP('Equation 4 Type I FTE'!$B20,'Equation 3 FTE Conversion'!$B$10:$E$32,4,FALSE)</f>
        <v>2.4045454545454543E-2</v>
      </c>
      <c r="EP20" s="25">
        <f>'RIMS II Type I Employment'!EP20*VLOOKUP('Equation 4 Type I FTE'!$B20,'Equation 3 FTE Conversion'!$B$10:$E$32,4,FALSE)</f>
        <v>2.6449999999999998E-2</v>
      </c>
      <c r="EQ20" s="25">
        <f>'RIMS II Type I Employment'!EQ20*VLOOKUP('Equation 4 Type I FTE'!$B20,'Equation 3 FTE Conversion'!$B$10:$E$32,4,FALSE)</f>
        <v>2.469283216783217E-2</v>
      </c>
      <c r="ER20" s="25">
        <f>'RIMS II Type I Employment'!ER20*VLOOKUP('Equation 4 Type I FTE'!$B20,'Equation 3 FTE Conversion'!$B$10:$E$32,4,FALSE)</f>
        <v>2.5340209790209789E-2</v>
      </c>
      <c r="ES20" s="25">
        <f>'RIMS II Type I Employment'!ES20*VLOOKUP('Equation 4 Type I FTE'!$B20,'Equation 3 FTE Conversion'!$B$10:$E$32,4,FALSE)</f>
        <v>2.2750699300699301E-2</v>
      </c>
      <c r="ET20" s="25">
        <f>'RIMS II Type I Employment'!ET20*VLOOKUP('Equation 4 Type I FTE'!$B20,'Equation 3 FTE Conversion'!$B$10:$E$32,4,FALSE)</f>
        <v>2.7374825174825174E-2</v>
      </c>
      <c r="EU20" s="25">
        <f>'RIMS II Type I Employment'!EU20*VLOOKUP('Equation 4 Type I FTE'!$B20,'Equation 3 FTE Conversion'!$B$10:$E$32,4,FALSE)</f>
        <v>2.6357517482517481E-2</v>
      </c>
      <c r="EV20" s="25">
        <f>'RIMS II Type I Employment'!EV20*VLOOKUP('Equation 4 Type I FTE'!$B20,'Equation 3 FTE Conversion'!$B$10:$E$32,4,FALSE)</f>
        <v>2.5155244755244752E-2</v>
      </c>
      <c r="EW20" s="25">
        <f>'RIMS II Type I Employment'!EW20*VLOOKUP('Equation 4 Type I FTE'!$B20,'Equation 3 FTE Conversion'!$B$10:$E$32,4,FALSE)</f>
        <v>1.4797202797202797E-2</v>
      </c>
      <c r="EX20" s="25">
        <f>'RIMS II Type I Employment'!EX20*VLOOKUP('Equation 4 Type I FTE'!$B20,'Equation 3 FTE Conversion'!$B$10:$E$32,4,FALSE)</f>
        <v>2.7652272727272727E-2</v>
      </c>
      <c r="EY20" s="25">
        <f>'RIMS II Type I Employment'!EY20*VLOOKUP('Equation 4 Type I FTE'!$B20,'Equation 3 FTE Conversion'!$B$10:$E$32,4,FALSE)</f>
        <v>3.0056818181818181E-2</v>
      </c>
      <c r="EZ20" s="25">
        <f>'RIMS II Type I Employment'!EZ20*VLOOKUP('Equation 4 Type I FTE'!$B20,'Equation 3 FTE Conversion'!$B$10:$E$32,4,FALSE)</f>
        <v>2.8484615384615386E-2</v>
      </c>
      <c r="FA20" s="25">
        <f>'RIMS II Type I Employment'!FA20*VLOOKUP('Equation 4 Type I FTE'!$B20,'Equation 3 FTE Conversion'!$B$10:$E$32,4,FALSE)</f>
        <v>2.5247727272727272E-2</v>
      </c>
      <c r="FB20" s="25">
        <f>'RIMS II Type I Employment'!FB20*VLOOKUP('Equation 4 Type I FTE'!$B20,'Equation 3 FTE Conversion'!$B$10:$E$32,4,FALSE)</f>
        <v>4.5316433566433563E-2</v>
      </c>
      <c r="FC20" s="25">
        <f>'RIMS II Type I Employment'!FC20*VLOOKUP('Equation 4 Type I FTE'!$B20,'Equation 3 FTE Conversion'!$B$10:$E$32,4,FALSE)</f>
        <v>4.189458041958042E-2</v>
      </c>
      <c r="FD20" s="25">
        <f>'RIMS II Type I Employment'!FD20*VLOOKUP('Equation 4 Type I FTE'!$B20,'Equation 3 FTE Conversion'!$B$10:$E$32,4,FALSE)</f>
        <v>1.8958916083916085E-2</v>
      </c>
      <c r="FE20" s="25">
        <f>'RIMS II Type I Employment'!FE20*VLOOKUP('Equation 4 Type I FTE'!$B20,'Equation 3 FTE Conversion'!$B$10:$E$32,4,FALSE)</f>
        <v>1.4982167832167831E-2</v>
      </c>
      <c r="FF20" s="25">
        <f>'RIMS II Type I Employment'!FF20*VLOOKUP('Equation 4 Type I FTE'!$B20,'Equation 3 FTE Conversion'!$B$10:$E$32,4,FALSE)</f>
        <v>2.0161188811188811E-2</v>
      </c>
      <c r="FG20" s="25">
        <f>'RIMS II Type I Employment'!FG20*VLOOKUP('Equation 4 Type I FTE'!$B20,'Equation 3 FTE Conversion'!$B$10:$E$32,4,FALSE)</f>
        <v>4.0137412587412588E-2</v>
      </c>
      <c r="FH20" s="25">
        <f>'RIMS II Type I Employment'!FH20*VLOOKUP('Equation 4 Type I FTE'!$B20,'Equation 3 FTE Conversion'!$B$10:$E$32,4,FALSE)</f>
        <v>3.2091433566433569E-2</v>
      </c>
      <c r="FI20" s="25">
        <f>'RIMS II Type I Employment'!FI20*VLOOKUP('Equation 4 Type I FTE'!$B20,'Equation 3 FTE Conversion'!$B$10:$E$32,4,FALSE)</f>
        <v>3.9490034965034962E-2</v>
      </c>
      <c r="FJ20" s="25">
        <f>'RIMS II Type I Employment'!FJ20*VLOOKUP('Equation 4 Type I FTE'!$B20,'Equation 3 FTE Conversion'!$B$10:$E$32,4,FALSE)</f>
        <v>5.585944055944056E-2</v>
      </c>
      <c r="FK20" s="25">
        <f>'RIMS II Type I Employment'!FK20*VLOOKUP('Equation 4 Type I FTE'!$B20,'Equation 3 FTE Conversion'!$B$10:$E$32,4,FALSE)</f>
        <v>5.493461538461538E-2</v>
      </c>
      <c r="FL20" s="25">
        <f>'RIMS II Type I Employment'!FL20*VLOOKUP('Equation 4 Type I FTE'!$B20,'Equation 3 FTE Conversion'!$B$10:$E$32,4,FALSE)</f>
        <v>2.9871853146853148E-2</v>
      </c>
      <c r="FM20" s="25">
        <f>'RIMS II Type I Employment'!FM20*VLOOKUP('Equation 4 Type I FTE'!$B20,'Equation 3 FTE Conversion'!$B$10:$E$32,4,FALSE)</f>
        <v>4.0044930069930068E-2</v>
      </c>
      <c r="FN20" s="25">
        <f>'RIMS II Type I Employment'!FN20*VLOOKUP('Equation 4 Type I FTE'!$B20,'Equation 3 FTE Conversion'!$B$10:$E$32,4,FALSE)</f>
        <v>8.3419230769230773E-2</v>
      </c>
      <c r="FO20" s="25">
        <f>'RIMS II Type I Employment'!FO20*VLOOKUP('Equation 4 Type I FTE'!$B20,'Equation 3 FTE Conversion'!$B$10:$E$32,4,FALSE)</f>
        <v>3.1906468531468536E-2</v>
      </c>
      <c r="FP20" s="25">
        <f>'RIMS II Type I Employment'!FP20*VLOOKUP('Equation 4 Type I FTE'!$B20,'Equation 3 FTE Conversion'!$B$10:$E$32,4,FALSE)</f>
        <v>4.2356993006993006E-2</v>
      </c>
      <c r="FQ20" s="25">
        <f>'RIMS II Type I Employment'!FQ20*VLOOKUP('Equation 4 Type I FTE'!$B20,'Equation 3 FTE Conversion'!$B$10:$E$32,4,FALSE)</f>
        <v>3.9120104895104889E-2</v>
      </c>
      <c r="FR20" s="25">
        <f>'RIMS II Type I Employment'!FR20*VLOOKUP('Equation 4 Type I FTE'!$B20,'Equation 3 FTE Conversion'!$B$10:$E$32,4,FALSE)</f>
        <v>6.0761013986013981E-2</v>
      </c>
      <c r="FS20" s="25">
        <f>'RIMS II Type I Employment'!FS20*VLOOKUP('Equation 4 Type I FTE'!$B20,'Equation 3 FTE Conversion'!$B$10:$E$32,4,FALSE)</f>
        <v>6.3443006993006978E-2</v>
      </c>
      <c r="FT20" s="25">
        <f>'RIMS II Type I Employment'!FT20*VLOOKUP('Equation 4 Type I FTE'!$B20,'Equation 3 FTE Conversion'!$B$10:$E$32,4,FALSE)</f>
        <v>4.0414860139860141E-2</v>
      </c>
      <c r="FU20" s="25">
        <f>'RIMS II Type I Employment'!FU20*VLOOKUP('Equation 4 Type I FTE'!$B20,'Equation 3 FTE Conversion'!$B$10:$E$32,4,FALSE)</f>
        <v>9.3777272727272723E-2</v>
      </c>
      <c r="FV20" s="25">
        <f>'RIMS II Type I Employment'!FV20*VLOOKUP('Equation 4 Type I FTE'!$B20,'Equation 3 FTE Conversion'!$B$10:$E$32,4,FALSE)</f>
        <v>6.4182867132867139E-2</v>
      </c>
      <c r="FW20" s="25">
        <f>'RIMS II Type I Employment'!FW20*VLOOKUP('Equation 4 Type I FTE'!$B20,'Equation 3 FTE Conversion'!$B$10:$E$32,4,FALSE)</f>
        <v>8.7950874125874129E-2</v>
      </c>
      <c r="FX20" s="25">
        <f>'RIMS II Type I Employment'!FX20*VLOOKUP('Equation 4 Type I FTE'!$B20,'Equation 3 FTE Conversion'!$B$10:$E$32,4,FALSE)</f>
        <v>5.2252622377622376E-2</v>
      </c>
      <c r="FY20" s="25">
        <f>'RIMS II Type I Employment'!FY20*VLOOKUP('Equation 4 Type I FTE'!$B20,'Equation 3 FTE Conversion'!$B$10:$E$32,4,FALSE)</f>
        <v>5.521206293706294E-2</v>
      </c>
      <c r="FZ20" s="25">
        <f>'RIMS II Type I Employment'!FZ20*VLOOKUP('Equation 4 Type I FTE'!$B20,'Equation 3 FTE Conversion'!$B$10:$E$32,4,FALSE)</f>
        <v>2.2843181818181818E-2</v>
      </c>
      <c r="GA20" s="25">
        <f>'RIMS II Type I Employment'!GA20*VLOOKUP('Equation 4 Type I FTE'!$B20,'Equation 3 FTE Conversion'!$B$10:$E$32,4,FALSE)</f>
        <v>1.7756643356643353E-2</v>
      </c>
      <c r="GB20" s="25">
        <f>'RIMS II Type I Employment'!GB20*VLOOKUP('Equation 4 Type I FTE'!$B20,'Equation 3 FTE Conversion'!$B$10:$E$32,4,FALSE)</f>
        <v>1.4889685314685314E-2</v>
      </c>
      <c r="GC20" s="25">
        <f>'RIMS II Type I Employment'!GC20*VLOOKUP('Equation 4 Type I FTE'!$B20,'Equation 3 FTE Conversion'!$B$10:$E$32,4,FALSE)</f>
        <v>1.2300174825174825E-2</v>
      </c>
      <c r="GD20" s="25">
        <f>'RIMS II Type I Employment'!GD20*VLOOKUP('Equation 4 Type I FTE'!$B20,'Equation 3 FTE Conversion'!$B$10:$E$32,4,FALSE)</f>
        <v>2.2103321678321679E-2</v>
      </c>
      <c r="GE20" s="25">
        <f>'RIMS II Type I Employment'!GE20*VLOOKUP('Equation 4 Type I FTE'!$B20,'Equation 3 FTE Conversion'!$B$10:$E$32,4,FALSE)</f>
        <v>9.4332167832167843E-3</v>
      </c>
      <c r="GF20" s="25">
        <f>'RIMS II Type I Employment'!GF20*VLOOKUP('Equation 4 Type I FTE'!$B20,'Equation 3 FTE Conversion'!$B$10:$E$32,4,FALSE)</f>
        <v>2.755979020979021E-2</v>
      </c>
      <c r="GG20" s="25">
        <f>'RIMS II Type I Employment'!GG20*VLOOKUP('Equation 4 Type I FTE'!$B20,'Equation 3 FTE Conversion'!$B$10:$E$32,4,FALSE)</f>
        <v>4.9848076923076926E-2</v>
      </c>
      <c r="GH20" s="25">
        <f>'RIMS II Type I Employment'!GH20*VLOOKUP('Equation 4 Type I FTE'!$B20,'Equation 3 FTE Conversion'!$B$10:$E$32,4,FALSE)</f>
        <v>2.3120629370629371E-2</v>
      </c>
      <c r="GI20" s="25">
        <f>'RIMS II Type I Employment'!GI20*VLOOKUP('Equation 4 Type I FTE'!$B20,'Equation 3 FTE Conversion'!$B$10:$E$32,4,FALSE)</f>
        <v>3.3016258741258742E-2</v>
      </c>
      <c r="GJ20" s="25">
        <f>'RIMS II Type I Employment'!GJ20*VLOOKUP('Equation 4 Type I FTE'!$B20,'Equation 3 FTE Conversion'!$B$10:$E$32,4,FALSE)</f>
        <v>3.8195279720279723E-2</v>
      </c>
      <c r="GK20" s="25">
        <f>'RIMS II Type I Employment'!GK20*VLOOKUP('Equation 4 Type I FTE'!$B20,'Equation 3 FTE Conversion'!$B$10:$E$32,4,FALSE)</f>
        <v>3.847272727272727E-2</v>
      </c>
      <c r="GL20" s="25">
        <f>'RIMS II Type I Employment'!GL20*VLOOKUP('Equation 4 Type I FTE'!$B20,'Equation 3 FTE Conversion'!$B$10:$E$32,4,FALSE)</f>
        <v>4.0784790209790207E-2</v>
      </c>
      <c r="GM20" s="25">
        <f>'RIMS II Type I Employment'!GM20*VLOOKUP('Equation 4 Type I FTE'!$B20,'Equation 3 FTE Conversion'!$B$10:$E$32,4,FALSE)</f>
        <v>4.3096853146853145E-2</v>
      </c>
      <c r="GN20" s="25">
        <f>'RIMS II Type I Employment'!GN20*VLOOKUP('Equation 4 Type I FTE'!$B20,'Equation 3 FTE Conversion'!$B$10:$E$32,4,FALSE)</f>
        <v>2.0068706293706294E-2</v>
      </c>
      <c r="GO20" s="25">
        <f>'RIMS II Type I Employment'!GO20*VLOOKUP('Equation 4 Type I FTE'!$B20,'Equation 3 FTE Conversion'!$B$10:$E$32,4,FALSE)</f>
        <v>1.4889685314685314E-2</v>
      </c>
      <c r="GP20" s="25">
        <f>'RIMS II Type I Employment'!GP20*VLOOKUP('Equation 4 Type I FTE'!$B20,'Equation 3 FTE Conversion'!$B$10:$E$32,4,FALSE)</f>
        <v>2.4415384615384613E-2</v>
      </c>
      <c r="GQ20" s="25">
        <f>'RIMS II Type I Employment'!GQ20*VLOOKUP('Equation 4 Type I FTE'!$B20,'Equation 3 FTE Conversion'!$B$10:$E$32,4,FALSE)</f>
        <v>4.1617132867132867E-2</v>
      </c>
      <c r="GR20" s="25">
        <f>'RIMS II Type I Employment'!GR20*VLOOKUP('Equation 4 Type I FTE'!$B20,'Equation 3 FTE Conversion'!$B$10:$E$32,4,FALSE)</f>
        <v>3.782534965034965E-2</v>
      </c>
      <c r="GS20" s="25">
        <f>'RIMS II Type I Employment'!GS20*VLOOKUP('Equation 4 Type I FTE'!$B20,'Equation 3 FTE Conversion'!$B$10:$E$32,4,FALSE)</f>
        <v>3.2461363636363635E-2</v>
      </c>
      <c r="GT20" s="25">
        <f>'RIMS II Type I Employment'!GT20*VLOOKUP('Equation 4 Type I FTE'!$B20,'Equation 3 FTE Conversion'!$B$10:$E$32,4,FALSE)</f>
        <v>2.7282342657342654E-2</v>
      </c>
      <c r="GU20" s="25">
        <f>'RIMS II Type I Employment'!GU20*VLOOKUP('Equation 4 Type I FTE'!$B20,'Equation 3 FTE Conversion'!$B$10:$E$32,4,FALSE)</f>
        <v>2.0346153846153844E-2</v>
      </c>
      <c r="GV20" s="25">
        <f>'RIMS II Type I Employment'!GV20*VLOOKUP('Equation 4 Type I FTE'!$B20,'Equation 3 FTE Conversion'!$B$10:$E$32,4,FALSE)</f>
        <v>4.2541958041958039E-2</v>
      </c>
      <c r="GW20" s="25">
        <f>'RIMS II Type I Employment'!GW20*VLOOKUP('Equation 4 Type I FTE'!$B20,'Equation 3 FTE Conversion'!$B$10:$E$32,4,FALSE)</f>
        <v>3.3941083916083921E-2</v>
      </c>
      <c r="GX20" s="25">
        <f>'RIMS II Type I Employment'!GX20*VLOOKUP('Equation 4 Type I FTE'!$B20,'Equation 3 FTE Conversion'!$B$10:$E$32,4,FALSE)</f>
        <v>2.7004895104895104E-2</v>
      </c>
      <c r="GY20" s="25">
        <f>'RIMS II Type I Employment'!GY20*VLOOKUP('Equation 4 Type I FTE'!$B20,'Equation 3 FTE Conversion'!$B$10:$E$32,4,FALSE)</f>
        <v>2.053111888111888E-2</v>
      </c>
      <c r="GZ20" s="25">
        <f>'RIMS II Type I Employment'!GZ20*VLOOKUP('Equation 4 Type I FTE'!$B20,'Equation 3 FTE Conversion'!$B$10:$E$32,4,FALSE)</f>
        <v>3.6623076923076925E-2</v>
      </c>
      <c r="HA20" s="25">
        <f>'RIMS II Type I Employment'!HA20*VLOOKUP('Equation 4 Type I FTE'!$B20,'Equation 3 FTE Conversion'!$B$10:$E$32,4,FALSE)</f>
        <v>2.783723776223776E-2</v>
      </c>
      <c r="HB20" s="25">
        <f>'RIMS II Type I Employment'!HB20*VLOOKUP('Equation 4 Type I FTE'!$B20,'Equation 3 FTE Conversion'!$B$10:$E$32,4,FALSE)</f>
        <v>1.1005419580419581E-2</v>
      </c>
      <c r="HC20" s="25">
        <f>'RIMS II Type I Employment'!HC20*VLOOKUP('Equation 4 Type I FTE'!$B20,'Equation 3 FTE Conversion'!$B$10:$E$32,4,FALSE)</f>
        <v>1.6276923076923078E-2</v>
      </c>
      <c r="HD20" s="25">
        <f>'RIMS II Type I Employment'!HD20*VLOOKUP('Equation 4 Type I FTE'!$B20,'Equation 3 FTE Conversion'!$B$10:$E$32,4,FALSE)</f>
        <v>2.1733391608391609E-2</v>
      </c>
      <c r="HE20" s="25">
        <f>'RIMS II Type I Employment'!HE20*VLOOKUP('Equation 4 Type I FTE'!$B20,'Equation 3 FTE Conversion'!$B$10:$E$32,4,FALSE)</f>
        <v>3.5975699300699299E-2</v>
      </c>
      <c r="HF20" s="25">
        <f>'RIMS II Type I Employment'!HF20*VLOOKUP('Equation 4 Type I FTE'!$B20,'Equation 3 FTE Conversion'!$B$10:$E$32,4,FALSE)</f>
        <v>1.69243006993007E-2</v>
      </c>
      <c r="HG20" s="25">
        <f>'RIMS II Type I Employment'!HG20*VLOOKUP('Equation 4 Type I FTE'!$B20,'Equation 3 FTE Conversion'!$B$10:$E$32,4,FALSE)</f>
        <v>4.4206643356643358E-2</v>
      </c>
      <c r="HH20" s="25">
        <f>'RIMS II Type I Employment'!HH20*VLOOKUP('Equation 4 Type I FTE'!$B20,'Equation 3 FTE Conversion'!$B$10:$E$32,4,FALSE)</f>
        <v>4.3096853146853145E-2</v>
      </c>
      <c r="HI20" s="25">
        <f>'RIMS II Type I Employment'!HI20*VLOOKUP('Equation 4 Type I FTE'!$B20,'Equation 3 FTE Conversion'!$B$10:$E$32,4,FALSE)</f>
        <v>3.2368881118881122E-2</v>
      </c>
      <c r="HJ20" s="25">
        <f>'RIMS II Type I Employment'!HJ20*VLOOKUP('Equation 4 Type I FTE'!$B20,'Equation 3 FTE Conversion'!$B$10:$E$32,4,FALSE)</f>
        <v>4.7720979020979021E-2</v>
      </c>
      <c r="HK20" s="25">
        <f>'RIMS II Type I Employment'!HK20*VLOOKUP('Equation 4 Type I FTE'!$B20,'Equation 3 FTE Conversion'!$B$10:$E$32,4,FALSE)</f>
        <v>0</v>
      </c>
      <c r="HL20" s="25">
        <f>'RIMS II Type I Employment'!HL20*VLOOKUP('Equation 4 Type I FTE'!$B20,'Equation 3 FTE Conversion'!$B$10:$E$32,4,FALSE)</f>
        <v>2.3120629370629371E-2</v>
      </c>
      <c r="HM20" s="25">
        <f>'RIMS II Type I Employment'!HM20*VLOOKUP('Equation 4 Type I FTE'!$B20,'Equation 3 FTE Conversion'!$B$10:$E$32,4,FALSE)</f>
        <v>2.4970279720279719E-2</v>
      </c>
      <c r="HN20" s="25">
        <f>'RIMS II Type I Employment'!HN20*VLOOKUP('Equation 4 Type I FTE'!$B20,'Equation 3 FTE Conversion'!$B$10:$E$32,4,FALSE)</f>
        <v>2.7097377622377621E-2</v>
      </c>
      <c r="HO20" s="25">
        <f>'RIMS II Type I Employment'!HO20*VLOOKUP('Equation 4 Type I FTE'!$B20,'Equation 3 FTE Conversion'!$B$10:$E$32,4,FALSE)</f>
        <v>2.2750699300699301E-2</v>
      </c>
      <c r="HP20" s="25">
        <f>'RIMS II Type I Employment'!HP20*VLOOKUP('Equation 4 Type I FTE'!$B20,'Equation 3 FTE Conversion'!$B$10:$E$32,4,FALSE)</f>
        <v>3.3848601398601401E-2</v>
      </c>
      <c r="HQ20" s="25">
        <f>'RIMS II Type I Employment'!HQ20*VLOOKUP('Equation 4 Type I FTE'!$B20,'Equation 3 FTE Conversion'!$B$10:$E$32,4,FALSE)</f>
        <v>2.4785314685314686E-2</v>
      </c>
      <c r="HR20" s="25">
        <f>'RIMS II Type I Employment'!HR20*VLOOKUP('Equation 4 Type I FTE'!$B20,'Equation 3 FTE Conversion'!$B$10:$E$32,4,FALSE)</f>
        <v>3.5605769230769226E-2</v>
      </c>
      <c r="HS20" s="25">
        <f>'RIMS II Type I Employment'!HS20*VLOOKUP('Equation 4 Type I FTE'!$B20,'Equation 3 FTE Conversion'!$B$10:$E$32,4,FALSE)</f>
        <v>4.2726923076923072E-2</v>
      </c>
      <c r="HT20" s="25">
        <f>'RIMS II Type I Employment'!HT20*VLOOKUP('Equation 4 Type I FTE'!$B20,'Equation 3 FTE Conversion'!$B$10:$E$32,4,FALSE)</f>
        <v>4.0322377622377621E-2</v>
      </c>
      <c r="HU20" s="25">
        <f>'RIMS II Type I Employment'!HU20*VLOOKUP('Equation 4 Type I FTE'!$B20,'Equation 3 FTE Conversion'!$B$10:$E$32,4,FALSE)</f>
        <v>7.8610139860139858E-3</v>
      </c>
      <c r="HV20" s="25">
        <f>'RIMS II Type I Employment'!HV20*VLOOKUP('Equation 4 Type I FTE'!$B20,'Equation 3 FTE Conversion'!$B$10:$E$32,4,FALSE)</f>
        <v>2.3675524475524477E-2</v>
      </c>
      <c r="HW20" s="25">
        <f>'RIMS II Type I Employment'!HW20*VLOOKUP('Equation 4 Type I FTE'!$B20,'Equation 3 FTE Conversion'!$B$10:$E$32,4,FALSE)</f>
        <v>2.4877797202797203E-2</v>
      </c>
      <c r="HX20" s="25">
        <f>'RIMS II Type I Employment'!HX20*VLOOKUP('Equation 4 Type I FTE'!$B20,'Equation 3 FTE Conversion'!$B$10:$E$32,4,FALSE)</f>
        <v>1.5444580419580418E-2</v>
      </c>
      <c r="HY20" s="25">
        <f>'RIMS II Type I Employment'!HY20*VLOOKUP('Equation 4 Type I FTE'!$B20,'Equation 3 FTE Conversion'!$B$10:$E$32,4,FALSE)</f>
        <v>9.0632867132867129E-3</v>
      </c>
      <c r="HZ20" s="25">
        <f>'RIMS II Type I Employment'!HZ20*VLOOKUP('Equation 4 Type I FTE'!$B20,'Equation 3 FTE Conversion'!$B$10:$E$32,4,FALSE)</f>
        <v>1.9143881118881118E-2</v>
      </c>
      <c r="IA20" s="25">
        <f>'RIMS II Type I Employment'!IA20*VLOOKUP('Equation 4 Type I FTE'!$B20,'Equation 3 FTE Conversion'!$B$10:$E$32,4,FALSE)</f>
        <v>1.6369405594405594E-2</v>
      </c>
      <c r="IB20" s="25">
        <f>'RIMS II Type I Employment'!IB20*VLOOKUP('Equation 4 Type I FTE'!$B20,'Equation 3 FTE Conversion'!$B$10:$E$32,4,FALSE)</f>
        <v>2.2288286713286712E-2</v>
      </c>
      <c r="IC20" s="25">
        <f>'RIMS II Type I Employment'!IC20*VLOOKUP('Equation 4 Type I FTE'!$B20,'Equation 3 FTE Conversion'!$B$10:$E$32,4,FALSE)</f>
        <v>1.683181818181818E-2</v>
      </c>
      <c r="ID20" s="25">
        <f>'RIMS II Type I Employment'!ID20*VLOOKUP('Equation 4 Type I FTE'!$B20,'Equation 3 FTE Conversion'!$B$10:$E$32,4,FALSE)</f>
        <v>1.720174825174825E-2</v>
      </c>
      <c r="IE20" s="25">
        <f>'RIMS II Type I Employment'!IE20*VLOOKUP('Equation 4 Type I FTE'!$B20,'Equation 3 FTE Conversion'!$B$10:$E$32,4,FALSE)</f>
        <v>1.9236363636363635E-2</v>
      </c>
      <c r="IF20" s="25">
        <f>'RIMS II Type I Employment'!IF20*VLOOKUP('Equation 4 Type I FTE'!$B20,'Equation 3 FTE Conversion'!$B$10:$E$32,4,FALSE)</f>
        <v>5.6044405594405593E-2</v>
      </c>
      <c r="IG20" s="25">
        <f>'RIMS II Type I Employment'!IG20*VLOOKUP('Equation 4 Type I FTE'!$B20,'Equation 3 FTE Conversion'!$B$10:$E$32,4,FALSE)</f>
        <v>4.9848076923076926E-2</v>
      </c>
      <c r="IH20" s="25">
        <f>'RIMS II Type I Employment'!IH20*VLOOKUP('Equation 4 Type I FTE'!$B20,'Equation 3 FTE Conversion'!$B$10:$E$32,4,FALSE)</f>
        <v>3.1629020979020976E-2</v>
      </c>
      <c r="II20" s="25">
        <f>'RIMS II Type I Employment'!II20*VLOOKUP('Equation 4 Type I FTE'!$B20,'Equation 3 FTE Conversion'!$B$10:$E$32,4,FALSE)</f>
        <v>1.5444580419580418E-2</v>
      </c>
      <c r="IJ20" s="25">
        <f>'RIMS II Type I Employment'!IJ20*VLOOKUP('Equation 4 Type I FTE'!$B20,'Equation 3 FTE Conversion'!$B$10:$E$32,4,FALSE)</f>
        <v>2.2288286713286712E-2</v>
      </c>
      <c r="IK20" s="25">
        <f>'RIMS II Type I Employment'!IK20*VLOOKUP('Equation 4 Type I FTE'!$B20,'Equation 3 FTE Conversion'!$B$10:$E$32,4,FALSE)</f>
        <v>2.2288286713286712E-2</v>
      </c>
      <c r="IL20" s="25">
        <f>'RIMS II Type I Employment'!IL20*VLOOKUP('Equation 4 Type I FTE'!$B20,'Equation 3 FTE Conversion'!$B$10:$E$32,4,FALSE)</f>
        <v>1.9606293706293704E-2</v>
      </c>
      <c r="IM20" s="25">
        <f>'RIMS II Type I Employment'!IM20*VLOOKUP('Equation 4 Type I FTE'!$B20,'Equation 3 FTE Conversion'!$B$10:$E$32,4,FALSE)</f>
        <v>2.3952972027972027E-2</v>
      </c>
      <c r="IN20" s="25">
        <f>'RIMS II Type I Employment'!IN20*VLOOKUP('Equation 4 Type I FTE'!$B20,'Equation 3 FTE Conversion'!$B$10:$E$32,4,FALSE)</f>
        <v>2.0438636363636364E-2</v>
      </c>
      <c r="IO20" s="25">
        <f>'RIMS II Type I Employment'!IO20*VLOOKUP('Equation 4 Type I FTE'!$B20,'Equation 3 FTE Conversion'!$B$10:$E$32,4,FALSE)</f>
        <v>4.7536013986013988E-2</v>
      </c>
      <c r="IP20" s="25">
        <f>'RIMS II Type I Employment'!IP20*VLOOKUP('Equation 4 Type I FTE'!$B20,'Equation 3 FTE Conversion'!$B$10:$E$32,4,FALSE)</f>
        <v>2.5617657342657342E-2</v>
      </c>
      <c r="IQ20" s="25">
        <f>'RIMS II Type I Employment'!IQ20*VLOOKUP('Equation 4 Type I FTE'!$B20,'Equation 3 FTE Conversion'!$B$10:$E$32,4,FALSE)</f>
        <v>2.5247727272727272E-2</v>
      </c>
      <c r="IR20" s="25">
        <f>'RIMS II Type I Employment'!IR20*VLOOKUP('Equation 4 Type I FTE'!$B20,'Equation 3 FTE Conversion'!$B$10:$E$32,4,FALSE)</f>
        <v>2.7282342657342654E-2</v>
      </c>
      <c r="IS20" s="25">
        <f>'RIMS II Type I Employment'!IS20*VLOOKUP('Equation 4 Type I FTE'!$B20,'Equation 3 FTE Conversion'!$B$10:$E$32,4,FALSE)</f>
        <v>1.8866433566433569E-2</v>
      </c>
      <c r="IT20" s="25">
        <f>'RIMS II Type I Employment'!IT20*VLOOKUP('Equation 4 Type I FTE'!$B20,'Equation 3 FTE Conversion'!$B$10:$E$32,4,FALSE)</f>
        <v>1.7479195804195803E-2</v>
      </c>
      <c r="IU20" s="25">
        <f>'RIMS II Type I Employment'!IU20*VLOOKUP('Equation 4 Type I FTE'!$B20,'Equation 3 FTE Conversion'!$B$10:$E$32,4,FALSE)</f>
        <v>3.4126048951048954E-2</v>
      </c>
      <c r="IV20" s="25">
        <f>'RIMS II Type I Employment'!IV20*VLOOKUP('Equation 4 Type I FTE'!$B20,'Equation 3 FTE Conversion'!$B$10:$E$32,4,FALSE)</f>
        <v>3.1629020979020976E-2</v>
      </c>
      <c r="IW20" s="25">
        <f>'RIMS II Type I Employment'!IW20*VLOOKUP('Equation 4 Type I FTE'!$B20,'Equation 3 FTE Conversion'!$B$10:$E$32,4,FALSE)</f>
        <v>1.8773951048951049E-2</v>
      </c>
      <c r="IX20" s="25">
        <f>'RIMS II Type I Employment'!IX20*VLOOKUP('Equation 4 Type I FTE'!$B20,'Equation 3 FTE Conversion'!$B$10:$E$32,4,FALSE)</f>
        <v>3.116660839160839E-2</v>
      </c>
      <c r="IY20" s="25">
        <f>'RIMS II Type I Employment'!IY20*VLOOKUP('Equation 4 Type I FTE'!$B20,'Equation 3 FTE Conversion'!$B$10:$E$32,4,FALSE)</f>
        <v>2.3305594405594404E-2</v>
      </c>
      <c r="IZ20" s="25">
        <f>'RIMS II Type I Employment'!IZ20*VLOOKUP('Equation 4 Type I FTE'!$B20,'Equation 3 FTE Conversion'!$B$10:$E$32,4,FALSE)</f>
        <v>2.7652272727272727E-2</v>
      </c>
      <c r="JA20" s="25">
        <f>'RIMS II Type I Employment'!JA20*VLOOKUP('Equation 4 Type I FTE'!$B20,'Equation 3 FTE Conversion'!$B$10:$E$32,4,FALSE)</f>
        <v>2.6819930069930071E-2</v>
      </c>
      <c r="JB20" s="25">
        <f>'RIMS II Type I Employment'!JB20*VLOOKUP('Equation 4 Type I FTE'!$B20,'Equation 3 FTE Conversion'!$B$10:$E$32,4,FALSE)</f>
        <v>9.2944930069930071E-2</v>
      </c>
      <c r="JC20" s="25">
        <f>'RIMS II Type I Employment'!JC20*VLOOKUP('Equation 4 Type I FTE'!$B20,'Equation 3 FTE Conversion'!$B$10:$E$32,4,FALSE)</f>
        <v>9.1095279720279726E-2</v>
      </c>
      <c r="JD20" s="25">
        <f>'RIMS II Type I Employment'!JD20*VLOOKUP('Equation 4 Type I FTE'!$B20,'Equation 3 FTE Conversion'!$B$10:$E$32,4,FALSE)</f>
        <v>6.6864860139860136E-2</v>
      </c>
      <c r="JE20" s="25">
        <f>'RIMS II Type I Employment'!JE20*VLOOKUP('Equation 4 Type I FTE'!$B20,'Equation 3 FTE Conversion'!$B$10:$E$32,4,FALSE)</f>
        <v>7.2506293706293704E-2</v>
      </c>
      <c r="JF20" s="25">
        <f>'RIMS II Type I Employment'!JF20*VLOOKUP('Equation 4 Type I FTE'!$B20,'Equation 3 FTE Conversion'!$B$10:$E$32,4,FALSE)</f>
        <v>7.287622377622377E-2</v>
      </c>
      <c r="JG20" s="25">
        <f>'RIMS II Type I Employment'!JG20*VLOOKUP('Equation 4 Type I FTE'!$B20,'Equation 3 FTE Conversion'!$B$10:$E$32,4,FALSE)</f>
        <v>8.4066608391608386E-2</v>
      </c>
      <c r="JH20" s="25">
        <f>'RIMS II Type I Employment'!JH20*VLOOKUP('Equation 4 Type I FTE'!$B20,'Equation 3 FTE Conversion'!$B$10:$E$32,4,FALSE)</f>
        <v>5.8818881118881117E-2</v>
      </c>
      <c r="JI20" s="25">
        <f>'RIMS II Type I Employment'!JI20*VLOOKUP('Equation 4 Type I FTE'!$B20,'Equation 3 FTE Conversion'!$B$10:$E$32,4,FALSE)</f>
        <v>0.1005284965034965</v>
      </c>
      <c r="JJ20" s="25">
        <f>'RIMS II Type I Employment'!JJ20*VLOOKUP('Equation 4 Type I FTE'!$B20,'Equation 3 FTE Conversion'!$B$10:$E$32,4,FALSE)</f>
        <v>0.14112832167832168</v>
      </c>
      <c r="JK20" s="25">
        <f>'RIMS II Type I Employment'!JK20*VLOOKUP('Equation 4 Type I FTE'!$B20,'Equation 3 FTE Conversion'!$B$10:$E$32,4,FALSE)</f>
        <v>9.692167832167832E-2</v>
      </c>
      <c r="JL20" s="25">
        <f>'RIMS II Type I Employment'!JL20*VLOOKUP('Equation 4 Type I FTE'!$B20,'Equation 3 FTE Conversion'!$B$10:$E$32,4,FALSE)</f>
        <v>3.7270454545454544E-2</v>
      </c>
      <c r="JM20" s="25">
        <f>'RIMS II Type I Employment'!JM20*VLOOKUP('Equation 4 Type I FTE'!$B20,'Equation 3 FTE Conversion'!$B$10:$E$32,4,FALSE)</f>
        <v>4.9293181818181819E-2</v>
      </c>
      <c r="JN20" s="25">
        <f>'RIMS II Type I Employment'!JN20*VLOOKUP('Equation 4 Type I FTE'!$B20,'Equation 3 FTE Conversion'!$B$10:$E$32,4,FALSE)</f>
        <v>6.7512237762237762E-2</v>
      </c>
      <c r="JO20" s="25">
        <f>'RIMS II Type I Employment'!JO20*VLOOKUP('Equation 4 Type I FTE'!$B20,'Equation 3 FTE Conversion'!$B$10:$E$32,4,FALSE)</f>
        <v>3.449597902097902E-2</v>
      </c>
      <c r="JP20" s="25">
        <f>'RIMS II Type I Employment'!JP20*VLOOKUP('Equation 4 Type I FTE'!$B20,'Equation 3 FTE Conversion'!$B$10:$E$32,4,FALSE)</f>
        <v>5.3454895104895102E-2</v>
      </c>
      <c r="JQ20" s="25">
        <f>'RIMS II Type I Employment'!JQ20*VLOOKUP('Equation 4 Type I FTE'!$B20,'Equation 3 FTE Conversion'!$B$10:$E$32,4,FALSE)</f>
        <v>5.2252622377622376E-2</v>
      </c>
      <c r="JR20" s="25">
        <f>'RIMS II Type I Employment'!JR20*VLOOKUP('Equation 4 Type I FTE'!$B20,'Equation 3 FTE Conversion'!$B$10:$E$32,4,FALSE)</f>
        <v>6.4182867132867139E-2</v>
      </c>
      <c r="JS20" s="25">
        <f>'RIMS II Type I Employment'!JS20*VLOOKUP('Equation 4 Type I FTE'!$B20,'Equation 3 FTE Conversion'!$B$10:$E$32,4,FALSE)</f>
        <v>2.8022202797202796E-2</v>
      </c>
      <c r="JT20" s="25">
        <f>'RIMS II Type I Employment'!JT20*VLOOKUP('Equation 4 Type I FTE'!$B20,'Equation 3 FTE Conversion'!$B$10:$E$32,4,FALSE)</f>
        <v>3.9859965034965035E-2</v>
      </c>
      <c r="JU20" s="25">
        <f>'RIMS II Type I Employment'!JU20*VLOOKUP('Equation 4 Type I FTE'!$B20,'Equation 3 FTE Conversion'!$B$10:$E$32,4,FALSE)</f>
        <v>5.4102272727272718</v>
      </c>
      <c r="JV20" s="25">
        <f>'RIMS II Type I Employment'!JV20*VLOOKUP('Equation 4 Type I FTE'!$B20,'Equation 3 FTE Conversion'!$B$10:$E$32,4,FALSE)</f>
        <v>2.6941082167832167</v>
      </c>
      <c r="JW20" s="25">
        <f>'RIMS II Type I Employment'!JW20*VLOOKUP('Equation 4 Type I FTE'!$B20,'Equation 3 FTE Conversion'!$B$10:$E$32,4,FALSE)</f>
        <v>1.9877267482517484</v>
      </c>
      <c r="JX20" s="25">
        <f>'RIMS II Type I Employment'!JX20*VLOOKUP('Equation 4 Type I FTE'!$B20,'Equation 3 FTE Conversion'!$B$10:$E$32,4,FALSE)</f>
        <v>2.1477215034965034</v>
      </c>
      <c r="JY20" s="25">
        <f>'RIMS II Type I Employment'!JY20*VLOOKUP('Equation 4 Type I FTE'!$B20,'Equation 3 FTE Conversion'!$B$10:$E$32,4,FALSE)</f>
        <v>2.461607167832168</v>
      </c>
      <c r="JZ20" s="25">
        <f>'RIMS II Type I Employment'!JZ20*VLOOKUP('Equation 4 Type I FTE'!$B20,'Equation 3 FTE Conversion'!$B$10:$E$32,4,FALSE)</f>
        <v>5.1171501748251744</v>
      </c>
      <c r="KA20" s="25">
        <f>'RIMS II Type I Employment'!KA20*VLOOKUP('Equation 4 Type I FTE'!$B20,'Equation 3 FTE Conversion'!$B$10:$E$32,4,FALSE)</f>
        <v>1.8860884615384617</v>
      </c>
      <c r="KB20" s="25">
        <f>'RIMS II Type I Employment'!KB20*VLOOKUP('Equation 4 Type I FTE'!$B20,'Equation 3 FTE Conversion'!$B$10:$E$32,4,FALSE)</f>
        <v>5.1996445804195801</v>
      </c>
      <c r="KC20" s="25">
        <f>'RIMS II Type I Employment'!KC20*VLOOKUP('Equation 4 Type I FTE'!$B20,'Equation 3 FTE Conversion'!$B$10:$E$32,4,FALSE)</f>
        <v>3.2677772727272725</v>
      </c>
      <c r="KD20" s="25">
        <f>'RIMS II Type I Employment'!KD20*VLOOKUP('Equation 4 Type I FTE'!$B20,'Equation 3 FTE Conversion'!$B$10:$E$32,4,FALSE)</f>
        <v>2.6187349650349647</v>
      </c>
      <c r="KE20" s="25">
        <f>'RIMS II Type I Employment'!KE20*VLOOKUP('Equation 4 Type I FTE'!$B20,'Equation 3 FTE Conversion'!$B$10:$E$32,4,FALSE)</f>
        <v>2.2279038461538461</v>
      </c>
      <c r="KF20" s="25">
        <f>'RIMS II Type I Employment'!KF20*VLOOKUP('Equation 4 Type I FTE'!$B20,'Equation 3 FTE Conversion'!$B$10:$E$32,4,FALSE)</f>
        <v>2.3302819930069929</v>
      </c>
      <c r="KG20" s="25">
        <f>'RIMS II Type I Employment'!KG20*VLOOKUP('Equation 4 Type I FTE'!$B20,'Equation 3 FTE Conversion'!$B$10:$E$32,4,FALSE)</f>
        <v>1.780935839160839</v>
      </c>
      <c r="KH20" s="25">
        <f>'RIMS II Type I Employment'!KH20*VLOOKUP('Equation 4 Type I FTE'!$B20,'Equation 3 FTE Conversion'!$B$10:$E$32,4,FALSE)</f>
        <v>1.1430839160839161</v>
      </c>
      <c r="KI20" s="25">
        <f>'RIMS II Type I Employment'!KI20*VLOOKUP('Equation 4 Type I FTE'!$B20,'Equation 3 FTE Conversion'!$B$10:$E$32,4,FALSE)</f>
        <v>3.1300708041958041</v>
      </c>
      <c r="KJ20" s="25">
        <f>'RIMS II Type I Employment'!KJ20*VLOOKUP('Equation 4 Type I FTE'!$B20,'Equation 3 FTE Conversion'!$B$10:$E$32,4,FALSE)</f>
        <v>0.14316293706293706</v>
      </c>
      <c r="KK20" s="25">
        <f>'RIMS II Type I Employment'!KK20*VLOOKUP('Equation 4 Type I FTE'!$B20,'Equation 3 FTE Conversion'!$B$10:$E$32,4,FALSE)</f>
        <v>6.8344580419580414E-2</v>
      </c>
      <c r="KL20" s="25">
        <f>'RIMS II Type I Employment'!KL20*VLOOKUP('Equation 4 Type I FTE'!$B20,'Equation 3 FTE Conversion'!$B$10:$E$32,4,FALSE)</f>
        <v>8.7395979020979023E-2</v>
      </c>
      <c r="KM20" s="25">
        <f>'RIMS II Type I Employment'!KM20*VLOOKUP('Equation 4 Type I FTE'!$B20,'Equation 3 FTE Conversion'!$B$10:$E$32,4,FALSE)</f>
        <v>0.10801958041958042</v>
      </c>
      <c r="KN20" s="25">
        <f>'RIMS II Type I Employment'!KN20*VLOOKUP('Equation 4 Type I FTE'!$B20,'Equation 3 FTE Conversion'!$B$10:$E$32,4,FALSE)</f>
        <v>2.5062762237762236E-2</v>
      </c>
      <c r="KO20" s="25">
        <f>'RIMS II Type I Employment'!KO20*VLOOKUP('Equation 4 Type I FTE'!$B20,'Equation 3 FTE Conversion'!$B$10:$E$32,4,FALSE)</f>
        <v>3.0519230769230771E-2</v>
      </c>
      <c r="KP20" s="25">
        <f>'RIMS II Type I Employment'!KP20*VLOOKUP('Equation 4 Type I FTE'!$B20,'Equation 3 FTE Conversion'!$B$10:$E$32,4,FALSE)</f>
        <v>2.2565734265734265E-2</v>
      </c>
      <c r="KQ20" s="25">
        <f>'RIMS II Type I Employment'!KQ20*VLOOKUP('Equation 4 Type I FTE'!$B20,'Equation 3 FTE Conversion'!$B$10:$E$32,4,FALSE)</f>
        <v>8.7488461538461543E-2</v>
      </c>
      <c r="KR20" s="25">
        <f>'RIMS II Type I Employment'!KR20*VLOOKUP('Equation 4 Type I FTE'!$B20,'Equation 3 FTE Conversion'!$B$10:$E$32,4,FALSE)</f>
        <v>2.8392132867132866E-2</v>
      </c>
      <c r="KS20" s="25">
        <f>'RIMS II Type I Employment'!KS20*VLOOKUP('Equation 4 Type I FTE'!$B20,'Equation 3 FTE Conversion'!$B$10:$E$32,4,FALSE)</f>
        <v>6.6772377622377616E-2</v>
      </c>
      <c r="KT20" s="25">
        <f>'RIMS II Type I Employment'!KT20*VLOOKUP('Equation 4 Type I FTE'!$B20,'Equation 3 FTE Conversion'!$B$10:$E$32,4,FALSE)</f>
        <v>5.1420279720279717E-2</v>
      </c>
      <c r="KU20" s="25">
        <f>'RIMS II Type I Employment'!KU20*VLOOKUP('Equation 4 Type I FTE'!$B20,'Equation 3 FTE Conversion'!$B$10:$E$32,4,FALSE)</f>
        <v>0.18958916083916083</v>
      </c>
      <c r="KV20" s="25">
        <f>'RIMS II Type I Employment'!KV20*VLOOKUP('Equation 4 Type I FTE'!$B20,'Equation 3 FTE Conversion'!$B$10:$E$32,4,FALSE)</f>
        <v>0.11171888111888112</v>
      </c>
      <c r="KW20" s="25">
        <f>'RIMS II Type I Employment'!KW20*VLOOKUP('Equation 4 Type I FTE'!$B20,'Equation 3 FTE Conversion'!$B$10:$E$32,4,FALSE)</f>
        <v>8.9245629370629367E-2</v>
      </c>
      <c r="KX20" s="25">
        <f>'RIMS II Type I Employment'!KX20*VLOOKUP('Equation 4 Type I FTE'!$B20,'Equation 3 FTE Conversion'!$B$10:$E$32,4,FALSE)</f>
        <v>5.5581993006993007E-2</v>
      </c>
      <c r="KY20" s="25">
        <f>'RIMS II Type I Employment'!KY20*VLOOKUP('Equation 4 Type I FTE'!$B20,'Equation 3 FTE Conversion'!$B$10:$E$32,4,FALSE)</f>
        <v>5.1420279720279717E-2</v>
      </c>
      <c r="KZ20" s="25">
        <f>'RIMS II Type I Employment'!KZ20*VLOOKUP('Equation 4 Type I FTE'!$B20,'Equation 3 FTE Conversion'!$B$10:$E$32,4,FALSE)</f>
        <v>8.9615559440559434E-2</v>
      </c>
      <c r="LA20" s="25">
        <f>'RIMS II Type I Employment'!LA20*VLOOKUP('Equation 4 Type I FTE'!$B20,'Equation 3 FTE Conversion'!$B$10:$E$32,4,FALSE)</f>
        <v>5.3547377622377622E-2</v>
      </c>
      <c r="LB20" s="25">
        <f>'RIMS II Type I Employment'!LB20*VLOOKUP('Equation 4 Type I FTE'!$B20,'Equation 3 FTE Conversion'!$B$10:$E$32,4,FALSE)</f>
        <v>5.4287237762237761E-2</v>
      </c>
      <c r="LC20" s="25">
        <f>'RIMS II Type I Employment'!LC20*VLOOKUP('Equation 4 Type I FTE'!$B20,'Equation 3 FTE Conversion'!$B$10:$E$32,4,FALSE)</f>
        <v>8.5731293706293704E-2</v>
      </c>
      <c r="LD20" s="25">
        <f>'RIMS II Type I Employment'!LD20*VLOOKUP('Equation 4 Type I FTE'!$B20,'Equation 3 FTE Conversion'!$B$10:$E$32,4,FALSE)</f>
        <v>6.224073426573426E-2</v>
      </c>
      <c r="LE20" s="25">
        <f>'RIMS II Type I Employment'!LE20*VLOOKUP('Equation 4 Type I FTE'!$B20,'Equation 3 FTE Conversion'!$B$10:$E$32,4,FALSE)</f>
        <v>9.1927622377622378E-2</v>
      </c>
      <c r="LF20" s="25">
        <f>'RIMS II Type I Employment'!LF20*VLOOKUP('Equation 4 Type I FTE'!$B20,'Equation 3 FTE Conversion'!$B$10:$E$32,4,FALSE)</f>
        <v>0.1369666083916084</v>
      </c>
      <c r="LG20" s="25">
        <f>'RIMS II Type I Employment'!LG20*VLOOKUP('Equation 4 Type I FTE'!$B20,'Equation 3 FTE Conversion'!$B$10:$E$32,4,FALSE)</f>
        <v>3.4126048951048954E-2</v>
      </c>
      <c r="LH20" s="25">
        <f>'RIMS II Type I Employment'!LH20*VLOOKUP('Equation 4 Type I FTE'!$B20,'Equation 3 FTE Conversion'!$B$10:$E$32,4,FALSE)</f>
        <v>5.7246678321678318E-2</v>
      </c>
      <c r="LI20" s="25">
        <f>'RIMS II Type I Employment'!LI20*VLOOKUP('Equation 4 Type I FTE'!$B20,'Equation 3 FTE Conversion'!$B$10:$E$32,4,FALSE)</f>
        <v>2.3213111888111888E-2</v>
      </c>
      <c r="LJ20" s="25">
        <f>'RIMS II Type I Employment'!LJ20*VLOOKUP('Equation 4 Type I FTE'!$B20,'Equation 3 FTE Conversion'!$B$10:$E$32,4,FALSE)</f>
        <v>9.2667482517482511E-2</v>
      </c>
      <c r="LK20" s="25">
        <f>'RIMS II Type I Employment'!LK20*VLOOKUP('Equation 4 Type I FTE'!$B20,'Equation 3 FTE Conversion'!$B$10:$E$32,4,FALSE)</f>
        <v>0.12494388111888111</v>
      </c>
      <c r="LL20" s="25">
        <f>'RIMS II Type I Employment'!LL20*VLOOKUP('Equation 4 Type I FTE'!$B20,'Equation 3 FTE Conversion'!$B$10:$E$32,4,FALSE)</f>
        <v>5.7894055944055944E-2</v>
      </c>
      <c r="LM20" s="25">
        <f>'RIMS II Type I Employment'!LM20*VLOOKUP('Equation 4 Type I FTE'!$B20,'Equation 3 FTE Conversion'!$B$10:$E$32,4,FALSE)</f>
        <v>7.3893531468531462E-2</v>
      </c>
      <c r="LN20" s="25">
        <f>'RIMS II Type I Employment'!LN20*VLOOKUP('Equation 4 Type I FTE'!$B20,'Equation 3 FTE Conversion'!$B$10:$E$32,4,FALSE)</f>
        <v>0.10302552447552447</v>
      </c>
      <c r="LO20" s="25">
        <f>'RIMS II Type I Employment'!LO20*VLOOKUP('Equation 4 Type I FTE'!$B20,'Equation 3 FTE Conversion'!$B$10:$E$32,4,FALSE)</f>
        <v>5.918881118881119E-2</v>
      </c>
      <c r="LP20" s="25">
        <f>'RIMS II Type I Employment'!LP20*VLOOKUP('Equation 4 Type I FTE'!$B20,'Equation 3 FTE Conversion'!$B$10:$E$32,4,FALSE)</f>
        <v>0.11125646853146853</v>
      </c>
      <c r="LQ20" s="25">
        <f>'RIMS II Type I Employment'!LQ20*VLOOKUP('Equation 4 Type I FTE'!$B20,'Equation 3 FTE Conversion'!$B$10:$E$32,4,FALSE)</f>
        <v>0.27606031468531467</v>
      </c>
      <c r="LR20" s="25">
        <f>'RIMS II Type I Employment'!LR20*VLOOKUP('Equation 4 Type I FTE'!$B20,'Equation 3 FTE Conversion'!$B$10:$E$32,4,FALSE)</f>
        <v>9.2852447552447551E-2</v>
      </c>
      <c r="LS20" s="25">
        <f>'RIMS II Type I Employment'!LS20*VLOOKUP('Equation 4 Type I FTE'!$B20,'Equation 3 FTE Conversion'!$B$10:$E$32,4,FALSE)</f>
        <v>9.7938986013985999E-2</v>
      </c>
      <c r="LT20" s="25">
        <f>'RIMS II Type I Employment'!LT20*VLOOKUP('Equation 4 Type I FTE'!$B20,'Equation 3 FTE Conversion'!$B$10:$E$32,4,FALSE)</f>
        <v>4.7073601398601395E-2</v>
      </c>
      <c r="LU20" s="25">
        <f>'RIMS II Type I Employment'!LU20*VLOOKUP('Equation 4 Type I FTE'!$B20,'Equation 3 FTE Conversion'!$B$10:$E$32,4,FALSE)</f>
        <v>2.9409440559440558E-2</v>
      </c>
      <c r="LV20" s="25">
        <f>'RIMS II Type I Employment'!LV20*VLOOKUP('Equation 4 Type I FTE'!$B20,'Equation 3 FTE Conversion'!$B$10:$E$32,4,FALSE)</f>
        <v>2.6912412587412587E-2</v>
      </c>
      <c r="LW20" s="25">
        <f>'RIMS II Type I Employment'!LW20*VLOOKUP('Equation 4 Type I FTE'!$B20,'Equation 3 FTE Conversion'!$B$10:$E$32,4,FALSE)</f>
        <v>0.17174003496503495</v>
      </c>
      <c r="LX20" s="25">
        <f>'RIMS II Type I Employment'!LX20*VLOOKUP('Equation 4 Type I FTE'!$B20,'Equation 3 FTE Conversion'!$B$10:$E$32,4,FALSE)</f>
        <v>4.1432167832167834E-2</v>
      </c>
      <c r="LY20" s="25">
        <f>'RIMS II Type I Employment'!LY20*VLOOKUP('Equation 4 Type I FTE'!$B20,'Equation 3 FTE Conversion'!$B$10:$E$32,4,FALSE)</f>
        <v>5.4102272727272728E-2</v>
      </c>
      <c r="LZ20" s="25">
        <f>'RIMS II Type I Employment'!LZ20*VLOOKUP('Equation 4 Type I FTE'!$B20,'Equation 3 FTE Conversion'!$B$10:$E$32,4,FALSE)</f>
        <v>4.5223951048951043E-2</v>
      </c>
      <c r="MA20" s="25">
        <f>'RIMS II Type I Employment'!MA20*VLOOKUP('Equation 4 Type I FTE'!$B20,'Equation 3 FTE Conversion'!$B$10:$E$32,4,FALSE)</f>
        <v>4.4114160839160838E-2</v>
      </c>
      <c r="MB20" s="25">
        <f>'RIMS II Type I Employment'!MB20*VLOOKUP('Equation 4 Type I FTE'!$B20,'Equation 3 FTE Conversion'!$B$10:$E$32,4,FALSE)</f>
        <v>4.0137412587412588E-2</v>
      </c>
      <c r="MC20" s="25">
        <f>'RIMS II Type I Employment'!MC20*VLOOKUP('Equation 4 Type I FTE'!$B20,'Equation 3 FTE Conversion'!$B$10:$E$32,4,FALSE)</f>
        <v>3.7640384615384617E-2</v>
      </c>
      <c r="MD20" s="25">
        <f>'RIMS II Type I Employment'!MD20*VLOOKUP('Equation 4 Type I FTE'!$B20,'Equation 3 FTE Conversion'!$B$10:$E$32,4,FALSE)</f>
        <v>4.7720979020979021E-2</v>
      </c>
      <c r="ME20" s="25">
        <f>'RIMS II Type I Employment'!ME20*VLOOKUP('Equation 4 Type I FTE'!$B20,'Equation 3 FTE Conversion'!$B$10:$E$32,4,FALSE)</f>
        <v>4.6056293706293702E-2</v>
      </c>
      <c r="MF20" s="25">
        <f>'RIMS II Type I Employment'!MF20*VLOOKUP('Equation 4 Type I FTE'!$B20,'Equation 3 FTE Conversion'!$B$10:$E$32,4,FALSE)</f>
        <v>4.7258566433566435E-2</v>
      </c>
      <c r="MG20" s="25">
        <f>'RIMS II Type I Employment'!MG20*VLOOKUP('Equation 4 Type I FTE'!$B20,'Equation 3 FTE Conversion'!$B$10:$E$32,4,FALSE)</f>
        <v>3.7177972027972024E-2</v>
      </c>
      <c r="MH20" s="25">
        <f>'RIMS II Type I Employment'!MH20*VLOOKUP('Equation 4 Type I FTE'!$B20,'Equation 3 FTE Conversion'!$B$10:$E$32,4,FALSE)</f>
        <v>9.1095279720279726E-2</v>
      </c>
      <c r="MI20" s="25">
        <f>'RIMS II Type I Employment'!MI20*VLOOKUP('Equation 4 Type I FTE'!$B20,'Equation 3 FTE Conversion'!$B$10:$E$32,4,FALSE)</f>
        <v>3.1536538461538456E-2</v>
      </c>
      <c r="MJ20" s="25">
        <f>'RIMS II Type I Employment'!MJ20*VLOOKUP('Equation 4 Type I FTE'!$B20,'Equation 3 FTE Conversion'!$B$10:$E$32,4,FALSE)</f>
        <v>8.1107167832167829E-2</v>
      </c>
      <c r="MK20" s="25">
        <f>'RIMS II Type I Employment'!MK20*VLOOKUP('Equation 4 Type I FTE'!$B20,'Equation 3 FTE Conversion'!$B$10:$E$32,4,FALSE)</f>
        <v>6.7419755244755242E-2</v>
      </c>
      <c r="ML20" s="25">
        <f>'RIMS II Type I Employment'!ML20*VLOOKUP('Equation 4 Type I FTE'!$B20,'Equation 3 FTE Conversion'!$B$10:$E$32,4,FALSE)</f>
        <v>6.4830244755244751E-2</v>
      </c>
      <c r="MM20" s="25">
        <f>'RIMS II Type I Employment'!MM20*VLOOKUP('Equation 4 Type I FTE'!$B20,'Equation 3 FTE Conversion'!$B$10:$E$32,4,FALSE)</f>
        <v>2.1825874125874126E-2</v>
      </c>
      <c r="MN20" s="25">
        <f>'RIMS II Type I Employment'!MN20*VLOOKUP('Equation 4 Type I FTE'!$B20,'Equation 3 FTE Conversion'!$B$10:$E$32,4,FALSE)</f>
        <v>6.0945979020979021E-2</v>
      </c>
      <c r="MO20" s="25">
        <f>'RIMS II Type I Employment'!MO20*VLOOKUP('Equation 4 Type I FTE'!$B20,'Equation 3 FTE Conversion'!$B$10:$E$32,4,FALSE)</f>
        <v>7.5465734265734274E-2</v>
      </c>
      <c r="MP20" s="25">
        <f>'RIMS II Type I Employment'!MP20*VLOOKUP('Equation 4 Type I FTE'!$B20,'Equation 3 FTE Conversion'!$B$10:$E$32,4,FALSE)</f>
        <v>6.7049825174825162E-2</v>
      </c>
      <c r="MQ20" s="25">
        <f>'RIMS II Type I Employment'!MQ20*VLOOKUP('Equation 4 Type I FTE'!$B20,'Equation 3 FTE Conversion'!$B$10:$E$32,4,FALSE)</f>
        <v>8.4806468531468532E-2</v>
      </c>
      <c r="MR20" s="25">
        <f>'RIMS II Type I Employment'!MR20*VLOOKUP('Equation 4 Type I FTE'!$B20,'Equation 3 FTE Conversion'!$B$10:$E$32,4,FALSE)</f>
        <v>7.0101748251748253E-2</v>
      </c>
      <c r="MS20" s="25">
        <f>'RIMS II Type I Employment'!MS20*VLOOKUP('Equation 4 Type I FTE'!$B20,'Equation 3 FTE Conversion'!$B$10:$E$32,4,FALSE)</f>
        <v>0.11930244755244755</v>
      </c>
      <c r="MT20" s="25">
        <f>'RIMS II Type I Employment'!MT20*VLOOKUP('Equation 4 Type I FTE'!$B20,'Equation 3 FTE Conversion'!$B$10:$E$32,4,FALSE)</f>
        <v>7.324615384615385E-2</v>
      </c>
      <c r="MU20" s="25">
        <f>'RIMS II Type I Employment'!MU20*VLOOKUP('Equation 4 Type I FTE'!$B20,'Equation 3 FTE Conversion'!$B$10:$E$32,4,FALSE)</f>
        <v>0.12401905594405593</v>
      </c>
      <c r="MV20" s="25">
        <f>'RIMS II Type I Employment'!MV20*VLOOKUP('Equation 4 Type I FTE'!$B20,'Equation 3 FTE Conversion'!$B$10:$E$32,4,FALSE)</f>
        <v>5.50270979020979E-2</v>
      </c>
      <c r="MW20" s="25">
        <f>'RIMS II Type I Employment'!MW20*VLOOKUP('Equation 4 Type I FTE'!$B20,'Equation 3 FTE Conversion'!$B$10:$E$32,4,FALSE)</f>
        <v>3.4680944055944053E-2</v>
      </c>
      <c r="MX20" s="25">
        <f>'RIMS II Type I Employment'!MX20*VLOOKUP('Equation 4 Type I FTE'!$B20,'Equation 3 FTE Conversion'!$B$10:$E$32,4,FALSE)</f>
        <v>3.8102797202797203E-2</v>
      </c>
      <c r="MY20" s="25">
        <f>'RIMS II Type I Employment'!MY20*VLOOKUP('Equation 4 Type I FTE'!$B20,'Equation 3 FTE Conversion'!$B$10:$E$32,4,FALSE)</f>
        <v>3.107412587412587E-2</v>
      </c>
      <c r="MZ20" s="25">
        <f>'RIMS II Type I Employment'!MZ20*VLOOKUP('Equation 4 Type I FTE'!$B20,'Equation 3 FTE Conversion'!$B$10:$E$32,4,FALSE)</f>
        <v>2.2935664335664335E-2</v>
      </c>
      <c r="NA20" s="25">
        <f>'RIMS II Type I Employment'!NA20*VLOOKUP('Equation 4 Type I FTE'!$B20,'Equation 3 FTE Conversion'!$B$10:$E$32,4,FALSE)</f>
        <v>5.3084965034965036E-2</v>
      </c>
      <c r="NB20" s="25">
        <f>'RIMS II Type I Employment'!NB20*VLOOKUP('Equation 4 Type I FTE'!$B20,'Equation 3 FTE Conversion'!$B$10:$E$32,4,FALSE)</f>
        <v>4.6241258741258739E-3</v>
      </c>
      <c r="NC20" s="25">
        <f>'RIMS II Type I Employment'!NC20*VLOOKUP('Equation 4 Type I FTE'!$B20,'Equation 3 FTE Conversion'!$B$10:$E$32,4,FALSE)</f>
        <v>3.458846153846154E-2</v>
      </c>
      <c r="ND20" s="25">
        <f>'RIMS II Type I Employment'!ND20*VLOOKUP('Equation 4 Type I FTE'!$B20,'Equation 3 FTE Conversion'!$B$10:$E$32,4,FALSE)</f>
        <v>0.13160262237762238</v>
      </c>
      <c r="NE20" s="25">
        <f>'RIMS II Type I Employment'!NE20*VLOOKUP('Equation 4 Type I FTE'!$B20,'Equation 3 FTE Conversion'!$B$10:$E$32,4,FALSE)</f>
        <v>0.10422779720279719</v>
      </c>
      <c r="NF20" s="25">
        <f>'RIMS II Type I Employment'!NF20*VLOOKUP('Equation 4 Type I FTE'!$B20,'Equation 3 FTE Conversion'!$B$10:$E$32,4,FALSE)</f>
        <v>8.8875699300699301E-2</v>
      </c>
      <c r="NG20" s="25">
        <f>'RIMS II Type I Employment'!NG20*VLOOKUP('Equation 4 Type I FTE'!$B20,'Equation 3 FTE Conversion'!$B$10:$E$32,4,FALSE)</f>
        <v>6.8067132867132868E-2</v>
      </c>
      <c r="NH20" s="25">
        <f>'RIMS II Type I Employment'!NH20*VLOOKUP('Equation 4 Type I FTE'!$B20,'Equation 3 FTE Conversion'!$B$10:$E$32,4,FALSE)</f>
        <v>4.9663111888111885E-2</v>
      </c>
      <c r="NI20" s="25">
        <f>'RIMS II Type I Employment'!NI20*VLOOKUP('Equation 4 Type I FTE'!$B20,'Equation 3 FTE Conversion'!$B$10:$E$32,4,FALSE)</f>
        <v>5.1975174825174823E-2</v>
      </c>
      <c r="NJ20" s="28">
        <f>'RIMS II Type I Employment'!NJ20*VLOOKUP('Equation 4 Type I FTE'!$B20,'Equation 3 FTE Conversion'!$B$10:$E$32,4,FALSE)</f>
        <v>0</v>
      </c>
    </row>
    <row r="21" spans="2:374" x14ac:dyDescent="0.3">
      <c r="B21" s="23" t="s">
        <v>566</v>
      </c>
      <c r="C21" s="25">
        <f>'RIMS II Type I Employment'!C21*VLOOKUP('Equation 4 Type I FTE'!$B21,'Equation 3 FTE Conversion'!$B$10:$E$32,4,FALSE)</f>
        <v>7.9478607967756937E-2</v>
      </c>
      <c r="D21" s="25">
        <f>'RIMS II Type I Employment'!D21*VLOOKUP('Equation 4 Type I FTE'!$B21,'Equation 3 FTE Conversion'!$B$10:$E$32,4,FALSE)</f>
        <v>8.5817392652301955E-2</v>
      </c>
      <c r="E21" s="25">
        <f>'RIMS II Type I Employment'!E21*VLOOKUP('Equation 4 Type I FTE'!$B21,'Equation 3 FTE Conversion'!$B$10:$E$32,4,FALSE)</f>
        <v>6.6410959541156403E-2</v>
      </c>
      <c r="F21" s="25">
        <f>'RIMS II Type I Employment'!F21*VLOOKUP('Equation 4 Type I FTE'!$B21,'Equation 3 FTE Conversion'!$B$10:$E$32,4,FALSE)</f>
        <v>6.6508479305534024E-2</v>
      </c>
      <c r="G21" s="25">
        <f>'RIMS II Type I Employment'!G21*VLOOKUP('Equation 4 Type I FTE'!$B21,'Equation 3 FTE Conversion'!$B$10:$E$32,4,FALSE)</f>
        <v>0.14393917222136104</v>
      </c>
      <c r="H21" s="25">
        <f>'RIMS II Type I Employment'!H21*VLOOKUP('Equation 4 Type I FTE'!$B21,'Equation 3 FTE Conversion'!$B$10:$E$32,4,FALSE)</f>
        <v>7.8795969617113618E-2</v>
      </c>
      <c r="I21" s="25">
        <f>'RIMS II Type I Employment'!I21*VLOOKUP('Equation 4 Type I FTE'!$B21,'Equation 3 FTE Conversion'!$B$10:$E$32,4,FALSE)</f>
        <v>5.090531700511549E-2</v>
      </c>
      <c r="J21" s="25">
        <f>'RIMS II Type I Employment'!J21*VLOOKUP('Equation 4 Type I FTE'!$B21,'Equation 3 FTE Conversion'!$B$10:$E$32,4,FALSE)</f>
        <v>6.0267214385366606E-2</v>
      </c>
      <c r="K21" s="25">
        <f>'RIMS II Type I Employment'!K21*VLOOKUP('Equation 4 Type I FTE'!$B21,'Equation 3 FTE Conversion'!$B$10:$E$32,4,FALSE)</f>
        <v>3.3741838474655089E-2</v>
      </c>
      <c r="L21" s="25">
        <f>'RIMS II Type I Employment'!L21*VLOOKUP('Equation 4 Type I FTE'!$B21,'Equation 3 FTE Conversion'!$B$10:$E$32,4,FALSE)</f>
        <v>2.9158409548907145E-2</v>
      </c>
      <c r="M21" s="25">
        <f>'RIMS II Type I Employment'!M21*VLOOKUP('Equation 4 Type I FTE'!$B21,'Equation 3 FTE Conversion'!$B$10:$E$32,4,FALSE)</f>
        <v>0.14462181057200432</v>
      </c>
      <c r="N21" s="25">
        <f>'RIMS II Type I Employment'!N21*VLOOKUP('Equation 4 Type I FTE'!$B21,'Equation 3 FTE Conversion'!$B$10:$E$32,4,FALSE)</f>
        <v>3.2084002480235622E-2</v>
      </c>
      <c r="O21" s="25">
        <f>'RIMS II Type I Employment'!O21*VLOOKUP('Equation 4 Type I FTE'!$B21,'Equation 3 FTE Conversion'!$B$10:$E$32,4,FALSE)</f>
        <v>0.1087345372810417</v>
      </c>
      <c r="P21" s="25">
        <f>'RIMS II Type I Employment'!P21*VLOOKUP('Equation 4 Type I FTE'!$B21,'Equation 3 FTE Conversion'!$B$10:$E$32,4,FALSE)</f>
        <v>9.4594171446287401E-2</v>
      </c>
      <c r="Q21" s="25">
        <f>'RIMS II Type I Employment'!Q21*VLOOKUP('Equation 4 Type I FTE'!$B21,'Equation 3 FTE Conversion'!$B$10:$E$32,4,FALSE)</f>
        <v>0</v>
      </c>
      <c r="R21" s="25">
        <f>'RIMS II Type I Employment'!R21*VLOOKUP('Equation 4 Type I FTE'!$B21,'Equation 3 FTE Conversion'!$B$10:$E$32,4,FALSE)</f>
        <v>0.11175764997674778</v>
      </c>
      <c r="S21" s="25">
        <f>'RIMS II Type I Employment'!S21*VLOOKUP('Equation 4 Type I FTE'!$B21,'Equation 3 FTE Conversion'!$B$10:$E$32,4,FALSE)</f>
        <v>0.14150117811192064</v>
      </c>
      <c r="T21" s="25">
        <f>'RIMS II Type I Employment'!T21*VLOOKUP('Equation 4 Type I FTE'!$B21,'Equation 3 FTE Conversion'!$B$10:$E$32,4,FALSE)</f>
        <v>0.19757504262904976</v>
      </c>
      <c r="U21" s="25">
        <f>'RIMS II Type I Employment'!U21*VLOOKUP('Equation 4 Type I FTE'!$B21,'Equation 3 FTE Conversion'!$B$10:$E$32,4,FALSE)</f>
        <v>0.20352374825608432</v>
      </c>
      <c r="V21" s="25">
        <f>'RIMS II Type I Employment'!V21*VLOOKUP('Equation 4 Type I FTE'!$B21,'Equation 3 FTE Conversion'!$B$10:$E$32,4,FALSE)</f>
        <v>0.30250630909936438</v>
      </c>
      <c r="W21" s="25">
        <f>'RIMS II Type I Employment'!W21*VLOOKUP('Equation 4 Type I FTE'!$B21,'Equation 3 FTE Conversion'!$B$10:$E$32,4,FALSE)</f>
        <v>5.5586265695241048E-2</v>
      </c>
      <c r="X21" s="25">
        <f>'RIMS II Type I Employment'!X21*VLOOKUP('Equation 4 Type I FTE'!$B21,'Equation 3 FTE Conversion'!$B$10:$E$32,4,FALSE)</f>
        <v>0.10103047589521004</v>
      </c>
      <c r="Y21" s="25">
        <f>'RIMS II Type I Employment'!Y21*VLOOKUP('Equation 4 Type I FTE'!$B21,'Equation 3 FTE Conversion'!$B$10:$E$32,4,FALSE)</f>
        <v>8.4354596186637723E-2</v>
      </c>
      <c r="Z21" s="25">
        <f>'RIMS II Type I Employment'!Z21*VLOOKUP('Equation 4 Type I FTE'!$B21,'Equation 3 FTE Conversion'!$B$10:$E$32,4,FALSE)</f>
        <v>4.3103735854906219E-2</v>
      </c>
      <c r="AA21" s="25">
        <f>'RIMS II Type I Employment'!AA21*VLOOKUP('Equation 4 Type I FTE'!$B21,'Equation 3 FTE Conversion'!$B$10:$E$32,4,FALSE)</f>
        <v>5.2173073942024487E-2</v>
      </c>
      <c r="AB21" s="25">
        <f>'RIMS II Type I Employment'!AB21*VLOOKUP('Equation 4 Type I FTE'!$B21,'Equation 3 FTE Conversion'!$B$10:$E$32,4,FALSE)</f>
        <v>4.6321888079367539E-2</v>
      </c>
      <c r="AC21" s="25">
        <f>'RIMS II Type I Employment'!AC21*VLOOKUP('Equation 4 Type I FTE'!$B21,'Equation 3 FTE Conversion'!$B$10:$E$32,4,FALSE)</f>
        <v>4.5736769493101841E-2</v>
      </c>
      <c r="AD21" s="25">
        <f>'RIMS II Type I Employment'!AD21*VLOOKUP('Equation 4 Type I FTE'!$B21,'Equation 3 FTE Conversion'!$B$10:$E$32,4,FALSE)</f>
        <v>4.7979724073787006E-2</v>
      </c>
      <c r="AE21" s="25">
        <f>'RIMS II Type I Employment'!AE21*VLOOKUP('Equation 4 Type I FTE'!$B21,'Equation 3 FTE Conversion'!$B$10:$E$32,4,FALSE)</f>
        <v>4.72970857231437E-2</v>
      </c>
      <c r="AF21" s="25">
        <f>'RIMS II Type I Employment'!AF21*VLOOKUP('Equation 4 Type I FTE'!$B21,'Equation 3 FTE Conversion'!$B$10:$E$32,4,FALSE)</f>
        <v>4.6126848550612311E-2</v>
      </c>
      <c r="AG21" s="25">
        <f>'RIMS II Type I Employment'!AG21*VLOOKUP('Equation 4 Type I FTE'!$B21,'Equation 3 FTE Conversion'!$B$10:$E$32,4,FALSE)</f>
        <v>6.9531592001240122E-2</v>
      </c>
      <c r="AH21" s="25">
        <f>'RIMS II Type I Employment'!AH21*VLOOKUP('Equation 4 Type I FTE'!$B21,'Equation 3 FTE Conversion'!$B$10:$E$32,4,FALSE)</f>
        <v>0.2187368314989924</v>
      </c>
      <c r="AI21" s="25">
        <f>'RIMS II Type I Employment'!AI21*VLOOKUP('Equation 4 Type I FTE'!$B21,'Equation 3 FTE Conversion'!$B$10:$E$32,4,FALSE)</f>
        <v>9.5179290032553099E-2</v>
      </c>
      <c r="AJ21" s="25">
        <f>'RIMS II Type I Employment'!AJ21*VLOOKUP('Equation 4 Type I FTE'!$B21,'Equation 3 FTE Conversion'!$B$10:$E$32,4,FALSE)</f>
        <v>7.8795969617113618E-2</v>
      </c>
      <c r="AK21" s="25">
        <f>'RIMS II Type I Employment'!AK21*VLOOKUP('Equation 4 Type I FTE'!$B21,'Equation 3 FTE Conversion'!$B$10:$E$32,4,FALSE)</f>
        <v>8.8840505348008053E-2</v>
      </c>
      <c r="AL21" s="25">
        <f>'RIMS II Type I Employment'!AL21*VLOOKUP('Equation 4 Type I FTE'!$B21,'Equation 3 FTE Conversion'!$B$10:$E$32,4,FALSE)</f>
        <v>8.8938025112385674E-2</v>
      </c>
      <c r="AM21" s="25">
        <f>'RIMS II Type I Employment'!AM21*VLOOKUP('Equation 4 Type I FTE'!$B21,'Equation 3 FTE Conversion'!$B$10:$E$32,4,FALSE)</f>
        <v>8.4647155479770572E-2</v>
      </c>
      <c r="AN21" s="25">
        <f>'RIMS II Type I Employment'!AN21*VLOOKUP('Equation 4 Type I FTE'!$B21,'Equation 3 FTE Conversion'!$B$10:$E$32,4,FALSE)</f>
        <v>8.5914912416679576E-2</v>
      </c>
      <c r="AO21" s="25">
        <f>'RIMS II Type I Employment'!AO21*VLOOKUP('Equation 4 Type I FTE'!$B21,'Equation 3 FTE Conversion'!$B$10:$E$32,4,FALSE)</f>
        <v>8.5037234537281042E-2</v>
      </c>
      <c r="AP21" s="25">
        <f>'RIMS II Type I Employment'!AP21*VLOOKUP('Equation 4 Type I FTE'!$B21,'Equation 3 FTE Conversion'!$B$10:$E$32,4,FALSE)</f>
        <v>8.2111641605952565E-2</v>
      </c>
      <c r="AQ21" s="25">
        <f>'RIMS II Type I Employment'!AQ21*VLOOKUP('Equation 4 Type I FTE'!$B21,'Equation 3 FTE Conversion'!$B$10:$E$32,4,FALSE)</f>
        <v>8.3866997364749646E-2</v>
      </c>
      <c r="AR21" s="25">
        <f>'RIMS II Type I Employment'!AR21*VLOOKUP('Equation 4 Type I FTE'!$B21,'Equation 3 FTE Conversion'!$B$10:$E$32,4,FALSE)</f>
        <v>6.4753123546736943E-2</v>
      </c>
      <c r="AS21" s="25">
        <f>'RIMS II Type I Employment'!AS21*VLOOKUP('Equation 4 Type I FTE'!$B21,'Equation 3 FTE Conversion'!$B$10:$E$32,4,FALSE)</f>
        <v>8.6695070531700516E-2</v>
      </c>
      <c r="AT21" s="25">
        <f>'RIMS II Type I Employment'!AT21*VLOOKUP('Equation 4 Type I FTE'!$B21,'Equation 3 FTE Conversion'!$B$10:$E$32,4,FALSE)</f>
        <v>6.8653914121841575E-2</v>
      </c>
      <c r="AU21" s="25">
        <f>'RIMS II Type I Employment'!AU21*VLOOKUP('Equation 4 Type I FTE'!$B21,'Equation 3 FTE Conversion'!$B$10:$E$32,4,FALSE)</f>
        <v>7.6357975507673218E-2</v>
      </c>
      <c r="AV21" s="25">
        <f>'RIMS II Type I Employment'!AV21*VLOOKUP('Equation 4 Type I FTE'!$B21,'Equation 3 FTE Conversion'!$B$10:$E$32,4,FALSE)</f>
        <v>0.12628809486901255</v>
      </c>
      <c r="AW21" s="25">
        <f>'RIMS II Type I Employment'!AW21*VLOOKUP('Equation 4 Type I FTE'!$B21,'Equation 3 FTE Conversion'!$B$10:$E$32,4,FALSE)</f>
        <v>0.15388618818787783</v>
      </c>
      <c r="AX21" s="25">
        <f>'RIMS II Type I Employment'!AX21*VLOOKUP('Equation 4 Type I FTE'!$B21,'Equation 3 FTE Conversion'!$B$10:$E$32,4,FALSE)</f>
        <v>7.5187738335141835E-2</v>
      </c>
      <c r="AY21" s="25">
        <f>'RIMS II Type I Employment'!AY21*VLOOKUP('Equation 4 Type I FTE'!$B21,'Equation 3 FTE Conversion'!$B$10:$E$32,4,FALSE)</f>
        <v>6.6410959541156403E-2</v>
      </c>
      <c r="AZ21" s="25">
        <f>'RIMS II Type I Employment'!AZ21*VLOOKUP('Equation 4 Type I FTE'!$B21,'Equation 3 FTE Conversion'!$B$10:$E$32,4,FALSE)</f>
        <v>4.6614447372500388E-2</v>
      </c>
      <c r="BA21" s="25">
        <f>'RIMS II Type I Employment'!BA21*VLOOKUP('Equation 4 Type I FTE'!$B21,'Equation 3 FTE Conversion'!$B$10:$E$32,4,FALSE)</f>
        <v>6.036473414974422E-2</v>
      </c>
      <c r="BB21" s="25">
        <f>'RIMS II Type I Employment'!BB21*VLOOKUP('Equation 4 Type I FTE'!$B21,'Equation 3 FTE Conversion'!$B$10:$E$32,4,FALSE)</f>
        <v>5.6463943574639588E-2</v>
      </c>
      <c r="BC21" s="25">
        <f>'RIMS II Type I Employment'!BC21*VLOOKUP('Equation 4 Type I FTE'!$B21,'Equation 3 FTE Conversion'!$B$10:$E$32,4,FALSE)</f>
        <v>0.16480840179817083</v>
      </c>
      <c r="BD21" s="25">
        <f>'RIMS II Type I Employment'!BD21*VLOOKUP('Equation 4 Type I FTE'!$B21,'Equation 3 FTE Conversion'!$B$10:$E$32,4,FALSE)</f>
        <v>6.1632491086653238E-2</v>
      </c>
      <c r="BE21" s="25">
        <f>'RIMS II Type I Employment'!BE21*VLOOKUP('Equation 4 Type I FTE'!$B21,'Equation 3 FTE Conversion'!$B$10:$E$32,4,FALSE)</f>
        <v>8.523227406603627E-2</v>
      </c>
      <c r="BF21" s="25">
        <f>'RIMS II Type I Employment'!BF21*VLOOKUP('Equation 4 Type I FTE'!$B21,'Equation 3 FTE Conversion'!$B$10:$E$32,4,FALSE)</f>
        <v>5.8511858626569518E-2</v>
      </c>
      <c r="BG21" s="25">
        <f>'RIMS II Type I Employment'!BG21*VLOOKUP('Equation 4 Type I FTE'!$B21,'Equation 3 FTE Conversion'!$B$10:$E$32,4,FALSE)</f>
        <v>8.0843884669043561E-2</v>
      </c>
      <c r="BH21" s="25">
        <f>'RIMS II Type I Employment'!BH21*VLOOKUP('Equation 4 Type I FTE'!$B21,'Equation 3 FTE Conversion'!$B$10:$E$32,4,FALSE)</f>
        <v>6.5728321190513098E-2</v>
      </c>
      <c r="BI21" s="25">
        <f>'RIMS II Type I Employment'!BI21*VLOOKUP('Equation 4 Type I FTE'!$B21,'Equation 3 FTE Conversion'!$B$10:$E$32,4,FALSE)</f>
        <v>8.1038924197798776E-2</v>
      </c>
      <c r="BJ21" s="25">
        <f>'RIMS II Type I Employment'!BJ21*VLOOKUP('Equation 4 Type I FTE'!$B21,'Equation 3 FTE Conversion'!$B$10:$E$32,4,FALSE)</f>
        <v>9.1278499457448453E-2</v>
      </c>
      <c r="BK21" s="25">
        <f>'RIMS II Type I Employment'!BK21*VLOOKUP('Equation 4 Type I FTE'!$B21,'Equation 3 FTE Conversion'!$B$10:$E$32,4,FALSE)</f>
        <v>0.10346847000465044</v>
      </c>
      <c r="BL21" s="25">
        <f>'RIMS II Type I Employment'!BL21*VLOOKUP('Equation 4 Type I FTE'!$B21,'Equation 3 FTE Conversion'!$B$10:$E$32,4,FALSE)</f>
        <v>5.3050751821423027E-2</v>
      </c>
      <c r="BM21" s="25">
        <f>'RIMS II Type I Employment'!BM21*VLOOKUP('Equation 4 Type I FTE'!$B21,'Equation 3 FTE Conversion'!$B$10:$E$32,4,FALSE)</f>
        <v>0.10883205704541932</v>
      </c>
      <c r="BN21" s="25">
        <f>'RIMS II Type I Employment'!BN21*VLOOKUP('Equation 4 Type I FTE'!$B21,'Equation 3 FTE Conversion'!$B$10:$E$32,4,FALSE)</f>
        <v>8.1136443962176397E-2</v>
      </c>
      <c r="BO21" s="25">
        <f>'RIMS II Type I Employment'!BO21*VLOOKUP('Equation 4 Type I FTE'!$B21,'Equation 3 FTE Conversion'!$B$10:$E$32,4,FALSE)</f>
        <v>7.7235653387071779E-2</v>
      </c>
      <c r="BP21" s="25">
        <f>'RIMS II Type I Employment'!BP21*VLOOKUP('Equation 4 Type I FTE'!$B21,'Equation 3 FTE Conversion'!$B$10:$E$32,4,FALSE)</f>
        <v>9.3716493566888853E-2</v>
      </c>
      <c r="BQ21" s="25">
        <f>'RIMS II Type I Employment'!BQ21*VLOOKUP('Equation 4 Type I FTE'!$B21,'Equation 3 FTE Conversion'!$B$10:$E$32,4,FALSE)</f>
        <v>6.036473414974422E-2</v>
      </c>
      <c r="BR21" s="25">
        <f>'RIMS II Type I Employment'!BR21*VLOOKUP('Equation 4 Type I FTE'!$B21,'Equation 3 FTE Conversion'!$B$10:$E$32,4,FALSE)</f>
        <v>5.0710277476360248E-2</v>
      </c>
      <c r="BS21" s="25">
        <f>'RIMS II Type I Employment'!BS21*VLOOKUP('Equation 4 Type I FTE'!$B21,'Equation 3 FTE Conversion'!$B$10:$E$32,4,FALSE)</f>
        <v>7.9088528910246481E-2</v>
      </c>
      <c r="BT21" s="25">
        <f>'RIMS II Type I Employment'!BT21*VLOOKUP('Equation 4 Type I FTE'!$B21,'Equation 3 FTE Conversion'!$B$10:$E$32,4,FALSE)</f>
        <v>7.6943094093938916E-2</v>
      </c>
      <c r="BU21" s="25">
        <f>'RIMS II Type I Employment'!BU21*VLOOKUP('Equation 4 Type I FTE'!$B21,'Equation 3 FTE Conversion'!$B$10:$E$32,4,FALSE)</f>
        <v>8.6987629824833351E-2</v>
      </c>
      <c r="BV21" s="25">
        <f>'RIMS II Type I Employment'!BV21*VLOOKUP('Equation 4 Type I FTE'!$B21,'Equation 3 FTE Conversion'!$B$10:$E$32,4,FALSE)</f>
        <v>6.7386157184932557E-2</v>
      </c>
      <c r="BW21" s="25">
        <f>'RIMS II Type I Employment'!BW21*VLOOKUP('Equation 4 Type I FTE'!$B21,'Equation 3 FTE Conversion'!$B$10:$E$32,4,FALSE)</f>
        <v>8.4452115951015344E-2</v>
      </c>
      <c r="BX21" s="25">
        <f>'RIMS II Type I Employment'!BX21*VLOOKUP('Equation 4 Type I FTE'!$B21,'Equation 3 FTE Conversion'!$B$10:$E$32,4,FALSE)</f>
        <v>6.2315129437296536E-2</v>
      </c>
      <c r="BY21" s="25">
        <f>'RIMS II Type I Employment'!BY21*VLOOKUP('Equation 4 Type I FTE'!$B21,'Equation 3 FTE Conversion'!$B$10:$E$32,4,FALSE)</f>
        <v>4.7394605487521307E-2</v>
      </c>
      <c r="BZ21" s="25">
        <f>'RIMS II Type I Employment'!BZ21*VLOOKUP('Equation 4 Type I FTE'!$B21,'Equation 3 FTE Conversion'!$B$10:$E$32,4,FALSE)</f>
        <v>4.4566532320570451E-2</v>
      </c>
      <c r="CA21" s="25">
        <f>'RIMS II Type I Employment'!CA21*VLOOKUP('Equation 4 Type I FTE'!$B21,'Equation 3 FTE Conversion'!$B$10:$E$32,4,FALSE)</f>
        <v>5.500114710897535E-2</v>
      </c>
      <c r="CB21" s="25">
        <f>'RIMS II Type I Employment'!CB21*VLOOKUP('Equation 4 Type I FTE'!$B21,'Equation 3 FTE Conversion'!$B$10:$E$32,4,FALSE)</f>
        <v>5.0807797240737869E-2</v>
      </c>
      <c r="CC21" s="25">
        <f>'RIMS II Type I Employment'!CC21*VLOOKUP('Equation 4 Type I FTE'!$B21,'Equation 3 FTE Conversion'!$B$10:$E$32,4,FALSE)</f>
        <v>9.2546256394357457E-2</v>
      </c>
      <c r="CD21" s="25">
        <f>'RIMS II Type I Employment'!CD21*VLOOKUP('Equation 4 Type I FTE'!$B21,'Equation 3 FTE Conversion'!$B$10:$E$32,4,FALSE)</f>
        <v>0.1364301503642846</v>
      </c>
      <c r="CE21" s="25">
        <f>'RIMS II Type I Employment'!CE21*VLOOKUP('Equation 4 Type I FTE'!$B21,'Equation 3 FTE Conversion'!$B$10:$E$32,4,FALSE)</f>
        <v>5.587882498837389E-2</v>
      </c>
      <c r="CF21" s="25">
        <f>'RIMS II Type I Employment'!CF21*VLOOKUP('Equation 4 Type I FTE'!$B21,'Equation 3 FTE Conversion'!$B$10:$E$32,4,FALSE)</f>
        <v>7.9673647496512165E-2</v>
      </c>
      <c r="CG21" s="25">
        <f>'RIMS II Type I Employment'!CG21*VLOOKUP('Equation 4 Type I FTE'!$B21,'Equation 3 FTE Conversion'!$B$10:$E$32,4,FALSE)</f>
        <v>0.10395606882653852</v>
      </c>
      <c r="CH21" s="25">
        <f>'RIMS II Type I Employment'!CH21*VLOOKUP('Equation 4 Type I FTE'!$B21,'Equation 3 FTE Conversion'!$B$10:$E$32,4,FALSE)</f>
        <v>4.1153340567353897E-2</v>
      </c>
      <c r="CI21" s="25">
        <f>'RIMS II Type I Employment'!CI21*VLOOKUP('Equation 4 Type I FTE'!$B21,'Equation 3 FTE Conversion'!$B$10:$E$32,4,FALSE)</f>
        <v>0.11721875678189428</v>
      </c>
      <c r="CJ21" s="25">
        <f>'RIMS II Type I Employment'!CJ21*VLOOKUP('Equation 4 Type I FTE'!$B21,'Equation 3 FTE Conversion'!$B$10:$E$32,4,FALSE)</f>
        <v>0.10493126647031467</v>
      </c>
      <c r="CK21" s="25">
        <f>'RIMS II Type I Employment'!CK21*VLOOKUP('Equation 4 Type I FTE'!$B21,'Equation 3 FTE Conversion'!$B$10:$E$32,4,FALSE)</f>
        <v>6.9239032708107259E-2</v>
      </c>
      <c r="CL21" s="25">
        <f>'RIMS II Type I Employment'!CL21*VLOOKUP('Equation 4 Type I FTE'!$B21,'Equation 3 FTE Conversion'!$B$10:$E$32,4,FALSE)</f>
        <v>0.14627964656642381</v>
      </c>
      <c r="CM21" s="25">
        <f>'RIMS II Type I Employment'!CM21*VLOOKUP('Equation 4 Type I FTE'!$B21,'Equation 3 FTE Conversion'!$B$10:$E$32,4,FALSE)</f>
        <v>0.10034783754456673</v>
      </c>
      <c r="CN21" s="25">
        <f>'RIMS II Type I Employment'!CN21*VLOOKUP('Equation 4 Type I FTE'!$B21,'Equation 3 FTE Conversion'!$B$10:$E$32,4,FALSE)</f>
        <v>8.2501720663463021E-2</v>
      </c>
      <c r="CO21" s="25">
        <f>'RIMS II Type I Employment'!CO21*VLOOKUP('Equation 4 Type I FTE'!$B21,'Equation 3 FTE Conversion'!$B$10:$E$32,4,FALSE)</f>
        <v>0.17260998294838009</v>
      </c>
      <c r="CP21" s="25">
        <f>'RIMS II Type I Employment'!CP21*VLOOKUP('Equation 4 Type I FTE'!$B21,'Equation 3 FTE Conversion'!$B$10:$E$32,4,FALSE)</f>
        <v>7.4115020926988059E-2</v>
      </c>
      <c r="CQ21" s="25">
        <f>'RIMS II Type I Employment'!CQ21*VLOOKUP('Equation 4 Type I FTE'!$B21,'Equation 3 FTE Conversion'!$B$10:$E$32,4,FALSE)</f>
        <v>6.6605999069911645E-2</v>
      </c>
      <c r="CR21" s="25">
        <f>'RIMS II Type I Employment'!CR21*VLOOKUP('Equation 4 Type I FTE'!$B21,'Equation 3 FTE Conversion'!$B$10:$E$32,4,FALSE)</f>
        <v>6.5435761897380249E-2</v>
      </c>
      <c r="CS21" s="25">
        <f>'RIMS II Type I Employment'!CS21*VLOOKUP('Equation 4 Type I FTE'!$B21,'Equation 3 FTE Conversion'!$B$10:$E$32,4,FALSE)</f>
        <v>9.381401333126646E-2</v>
      </c>
      <c r="CT21" s="25">
        <f>'RIMS II Type I Employment'!CT21*VLOOKUP('Equation 4 Type I FTE'!$B21,'Equation 3 FTE Conversion'!$B$10:$E$32,4,FALSE)</f>
        <v>5.5683785459618662E-2</v>
      </c>
      <c r="CU21" s="25">
        <f>'RIMS II Type I Employment'!CU21*VLOOKUP('Equation 4 Type I FTE'!$B21,'Equation 3 FTE Conversion'!$B$10:$E$32,4,FALSE)</f>
        <v>4.3688854441171911E-2</v>
      </c>
      <c r="CV21" s="25">
        <f>'RIMS II Type I Employment'!CV21*VLOOKUP('Equation 4 Type I FTE'!$B21,'Equation 3 FTE Conversion'!$B$10:$E$32,4,FALSE)</f>
        <v>0.11263532785614633</v>
      </c>
      <c r="CW21" s="25">
        <f>'RIMS II Type I Employment'!CW21*VLOOKUP('Equation 4 Type I FTE'!$B21,'Equation 3 FTE Conversion'!$B$10:$E$32,4,FALSE)</f>
        <v>0.11497580220120912</v>
      </c>
      <c r="CX21" s="25">
        <f>'RIMS II Type I Employment'!CX21*VLOOKUP('Equation 4 Type I FTE'!$B21,'Equation 3 FTE Conversion'!$B$10:$E$32,4,FALSE)</f>
        <v>7.9283568439001695E-2</v>
      </c>
      <c r="CY21" s="25">
        <f>'RIMS II Type I Employment'!CY21*VLOOKUP('Equation 4 Type I FTE'!$B21,'Equation 3 FTE Conversion'!$B$10:$E$32,4,FALSE)</f>
        <v>7.4310060455743301E-2</v>
      </c>
      <c r="CZ21" s="25">
        <f>'RIMS II Type I Employment'!CZ21*VLOOKUP('Equation 4 Type I FTE'!$B21,'Equation 3 FTE Conversion'!$B$10:$E$32,4,FALSE)</f>
        <v>2.155186792745311E-2</v>
      </c>
      <c r="DA21" s="25">
        <f>'RIMS II Type I Employment'!DA21*VLOOKUP('Equation 4 Type I FTE'!$B21,'Equation 3 FTE Conversion'!$B$10:$E$32,4,FALSE)</f>
        <v>4.1738459153619588E-2</v>
      </c>
      <c r="DB21" s="25">
        <f>'RIMS II Type I Employment'!DB21*VLOOKUP('Equation 4 Type I FTE'!$B21,'Equation 3 FTE Conversion'!$B$10:$E$32,4,FALSE)</f>
        <v>0.12375258099519455</v>
      </c>
      <c r="DC21" s="25">
        <f>'RIMS II Type I Employment'!DC21*VLOOKUP('Equation 4 Type I FTE'!$B21,'Equation 3 FTE Conversion'!$B$10:$E$32,4,FALSE)</f>
        <v>3.9983103394822507E-2</v>
      </c>
      <c r="DD21" s="25">
        <f>'RIMS II Type I Employment'!DD21*VLOOKUP('Equation 4 Type I FTE'!$B21,'Equation 3 FTE Conversion'!$B$10:$E$32,4,FALSE)</f>
        <v>2.7305534025732443E-2</v>
      </c>
      <c r="DE21" s="25">
        <f>'RIMS II Type I Employment'!DE21*VLOOKUP('Equation 4 Type I FTE'!$B21,'Equation 3 FTE Conversion'!$B$10:$E$32,4,FALSE)</f>
        <v>4.2226057975507672E-2</v>
      </c>
      <c r="DF21" s="25">
        <f>'RIMS II Type I Employment'!DF21*VLOOKUP('Equation 4 Type I FTE'!$B21,'Equation 3 FTE Conversion'!$B$10:$E$32,4,FALSE)</f>
        <v>2.7890652611998138E-2</v>
      </c>
      <c r="DG21" s="25">
        <f>'RIMS II Type I Employment'!DG21*VLOOKUP('Equation 4 Type I FTE'!$B21,'Equation 3 FTE Conversion'!$B$10:$E$32,4,FALSE)</f>
        <v>4.3883893969927139E-2</v>
      </c>
      <c r="DH21" s="25">
        <f>'RIMS II Type I Employment'!DH21*VLOOKUP('Equation 4 Type I FTE'!$B21,'Equation 3 FTE Conversion'!$B$10:$E$32,4,FALSE)</f>
        <v>6.7776236242443041E-2</v>
      </c>
      <c r="DI21" s="25">
        <f>'RIMS II Type I Employment'!DI21*VLOOKUP('Equation 4 Type I FTE'!$B21,'Equation 3 FTE Conversion'!$B$10:$E$32,4,FALSE)</f>
        <v>2.359978297938304E-2</v>
      </c>
      <c r="DJ21" s="25">
        <f>'RIMS II Type I Employment'!DJ21*VLOOKUP('Equation 4 Type I FTE'!$B21,'Equation 3 FTE Conversion'!$B$10:$E$32,4,FALSE)</f>
        <v>2.155186792745311E-2</v>
      </c>
      <c r="DK21" s="25">
        <f>'RIMS II Type I Employment'!DK21*VLOOKUP('Equation 4 Type I FTE'!$B21,'Equation 3 FTE Conversion'!$B$10:$E$32,4,FALSE)</f>
        <v>3.140136412959231E-2</v>
      </c>
      <c r="DL21" s="25">
        <f>'RIMS II Type I Employment'!DL21*VLOOKUP('Equation 4 Type I FTE'!$B21,'Equation 3 FTE Conversion'!$B$10:$E$32,4,FALSE)</f>
        <v>4.5834289257479462E-2</v>
      </c>
      <c r="DM21" s="25">
        <f>'RIMS II Type I Employment'!DM21*VLOOKUP('Equation 4 Type I FTE'!$B21,'Equation 3 FTE Conversion'!$B$10:$E$32,4,FALSE)</f>
        <v>2.1649387691830724E-2</v>
      </c>
      <c r="DN21" s="25">
        <f>'RIMS II Type I Employment'!DN21*VLOOKUP('Equation 4 Type I FTE'!$B21,'Equation 3 FTE Conversion'!$B$10:$E$32,4,FALSE)</f>
        <v>4.2226057975507672E-2</v>
      </c>
      <c r="DO21" s="25">
        <f>'RIMS II Type I Employment'!DO21*VLOOKUP('Equation 4 Type I FTE'!$B21,'Equation 3 FTE Conversion'!$B$10:$E$32,4,FALSE)</f>
        <v>2.9353449077662377E-2</v>
      </c>
      <c r="DP21" s="25">
        <f>'RIMS II Type I Employment'!DP21*VLOOKUP('Equation 4 Type I FTE'!$B21,'Equation 3 FTE Conversion'!$B$10:$E$32,4,FALSE)</f>
        <v>3.8715346457913496E-2</v>
      </c>
      <c r="DQ21" s="25">
        <f>'RIMS II Type I Employment'!DQ21*VLOOKUP('Equation 4 Type I FTE'!$B21,'Equation 3 FTE Conversion'!$B$10:$E$32,4,FALSE)</f>
        <v>2.7890652611998138E-2</v>
      </c>
      <c r="DR21" s="25">
        <f>'RIMS II Type I Employment'!DR21*VLOOKUP('Equation 4 Type I FTE'!$B21,'Equation 3 FTE Conversion'!$B$10:$E$32,4,FALSE)</f>
        <v>0.10775933963726554</v>
      </c>
      <c r="DS21" s="25">
        <f>'RIMS II Type I Employment'!DS21*VLOOKUP('Equation 4 Type I FTE'!$B21,'Equation 3 FTE Conversion'!$B$10:$E$32,4,FALSE)</f>
        <v>3.9788063866067279E-2</v>
      </c>
      <c r="DT21" s="25">
        <f>'RIMS II Type I Employment'!DT21*VLOOKUP('Equation 4 Type I FTE'!$B21,'Equation 3 FTE Conversion'!$B$10:$E$32,4,FALSE)</f>
        <v>0.12209474500077508</v>
      </c>
      <c r="DU21" s="25">
        <f>'RIMS II Type I Employment'!DU21*VLOOKUP('Equation 4 Type I FTE'!$B21,'Equation 3 FTE Conversion'!$B$10:$E$32,4,FALSE)</f>
        <v>7.6943094093938916E-2</v>
      </c>
      <c r="DV21" s="25">
        <f>'RIMS II Type I Employment'!DV21*VLOOKUP('Equation 4 Type I FTE'!$B21,'Equation 3 FTE Conversion'!$B$10:$E$32,4,FALSE)</f>
        <v>0.14676724538831187</v>
      </c>
      <c r="DW21" s="25">
        <f>'RIMS II Type I Employment'!DW21*VLOOKUP('Equation 4 Type I FTE'!$B21,'Equation 3 FTE Conversion'!$B$10:$E$32,4,FALSE)</f>
        <v>7.7040613858316537E-2</v>
      </c>
      <c r="DX21" s="25">
        <f>'RIMS II Type I Employment'!DX21*VLOOKUP('Equation 4 Type I FTE'!$B21,'Equation 3 FTE Conversion'!$B$10:$E$32,4,FALSE)</f>
        <v>7.0409269880638656E-2</v>
      </c>
      <c r="DY21" s="25">
        <f>'RIMS II Type I Employment'!DY21*VLOOKUP('Equation 4 Type I FTE'!$B21,'Equation 3 FTE Conversion'!$B$10:$E$32,4,FALSE)</f>
        <v>4.0860781274221047E-2</v>
      </c>
      <c r="DZ21" s="25">
        <f>'RIMS II Type I Employment'!DZ21*VLOOKUP('Equation 4 Type I FTE'!$B21,'Equation 3 FTE Conversion'!$B$10:$E$32,4,FALSE)</f>
        <v>0.1278484110990544</v>
      </c>
      <c r="EA21" s="25">
        <f>'RIMS II Type I Employment'!EA21*VLOOKUP('Equation 4 Type I FTE'!$B21,'Equation 3 FTE Conversion'!$B$10:$E$32,4,FALSE)</f>
        <v>3.7252549992249258E-2</v>
      </c>
      <c r="EB21" s="25">
        <f>'RIMS II Type I Employment'!EB21*VLOOKUP('Equation 4 Type I FTE'!$B21,'Equation 3 FTE Conversion'!$B$10:$E$32,4,FALSE)</f>
        <v>4.3103735854906219E-2</v>
      </c>
      <c r="EC21" s="25">
        <f>'RIMS II Type I Employment'!EC21*VLOOKUP('Equation 4 Type I FTE'!$B21,'Equation 3 FTE Conversion'!$B$10:$E$32,4,FALSE)</f>
        <v>2.6427856146333899E-2</v>
      </c>
      <c r="ED21" s="25">
        <f>'RIMS II Type I Employment'!ED21*VLOOKUP('Equation 4 Type I FTE'!$B21,'Equation 3 FTE Conversion'!$B$10:$E$32,4,FALSE)</f>
        <v>5.6756502867772438E-2</v>
      </c>
      <c r="EE21" s="25">
        <f>'RIMS II Type I Employment'!EE21*VLOOKUP('Equation 4 Type I FTE'!$B21,'Equation 3 FTE Conversion'!$B$10:$E$32,4,FALSE)</f>
        <v>6.6703518834289252E-2</v>
      </c>
      <c r="EF21" s="25">
        <f>'RIMS II Type I Employment'!EF21*VLOOKUP('Equation 4 Type I FTE'!$B21,'Equation 3 FTE Conversion'!$B$10:$E$32,4,FALSE)</f>
        <v>9.1571058750581302E-2</v>
      </c>
      <c r="EG21" s="25">
        <f>'RIMS II Type I Employment'!EG21*VLOOKUP('Equation 4 Type I FTE'!$B21,'Equation 3 FTE Conversion'!$B$10:$E$32,4,FALSE)</f>
        <v>0.11205020926988063</v>
      </c>
      <c r="EH21" s="25">
        <f>'RIMS II Type I Employment'!EH21*VLOOKUP('Equation 4 Type I FTE'!$B21,'Equation 3 FTE Conversion'!$B$10:$E$32,4,FALSE)</f>
        <v>2.5550178266935359E-2</v>
      </c>
      <c r="EI21" s="25">
        <f>'RIMS II Type I Employment'!EI21*VLOOKUP('Equation 4 Type I FTE'!$B21,'Equation 3 FTE Conversion'!$B$10:$E$32,4,FALSE)</f>
        <v>2.3014664393117345E-2</v>
      </c>
      <c r="EJ21" s="25">
        <f>'RIMS II Type I Employment'!EJ21*VLOOKUP('Equation 4 Type I FTE'!$B21,'Equation 3 FTE Conversion'!$B$10:$E$32,4,FALSE)</f>
        <v>4.72970857231437E-2</v>
      </c>
      <c r="EK21" s="25">
        <f>'RIMS II Type I Employment'!EK21*VLOOKUP('Equation 4 Type I FTE'!$B21,'Equation 3 FTE Conversion'!$B$10:$E$32,4,FALSE)</f>
        <v>7.5577817392652305E-2</v>
      </c>
      <c r="EL21" s="25">
        <f>'RIMS II Type I Employment'!EL21*VLOOKUP('Equation 4 Type I FTE'!$B21,'Equation 3 FTE Conversion'!$B$10:$E$32,4,FALSE)</f>
        <v>0.14920523949775227</v>
      </c>
      <c r="EM21" s="25">
        <f>'RIMS II Type I Employment'!EM21*VLOOKUP('Equation 4 Type I FTE'!$B21,'Equation 3 FTE Conversion'!$B$10:$E$32,4,FALSE)</f>
        <v>5.4806107580220122E-2</v>
      </c>
      <c r="EN21" s="25">
        <f>'RIMS II Type I Employment'!EN21*VLOOKUP('Equation 4 Type I FTE'!$B21,'Equation 3 FTE Conversion'!$B$10:$E$32,4,FALSE)</f>
        <v>8.0161246318400242E-2</v>
      </c>
      <c r="EO21" s="25">
        <f>'RIMS II Type I Employment'!EO21*VLOOKUP('Equation 4 Type I FTE'!$B21,'Equation 3 FTE Conversion'!$B$10:$E$32,4,FALSE)</f>
        <v>5.7341621454038129E-2</v>
      </c>
      <c r="EP21" s="25">
        <f>'RIMS II Type I Employment'!EP21*VLOOKUP('Equation 4 Type I FTE'!$B21,'Equation 3 FTE Conversion'!$B$10:$E$32,4,FALSE)</f>
        <v>6.2510168966051771E-2</v>
      </c>
      <c r="EQ21" s="25">
        <f>'RIMS II Type I Employment'!EQ21*VLOOKUP('Equation 4 Type I FTE'!$B21,'Equation 3 FTE Conversion'!$B$10:$E$32,4,FALSE)</f>
        <v>6.3290327081072698E-2</v>
      </c>
      <c r="ER21" s="25">
        <f>'RIMS II Type I Employment'!ER21*VLOOKUP('Equation 4 Type I FTE'!$B21,'Equation 3 FTE Conversion'!$B$10:$E$32,4,FALSE)</f>
        <v>6.3387846845450319E-2</v>
      </c>
      <c r="ES21" s="25">
        <f>'RIMS II Type I Employment'!ES21*VLOOKUP('Equation 4 Type I FTE'!$B21,'Equation 3 FTE Conversion'!$B$10:$E$32,4,FALSE)</f>
        <v>5.7634180747170978E-2</v>
      </c>
      <c r="ET21" s="25">
        <f>'RIMS II Type I Employment'!ET21*VLOOKUP('Equation 4 Type I FTE'!$B21,'Equation 3 FTE Conversion'!$B$10:$E$32,4,FALSE)</f>
        <v>8.1916602077197337E-2</v>
      </c>
      <c r="EU21" s="25">
        <f>'RIMS II Type I Employment'!EU21*VLOOKUP('Equation 4 Type I FTE'!$B21,'Equation 3 FTE Conversion'!$B$10:$E$32,4,FALSE)</f>
        <v>7.4797659277631379E-2</v>
      </c>
      <c r="EV21" s="25">
        <f>'RIMS II Type I Employment'!EV21*VLOOKUP('Equation 4 Type I FTE'!$B21,'Equation 3 FTE Conversion'!$B$10:$E$32,4,FALSE)</f>
        <v>3.5204634940319328E-2</v>
      </c>
      <c r="EW21" s="25">
        <f>'RIMS II Type I Employment'!EW21*VLOOKUP('Equation 4 Type I FTE'!$B21,'Equation 3 FTE Conversion'!$B$10:$E$32,4,FALSE)</f>
        <v>2.320970392187258E-2</v>
      </c>
      <c r="EX21" s="25">
        <f>'RIMS II Type I Employment'!EX21*VLOOKUP('Equation 4 Type I FTE'!$B21,'Equation 3 FTE Conversion'!$B$10:$E$32,4,FALSE)</f>
        <v>4.0275662687955356E-2</v>
      </c>
      <c r="EY21" s="25">
        <f>'RIMS II Type I Employment'!EY21*VLOOKUP('Equation 4 Type I FTE'!$B21,'Equation 3 FTE Conversion'!$B$10:$E$32,4,FALSE)</f>
        <v>3.9983103394822507E-2</v>
      </c>
      <c r="EZ21" s="25">
        <f>'RIMS II Type I Employment'!EZ21*VLOOKUP('Equation 4 Type I FTE'!$B21,'Equation 3 FTE Conversion'!$B$10:$E$32,4,FALSE)</f>
        <v>4.5639249728724227E-2</v>
      </c>
      <c r="FA21" s="25">
        <f>'RIMS II Type I Employment'!FA21*VLOOKUP('Equation 4 Type I FTE'!$B21,'Equation 3 FTE Conversion'!$B$10:$E$32,4,FALSE)</f>
        <v>6.767871647806542E-2</v>
      </c>
      <c r="FB21" s="25">
        <f>'RIMS II Type I Employment'!FB21*VLOOKUP('Equation 4 Type I FTE'!$B21,'Equation 3 FTE Conversion'!$B$10:$E$32,4,FALSE)</f>
        <v>0.13847806541621452</v>
      </c>
      <c r="FC21" s="25">
        <f>'RIMS II Type I Employment'!FC21*VLOOKUP('Equation 4 Type I FTE'!$B21,'Equation 3 FTE Conversion'!$B$10:$E$32,4,FALSE)</f>
        <v>0.14471933033638196</v>
      </c>
      <c r="FD21" s="25">
        <f>'RIMS II Type I Employment'!FD21*VLOOKUP('Equation 4 Type I FTE'!$B21,'Equation 3 FTE Conversion'!$B$10:$E$32,4,FALSE)</f>
        <v>5.8901937684079989E-2</v>
      </c>
      <c r="FE21" s="25">
        <f>'RIMS II Type I Employment'!FE21*VLOOKUP('Equation 4 Type I FTE'!$B21,'Equation 3 FTE Conversion'!$B$10:$E$32,4,FALSE)</f>
        <v>2.1356828398697875E-2</v>
      </c>
      <c r="FF21" s="25">
        <f>'RIMS II Type I Employment'!FF21*VLOOKUP('Equation 4 Type I FTE'!$B21,'Equation 3 FTE Conversion'!$B$10:$E$32,4,FALSE)</f>
        <v>3.8812866222291117E-2</v>
      </c>
      <c r="FG21" s="25">
        <f>'RIMS II Type I Employment'!FG21*VLOOKUP('Equation 4 Type I FTE'!$B21,'Equation 3 FTE Conversion'!$B$10:$E$32,4,FALSE)</f>
        <v>7.5090218570764214E-2</v>
      </c>
      <c r="FH21" s="25">
        <f>'RIMS II Type I Employment'!FH21*VLOOKUP('Equation 4 Type I FTE'!$B21,'Equation 3 FTE Conversion'!$B$10:$E$32,4,FALSE)</f>
        <v>7.8893489381491239E-2</v>
      </c>
      <c r="FI21" s="25">
        <f>'RIMS II Type I Employment'!FI21*VLOOKUP('Equation 4 Type I FTE'!$B21,'Equation 3 FTE Conversion'!$B$10:$E$32,4,FALSE)</f>
        <v>9.5374329561308313E-2</v>
      </c>
      <c r="FJ21" s="25">
        <f>'RIMS II Type I Employment'!FJ21*VLOOKUP('Equation 4 Type I FTE'!$B21,'Equation 3 FTE Conversion'!$B$10:$E$32,4,FALSE)</f>
        <v>0.2181517129127267</v>
      </c>
      <c r="FK21" s="25">
        <f>'RIMS II Type I Employment'!FK21*VLOOKUP('Equation 4 Type I FTE'!$B21,'Equation 3 FTE Conversion'!$B$10:$E$32,4,FALSE)</f>
        <v>0.18528755231747016</v>
      </c>
      <c r="FL21" s="25">
        <f>'RIMS II Type I Employment'!FL21*VLOOKUP('Equation 4 Type I FTE'!$B21,'Equation 3 FTE Conversion'!$B$10:$E$32,4,FALSE)</f>
        <v>6.7873756006820635E-2</v>
      </c>
      <c r="FM21" s="25">
        <f>'RIMS II Type I Employment'!FM21*VLOOKUP('Equation 4 Type I FTE'!$B21,'Equation 3 FTE Conversion'!$B$10:$E$32,4,FALSE)</f>
        <v>0.12892112850720819</v>
      </c>
      <c r="FN21" s="25">
        <f>'RIMS II Type I Employment'!FN21*VLOOKUP('Equation 4 Type I FTE'!$B21,'Equation 3 FTE Conversion'!$B$10:$E$32,4,FALSE)</f>
        <v>0.14540196868702526</v>
      </c>
      <c r="FO21" s="25">
        <f>'RIMS II Type I Employment'!FO21*VLOOKUP('Equation 4 Type I FTE'!$B21,'Equation 3 FTE Conversion'!$B$10:$E$32,4,FALSE)</f>
        <v>6.1242412029142761E-2</v>
      </c>
      <c r="FP21" s="25">
        <f>'RIMS II Type I Employment'!FP21*VLOOKUP('Equation 4 Type I FTE'!$B21,'Equation 3 FTE Conversion'!$B$10:$E$32,4,FALSE)</f>
        <v>6.8068795535575877E-2</v>
      </c>
      <c r="FQ21" s="25">
        <f>'RIMS II Type I Employment'!FQ21*VLOOKUP('Equation 4 Type I FTE'!$B21,'Equation 3 FTE Conversion'!$B$10:$E$32,4,FALSE)</f>
        <v>7.7723252208959842E-2</v>
      </c>
      <c r="FR21" s="25">
        <f>'RIMS II Type I Employment'!FR21*VLOOKUP('Equation 4 Type I FTE'!$B21,'Equation 3 FTE Conversion'!$B$10:$E$32,4,FALSE)</f>
        <v>0.13916070376685785</v>
      </c>
      <c r="FS21" s="25">
        <f>'RIMS II Type I Employment'!FS21*VLOOKUP('Equation 4 Type I FTE'!$B21,'Equation 3 FTE Conversion'!$B$10:$E$32,4,FALSE)</f>
        <v>0.12794593086343203</v>
      </c>
      <c r="FT21" s="25">
        <f>'RIMS II Type I Employment'!FT21*VLOOKUP('Equation 4 Type I FTE'!$B21,'Equation 3 FTE Conversion'!$B$10:$E$32,4,FALSE)</f>
        <v>7.2554704696946207E-2</v>
      </c>
      <c r="FU21" s="25">
        <f>'RIMS II Type I Employment'!FU21*VLOOKUP('Equation 4 Type I FTE'!$B21,'Equation 3 FTE Conversion'!$B$10:$E$32,4,FALSE)</f>
        <v>9.7227205084483015E-2</v>
      </c>
      <c r="FV21" s="25">
        <f>'RIMS II Type I Employment'!FV21*VLOOKUP('Equation 4 Type I FTE'!$B21,'Equation 3 FTE Conversion'!$B$10:$E$32,4,FALSE)</f>
        <v>8.3964517129127253E-2</v>
      </c>
      <c r="FW21" s="25">
        <f>'RIMS II Type I Employment'!FW21*VLOOKUP('Equation 4 Type I FTE'!$B21,'Equation 3 FTE Conversion'!$B$10:$E$32,4,FALSE)</f>
        <v>0.10541886529220276</v>
      </c>
      <c r="FX21" s="25">
        <f>'RIMS II Type I Employment'!FX21*VLOOKUP('Equation 4 Type I FTE'!$B21,'Equation 3 FTE Conversion'!$B$10:$E$32,4,FALSE)</f>
        <v>5.4220988993954423E-2</v>
      </c>
      <c r="FY21" s="25">
        <f>'RIMS II Type I Employment'!FY21*VLOOKUP('Equation 4 Type I FTE'!$B21,'Equation 3 FTE Conversion'!$B$10:$E$32,4,FALSE)</f>
        <v>0.12697073321965588</v>
      </c>
      <c r="FZ21" s="25">
        <f>'RIMS II Type I Employment'!FZ21*VLOOKUP('Equation 4 Type I FTE'!$B21,'Equation 3 FTE Conversion'!$B$10:$E$32,4,FALSE)</f>
        <v>5.0710277476360248E-2</v>
      </c>
      <c r="GA21" s="25">
        <f>'RIMS II Type I Employment'!GA21*VLOOKUP('Equation 4 Type I FTE'!$B21,'Equation 3 FTE Conversion'!$B$10:$E$32,4,FALSE)</f>
        <v>3.5497194233452177E-2</v>
      </c>
      <c r="GB21" s="25">
        <f>'RIMS II Type I Employment'!GB21*VLOOKUP('Equation 4 Type I FTE'!$B21,'Equation 3 FTE Conversion'!$B$10:$E$32,4,FALSE)</f>
        <v>5.6366423810261967E-2</v>
      </c>
      <c r="GC21" s="25">
        <f>'RIMS II Type I Employment'!GC21*VLOOKUP('Equation 4 Type I FTE'!$B21,'Equation 3 FTE Conversion'!$B$10:$E$32,4,FALSE)</f>
        <v>4.3396295148039062E-2</v>
      </c>
      <c r="GD21" s="25">
        <f>'RIMS II Type I Employment'!GD21*VLOOKUP('Equation 4 Type I FTE'!$B21,'Equation 3 FTE Conversion'!$B$10:$E$32,4,FALSE)</f>
        <v>4.9930119361339328E-2</v>
      </c>
      <c r="GE21" s="25">
        <f>'RIMS II Type I Employment'!GE21*VLOOKUP('Equation 4 Type I FTE'!$B21,'Equation 3 FTE Conversion'!$B$10:$E$32,4,FALSE)</f>
        <v>2.1844427220585955E-2</v>
      </c>
      <c r="GF21" s="25">
        <f>'RIMS II Type I Employment'!GF21*VLOOKUP('Equation 4 Type I FTE'!$B21,'Equation 3 FTE Conversion'!$B$10:$E$32,4,FALSE)</f>
        <v>6.2997767787939862E-2</v>
      </c>
      <c r="GG21" s="25">
        <f>'RIMS II Type I Employment'!GG21*VLOOKUP('Equation 4 Type I FTE'!$B21,'Equation 3 FTE Conversion'!$B$10:$E$32,4,FALSE)</f>
        <v>0.12931120756471864</v>
      </c>
      <c r="GH21" s="25">
        <f>'RIMS II Type I Employment'!GH21*VLOOKUP('Equation 4 Type I FTE'!$B21,'Equation 3 FTE Conversion'!$B$10:$E$32,4,FALSE)</f>
        <v>4.6126848550612311E-2</v>
      </c>
      <c r="GI21" s="25">
        <f>'RIMS II Type I Employment'!GI21*VLOOKUP('Equation 4 Type I FTE'!$B21,'Equation 3 FTE Conversion'!$B$10:$E$32,4,FALSE)</f>
        <v>5.9974655092233757E-2</v>
      </c>
      <c r="GJ21" s="25">
        <f>'RIMS II Type I Employment'!GJ21*VLOOKUP('Equation 4 Type I FTE'!$B21,'Equation 3 FTE Conversion'!$B$10:$E$32,4,FALSE)</f>
        <v>7.0214230351883428E-2</v>
      </c>
      <c r="GK21" s="25">
        <f>'RIMS II Type I Employment'!GK21*VLOOKUP('Equation 4 Type I FTE'!$B21,'Equation 3 FTE Conversion'!$B$10:$E$32,4,FALSE)</f>
        <v>8.0453805611533091E-2</v>
      </c>
      <c r="GL21" s="25">
        <f>'RIMS II Type I Employment'!GL21*VLOOKUP('Equation 4 Type I FTE'!$B21,'Equation 3 FTE Conversion'!$B$10:$E$32,4,FALSE)</f>
        <v>8.3281878778483961E-2</v>
      </c>
      <c r="GM21" s="25">
        <f>'RIMS II Type I Employment'!GM21*VLOOKUP('Equation 4 Type I FTE'!$B21,'Equation 3 FTE Conversion'!$B$10:$E$32,4,FALSE)</f>
        <v>8.2111641605952565E-2</v>
      </c>
      <c r="GN21" s="25">
        <f>'RIMS II Type I Employment'!GN21*VLOOKUP('Equation 4 Type I FTE'!$B21,'Equation 3 FTE Conversion'!$B$10:$E$32,4,FALSE)</f>
        <v>3.6277352348473103E-2</v>
      </c>
      <c r="GO21" s="25">
        <f>'RIMS II Type I Employment'!GO21*VLOOKUP('Equation 4 Type I FTE'!$B21,'Equation 3 FTE Conversion'!$B$10:$E$32,4,FALSE)</f>
        <v>2.6232816617578668E-2</v>
      </c>
      <c r="GP21" s="25">
        <f>'RIMS II Type I Employment'!GP21*VLOOKUP('Equation 4 Type I FTE'!$B21,'Equation 3 FTE Conversion'!$B$10:$E$32,4,FALSE)</f>
        <v>5.3928429700821574E-2</v>
      </c>
      <c r="GQ21" s="25">
        <f>'RIMS II Type I Employment'!GQ21*VLOOKUP('Equation 4 Type I FTE'!$B21,'Equation 3 FTE Conversion'!$B$10:$E$32,4,FALSE)</f>
        <v>7.5577817392652305E-2</v>
      </c>
      <c r="GR21" s="25">
        <f>'RIMS II Type I Employment'!GR21*VLOOKUP('Equation 4 Type I FTE'!$B21,'Equation 3 FTE Conversion'!$B$10:$E$32,4,FALSE)</f>
        <v>7.1872066346302901E-2</v>
      </c>
      <c r="GS21" s="25">
        <f>'RIMS II Type I Employment'!GS21*VLOOKUP('Equation 4 Type I FTE'!$B21,'Equation 3 FTE Conversion'!$B$10:$E$32,4,FALSE)</f>
        <v>7.5187738335141835E-2</v>
      </c>
      <c r="GT21" s="25">
        <f>'RIMS II Type I Employment'!GT21*VLOOKUP('Equation 4 Type I FTE'!$B21,'Equation 3 FTE Conversion'!$B$10:$E$32,4,FALSE)</f>
        <v>6.0559773678499455E-2</v>
      </c>
      <c r="GU21" s="25">
        <f>'RIMS II Type I Employment'!GU21*VLOOKUP('Equation 4 Type I FTE'!$B21,'Equation 3 FTE Conversion'!$B$10:$E$32,4,FALSE)</f>
        <v>0.16207784839559755</v>
      </c>
      <c r="GV21" s="25">
        <f>'RIMS II Type I Employment'!GV21*VLOOKUP('Equation 4 Type I FTE'!$B21,'Equation 3 FTE Conversion'!$B$10:$E$32,4,FALSE)</f>
        <v>7.24571849325686E-2</v>
      </c>
      <c r="GW21" s="25">
        <f>'RIMS II Type I Employment'!GW21*VLOOKUP('Equation 4 Type I FTE'!$B21,'Equation 3 FTE Conversion'!$B$10:$E$32,4,FALSE)</f>
        <v>7.3529902340722361E-2</v>
      </c>
      <c r="GX21" s="25">
        <f>'RIMS II Type I Employment'!GX21*VLOOKUP('Equation 4 Type I FTE'!$B21,'Equation 3 FTE Conversion'!$B$10:$E$32,4,FALSE)</f>
        <v>5.5781305223996276E-2</v>
      </c>
      <c r="GY21" s="25">
        <f>'RIMS II Type I Employment'!GY21*VLOOKUP('Equation 4 Type I FTE'!$B21,'Equation 3 FTE Conversion'!$B$10:$E$32,4,FALSE)</f>
        <v>9.9762718958301036E-2</v>
      </c>
      <c r="GZ21" s="25">
        <f>'RIMS II Type I Employment'!GZ21*VLOOKUP('Equation 4 Type I FTE'!$B21,'Equation 3 FTE Conversion'!$B$10:$E$32,4,FALSE)</f>
        <v>0.12141210665013176</v>
      </c>
      <c r="HA21" s="25">
        <f>'RIMS II Type I Employment'!HA21*VLOOKUP('Equation 4 Type I FTE'!$B21,'Equation 3 FTE Conversion'!$B$10:$E$32,4,FALSE)</f>
        <v>6.1047372500387539E-2</v>
      </c>
      <c r="HB21" s="25">
        <f>'RIMS II Type I Employment'!HB21*VLOOKUP('Equation 4 Type I FTE'!$B21,'Equation 3 FTE Conversion'!$B$10:$E$32,4,FALSE)</f>
        <v>4.398141373430476E-2</v>
      </c>
      <c r="HC21" s="25">
        <f>'RIMS II Type I Employment'!HC21*VLOOKUP('Equation 4 Type I FTE'!$B21,'Equation 3 FTE Conversion'!$B$10:$E$32,4,FALSE)</f>
        <v>3.588727329096264E-2</v>
      </c>
      <c r="HD21" s="25">
        <f>'RIMS II Type I Employment'!HD21*VLOOKUP('Equation 4 Type I FTE'!$B21,'Equation 3 FTE Conversion'!$B$10:$E$32,4,FALSE)</f>
        <v>7.1384467524414824E-2</v>
      </c>
      <c r="HE21" s="25">
        <f>'RIMS II Type I Employment'!HE21*VLOOKUP('Equation 4 Type I FTE'!$B21,'Equation 3 FTE Conversion'!$B$10:$E$32,4,FALSE)</f>
        <v>7.8210851030847919E-2</v>
      </c>
      <c r="HF21" s="25">
        <f>'RIMS II Type I Employment'!HF21*VLOOKUP('Equation 4 Type I FTE'!$B21,'Equation 3 FTE Conversion'!$B$10:$E$32,4,FALSE)</f>
        <v>3.5107115175941714E-2</v>
      </c>
      <c r="HG21" s="25">
        <f>'RIMS II Type I Employment'!HG21*VLOOKUP('Equation 4 Type I FTE'!$B21,'Equation 3 FTE Conversion'!$B$10:$E$32,4,FALSE)</f>
        <v>7.1189427995659582E-2</v>
      </c>
      <c r="HH21" s="25">
        <f>'RIMS II Type I Employment'!HH21*VLOOKUP('Equation 4 Type I FTE'!$B21,'Equation 3 FTE Conversion'!$B$10:$E$32,4,FALSE)</f>
        <v>0.10073791660207719</v>
      </c>
      <c r="HI21" s="25">
        <f>'RIMS II Type I Employment'!HI21*VLOOKUP('Equation 4 Type I FTE'!$B21,'Equation 3 FTE Conversion'!$B$10:$E$32,4,FALSE)</f>
        <v>6.5435761897380249E-2</v>
      </c>
      <c r="HJ21" s="25">
        <f>'RIMS II Type I Employment'!HJ21*VLOOKUP('Equation 4 Type I FTE'!$B21,'Equation 3 FTE Conversion'!$B$10:$E$32,4,FALSE)</f>
        <v>0.11136757091923732</v>
      </c>
      <c r="HK21" s="25">
        <f>'RIMS II Type I Employment'!HK21*VLOOKUP('Equation 4 Type I FTE'!$B21,'Equation 3 FTE Conversion'!$B$10:$E$32,4,FALSE)</f>
        <v>0</v>
      </c>
      <c r="HL21" s="25">
        <f>'RIMS II Type I Employment'!HL21*VLOOKUP('Equation 4 Type I FTE'!$B21,'Equation 3 FTE Conversion'!$B$10:$E$32,4,FALSE)</f>
        <v>3.8520306929158268E-2</v>
      </c>
      <c r="HM21" s="25">
        <f>'RIMS II Type I Employment'!HM21*VLOOKUP('Equation 4 Type I FTE'!$B21,'Equation 3 FTE Conversion'!$B$10:$E$32,4,FALSE)</f>
        <v>4.1835978917997209E-2</v>
      </c>
      <c r="HN21" s="25">
        <f>'RIMS II Type I Employment'!HN21*VLOOKUP('Equation 4 Type I FTE'!$B21,'Equation 3 FTE Conversion'!$B$10:$E$32,4,FALSE)</f>
        <v>3.949550457293443E-2</v>
      </c>
      <c r="HO21" s="25">
        <f>'RIMS II Type I Employment'!HO21*VLOOKUP('Equation 4 Type I FTE'!$B21,'Equation 3 FTE Conversion'!$B$10:$E$32,4,FALSE)</f>
        <v>4.4761571849325686E-2</v>
      </c>
      <c r="HP21" s="25">
        <f>'RIMS II Type I Employment'!HP21*VLOOKUP('Equation 4 Type I FTE'!$B21,'Equation 3 FTE Conversion'!$B$10:$E$32,4,FALSE)</f>
        <v>6.8848953650596803E-2</v>
      </c>
      <c r="HQ21" s="25">
        <f>'RIMS II Type I Employment'!HQ21*VLOOKUP('Equation 4 Type I FTE'!$B21,'Equation 3 FTE Conversion'!$B$10:$E$32,4,FALSE)</f>
        <v>6.5045682839869778E-2</v>
      </c>
      <c r="HR21" s="25">
        <f>'RIMS II Type I Employment'!HR21*VLOOKUP('Equation 4 Type I FTE'!$B21,'Equation 3 FTE Conversion'!$B$10:$E$32,4,FALSE)</f>
        <v>6.933655247248488E-2</v>
      </c>
      <c r="HS21" s="25">
        <f>'RIMS II Type I Employment'!HS21*VLOOKUP('Equation 4 Type I FTE'!$B21,'Equation 3 FTE Conversion'!$B$10:$E$32,4,FALSE)</f>
        <v>5.8609378390947139E-2</v>
      </c>
      <c r="HT21" s="25">
        <f>'RIMS II Type I Employment'!HT21*VLOOKUP('Equation 4 Type I FTE'!$B21,'Equation 3 FTE Conversion'!$B$10:$E$32,4,FALSE)</f>
        <v>4.7687164780654157E-2</v>
      </c>
      <c r="HU21" s="25">
        <f>'RIMS II Type I Employment'!HU21*VLOOKUP('Equation 4 Type I FTE'!$B21,'Equation 3 FTE Conversion'!$B$10:$E$32,4,FALSE)</f>
        <v>1.8918834289257478E-2</v>
      </c>
      <c r="HV21" s="25">
        <f>'RIMS II Type I Employment'!HV21*VLOOKUP('Equation 4 Type I FTE'!$B21,'Equation 3 FTE Conversion'!$B$10:$E$32,4,FALSE)</f>
        <v>5.0417718183227406E-2</v>
      </c>
      <c r="HW21" s="25">
        <f>'RIMS II Type I Employment'!HW21*VLOOKUP('Equation 4 Type I FTE'!$B21,'Equation 3 FTE Conversion'!$B$10:$E$32,4,FALSE)</f>
        <v>7.655301503642846E-2</v>
      </c>
      <c r="HX21" s="25">
        <f>'RIMS II Type I Employment'!HX21*VLOOKUP('Equation 4 Type I FTE'!$B21,'Equation 3 FTE Conversion'!$B$10:$E$32,4,FALSE)</f>
        <v>4.3201255619283827E-2</v>
      </c>
      <c r="HY21" s="25">
        <f>'RIMS II Type I Employment'!HY21*VLOOKUP('Equation 4 Type I FTE'!$B21,'Equation 3 FTE Conversion'!$B$10:$E$32,4,FALSE)</f>
        <v>1.6870919237327545E-2</v>
      </c>
      <c r="HZ21" s="25">
        <f>'RIMS II Type I Employment'!HZ21*VLOOKUP('Equation 4 Type I FTE'!$B21,'Equation 3 FTE Conversion'!$B$10:$E$32,4,FALSE)</f>
        <v>6.7971275771198256E-2</v>
      </c>
      <c r="IA21" s="25">
        <f>'RIMS II Type I Employment'!IA21*VLOOKUP('Equation 4 Type I FTE'!$B21,'Equation 3 FTE Conversion'!$B$10:$E$32,4,FALSE)</f>
        <v>4.5444210199968998E-2</v>
      </c>
      <c r="IB21" s="25">
        <f>'RIMS II Type I Employment'!IB21*VLOOKUP('Equation 4 Type I FTE'!$B21,'Equation 3 FTE Conversion'!$B$10:$E$32,4,FALSE)</f>
        <v>5.2075554177646879E-2</v>
      </c>
      <c r="IC21" s="25">
        <f>'RIMS II Type I Employment'!IC21*VLOOKUP('Equation 4 Type I FTE'!$B21,'Equation 3 FTE Conversion'!$B$10:$E$32,4,FALSE)</f>
        <v>3.2181522244613237E-2</v>
      </c>
      <c r="ID21" s="25">
        <f>'RIMS II Type I Employment'!ID21*VLOOKUP('Equation 4 Type I FTE'!$B21,'Equation 3 FTE Conversion'!$B$10:$E$32,4,FALSE)</f>
        <v>3.2084002480235622E-2</v>
      </c>
      <c r="IE21" s="25">
        <f>'RIMS II Type I Employment'!IE21*VLOOKUP('Equation 4 Type I FTE'!$B21,'Equation 3 FTE Conversion'!$B$10:$E$32,4,FALSE)</f>
        <v>5.7244101689660515E-2</v>
      </c>
      <c r="IF21" s="25">
        <f>'RIMS II Type I Employment'!IF21*VLOOKUP('Equation 4 Type I FTE'!$B21,'Equation 3 FTE Conversion'!$B$10:$E$32,4,FALSE)</f>
        <v>9.7617284141993485E-2</v>
      </c>
      <c r="IG21" s="25">
        <f>'RIMS II Type I Employment'!IG21*VLOOKUP('Equation 4 Type I FTE'!$B21,'Equation 3 FTE Conversion'!$B$10:$E$32,4,FALSE)</f>
        <v>3.5204634940319328E-2</v>
      </c>
      <c r="IH21" s="25">
        <f>'RIMS II Type I Employment'!IH21*VLOOKUP('Equation 4 Type I FTE'!$B21,'Equation 3 FTE Conversion'!$B$10:$E$32,4,FALSE)</f>
        <v>6.2315129437296536E-2</v>
      </c>
      <c r="II21" s="25">
        <f>'RIMS II Type I Employment'!II21*VLOOKUP('Equation 4 Type I FTE'!$B21,'Equation 3 FTE Conversion'!$B$10:$E$32,4,FALSE)</f>
        <v>2.9938567663928075E-2</v>
      </c>
      <c r="IJ21" s="25">
        <f>'RIMS II Type I Employment'!IJ21*VLOOKUP('Equation 4 Type I FTE'!$B21,'Equation 3 FTE Conversion'!$B$10:$E$32,4,FALSE)</f>
        <v>7.0214230351883428E-2</v>
      </c>
      <c r="IK21" s="25">
        <f>'RIMS II Type I Employment'!IK21*VLOOKUP('Equation 4 Type I FTE'!$B21,'Equation 3 FTE Conversion'!$B$10:$E$32,4,FALSE)</f>
        <v>5.2173073942024487E-2</v>
      </c>
      <c r="IL21" s="25">
        <f>'RIMS II Type I Employment'!IL21*VLOOKUP('Equation 4 Type I FTE'!$B21,'Equation 3 FTE Conversion'!$B$10:$E$32,4,FALSE)</f>
        <v>4.2908696326150977E-2</v>
      </c>
      <c r="IM21" s="25">
        <f>'RIMS II Type I Employment'!IM21*VLOOKUP('Equation 4 Type I FTE'!$B21,'Equation 3 FTE Conversion'!$B$10:$E$32,4,FALSE)</f>
        <v>5.7634180747170978E-2</v>
      </c>
      <c r="IN21" s="25">
        <f>'RIMS II Type I Employment'!IN21*VLOOKUP('Equation 4 Type I FTE'!$B21,'Equation 3 FTE Conversion'!$B$10:$E$32,4,FALSE)</f>
        <v>3.6764951170361181E-2</v>
      </c>
      <c r="IO21" s="25">
        <f>'RIMS II Type I Employment'!IO21*VLOOKUP('Equation 4 Type I FTE'!$B21,'Equation 3 FTE Conversion'!$B$10:$E$32,4,FALSE)</f>
        <v>4.6321888079367539E-2</v>
      </c>
      <c r="IP21" s="25">
        <f>'RIMS II Type I Employment'!IP21*VLOOKUP('Equation 4 Type I FTE'!$B21,'Equation 3 FTE Conversion'!$B$10:$E$32,4,FALSE)</f>
        <v>0.13262687955355759</v>
      </c>
      <c r="IQ21" s="25">
        <f>'RIMS II Type I Employment'!IQ21*VLOOKUP('Equation 4 Type I FTE'!$B21,'Equation 3 FTE Conversion'!$B$10:$E$32,4,FALSE)</f>
        <v>6.1730010851030838E-2</v>
      </c>
      <c r="IR21" s="25">
        <f>'RIMS II Type I Employment'!IR21*VLOOKUP('Equation 4 Type I FTE'!$B21,'Equation 3 FTE Conversion'!$B$10:$E$32,4,FALSE)</f>
        <v>5.2563152999534957E-2</v>
      </c>
      <c r="IS21" s="25">
        <f>'RIMS II Type I Employment'!IS21*VLOOKUP('Equation 4 Type I FTE'!$B21,'Equation 3 FTE Conversion'!$B$10:$E$32,4,FALSE)</f>
        <v>4.1835978917997209E-2</v>
      </c>
      <c r="IT21" s="25">
        <f>'RIMS II Type I Employment'!IT21*VLOOKUP('Equation 4 Type I FTE'!$B21,'Equation 3 FTE Conversion'!$B$10:$E$32,4,FALSE)</f>
        <v>4.5151650906836149E-2</v>
      </c>
      <c r="IU21" s="25">
        <f>'RIMS II Type I Employment'!IU21*VLOOKUP('Equation 4 Type I FTE'!$B21,'Equation 3 FTE Conversion'!$B$10:$E$32,4,FALSE)</f>
        <v>5.9389536505968066E-2</v>
      </c>
      <c r="IV21" s="25">
        <f>'RIMS II Type I Employment'!IV21*VLOOKUP('Equation 4 Type I FTE'!$B21,'Equation 3 FTE Conversion'!$B$10:$E$32,4,FALSE)</f>
        <v>7.2749744225701435E-2</v>
      </c>
      <c r="IW21" s="25">
        <f>'RIMS II Type I Employment'!IW21*VLOOKUP('Equation 4 Type I FTE'!$B21,'Equation 3 FTE Conversion'!$B$10:$E$32,4,FALSE)</f>
        <v>4.1640939389241981E-2</v>
      </c>
      <c r="IX21" s="25">
        <f>'RIMS II Type I Employment'!IX21*VLOOKUP('Equation 4 Type I FTE'!$B21,'Equation 3 FTE Conversion'!$B$10:$E$32,4,FALSE)</f>
        <v>5.1100356533870718E-2</v>
      </c>
      <c r="IY21" s="25">
        <f>'RIMS II Type I Employment'!IY21*VLOOKUP('Equation 4 Type I FTE'!$B21,'Equation 3 FTE Conversion'!$B$10:$E$32,4,FALSE)</f>
        <v>4.7784684545031778E-2</v>
      </c>
      <c r="IZ21" s="25">
        <f>'RIMS II Type I Employment'!IZ21*VLOOKUP('Equation 4 Type I FTE'!$B21,'Equation 3 FTE Conversion'!$B$10:$E$32,4,FALSE)</f>
        <v>5.5098666873352971E-2</v>
      </c>
      <c r="JA21" s="25">
        <f>'RIMS II Type I Employment'!JA21*VLOOKUP('Equation 4 Type I FTE'!$B21,'Equation 3 FTE Conversion'!$B$10:$E$32,4,FALSE)</f>
        <v>5.0417718183227406E-2</v>
      </c>
      <c r="JB21" s="25">
        <f>'RIMS II Type I Employment'!JB21*VLOOKUP('Equation 4 Type I FTE'!$B21,'Equation 3 FTE Conversion'!$B$10:$E$32,4,FALSE)</f>
        <v>0.12687321345527824</v>
      </c>
      <c r="JC21" s="25">
        <f>'RIMS II Type I Employment'!JC21*VLOOKUP('Equation 4 Type I FTE'!$B21,'Equation 3 FTE Conversion'!$B$10:$E$32,4,FALSE)</f>
        <v>6.9629111765617729E-2</v>
      </c>
      <c r="JD21" s="25">
        <f>'RIMS II Type I Employment'!JD21*VLOOKUP('Equation 4 Type I FTE'!$B21,'Equation 3 FTE Conversion'!$B$10:$E$32,4,FALSE)</f>
        <v>9.9470159665168187E-2</v>
      </c>
      <c r="JE21" s="25">
        <f>'RIMS II Type I Employment'!JE21*VLOOKUP('Equation 4 Type I FTE'!$B21,'Equation 3 FTE Conversion'!$B$10:$E$32,4,FALSE)</f>
        <v>9.4301612153154538E-2</v>
      </c>
      <c r="JF21" s="25">
        <f>'RIMS II Type I Employment'!JF21*VLOOKUP('Equation 4 Type I FTE'!$B21,'Equation 3 FTE Conversion'!$B$10:$E$32,4,FALSE)</f>
        <v>7.0409269880638656E-2</v>
      </c>
      <c r="JG21" s="25">
        <f>'RIMS II Type I Employment'!JG21*VLOOKUP('Equation 4 Type I FTE'!$B21,'Equation 3 FTE Conversion'!$B$10:$E$32,4,FALSE)</f>
        <v>0.12502033793210354</v>
      </c>
      <c r="JH21" s="25">
        <f>'RIMS II Type I Employment'!JH21*VLOOKUP('Equation 4 Type I FTE'!$B21,'Equation 3 FTE Conversion'!$B$10:$E$32,4,FALSE)</f>
        <v>0.14423173151449387</v>
      </c>
      <c r="JI21" s="25">
        <f>'RIMS II Type I Employment'!JI21*VLOOKUP('Equation 4 Type I FTE'!$B21,'Equation 3 FTE Conversion'!$B$10:$E$32,4,FALSE)</f>
        <v>0.18080164315609984</v>
      </c>
      <c r="JJ21" s="25">
        <f>'RIMS II Type I Employment'!JJ21*VLOOKUP('Equation 4 Type I FTE'!$B21,'Equation 3 FTE Conversion'!$B$10:$E$32,4,FALSE)</f>
        <v>6.2510168966051771E-2</v>
      </c>
      <c r="JK21" s="25">
        <f>'RIMS II Type I Employment'!JK21*VLOOKUP('Equation 4 Type I FTE'!$B21,'Equation 3 FTE Conversion'!$B$10:$E$32,4,FALSE)</f>
        <v>0.12687321345527824</v>
      </c>
      <c r="JL21" s="25">
        <f>'RIMS II Type I Employment'!JL21*VLOOKUP('Equation 4 Type I FTE'!$B21,'Equation 3 FTE Conversion'!$B$10:$E$32,4,FALSE)</f>
        <v>0.11946171136257944</v>
      </c>
      <c r="JM21" s="25">
        <f>'RIMS II Type I Employment'!JM21*VLOOKUP('Equation 4 Type I FTE'!$B21,'Equation 3 FTE Conversion'!$B$10:$E$32,4,FALSE)</f>
        <v>0.37710892884824054</v>
      </c>
      <c r="JN21" s="25">
        <f>'RIMS II Type I Employment'!JN21*VLOOKUP('Equation 4 Type I FTE'!$B21,'Equation 3 FTE Conversion'!$B$10:$E$32,4,FALSE)</f>
        <v>0.46000072856921409</v>
      </c>
      <c r="JO21" s="25">
        <f>'RIMS II Type I Employment'!JO21*VLOOKUP('Equation 4 Type I FTE'!$B21,'Equation 3 FTE Conversion'!$B$10:$E$32,4,FALSE)</f>
        <v>0.11897411254069136</v>
      </c>
      <c r="JP21" s="25">
        <f>'RIMS II Type I Employment'!JP21*VLOOKUP('Equation 4 Type I FTE'!$B21,'Equation 3 FTE Conversion'!$B$10:$E$32,4,FALSE)</f>
        <v>0.28748826538521161</v>
      </c>
      <c r="JQ21" s="25">
        <f>'RIMS II Type I Employment'!JQ21*VLOOKUP('Equation 4 Type I FTE'!$B21,'Equation 3 FTE Conversion'!$B$10:$E$32,4,FALSE)</f>
        <v>7.2554704696946207E-2</v>
      </c>
      <c r="JR21" s="25">
        <f>'RIMS II Type I Employment'!JR21*VLOOKUP('Equation 4 Type I FTE'!$B21,'Equation 3 FTE Conversion'!$B$10:$E$32,4,FALSE)</f>
        <v>0.14364661292822817</v>
      </c>
      <c r="JS21" s="25">
        <f>'RIMS II Type I Employment'!JS21*VLOOKUP('Equation 4 Type I FTE'!$B21,'Equation 3 FTE Conversion'!$B$10:$E$32,4,FALSE)</f>
        <v>5.090531700511549E-2</v>
      </c>
      <c r="JT21" s="25">
        <f>'RIMS II Type I Employment'!JT21*VLOOKUP('Equation 4 Type I FTE'!$B21,'Equation 3 FTE Conversion'!$B$10:$E$32,4,FALSE)</f>
        <v>0.11263532785614633</v>
      </c>
      <c r="JU21" s="25">
        <f>'RIMS II Type I Employment'!JU21*VLOOKUP('Equation 4 Type I FTE'!$B21,'Equation 3 FTE Conversion'!$B$10:$E$32,4,FALSE)</f>
        <v>5.4903627344597736E-2</v>
      </c>
      <c r="JV21" s="25">
        <f>'RIMS II Type I Employment'!JV21*VLOOKUP('Equation 4 Type I FTE'!$B21,'Equation 3 FTE Conversion'!$B$10:$E$32,4,FALSE)</f>
        <v>6.8361354828708726E-2</v>
      </c>
      <c r="JW21" s="25">
        <f>'RIMS II Type I Employment'!JW21*VLOOKUP('Equation 4 Type I FTE'!$B21,'Equation 3 FTE Conversion'!$B$10:$E$32,4,FALSE)</f>
        <v>0.10210319330336382</v>
      </c>
      <c r="JX21" s="25">
        <f>'RIMS II Type I Employment'!JX21*VLOOKUP('Equation 4 Type I FTE'!$B21,'Equation 3 FTE Conversion'!$B$10:$E$32,4,FALSE)</f>
        <v>6.933655247248488E-2</v>
      </c>
      <c r="JY21" s="25">
        <f>'RIMS II Type I Employment'!JY21*VLOOKUP('Equation 4 Type I FTE'!$B21,'Equation 3 FTE Conversion'!$B$10:$E$32,4,FALSE)</f>
        <v>3.3254239652767012E-2</v>
      </c>
      <c r="JZ21" s="25">
        <f>'RIMS II Type I Employment'!JZ21*VLOOKUP('Equation 4 Type I FTE'!$B21,'Equation 3 FTE Conversion'!$B$10:$E$32,4,FALSE)</f>
        <v>8.3379398542861569E-2</v>
      </c>
      <c r="KA21" s="25">
        <f>'RIMS II Type I Employment'!KA21*VLOOKUP('Equation 4 Type I FTE'!$B21,'Equation 3 FTE Conversion'!$B$10:$E$32,4,FALSE)</f>
        <v>4.641940784374516E-2</v>
      </c>
      <c r="KB21" s="25">
        <f>'RIMS II Type I Employment'!KB21*VLOOKUP('Equation 4 Type I FTE'!$B21,'Equation 3 FTE Conversion'!$B$10:$E$32,4,FALSE)</f>
        <v>2.7403053790110061E-2</v>
      </c>
      <c r="KC21" s="25">
        <f>'RIMS II Type I Employment'!KC21*VLOOKUP('Equation 4 Type I FTE'!$B21,'Equation 3 FTE Conversion'!$B$10:$E$32,4,FALSE)</f>
        <v>2.9938567663928075E-2</v>
      </c>
      <c r="KD21" s="25">
        <f>'RIMS II Type I Employment'!KD21*VLOOKUP('Equation 4 Type I FTE'!$B21,'Equation 3 FTE Conversion'!$B$10:$E$32,4,FALSE)</f>
        <v>3.9007905751046346E-2</v>
      </c>
      <c r="KE21" s="25">
        <f>'RIMS II Type I Employment'!KE21*VLOOKUP('Equation 4 Type I FTE'!$B21,'Equation 3 FTE Conversion'!$B$10:$E$32,4,FALSE)</f>
        <v>7.6162935978918003E-2</v>
      </c>
      <c r="KF21" s="25">
        <f>'RIMS II Type I Employment'!KF21*VLOOKUP('Equation 4 Type I FTE'!$B21,'Equation 3 FTE Conversion'!$B$10:$E$32,4,FALSE)</f>
        <v>0.19416185087583321</v>
      </c>
      <c r="KG21" s="25">
        <f>'RIMS II Type I Employment'!KG21*VLOOKUP('Equation 4 Type I FTE'!$B21,'Equation 3 FTE Conversion'!$B$10:$E$32,4,FALSE)</f>
        <v>8.8450426290497597E-2</v>
      </c>
      <c r="KH21" s="25">
        <f>'RIMS II Type I Employment'!KH21*VLOOKUP('Equation 4 Type I FTE'!$B21,'Equation 3 FTE Conversion'!$B$10:$E$32,4,FALSE)</f>
        <v>6.0559773678499455E-2</v>
      </c>
      <c r="KI21" s="25">
        <f>'RIMS II Type I Employment'!KI21*VLOOKUP('Equation 4 Type I FTE'!$B21,'Equation 3 FTE Conversion'!$B$10:$E$32,4,FALSE)</f>
        <v>4.0958301038598668E-2</v>
      </c>
      <c r="KJ21" s="25">
        <f>'RIMS II Type I Employment'!KJ21*VLOOKUP('Equation 4 Type I FTE'!$B21,'Equation 3 FTE Conversion'!$B$10:$E$32,4,FALSE)</f>
        <v>3.4070480080607655</v>
      </c>
      <c r="KK21" s="25">
        <f>'RIMS II Type I Employment'!KK21*VLOOKUP('Equation 4 Type I FTE'!$B21,'Equation 3 FTE Conversion'!$B$10:$E$32,4,FALSE)</f>
        <v>2.8349970702216707</v>
      </c>
      <c r="KL21" s="25">
        <f>'RIMS II Type I Employment'!KL21*VLOOKUP('Equation 4 Type I FTE'!$B21,'Equation 3 FTE Conversion'!$B$10:$E$32,4,FALSE)</f>
        <v>6.6173986513718805</v>
      </c>
      <c r="KM21" s="25">
        <f>'RIMS II Type I Employment'!KM21*VLOOKUP('Equation 4 Type I FTE'!$B21,'Equation 3 FTE Conversion'!$B$10:$E$32,4,FALSE)</f>
        <v>6.9973356533870712</v>
      </c>
      <c r="KN21" s="25">
        <f>'RIMS II Type I Employment'!KN21*VLOOKUP('Equation 4 Type I FTE'!$B21,'Equation 3 FTE Conversion'!$B$10:$E$32,4,FALSE)</f>
        <v>4.594838738180127</v>
      </c>
      <c r="KO21" s="25">
        <f>'RIMS II Type I Employment'!KO21*VLOOKUP('Equation 4 Type I FTE'!$B21,'Equation 3 FTE Conversion'!$B$10:$E$32,4,FALSE)</f>
        <v>4.3215883583940471</v>
      </c>
      <c r="KP21" s="25">
        <f>'RIMS II Type I Employment'!KP21*VLOOKUP('Equation 4 Type I FTE'!$B21,'Equation 3 FTE Conversion'!$B$10:$E$32,4,FALSE)</f>
        <v>6.1920174391567198</v>
      </c>
      <c r="KQ21" s="25">
        <f>'RIMS II Type I Employment'!KQ21*VLOOKUP('Equation 4 Type I FTE'!$B21,'Equation 3 FTE Conversion'!$B$10:$E$32,4,FALSE)</f>
        <v>16.55739319485351</v>
      </c>
      <c r="KR21" s="25">
        <f>'RIMS II Type I Employment'!KR21*VLOOKUP('Equation 4 Type I FTE'!$B21,'Equation 3 FTE Conversion'!$B$10:$E$32,4,FALSE)</f>
        <v>0.20147583320415438</v>
      </c>
      <c r="KS21" s="25">
        <f>'RIMS II Type I Employment'!KS21*VLOOKUP('Equation 4 Type I FTE'!$B21,'Equation 3 FTE Conversion'!$B$10:$E$32,4,FALSE)</f>
        <v>0.2273185707642226</v>
      </c>
      <c r="KT21" s="25">
        <f>'RIMS II Type I Employment'!KT21*VLOOKUP('Equation 4 Type I FTE'!$B21,'Equation 3 FTE Conversion'!$B$10:$E$32,4,FALSE)</f>
        <v>0.13935574329561307</v>
      </c>
      <c r="KU21" s="25">
        <f>'RIMS II Type I Employment'!KU21*VLOOKUP('Equation 4 Type I FTE'!$B21,'Equation 3 FTE Conversion'!$B$10:$E$32,4,FALSE)</f>
        <v>0.19806264145093783</v>
      </c>
      <c r="KV21" s="25">
        <f>'RIMS II Type I Employment'!KV21*VLOOKUP('Equation 4 Type I FTE'!$B21,'Equation 3 FTE Conversion'!$B$10:$E$32,4,FALSE)</f>
        <v>0.3478529995349558</v>
      </c>
      <c r="KW21" s="25">
        <f>'RIMS II Type I Employment'!KW21*VLOOKUP('Equation 4 Type I FTE'!$B21,'Equation 3 FTE Conversion'!$B$10:$E$32,4,FALSE)</f>
        <v>0.10532134552782514</v>
      </c>
      <c r="KX21" s="25">
        <f>'RIMS II Type I Employment'!KX21*VLOOKUP('Equation 4 Type I FTE'!$B21,'Equation 3 FTE Conversion'!$B$10:$E$32,4,FALSE)</f>
        <v>4.3006216090528598E-2</v>
      </c>
      <c r="KY21" s="25">
        <f>'RIMS II Type I Employment'!KY21*VLOOKUP('Equation 4 Type I FTE'!$B21,'Equation 3 FTE Conversion'!$B$10:$E$32,4,FALSE)</f>
        <v>4.3688854441171911E-2</v>
      </c>
      <c r="KZ21" s="25">
        <f>'RIMS II Type I Employment'!KZ21*VLOOKUP('Equation 4 Type I FTE'!$B21,'Equation 3 FTE Conversion'!$B$10:$E$32,4,FALSE)</f>
        <v>0.1124402883273911</v>
      </c>
      <c r="LA21" s="25">
        <f>'RIMS II Type I Employment'!LA21*VLOOKUP('Equation 4 Type I FTE'!$B21,'Equation 3 FTE Conversion'!$B$10:$E$32,4,FALSE)</f>
        <v>0.10415110835529376</v>
      </c>
      <c r="LB21" s="25">
        <f>'RIMS II Type I Employment'!LB21*VLOOKUP('Equation 4 Type I FTE'!$B21,'Equation 3 FTE Conversion'!$B$10:$E$32,4,FALSE)</f>
        <v>7.1579507053170052E-2</v>
      </c>
      <c r="LC21" s="25">
        <f>'RIMS II Type I Employment'!LC21*VLOOKUP('Equation 4 Type I FTE'!$B21,'Equation 3 FTE Conversion'!$B$10:$E$32,4,FALSE)</f>
        <v>0.1387706247093474</v>
      </c>
      <c r="LD21" s="25">
        <f>'RIMS II Type I Employment'!LD21*VLOOKUP('Equation 4 Type I FTE'!$B21,'Equation 3 FTE Conversion'!$B$10:$E$32,4,FALSE)</f>
        <v>9.4399131917532159E-2</v>
      </c>
      <c r="LE21" s="25">
        <f>'RIMS II Type I Employment'!LE21*VLOOKUP('Equation 4 Type I FTE'!$B21,'Equation 3 FTE Conversion'!$B$10:$E$32,4,FALSE)</f>
        <v>7.9771167260889786E-2</v>
      </c>
      <c r="LF21" s="25">
        <f>'RIMS II Type I Employment'!LF21*VLOOKUP('Equation 4 Type I FTE'!$B21,'Equation 3 FTE Conversion'!$B$10:$E$32,4,FALSE)</f>
        <v>6.9921671058750579E-2</v>
      </c>
      <c r="LG21" s="25">
        <f>'RIMS II Type I Employment'!LG21*VLOOKUP('Equation 4 Type I FTE'!$B21,'Equation 3 FTE Conversion'!$B$10:$E$32,4,FALSE)</f>
        <v>4.1055820802976283E-2</v>
      </c>
      <c r="LH21" s="25">
        <f>'RIMS II Type I Employment'!LH21*VLOOKUP('Equation 4 Type I FTE'!$B21,'Equation 3 FTE Conversion'!$B$10:$E$32,4,FALSE)</f>
        <v>6.9629111765617729E-2</v>
      </c>
      <c r="LI21" s="25">
        <f>'RIMS II Type I Employment'!LI21*VLOOKUP('Equation 4 Type I FTE'!$B21,'Equation 3 FTE Conversion'!$B$10:$E$32,4,FALSE)</f>
        <v>2.077170981243218E-2</v>
      </c>
      <c r="LJ21" s="25">
        <f>'RIMS II Type I Employment'!LJ21*VLOOKUP('Equation 4 Type I FTE'!$B21,'Equation 3 FTE Conversion'!$B$10:$E$32,4,FALSE)</f>
        <v>8.2404200899085414E-2</v>
      </c>
      <c r="LK21" s="25">
        <f>'RIMS II Type I Employment'!LK21*VLOOKUP('Equation 4 Type I FTE'!$B21,'Equation 3 FTE Conversion'!$B$10:$E$32,4,FALSE)</f>
        <v>0.18772554642691056</v>
      </c>
      <c r="LL21" s="25">
        <f>'RIMS II Type I Employment'!LL21*VLOOKUP('Equation 4 Type I FTE'!$B21,'Equation 3 FTE Conversion'!$B$10:$E$32,4,FALSE)</f>
        <v>4.4761571849325686E-2</v>
      </c>
      <c r="LM21" s="25">
        <f>'RIMS II Type I Employment'!LM21*VLOOKUP('Equation 4 Type I FTE'!$B21,'Equation 3 FTE Conversion'!$B$10:$E$32,4,FALSE)</f>
        <v>6.8263835064331119E-2</v>
      </c>
      <c r="LN21" s="25">
        <f>'RIMS II Type I Employment'!LN21*VLOOKUP('Equation 4 Type I FTE'!$B21,'Equation 3 FTE Conversion'!$B$10:$E$32,4,FALSE)</f>
        <v>0.196502325220896</v>
      </c>
      <c r="LO21" s="25">
        <f>'RIMS II Type I Employment'!LO21*VLOOKUP('Equation 4 Type I FTE'!$B21,'Equation 3 FTE Conversion'!$B$10:$E$32,4,FALSE)</f>
        <v>6.8653914121841575E-2</v>
      </c>
      <c r="LP21" s="25">
        <f>'RIMS II Type I Employment'!LP21*VLOOKUP('Equation 4 Type I FTE'!$B21,'Equation 3 FTE Conversion'!$B$10:$E$32,4,FALSE)</f>
        <v>0.10093295613083242</v>
      </c>
      <c r="LQ21" s="25">
        <f>'RIMS II Type I Employment'!LQ21*VLOOKUP('Equation 4 Type I FTE'!$B21,'Equation 3 FTE Conversion'!$B$10:$E$32,4,FALSE)</f>
        <v>0.18616523019686868</v>
      </c>
      <c r="LR21" s="25">
        <f>'RIMS II Type I Employment'!LR21*VLOOKUP('Equation 4 Type I FTE'!$B21,'Equation 3 FTE Conversion'!$B$10:$E$32,4,FALSE)</f>
        <v>8.2404200899085414E-2</v>
      </c>
      <c r="LS21" s="25">
        <f>'RIMS II Type I Employment'!LS21*VLOOKUP('Equation 4 Type I FTE'!$B21,'Equation 3 FTE Conversion'!$B$10:$E$32,4,FALSE)</f>
        <v>0.13282191908231281</v>
      </c>
      <c r="LT21" s="25">
        <f>'RIMS II Type I Employment'!LT21*VLOOKUP('Equation 4 Type I FTE'!$B21,'Equation 3 FTE Conversion'!$B$10:$E$32,4,FALSE)</f>
        <v>7.4115020926988059E-2</v>
      </c>
      <c r="LU21" s="25">
        <f>'RIMS II Type I Employment'!LU21*VLOOKUP('Equation 4 Type I FTE'!$B21,'Equation 3 FTE Conversion'!$B$10:$E$32,4,FALSE)</f>
        <v>3.25716013021237E-2</v>
      </c>
      <c r="LV21" s="25">
        <f>'RIMS II Type I Employment'!LV21*VLOOKUP('Equation 4 Type I FTE'!$B21,'Equation 3 FTE Conversion'!$B$10:$E$32,4,FALSE)</f>
        <v>6.4948163075492171E-2</v>
      </c>
      <c r="LW21" s="25">
        <f>'RIMS II Type I Employment'!LW21*VLOOKUP('Equation 4 Type I FTE'!$B21,'Equation 3 FTE Conversion'!$B$10:$E$32,4,FALSE)</f>
        <v>0.21737155479770576</v>
      </c>
      <c r="LX21" s="25">
        <f>'RIMS II Type I Employment'!LX21*VLOOKUP('Equation 4 Type I FTE'!$B21,'Equation 3 FTE Conversion'!$B$10:$E$32,4,FALSE)</f>
        <v>9.2936335451867913E-2</v>
      </c>
      <c r="LY21" s="25">
        <f>'RIMS II Type I Employment'!LY21*VLOOKUP('Equation 4 Type I FTE'!$B21,'Equation 3 FTE Conversion'!$B$10:$E$32,4,FALSE)</f>
        <v>7.9381088203379316E-2</v>
      </c>
      <c r="LZ21" s="25">
        <f>'RIMS II Type I Employment'!LZ21*VLOOKUP('Equation 4 Type I FTE'!$B21,'Equation 3 FTE Conversion'!$B$10:$E$32,4,FALSE)</f>
        <v>5.6854022632150052E-2</v>
      </c>
      <c r="MA21" s="25">
        <f>'RIMS II Type I Employment'!MA21*VLOOKUP('Equation 4 Type I FTE'!$B21,'Equation 3 FTE Conversion'!$B$10:$E$32,4,FALSE)</f>
        <v>8.9133064641140902E-2</v>
      </c>
      <c r="MB21" s="25">
        <f>'RIMS II Type I Employment'!MB21*VLOOKUP('Equation 4 Type I FTE'!$B21,'Equation 3 FTE Conversion'!$B$10:$E$32,4,FALSE)</f>
        <v>5.9389536505968066E-2</v>
      </c>
      <c r="MC21" s="25">
        <f>'RIMS II Type I Employment'!MC21*VLOOKUP('Equation 4 Type I FTE'!$B21,'Equation 3 FTE Conversion'!$B$10:$E$32,4,FALSE)</f>
        <v>6.4558084017981701E-2</v>
      </c>
      <c r="MD21" s="25">
        <f>'RIMS II Type I Employment'!MD21*VLOOKUP('Equation 4 Type I FTE'!$B21,'Equation 3 FTE Conversion'!$B$10:$E$32,4,FALSE)</f>
        <v>0.14949779879088512</v>
      </c>
      <c r="ME21" s="25">
        <f>'RIMS II Type I Employment'!ME21*VLOOKUP('Equation 4 Type I FTE'!$B21,'Equation 3 FTE Conversion'!$B$10:$E$32,4,FALSE)</f>
        <v>0.20254855061230817</v>
      </c>
      <c r="MF21" s="25">
        <f>'RIMS II Type I Employment'!MF21*VLOOKUP('Equation 4 Type I FTE'!$B21,'Equation 3 FTE Conversion'!$B$10:$E$32,4,FALSE)</f>
        <v>9.8885041078902502E-2</v>
      </c>
      <c r="MG21" s="25">
        <f>'RIMS II Type I Employment'!MG21*VLOOKUP('Equation 4 Type I FTE'!$B21,'Equation 3 FTE Conversion'!$B$10:$E$32,4,FALSE)</f>
        <v>8.7377708882343821E-2</v>
      </c>
      <c r="MH21" s="25">
        <f>'RIMS II Type I Employment'!MH21*VLOOKUP('Equation 4 Type I FTE'!$B21,'Equation 3 FTE Conversion'!$B$10:$E$32,4,FALSE)</f>
        <v>0.12589801581150209</v>
      </c>
      <c r="MI21" s="25">
        <f>'RIMS II Type I Employment'!MI21*VLOOKUP('Equation 4 Type I FTE'!$B21,'Equation 3 FTE Conversion'!$B$10:$E$32,4,FALSE)</f>
        <v>7.7333173151449386E-2</v>
      </c>
      <c r="MJ21" s="25">
        <f>'RIMS II Type I Employment'!MJ21*VLOOKUP('Equation 4 Type I FTE'!$B21,'Equation 3 FTE Conversion'!$B$10:$E$32,4,FALSE)</f>
        <v>0.24857787939854287</v>
      </c>
      <c r="MK21" s="25">
        <f>'RIMS II Type I Employment'!MK21*VLOOKUP('Equation 4 Type I FTE'!$B21,'Equation 3 FTE Conversion'!$B$10:$E$32,4,FALSE)</f>
        <v>6.5143202604247399E-2</v>
      </c>
      <c r="ML21" s="25">
        <f>'RIMS II Type I Employment'!ML21*VLOOKUP('Equation 4 Type I FTE'!$B21,'Equation 3 FTE Conversion'!$B$10:$E$32,4,FALSE)</f>
        <v>6.689855836304448E-2</v>
      </c>
      <c r="MM21" s="25">
        <f>'RIMS II Type I Employment'!MM21*VLOOKUP('Equation 4 Type I FTE'!$B21,'Equation 3 FTE Conversion'!$B$10:$E$32,4,FALSE)</f>
        <v>1.6968439001705159E-2</v>
      </c>
      <c r="MN21" s="25">
        <f>'RIMS II Type I Employment'!MN21*VLOOKUP('Equation 4 Type I FTE'!$B21,'Equation 3 FTE Conversion'!$B$10:$E$32,4,FALSE)</f>
        <v>0.14325653387071771</v>
      </c>
      <c r="MO21" s="25">
        <f>'RIMS II Type I Employment'!MO21*VLOOKUP('Equation 4 Type I FTE'!$B21,'Equation 3 FTE Conversion'!$B$10:$E$32,4,FALSE)</f>
        <v>0.13360207719733375</v>
      </c>
      <c r="MP21" s="25">
        <f>'RIMS II Type I Employment'!MP21*VLOOKUP('Equation 4 Type I FTE'!$B21,'Equation 3 FTE Conversion'!$B$10:$E$32,4,FALSE)</f>
        <v>3.949550457293443E-2</v>
      </c>
      <c r="MQ21" s="25">
        <f>'RIMS II Type I Employment'!MQ21*VLOOKUP('Equation 4 Type I FTE'!$B21,'Equation 3 FTE Conversion'!$B$10:$E$32,4,FALSE)</f>
        <v>0.14910771973337467</v>
      </c>
      <c r="MR21" s="25">
        <f>'RIMS II Type I Employment'!MR21*VLOOKUP('Equation 4 Type I FTE'!$B21,'Equation 3 FTE Conversion'!$B$10:$E$32,4,FALSE)</f>
        <v>9.8007363199503955E-2</v>
      </c>
      <c r="MS21" s="25">
        <f>'RIMS II Type I Employment'!MS21*VLOOKUP('Equation 4 Type I FTE'!$B21,'Equation 3 FTE Conversion'!$B$10:$E$32,4,FALSE)</f>
        <v>0.12316746240892884</v>
      </c>
      <c r="MT21" s="25">
        <f>'RIMS II Type I Employment'!MT21*VLOOKUP('Equation 4 Type I FTE'!$B21,'Equation 3 FTE Conversion'!$B$10:$E$32,4,FALSE)</f>
        <v>7.2359665168190979E-2</v>
      </c>
      <c r="MU21" s="25">
        <f>'RIMS II Type I Employment'!MU21*VLOOKUP('Equation 4 Type I FTE'!$B21,'Equation 3 FTE Conversion'!$B$10:$E$32,4,FALSE)</f>
        <v>9.1278499457448453E-2</v>
      </c>
      <c r="MV21" s="25">
        <f>'RIMS II Type I Employment'!MV21*VLOOKUP('Equation 4 Type I FTE'!$B21,'Equation 3 FTE Conversion'!$B$10:$E$32,4,FALSE)</f>
        <v>0.19016354053635096</v>
      </c>
      <c r="MW21" s="25">
        <f>'RIMS II Type I Employment'!MW21*VLOOKUP('Equation 4 Type I FTE'!$B21,'Equation 3 FTE Conversion'!$B$10:$E$32,4,FALSE)</f>
        <v>4.4469012556192837E-2</v>
      </c>
      <c r="MX21" s="25">
        <f>'RIMS II Type I Employment'!MX21*VLOOKUP('Equation 4 Type I FTE'!$B21,'Equation 3 FTE Conversion'!$B$10:$E$32,4,FALSE)</f>
        <v>3.6862470934738802E-2</v>
      </c>
      <c r="MY21" s="25">
        <f>'RIMS II Type I Employment'!MY21*VLOOKUP('Equation 4 Type I FTE'!$B21,'Equation 3 FTE Conversion'!$B$10:$E$32,4,FALSE)</f>
        <v>7.0896868702526733E-2</v>
      </c>
      <c r="MZ21" s="25">
        <f>'RIMS II Type I Employment'!MZ21*VLOOKUP('Equation 4 Type I FTE'!$B21,'Equation 3 FTE Conversion'!$B$10:$E$32,4,FALSE)</f>
        <v>1.7260998294838008E-2</v>
      </c>
      <c r="NA21" s="25">
        <f>'RIMS II Type I Employment'!NA21*VLOOKUP('Equation 4 Type I FTE'!$B21,'Equation 3 FTE Conversion'!$B$10:$E$32,4,FALSE)</f>
        <v>6.8361354828708726E-2</v>
      </c>
      <c r="NB21" s="25">
        <f>'RIMS II Type I Employment'!NB21*VLOOKUP('Equation 4 Type I FTE'!$B21,'Equation 3 FTE Conversion'!$B$10:$E$32,4,FALSE)</f>
        <v>7.6065416214540372E-3</v>
      </c>
      <c r="NC21" s="25">
        <f>'RIMS II Type I Employment'!NC21*VLOOKUP('Equation 4 Type I FTE'!$B21,'Equation 3 FTE Conversion'!$B$10:$E$32,4,FALSE)</f>
        <v>8.9133064641140902E-2</v>
      </c>
      <c r="ND21" s="25">
        <f>'RIMS II Type I Employment'!ND21*VLOOKUP('Equation 4 Type I FTE'!$B21,'Equation 3 FTE Conversion'!$B$10:$E$32,4,FALSE)</f>
        <v>7.9771167260889786E-2</v>
      </c>
      <c r="NE21" s="25">
        <f>'RIMS II Type I Employment'!NE21*VLOOKUP('Equation 4 Type I FTE'!$B21,'Equation 3 FTE Conversion'!$B$10:$E$32,4,FALSE)</f>
        <v>0.93609221826073474</v>
      </c>
      <c r="NF21" s="25">
        <f>'RIMS II Type I Employment'!NF21*VLOOKUP('Equation 4 Type I FTE'!$B21,'Equation 3 FTE Conversion'!$B$10:$E$32,4,FALSE)</f>
        <v>0.29802039993799406</v>
      </c>
      <c r="NG21" s="25">
        <f>'RIMS II Type I Employment'!NG21*VLOOKUP('Equation 4 Type I FTE'!$B21,'Equation 3 FTE Conversion'!$B$10:$E$32,4,FALSE)</f>
        <v>0.31762187257789487</v>
      </c>
      <c r="NH21" s="25">
        <f>'RIMS II Type I Employment'!NH21*VLOOKUP('Equation 4 Type I FTE'!$B21,'Equation 3 FTE Conversion'!$B$10:$E$32,4,FALSE)</f>
        <v>0.2631083242908076</v>
      </c>
      <c r="NI21" s="25">
        <f>'RIMS II Type I Employment'!NI21*VLOOKUP('Equation 4 Type I FTE'!$B21,'Equation 3 FTE Conversion'!$B$10:$E$32,4,FALSE)</f>
        <v>0.24604236552472486</v>
      </c>
      <c r="NJ21" s="28">
        <f>'RIMS II Type I Employment'!NJ21*VLOOKUP('Equation 4 Type I FTE'!$B21,'Equation 3 FTE Conversion'!$B$10:$E$32,4,FALSE)</f>
        <v>0</v>
      </c>
    </row>
    <row r="22" spans="2:374" x14ac:dyDescent="0.3">
      <c r="B22" s="23" t="s">
        <v>567</v>
      </c>
      <c r="C22" s="25">
        <f>'RIMS II Type I Employment'!C22*VLOOKUP('Equation 4 Type I FTE'!$B22,'Equation 3 FTE Conversion'!$B$10:$E$32,4,FALSE)</f>
        <v>0.72637697841726623</v>
      </c>
      <c r="D22" s="25">
        <f>'RIMS II Type I Employment'!D22*VLOOKUP('Equation 4 Type I FTE'!$B22,'Equation 3 FTE Conversion'!$B$10:$E$32,4,FALSE)</f>
        <v>0.44109352517985612</v>
      </c>
      <c r="E22" s="25">
        <f>'RIMS II Type I Employment'!E22*VLOOKUP('Equation 4 Type I FTE'!$B22,'Equation 3 FTE Conversion'!$B$10:$E$32,4,FALSE)</f>
        <v>0.12026474820143886</v>
      </c>
      <c r="F22" s="25">
        <f>'RIMS II Type I Employment'!F22*VLOOKUP('Equation 4 Type I FTE'!$B22,'Equation 3 FTE Conversion'!$B$10:$E$32,4,FALSE)</f>
        <v>0.22441438848920864</v>
      </c>
      <c r="G22" s="25">
        <f>'RIMS II Type I Employment'!G22*VLOOKUP('Equation 4 Type I FTE'!$B22,'Equation 3 FTE Conversion'!$B$10:$E$32,4,FALSE)</f>
        <v>0.41015251798561153</v>
      </c>
      <c r="H22" s="25">
        <f>'RIMS II Type I Employment'!H22*VLOOKUP('Equation 4 Type I FTE'!$B22,'Equation 3 FTE Conversion'!$B$10:$E$32,4,FALSE)</f>
        <v>0.3690820143884892</v>
      </c>
      <c r="I22" s="25">
        <f>'RIMS II Type I Employment'!I22*VLOOKUP('Equation 4 Type I FTE'!$B22,'Equation 3 FTE Conversion'!$B$10:$E$32,4,FALSE)</f>
        <v>0.28086330935251802</v>
      </c>
      <c r="J22" s="25">
        <f>'RIMS II Type I Employment'!J22*VLOOKUP('Equation 4 Type I FTE'!$B22,'Equation 3 FTE Conversion'!$B$10:$E$32,4,FALSE)</f>
        <v>0.12542158273381296</v>
      </c>
      <c r="K22" s="25">
        <f>'RIMS II Type I Employment'!K22*VLOOKUP('Equation 4 Type I FTE'!$B22,'Equation 3 FTE Conversion'!$B$10:$E$32,4,FALSE)</f>
        <v>9.0336690647482024E-2</v>
      </c>
      <c r="L22" s="25">
        <f>'RIMS II Type I Employment'!L22*VLOOKUP('Equation 4 Type I FTE'!$B22,'Equation 3 FTE Conversion'!$B$10:$E$32,4,FALSE)</f>
        <v>6.1974100719424462E-2</v>
      </c>
      <c r="M22" s="25">
        <f>'RIMS II Type I Employment'!M22*VLOOKUP('Equation 4 Type I FTE'!$B22,'Equation 3 FTE Conversion'!$B$10:$E$32,4,FALSE)</f>
        <v>2.6152517985611513E-2</v>
      </c>
      <c r="N22" s="25">
        <f>'RIMS II Type I Employment'!N22*VLOOKUP('Equation 4 Type I FTE'!$B22,'Equation 3 FTE Conversion'!$B$10:$E$32,4,FALSE)</f>
        <v>3.1677697841726624E-2</v>
      </c>
      <c r="O22" s="25">
        <f>'RIMS II Type I Employment'!O22*VLOOKUP('Equation 4 Type I FTE'!$B22,'Equation 3 FTE Conversion'!$B$10:$E$32,4,FALSE)</f>
        <v>6.4736690647482026E-2</v>
      </c>
      <c r="P22" s="25">
        <f>'RIMS II Type I Employment'!P22*VLOOKUP('Equation 4 Type I FTE'!$B22,'Equation 3 FTE Conversion'!$B$10:$E$32,4,FALSE)</f>
        <v>6.3631654676258989E-2</v>
      </c>
      <c r="Q22" s="25">
        <f>'RIMS II Type I Employment'!Q22*VLOOKUP('Equation 4 Type I FTE'!$B22,'Equation 3 FTE Conversion'!$B$10:$E$32,4,FALSE)</f>
        <v>0</v>
      </c>
      <c r="R22" s="25">
        <f>'RIMS II Type I Employment'!R22*VLOOKUP('Equation 4 Type I FTE'!$B22,'Equation 3 FTE Conversion'!$B$10:$E$32,4,FALSE)</f>
        <v>5.4975539568345326E-2</v>
      </c>
      <c r="S22" s="25">
        <f>'RIMS II Type I Employment'!S22*VLOOKUP('Equation 4 Type I FTE'!$B22,'Equation 3 FTE Conversion'!$B$10:$E$32,4,FALSE)</f>
        <v>8.9139568345323744E-2</v>
      </c>
      <c r="T22" s="25">
        <f>'RIMS II Type I Employment'!T22*VLOOKUP('Equation 4 Type I FTE'!$B22,'Equation 3 FTE Conversion'!$B$10:$E$32,4,FALSE)</f>
        <v>8.4351079136690654E-2</v>
      </c>
      <c r="U22" s="25">
        <f>'RIMS II Type I Employment'!U22*VLOOKUP('Equation 4 Type I FTE'!$B22,'Equation 3 FTE Conversion'!$B$10:$E$32,4,FALSE)</f>
        <v>0.14006330935251801</v>
      </c>
      <c r="V22" s="25">
        <f>'RIMS II Type I Employment'!V22*VLOOKUP('Equation 4 Type I FTE'!$B22,'Equation 3 FTE Conversion'!$B$10:$E$32,4,FALSE)</f>
        <v>0.11381870503597123</v>
      </c>
      <c r="W22" s="25">
        <f>'RIMS II Type I Employment'!W22*VLOOKUP('Equation 4 Type I FTE'!$B22,'Equation 3 FTE Conversion'!$B$10:$E$32,4,FALSE)</f>
        <v>7.0353956834532369E-2</v>
      </c>
      <c r="X22" s="25">
        <f>'RIMS II Type I Employment'!X22*VLOOKUP('Equation 4 Type I FTE'!$B22,'Equation 3 FTE Conversion'!$B$10:$E$32,4,FALSE)</f>
        <v>8.3061870503597132E-2</v>
      </c>
      <c r="Y22" s="25">
        <f>'RIMS II Type I Employment'!Y22*VLOOKUP('Equation 4 Type I FTE'!$B22,'Equation 3 FTE Conversion'!$B$10:$E$32,4,FALSE)</f>
        <v>7.597122302158274E-2</v>
      </c>
      <c r="Z22" s="25">
        <f>'RIMS II Type I Employment'!Z22*VLOOKUP('Equation 4 Type I FTE'!$B22,'Equation 3 FTE Conversion'!$B$10:$E$32,4,FALSE)</f>
        <v>0.10866187050359712</v>
      </c>
      <c r="AA22" s="25">
        <f>'RIMS II Type I Employment'!AA22*VLOOKUP('Equation 4 Type I FTE'!$B22,'Equation 3 FTE Conversion'!$B$10:$E$32,4,FALSE)</f>
        <v>0.12560575539568344</v>
      </c>
      <c r="AB22" s="25">
        <f>'RIMS II Type I Employment'!AB22*VLOOKUP('Equation 4 Type I FTE'!$B22,'Equation 3 FTE Conversion'!$B$10:$E$32,4,FALSE)</f>
        <v>0.11529208633093527</v>
      </c>
      <c r="AC22" s="25">
        <f>'RIMS II Type I Employment'!AC22*VLOOKUP('Equation 4 Type I FTE'!$B22,'Equation 3 FTE Conversion'!$B$10:$E$32,4,FALSE)</f>
        <v>0.10387338129496403</v>
      </c>
      <c r="AD22" s="25">
        <f>'RIMS II Type I Employment'!AD22*VLOOKUP('Equation 4 Type I FTE'!$B22,'Equation 3 FTE Conversion'!$B$10:$E$32,4,FALSE)</f>
        <v>6.3539568345323746E-2</v>
      </c>
      <c r="AE22" s="25">
        <f>'RIMS II Type I Employment'!AE22*VLOOKUP('Equation 4 Type I FTE'!$B22,'Equation 3 FTE Conversion'!$B$10:$E$32,4,FALSE)</f>
        <v>6.9893525179856114E-2</v>
      </c>
      <c r="AF22" s="25">
        <f>'RIMS II Type I Employment'!AF22*VLOOKUP('Equation 4 Type I FTE'!$B22,'Equation 3 FTE Conversion'!$B$10:$E$32,4,FALSE)</f>
        <v>9.1165467625899291E-2</v>
      </c>
      <c r="AG22" s="25">
        <f>'RIMS II Type I Employment'!AG22*VLOOKUP('Equation 4 Type I FTE'!$B22,'Equation 3 FTE Conversion'!$B$10:$E$32,4,FALSE)</f>
        <v>0.10838561151079137</v>
      </c>
      <c r="AH22" s="25">
        <f>'RIMS II Type I Employment'!AH22*VLOOKUP('Equation 4 Type I FTE'!$B22,'Equation 3 FTE Conversion'!$B$10:$E$32,4,FALSE)</f>
        <v>9.6322302158273379E-2</v>
      </c>
      <c r="AI22" s="25">
        <f>'RIMS II Type I Employment'!AI22*VLOOKUP('Equation 4 Type I FTE'!$B22,'Equation 3 FTE Conversion'!$B$10:$E$32,4,FALSE)</f>
        <v>8.0483453237410088E-2</v>
      </c>
      <c r="AJ22" s="25">
        <f>'RIMS II Type I Employment'!AJ22*VLOOKUP('Equation 4 Type I FTE'!$B22,'Equation 3 FTE Conversion'!$B$10:$E$32,4,FALSE)</f>
        <v>7.1182733812949636E-2</v>
      </c>
      <c r="AK22" s="25">
        <f>'RIMS II Type I Employment'!AK22*VLOOKUP('Equation 4 Type I FTE'!$B22,'Equation 3 FTE Conversion'!$B$10:$E$32,4,FALSE)</f>
        <v>9.2823021582733825E-2</v>
      </c>
      <c r="AL22" s="25">
        <f>'RIMS II Type I Employment'!AL22*VLOOKUP('Equation 4 Type I FTE'!$B22,'Equation 3 FTE Conversion'!$B$10:$E$32,4,FALSE)</f>
        <v>9.420431654676259E-2</v>
      </c>
      <c r="AM22" s="25">
        <f>'RIMS II Type I Employment'!AM22*VLOOKUP('Equation 4 Type I FTE'!$B22,'Equation 3 FTE Conversion'!$B$10:$E$32,4,FALSE)</f>
        <v>0.11308201438848922</v>
      </c>
      <c r="AN22" s="25">
        <f>'RIMS II Type I Employment'!AN22*VLOOKUP('Equation 4 Type I FTE'!$B22,'Equation 3 FTE Conversion'!$B$10:$E$32,4,FALSE)</f>
        <v>5.5896402877697843E-2</v>
      </c>
      <c r="AO22" s="25">
        <f>'RIMS II Type I Employment'!AO22*VLOOKUP('Equation 4 Type I FTE'!$B22,'Equation 3 FTE Conversion'!$B$10:$E$32,4,FALSE)</f>
        <v>4.8713669064748208E-2</v>
      </c>
      <c r="AP22" s="25">
        <f>'RIMS II Type I Employment'!AP22*VLOOKUP('Equation 4 Type I FTE'!$B22,'Equation 3 FTE Conversion'!$B$10:$E$32,4,FALSE)</f>
        <v>0.11492374100719424</v>
      </c>
      <c r="AQ22" s="25">
        <f>'RIMS II Type I Employment'!AQ22*VLOOKUP('Equation 4 Type I FTE'!$B22,'Equation 3 FTE Conversion'!$B$10:$E$32,4,FALSE)</f>
        <v>6.7407194244604327E-2</v>
      </c>
      <c r="AR22" s="25">
        <f>'RIMS II Type I Employment'!AR22*VLOOKUP('Equation 4 Type I FTE'!$B22,'Equation 3 FTE Conversion'!$B$10:$E$32,4,FALSE)</f>
        <v>6.446043165467627E-2</v>
      </c>
      <c r="AS22" s="25">
        <f>'RIMS II Type I Employment'!AS22*VLOOKUP('Equation 4 Type I FTE'!$B22,'Equation 3 FTE Conversion'!$B$10:$E$32,4,FALSE)</f>
        <v>8.8126618705035964E-2</v>
      </c>
      <c r="AT22" s="25">
        <f>'RIMS II Type I Employment'!AT22*VLOOKUP('Equation 4 Type I FTE'!$B22,'Equation 3 FTE Conversion'!$B$10:$E$32,4,FALSE)</f>
        <v>5.5251798561151082E-2</v>
      </c>
      <c r="AU22" s="25">
        <f>'RIMS II Type I Employment'!AU22*VLOOKUP('Equation 4 Type I FTE'!$B22,'Equation 3 FTE Conversion'!$B$10:$E$32,4,FALSE)</f>
        <v>5.2581294964028781E-2</v>
      </c>
      <c r="AV22" s="25">
        <f>'RIMS II Type I Employment'!AV22*VLOOKUP('Equation 4 Type I FTE'!$B22,'Equation 3 FTE Conversion'!$B$10:$E$32,4,FALSE)</f>
        <v>8.075971223021583E-2</v>
      </c>
      <c r="AW22" s="25">
        <f>'RIMS II Type I Employment'!AW22*VLOOKUP('Equation 4 Type I FTE'!$B22,'Equation 3 FTE Conversion'!$B$10:$E$32,4,FALSE)</f>
        <v>5.7461870503597121E-2</v>
      </c>
      <c r="AX22" s="25">
        <f>'RIMS II Type I Employment'!AX22*VLOOKUP('Equation 4 Type I FTE'!$B22,'Equation 3 FTE Conversion'!$B$10:$E$32,4,FALSE)</f>
        <v>5.6541007194244611E-2</v>
      </c>
      <c r="AY22" s="25">
        <f>'RIMS II Type I Employment'!AY22*VLOOKUP('Equation 4 Type I FTE'!$B22,'Equation 3 FTE Conversion'!$B$10:$E$32,4,FALSE)</f>
        <v>3.4348201438848924E-2</v>
      </c>
      <c r="AZ22" s="25">
        <f>'RIMS II Type I Employment'!AZ22*VLOOKUP('Equation 4 Type I FTE'!$B22,'Equation 3 FTE Conversion'!$B$10:$E$32,4,FALSE)</f>
        <v>4.3925179856115111E-2</v>
      </c>
      <c r="BA22" s="25">
        <f>'RIMS II Type I Employment'!BA22*VLOOKUP('Equation 4 Type I FTE'!$B22,'Equation 3 FTE Conversion'!$B$10:$E$32,4,FALSE)</f>
        <v>4.6503597122302162E-2</v>
      </c>
      <c r="BB22" s="25">
        <f>'RIMS II Type I Employment'!BB22*VLOOKUP('Equation 4 Type I FTE'!$B22,'Equation 3 FTE Conversion'!$B$10:$E$32,4,FALSE)</f>
        <v>5.3410071942446048E-2</v>
      </c>
      <c r="BC22" s="25">
        <f>'RIMS II Type I Employment'!BC22*VLOOKUP('Equation 4 Type I FTE'!$B22,'Equation 3 FTE Conversion'!$B$10:$E$32,4,FALSE)</f>
        <v>8.0575539568345317E-2</v>
      </c>
      <c r="BD22" s="25">
        <f>'RIMS II Type I Employment'!BD22*VLOOKUP('Equation 4 Type I FTE'!$B22,'Equation 3 FTE Conversion'!$B$10:$E$32,4,FALSE)</f>
        <v>8.0023021582733819E-2</v>
      </c>
      <c r="BE22" s="25">
        <f>'RIMS II Type I Employment'!BE22*VLOOKUP('Equation 4 Type I FTE'!$B22,'Equation 3 FTE Conversion'!$B$10:$E$32,4,FALSE)</f>
        <v>7.0077697841726627E-2</v>
      </c>
      <c r="BF22" s="25">
        <f>'RIMS II Type I Employment'!BF22*VLOOKUP('Equation 4 Type I FTE'!$B22,'Equation 3 FTE Conversion'!$B$10:$E$32,4,FALSE)</f>
        <v>9.4756834532374115E-2</v>
      </c>
      <c r="BG22" s="25">
        <f>'RIMS II Type I Employment'!BG22*VLOOKUP('Equation 4 Type I FTE'!$B22,'Equation 3 FTE Conversion'!$B$10:$E$32,4,FALSE)</f>
        <v>7.7997122302158273E-2</v>
      </c>
      <c r="BH22" s="25">
        <f>'RIMS II Type I Employment'!BH22*VLOOKUP('Equation 4 Type I FTE'!$B22,'Equation 3 FTE Conversion'!$B$10:$E$32,4,FALSE)</f>
        <v>9.4112230215827347E-2</v>
      </c>
      <c r="BI22" s="25">
        <f>'RIMS II Type I Employment'!BI22*VLOOKUP('Equation 4 Type I FTE'!$B22,'Equation 3 FTE Conversion'!$B$10:$E$32,4,FALSE)</f>
        <v>0.12044892086330936</v>
      </c>
      <c r="BJ22" s="25">
        <f>'RIMS II Type I Employment'!BJ22*VLOOKUP('Equation 4 Type I FTE'!$B22,'Equation 3 FTE Conversion'!$B$10:$E$32,4,FALSE)</f>
        <v>6.8512230215827336E-2</v>
      </c>
      <c r="BK22" s="25">
        <f>'RIMS II Type I Employment'!BK22*VLOOKUP('Equation 4 Type I FTE'!$B22,'Equation 3 FTE Conversion'!$B$10:$E$32,4,FALSE)</f>
        <v>7.9562589928057564E-2</v>
      </c>
      <c r="BL22" s="25">
        <f>'RIMS II Type I Employment'!BL22*VLOOKUP('Equation 4 Type I FTE'!$B22,'Equation 3 FTE Conversion'!$B$10:$E$32,4,FALSE)</f>
        <v>5.5988489208633099E-2</v>
      </c>
      <c r="BM22" s="25">
        <f>'RIMS II Type I Employment'!BM22*VLOOKUP('Equation 4 Type I FTE'!$B22,'Equation 3 FTE Conversion'!$B$10:$E$32,4,FALSE)</f>
        <v>8.554820143884892E-2</v>
      </c>
      <c r="BN22" s="25">
        <f>'RIMS II Type I Employment'!BN22*VLOOKUP('Equation 4 Type I FTE'!$B22,'Equation 3 FTE Conversion'!$B$10:$E$32,4,FALSE)</f>
        <v>9.7151079136690646E-2</v>
      </c>
      <c r="BO22" s="25">
        <f>'RIMS II Type I Employment'!BO22*VLOOKUP('Equation 4 Type I FTE'!$B22,'Equation 3 FTE Conversion'!$B$10:$E$32,4,FALSE)</f>
        <v>0.13094676258992805</v>
      </c>
      <c r="BP22" s="25">
        <f>'RIMS II Type I Employment'!BP22*VLOOKUP('Equation 4 Type I FTE'!$B22,'Equation 3 FTE Conversion'!$B$10:$E$32,4,FALSE)</f>
        <v>0.12035683453237411</v>
      </c>
      <c r="BQ22" s="25">
        <f>'RIMS II Type I Employment'!BQ22*VLOOKUP('Equation 4 Type I FTE'!$B22,'Equation 3 FTE Conversion'!$B$10:$E$32,4,FALSE)</f>
        <v>0.10368920863309354</v>
      </c>
      <c r="BR22" s="25">
        <f>'RIMS II Type I Employment'!BR22*VLOOKUP('Equation 4 Type I FTE'!$B22,'Equation 3 FTE Conversion'!$B$10:$E$32,4,FALSE)</f>
        <v>6.7867625899280581E-2</v>
      </c>
      <c r="BS22" s="25">
        <f>'RIMS II Type I Employment'!BS22*VLOOKUP('Equation 4 Type I FTE'!$B22,'Equation 3 FTE Conversion'!$B$10:$E$32,4,FALSE)</f>
        <v>7.9010071942446053E-2</v>
      </c>
      <c r="BT22" s="25">
        <f>'RIMS II Type I Employment'!BT22*VLOOKUP('Equation 4 Type I FTE'!$B22,'Equation 3 FTE Conversion'!$B$10:$E$32,4,FALSE)</f>
        <v>6.0040287769784172E-2</v>
      </c>
      <c r="BU22" s="25">
        <f>'RIMS II Type I Employment'!BU22*VLOOKUP('Equation 4 Type I FTE'!$B22,'Equation 3 FTE Conversion'!$B$10:$E$32,4,FALSE)</f>
        <v>7.9654676258992807E-2</v>
      </c>
      <c r="BV22" s="25">
        <f>'RIMS II Type I Employment'!BV22*VLOOKUP('Equation 4 Type I FTE'!$B22,'Equation 3 FTE Conversion'!$B$10:$E$32,4,FALSE)</f>
        <v>6.1145323741007201E-2</v>
      </c>
      <c r="BW22" s="25">
        <f>'RIMS II Type I Employment'!BW22*VLOOKUP('Equation 4 Type I FTE'!$B22,'Equation 3 FTE Conversion'!$B$10:$E$32,4,FALSE)</f>
        <v>0.11602877697841728</v>
      </c>
      <c r="BX22" s="25">
        <f>'RIMS II Type I Employment'!BX22*VLOOKUP('Equation 4 Type I FTE'!$B22,'Equation 3 FTE Conversion'!$B$10:$E$32,4,FALSE)</f>
        <v>5.856690647482015E-2</v>
      </c>
      <c r="BY22" s="25">
        <f>'RIMS II Type I Employment'!BY22*VLOOKUP('Equation 4 Type I FTE'!$B22,'Equation 3 FTE Conversion'!$B$10:$E$32,4,FALSE)</f>
        <v>5.2857553956834537E-2</v>
      </c>
      <c r="BZ22" s="25">
        <f>'RIMS II Type I Employment'!BZ22*VLOOKUP('Equation 4 Type I FTE'!$B22,'Equation 3 FTE Conversion'!$B$10:$E$32,4,FALSE)</f>
        <v>4.8437410071942452E-2</v>
      </c>
      <c r="CA22" s="25">
        <f>'RIMS II Type I Employment'!CA22*VLOOKUP('Equation 4 Type I FTE'!$B22,'Equation 3 FTE Conversion'!$B$10:$E$32,4,FALSE)</f>
        <v>6.6670503597122316E-2</v>
      </c>
      <c r="CB22" s="25">
        <f>'RIMS II Type I Employment'!CB22*VLOOKUP('Equation 4 Type I FTE'!$B22,'Equation 3 FTE Conversion'!$B$10:$E$32,4,FALSE)</f>
        <v>7.9102158273381309E-2</v>
      </c>
      <c r="CC22" s="25">
        <f>'RIMS II Type I Employment'!CC22*VLOOKUP('Equation 4 Type I FTE'!$B22,'Equation 3 FTE Conversion'!$B$10:$E$32,4,FALSE)</f>
        <v>8.7942446043165479E-2</v>
      </c>
      <c r="CD22" s="25">
        <f>'RIMS II Type I Employment'!CD22*VLOOKUP('Equation 4 Type I FTE'!$B22,'Equation 3 FTE Conversion'!$B$10:$E$32,4,FALSE)</f>
        <v>9.1073381294964034E-2</v>
      </c>
      <c r="CE22" s="25">
        <f>'RIMS II Type I Employment'!CE22*VLOOKUP('Equation 4 Type I FTE'!$B22,'Equation 3 FTE Conversion'!$B$10:$E$32,4,FALSE)</f>
        <v>0.15700719424460433</v>
      </c>
      <c r="CF22" s="25">
        <f>'RIMS II Type I Employment'!CF22*VLOOKUP('Equation 4 Type I FTE'!$B22,'Equation 3 FTE Conversion'!$B$10:$E$32,4,FALSE)</f>
        <v>7.7168345323741006E-2</v>
      </c>
      <c r="CG22" s="25">
        <f>'RIMS II Type I Employment'!CG22*VLOOKUP('Equation 4 Type I FTE'!$B22,'Equation 3 FTE Conversion'!$B$10:$E$32,4,FALSE)</f>
        <v>8.0851798561151086E-2</v>
      </c>
      <c r="CH22" s="25">
        <f>'RIMS II Type I Employment'!CH22*VLOOKUP('Equation 4 Type I FTE'!$B22,'Equation 3 FTE Conversion'!$B$10:$E$32,4,FALSE)</f>
        <v>5.3041726618705036E-2</v>
      </c>
      <c r="CI22" s="25">
        <f>'RIMS II Type I Employment'!CI22*VLOOKUP('Equation 4 Type I FTE'!$B22,'Equation 3 FTE Conversion'!$B$10:$E$32,4,FALSE)</f>
        <v>6.823597122302158E-2</v>
      </c>
      <c r="CJ22" s="25">
        <f>'RIMS II Type I Employment'!CJ22*VLOOKUP('Equation 4 Type I FTE'!$B22,'Equation 3 FTE Conversion'!$B$10:$E$32,4,FALSE)</f>
        <v>0.11538417266187051</v>
      </c>
      <c r="CK22" s="25">
        <f>'RIMS II Type I Employment'!CK22*VLOOKUP('Equation 4 Type I FTE'!$B22,'Equation 3 FTE Conversion'!$B$10:$E$32,4,FALSE)</f>
        <v>9.1257553956834533E-2</v>
      </c>
      <c r="CL22" s="25">
        <f>'RIMS II Type I Employment'!CL22*VLOOKUP('Equation 4 Type I FTE'!$B22,'Equation 3 FTE Conversion'!$B$10:$E$32,4,FALSE)</f>
        <v>9.9545323741007205E-2</v>
      </c>
      <c r="CM22" s="25">
        <f>'RIMS II Type I Employment'!CM22*VLOOKUP('Equation 4 Type I FTE'!$B22,'Equation 3 FTE Conversion'!$B$10:$E$32,4,FALSE)</f>
        <v>9.7519424460431658E-2</v>
      </c>
      <c r="CN22" s="25">
        <f>'RIMS II Type I Employment'!CN22*VLOOKUP('Equation 4 Type I FTE'!$B22,'Equation 3 FTE Conversion'!$B$10:$E$32,4,FALSE)</f>
        <v>6.5012949640287768E-2</v>
      </c>
      <c r="CO22" s="25">
        <f>'RIMS II Type I Employment'!CO22*VLOOKUP('Equation 4 Type I FTE'!$B22,'Equation 3 FTE Conversion'!$B$10:$E$32,4,FALSE)</f>
        <v>6.4736690647482026E-2</v>
      </c>
      <c r="CP22" s="25">
        <f>'RIMS II Type I Employment'!CP22*VLOOKUP('Equation 4 Type I FTE'!$B22,'Equation 3 FTE Conversion'!$B$10:$E$32,4,FALSE)</f>
        <v>5.9395683453237418E-2</v>
      </c>
      <c r="CQ22" s="25">
        <f>'RIMS II Type I Employment'!CQ22*VLOOKUP('Equation 4 Type I FTE'!$B22,'Equation 3 FTE Conversion'!$B$10:$E$32,4,FALSE)</f>
        <v>5.5804316546762593E-2</v>
      </c>
      <c r="CR22" s="25">
        <f>'RIMS II Type I Employment'!CR22*VLOOKUP('Equation 4 Type I FTE'!$B22,'Equation 3 FTE Conversion'!$B$10:$E$32,4,FALSE)</f>
        <v>6.0224460431654678E-2</v>
      </c>
      <c r="CS22" s="25">
        <f>'RIMS II Type I Employment'!CS22*VLOOKUP('Equation 4 Type I FTE'!$B22,'Equation 3 FTE Conversion'!$B$10:$E$32,4,FALSE)</f>
        <v>7.302446043165467E-2</v>
      </c>
      <c r="CT22" s="25">
        <f>'RIMS II Type I Employment'!CT22*VLOOKUP('Equation 4 Type I FTE'!$B22,'Equation 3 FTE Conversion'!$B$10:$E$32,4,FALSE)</f>
        <v>6.5105035971223024E-2</v>
      </c>
      <c r="CU22" s="25">
        <f>'RIMS II Type I Employment'!CU22*VLOOKUP('Equation 4 Type I FTE'!$B22,'Equation 3 FTE Conversion'!$B$10:$E$32,4,FALSE)</f>
        <v>4.6227338129496406E-2</v>
      </c>
      <c r="CV22" s="25">
        <f>'RIMS II Type I Employment'!CV22*VLOOKUP('Equation 4 Type I FTE'!$B22,'Equation 3 FTE Conversion'!$B$10:$E$32,4,FALSE)</f>
        <v>9.0705035971223036E-2</v>
      </c>
      <c r="CW22" s="25">
        <f>'RIMS II Type I Employment'!CW22*VLOOKUP('Equation 4 Type I FTE'!$B22,'Equation 3 FTE Conversion'!$B$10:$E$32,4,FALSE)</f>
        <v>8.3706474820143886E-2</v>
      </c>
      <c r="CX22" s="25">
        <f>'RIMS II Type I Employment'!CX22*VLOOKUP('Equation 4 Type I FTE'!$B22,'Equation 3 FTE Conversion'!$B$10:$E$32,4,FALSE)</f>
        <v>7.882589928057554E-2</v>
      </c>
      <c r="CY22" s="25">
        <f>'RIMS II Type I Employment'!CY22*VLOOKUP('Equation 4 Type I FTE'!$B22,'Equation 3 FTE Conversion'!$B$10:$E$32,4,FALSE)</f>
        <v>6.9433093525179859E-2</v>
      </c>
      <c r="CZ22" s="25">
        <f>'RIMS II Type I Employment'!CZ22*VLOOKUP('Equation 4 Type I FTE'!$B22,'Equation 3 FTE Conversion'!$B$10:$E$32,4,FALSE)</f>
        <v>8.5179856115107921E-2</v>
      </c>
      <c r="DA22" s="25">
        <f>'RIMS II Type I Employment'!DA22*VLOOKUP('Equation 4 Type I FTE'!$B22,'Equation 3 FTE Conversion'!$B$10:$E$32,4,FALSE)</f>
        <v>9.7795683453237414E-2</v>
      </c>
      <c r="DB22" s="25">
        <f>'RIMS II Type I Employment'!DB22*VLOOKUP('Equation 4 Type I FTE'!$B22,'Equation 3 FTE Conversion'!$B$10:$E$32,4,FALSE)</f>
        <v>6.2434532374100724E-2</v>
      </c>
      <c r="DC22" s="25">
        <f>'RIMS II Type I Employment'!DC22*VLOOKUP('Equation 4 Type I FTE'!$B22,'Equation 3 FTE Conversion'!$B$10:$E$32,4,FALSE)</f>
        <v>9.9176978417266193E-2</v>
      </c>
      <c r="DD22" s="25">
        <f>'RIMS II Type I Employment'!DD22*VLOOKUP('Equation 4 Type I FTE'!$B22,'Equation 3 FTE Conversion'!$B$10:$E$32,4,FALSE)</f>
        <v>7.7444604316546761E-2</v>
      </c>
      <c r="DE22" s="25">
        <f>'RIMS II Type I Employment'!DE22*VLOOKUP('Equation 4 Type I FTE'!$B22,'Equation 3 FTE Conversion'!$B$10:$E$32,4,FALSE)</f>
        <v>0.12008057553956834</v>
      </c>
      <c r="DF22" s="25">
        <f>'RIMS II Type I Employment'!DF22*VLOOKUP('Equation 4 Type I FTE'!$B22,'Equation 3 FTE Conversion'!$B$10:$E$32,4,FALSE)</f>
        <v>7.7168345323741006E-2</v>
      </c>
      <c r="DG22" s="25">
        <f>'RIMS II Type I Employment'!DG22*VLOOKUP('Equation 4 Type I FTE'!$B22,'Equation 3 FTE Conversion'!$B$10:$E$32,4,FALSE)</f>
        <v>9.7335251798561159E-2</v>
      </c>
      <c r="DH22" s="25">
        <f>'RIMS II Type I Employment'!DH22*VLOOKUP('Equation 4 Type I FTE'!$B22,'Equation 3 FTE Conversion'!$B$10:$E$32,4,FALSE)</f>
        <v>0.11308201438848922</v>
      </c>
      <c r="DI22" s="25">
        <f>'RIMS II Type I Employment'!DI22*VLOOKUP('Equation 4 Type I FTE'!$B22,'Equation 3 FTE Conversion'!$B$10:$E$32,4,FALSE)</f>
        <v>4.328057553956835E-2</v>
      </c>
      <c r="DJ22" s="25">
        <f>'RIMS II Type I Employment'!DJ22*VLOOKUP('Equation 4 Type I FTE'!$B22,'Equation 3 FTE Conversion'!$B$10:$E$32,4,FALSE)</f>
        <v>5.856690647482015E-2</v>
      </c>
      <c r="DK22" s="25">
        <f>'RIMS II Type I Employment'!DK22*VLOOKUP('Equation 4 Type I FTE'!$B22,'Equation 3 FTE Conversion'!$B$10:$E$32,4,FALSE)</f>
        <v>7.6707913669064751E-2</v>
      </c>
      <c r="DL22" s="25">
        <f>'RIMS II Type I Employment'!DL22*VLOOKUP('Equation 4 Type I FTE'!$B22,'Equation 3 FTE Conversion'!$B$10:$E$32,4,FALSE)</f>
        <v>8.3430215827338131E-2</v>
      </c>
      <c r="DM22" s="25">
        <f>'RIMS II Type I Employment'!DM22*VLOOKUP('Equation 4 Type I FTE'!$B22,'Equation 3 FTE Conversion'!$B$10:$E$32,4,FALSE)</f>
        <v>3.0296402877697842E-2</v>
      </c>
      <c r="DN22" s="25">
        <f>'RIMS II Type I Employment'!DN22*VLOOKUP('Equation 4 Type I FTE'!$B22,'Equation 3 FTE Conversion'!$B$10:$E$32,4,FALSE)</f>
        <v>0.12431654676258995</v>
      </c>
      <c r="DO22" s="25">
        <f>'RIMS II Type I Employment'!DO22*VLOOKUP('Equation 4 Type I FTE'!$B22,'Equation 3 FTE Conversion'!$B$10:$E$32,4,FALSE)</f>
        <v>5.5988489208633099E-2</v>
      </c>
      <c r="DP22" s="25">
        <f>'RIMS II Type I Employment'!DP22*VLOOKUP('Equation 4 Type I FTE'!$B22,'Equation 3 FTE Conversion'!$B$10:$E$32,4,FALSE)</f>
        <v>4.9266187050359712E-2</v>
      </c>
      <c r="DQ22" s="25">
        <f>'RIMS II Type I Employment'!DQ22*VLOOKUP('Equation 4 Type I FTE'!$B22,'Equation 3 FTE Conversion'!$B$10:$E$32,4,FALSE)</f>
        <v>5.6080575539568349E-2</v>
      </c>
      <c r="DR22" s="25">
        <f>'RIMS II Type I Employment'!DR22*VLOOKUP('Equation 4 Type I FTE'!$B22,'Equation 3 FTE Conversion'!$B$10:$E$32,4,FALSE)</f>
        <v>6.6025899280575548E-2</v>
      </c>
      <c r="DS22" s="25">
        <f>'RIMS II Type I Employment'!DS22*VLOOKUP('Equation 4 Type I FTE'!$B22,'Equation 3 FTE Conversion'!$B$10:$E$32,4,FALSE)</f>
        <v>6.0132374100719428E-2</v>
      </c>
      <c r="DT22" s="25">
        <f>'RIMS II Type I Employment'!DT22*VLOOKUP('Equation 4 Type I FTE'!$B22,'Equation 3 FTE Conversion'!$B$10:$E$32,4,FALSE)</f>
        <v>8.4535251798561167E-2</v>
      </c>
      <c r="DU22" s="25">
        <f>'RIMS II Type I Employment'!DU22*VLOOKUP('Equation 4 Type I FTE'!$B22,'Equation 3 FTE Conversion'!$B$10:$E$32,4,FALSE)</f>
        <v>9.4572661870503602E-2</v>
      </c>
      <c r="DV22" s="25">
        <f>'RIMS II Type I Employment'!DV22*VLOOKUP('Equation 4 Type I FTE'!$B22,'Equation 3 FTE Conversion'!$B$10:$E$32,4,FALSE)</f>
        <v>5.9303597122302161E-2</v>
      </c>
      <c r="DW22" s="25">
        <f>'RIMS II Type I Employment'!DW22*VLOOKUP('Equation 4 Type I FTE'!$B22,'Equation 3 FTE Conversion'!$B$10:$E$32,4,FALSE)</f>
        <v>4.3004316546762587E-2</v>
      </c>
      <c r="DX22" s="25">
        <f>'RIMS II Type I Employment'!DX22*VLOOKUP('Equation 4 Type I FTE'!$B22,'Equation 3 FTE Conversion'!$B$10:$E$32,4,FALSE)</f>
        <v>5.1660431654676257E-2</v>
      </c>
      <c r="DY22" s="25">
        <f>'RIMS II Type I Employment'!DY22*VLOOKUP('Equation 4 Type I FTE'!$B22,'Equation 3 FTE Conversion'!$B$10:$E$32,4,FALSE)</f>
        <v>4.4477697841726622E-2</v>
      </c>
      <c r="DZ22" s="25">
        <f>'RIMS II Type I Employment'!DZ22*VLOOKUP('Equation 4 Type I FTE'!$B22,'Equation 3 FTE Conversion'!$B$10:$E$32,4,FALSE)</f>
        <v>6.3539568345323746E-2</v>
      </c>
      <c r="EA22" s="25">
        <f>'RIMS II Type I Employment'!EA22*VLOOKUP('Equation 4 Type I FTE'!$B22,'Equation 3 FTE Conversion'!$B$10:$E$32,4,FALSE)</f>
        <v>5.2120863309352519E-2</v>
      </c>
      <c r="EB22" s="25">
        <f>'RIMS II Type I Employment'!EB22*VLOOKUP('Equation 4 Type I FTE'!$B22,'Equation 3 FTE Conversion'!$B$10:$E$32,4,FALSE)</f>
        <v>5.1568345323741008E-2</v>
      </c>
      <c r="EC22" s="25">
        <f>'RIMS II Type I Employment'!EC22*VLOOKUP('Equation 4 Type I FTE'!$B22,'Equation 3 FTE Conversion'!$B$10:$E$32,4,FALSE)</f>
        <v>3.8031654676258998E-2</v>
      </c>
      <c r="ED22" s="25">
        <f>'RIMS II Type I Employment'!ED22*VLOOKUP('Equation 4 Type I FTE'!$B22,'Equation 3 FTE Conversion'!$B$10:$E$32,4,FALSE)</f>
        <v>5.2397122302158275E-2</v>
      </c>
      <c r="EE22" s="25">
        <f>'RIMS II Type I Employment'!EE22*VLOOKUP('Equation 4 Type I FTE'!$B22,'Equation 3 FTE Conversion'!$B$10:$E$32,4,FALSE)</f>
        <v>5.0371223021582735E-2</v>
      </c>
      <c r="EF22" s="25">
        <f>'RIMS II Type I Employment'!EF22*VLOOKUP('Equation 4 Type I FTE'!$B22,'Equation 3 FTE Conversion'!$B$10:$E$32,4,FALSE)</f>
        <v>5.0923741007194247E-2</v>
      </c>
      <c r="EG22" s="25">
        <f>'RIMS II Type I Employment'!EG22*VLOOKUP('Equation 4 Type I FTE'!$B22,'Equation 3 FTE Conversion'!$B$10:$E$32,4,FALSE)</f>
        <v>0.10893812949640289</v>
      </c>
      <c r="EH22" s="25">
        <f>'RIMS II Type I Employment'!EH22*VLOOKUP('Equation 4 Type I FTE'!$B22,'Equation 3 FTE Conversion'!$B$10:$E$32,4,FALSE)</f>
        <v>3.8400000000000004E-2</v>
      </c>
      <c r="EI22" s="25">
        <f>'RIMS II Type I Employment'!EI22*VLOOKUP('Equation 4 Type I FTE'!$B22,'Equation 3 FTE Conversion'!$B$10:$E$32,4,FALSE)</f>
        <v>3.5269064748201441E-2</v>
      </c>
      <c r="EJ22" s="25">
        <f>'RIMS II Type I Employment'!EJ22*VLOOKUP('Equation 4 Type I FTE'!$B22,'Equation 3 FTE Conversion'!$B$10:$E$32,4,FALSE)</f>
        <v>4.1807194244604322E-2</v>
      </c>
      <c r="EK22" s="25">
        <f>'RIMS II Type I Employment'!EK22*VLOOKUP('Equation 4 Type I FTE'!$B22,'Equation 3 FTE Conversion'!$B$10:$E$32,4,FALSE)</f>
        <v>7.0722302158273381E-2</v>
      </c>
      <c r="EL22" s="25">
        <f>'RIMS II Type I Employment'!EL22*VLOOKUP('Equation 4 Type I FTE'!$B22,'Equation 3 FTE Conversion'!$B$10:$E$32,4,FALSE)</f>
        <v>7.0446043165467626E-2</v>
      </c>
      <c r="EM22" s="25">
        <f>'RIMS II Type I Employment'!EM22*VLOOKUP('Equation 4 Type I FTE'!$B22,'Equation 3 FTE Conversion'!$B$10:$E$32,4,FALSE)</f>
        <v>4.5122302158273384E-2</v>
      </c>
      <c r="EN22" s="25">
        <f>'RIMS II Type I Employment'!EN22*VLOOKUP('Equation 4 Type I FTE'!$B22,'Equation 3 FTE Conversion'!$B$10:$E$32,4,FALSE)</f>
        <v>6.344748201438849E-2</v>
      </c>
      <c r="EO22" s="25">
        <f>'RIMS II Type I Employment'!EO22*VLOOKUP('Equation 4 Type I FTE'!$B22,'Equation 3 FTE Conversion'!$B$10:$E$32,4,FALSE)</f>
        <v>8.7021582733812955E-2</v>
      </c>
      <c r="EP22" s="25">
        <f>'RIMS II Type I Employment'!EP22*VLOOKUP('Equation 4 Type I FTE'!$B22,'Equation 3 FTE Conversion'!$B$10:$E$32,4,FALSE)</f>
        <v>9.9269064748201449E-2</v>
      </c>
      <c r="EQ22" s="25">
        <f>'RIMS II Type I Employment'!EQ22*VLOOKUP('Equation 4 Type I FTE'!$B22,'Equation 3 FTE Conversion'!$B$10:$E$32,4,FALSE)</f>
        <v>6.7867625899280581E-2</v>
      </c>
      <c r="ER22" s="25">
        <f>'RIMS II Type I Employment'!ER22*VLOOKUP('Equation 4 Type I FTE'!$B22,'Equation 3 FTE Conversion'!$B$10:$E$32,4,FALSE)</f>
        <v>7.1274820143884893E-2</v>
      </c>
      <c r="ES22" s="25">
        <f>'RIMS II Type I Employment'!ES22*VLOOKUP('Equation 4 Type I FTE'!$B22,'Equation 3 FTE Conversion'!$B$10:$E$32,4,FALSE)</f>
        <v>6.1145323741007201E-2</v>
      </c>
      <c r="ET22" s="25">
        <f>'RIMS II Type I Employment'!ET22*VLOOKUP('Equation 4 Type I FTE'!$B22,'Equation 3 FTE Conversion'!$B$10:$E$32,4,FALSE)</f>
        <v>9.328345323741008E-2</v>
      </c>
      <c r="EU22" s="25">
        <f>'RIMS II Type I Employment'!EU22*VLOOKUP('Equation 4 Type I FTE'!$B22,'Equation 3 FTE Conversion'!$B$10:$E$32,4,FALSE)</f>
        <v>7.4958273381294974E-2</v>
      </c>
      <c r="EV22" s="25">
        <f>'RIMS II Type I Employment'!EV22*VLOOKUP('Equation 4 Type I FTE'!$B22,'Equation 3 FTE Conversion'!$B$10:$E$32,4,FALSE)</f>
        <v>0.15120575539568348</v>
      </c>
      <c r="EW22" s="25">
        <f>'RIMS II Type I Employment'!EW22*VLOOKUP('Equation 4 Type I FTE'!$B22,'Equation 3 FTE Conversion'!$B$10:$E$32,4,FALSE)</f>
        <v>3.5821582733812946E-2</v>
      </c>
      <c r="EX22" s="25">
        <f>'RIMS II Type I Employment'!EX22*VLOOKUP('Equation 4 Type I FTE'!$B22,'Equation 3 FTE Conversion'!$B$10:$E$32,4,FALSE)</f>
        <v>6.3539568345323746E-2</v>
      </c>
      <c r="EY22" s="25">
        <f>'RIMS II Type I Employment'!EY22*VLOOKUP('Equation 4 Type I FTE'!$B22,'Equation 3 FTE Conversion'!$B$10:$E$32,4,FALSE)</f>
        <v>0.10608345323741007</v>
      </c>
      <c r="EZ22" s="25">
        <f>'RIMS II Type I Employment'!EZ22*VLOOKUP('Equation 4 Type I FTE'!$B22,'Equation 3 FTE Conversion'!$B$10:$E$32,4,FALSE)</f>
        <v>0.24052949640287771</v>
      </c>
      <c r="FA22" s="25">
        <f>'RIMS II Type I Employment'!FA22*VLOOKUP('Equation 4 Type I FTE'!$B22,'Equation 3 FTE Conversion'!$B$10:$E$32,4,FALSE)</f>
        <v>5.8935251798561156E-2</v>
      </c>
      <c r="FB22" s="25">
        <f>'RIMS II Type I Employment'!FB22*VLOOKUP('Equation 4 Type I FTE'!$B22,'Equation 3 FTE Conversion'!$B$10:$E$32,4,FALSE)</f>
        <v>0.10985899280575541</v>
      </c>
      <c r="FC22" s="25">
        <f>'RIMS II Type I Employment'!FC22*VLOOKUP('Equation 4 Type I FTE'!$B22,'Equation 3 FTE Conversion'!$B$10:$E$32,4,FALSE)</f>
        <v>0.10175539568345324</v>
      </c>
      <c r="FD22" s="25">
        <f>'RIMS II Type I Employment'!FD22*VLOOKUP('Equation 4 Type I FTE'!$B22,'Equation 3 FTE Conversion'!$B$10:$E$32,4,FALSE)</f>
        <v>5.5988489208633099E-2</v>
      </c>
      <c r="FE22" s="25">
        <f>'RIMS II Type I Employment'!FE22*VLOOKUP('Equation 4 Type I FTE'!$B22,'Equation 3 FTE Conversion'!$B$10:$E$32,4,FALSE)</f>
        <v>5.9671942446043166E-2</v>
      </c>
      <c r="FF22" s="25">
        <f>'RIMS II Type I Employment'!FF22*VLOOKUP('Equation 4 Type I FTE'!$B22,'Equation 3 FTE Conversion'!$B$10:$E$32,4,FALSE)</f>
        <v>4.8345323741007196E-2</v>
      </c>
      <c r="FG22" s="25">
        <f>'RIMS II Type I Employment'!FG22*VLOOKUP('Equation 4 Type I FTE'!$B22,'Equation 3 FTE Conversion'!$B$10:$E$32,4,FALSE)</f>
        <v>0.11262158273381297</v>
      </c>
      <c r="FH22" s="25">
        <f>'RIMS II Type I Employment'!FH22*VLOOKUP('Equation 4 Type I FTE'!$B22,'Equation 3 FTE Conversion'!$B$10:$E$32,4,FALSE)</f>
        <v>9.2915107913669068E-2</v>
      </c>
      <c r="FI22" s="25">
        <f>'RIMS II Type I Employment'!FI22*VLOOKUP('Equation 4 Type I FTE'!$B22,'Equation 3 FTE Conversion'!$B$10:$E$32,4,FALSE)</f>
        <v>0.12606618705035971</v>
      </c>
      <c r="FJ22" s="25">
        <f>'RIMS II Type I Employment'!FJ22*VLOOKUP('Equation 4 Type I FTE'!$B22,'Equation 3 FTE Conversion'!$B$10:$E$32,4,FALSE)</f>
        <v>0.14135251798561152</v>
      </c>
      <c r="FK22" s="25">
        <f>'RIMS II Type I Employment'!FK22*VLOOKUP('Equation 4 Type I FTE'!$B22,'Equation 3 FTE Conversion'!$B$10:$E$32,4,FALSE)</f>
        <v>0.14696978417266188</v>
      </c>
      <c r="FL22" s="25">
        <f>'RIMS II Type I Employment'!FL22*VLOOKUP('Equation 4 Type I FTE'!$B22,'Equation 3 FTE Conversion'!$B$10:$E$32,4,FALSE)</f>
        <v>0.10313669064748202</v>
      </c>
      <c r="FM22" s="25">
        <f>'RIMS II Type I Employment'!FM22*VLOOKUP('Equation 4 Type I FTE'!$B22,'Equation 3 FTE Conversion'!$B$10:$E$32,4,FALSE)</f>
        <v>0.12753956834532376</v>
      </c>
      <c r="FN22" s="25">
        <f>'RIMS II Type I Employment'!FN22*VLOOKUP('Equation 4 Type I FTE'!$B22,'Equation 3 FTE Conversion'!$B$10:$E$32,4,FALSE)</f>
        <v>0.12072517985611511</v>
      </c>
      <c r="FO22" s="25">
        <f>'RIMS II Type I Employment'!FO22*VLOOKUP('Equation 4 Type I FTE'!$B22,'Equation 3 FTE Conversion'!$B$10:$E$32,4,FALSE)</f>
        <v>6.6578417266187059E-2</v>
      </c>
      <c r="FP22" s="25">
        <f>'RIMS II Type I Employment'!FP22*VLOOKUP('Equation 4 Type I FTE'!$B22,'Equation 3 FTE Conversion'!$B$10:$E$32,4,FALSE)</f>
        <v>7.3484892086330938E-2</v>
      </c>
      <c r="FQ22" s="25">
        <f>'RIMS II Type I Employment'!FQ22*VLOOKUP('Equation 4 Type I FTE'!$B22,'Equation 3 FTE Conversion'!$B$10:$E$32,4,FALSE)</f>
        <v>7.0722302158273381E-2</v>
      </c>
      <c r="FR22" s="25">
        <f>'RIMS II Type I Employment'!FR22*VLOOKUP('Equation 4 Type I FTE'!$B22,'Equation 3 FTE Conversion'!$B$10:$E$32,4,FALSE)</f>
        <v>6.8696402877697849E-2</v>
      </c>
      <c r="FS22" s="25">
        <f>'RIMS II Type I Employment'!FS22*VLOOKUP('Equation 4 Type I FTE'!$B22,'Equation 3 FTE Conversion'!$B$10:$E$32,4,FALSE)</f>
        <v>0.10792517985611511</v>
      </c>
      <c r="FT22" s="25">
        <f>'RIMS II Type I Employment'!FT22*VLOOKUP('Equation 4 Type I FTE'!$B22,'Equation 3 FTE Conversion'!$B$10:$E$32,4,FALSE)</f>
        <v>0.10018992805755396</v>
      </c>
      <c r="FU22" s="25">
        <f>'RIMS II Type I Employment'!FU22*VLOOKUP('Equation 4 Type I FTE'!$B22,'Equation 3 FTE Conversion'!$B$10:$E$32,4,FALSE)</f>
        <v>0.11427913669064749</v>
      </c>
      <c r="FV22" s="25">
        <f>'RIMS II Type I Employment'!FV22*VLOOKUP('Equation 4 Type I FTE'!$B22,'Equation 3 FTE Conversion'!$B$10:$E$32,4,FALSE)</f>
        <v>0.11124028776978419</v>
      </c>
      <c r="FW22" s="25">
        <f>'RIMS II Type I Employment'!FW22*VLOOKUP('Equation 4 Type I FTE'!$B22,'Equation 3 FTE Conversion'!$B$10:$E$32,4,FALSE)</f>
        <v>9.6690647482014391E-2</v>
      </c>
      <c r="FX22" s="25">
        <f>'RIMS II Type I Employment'!FX22*VLOOKUP('Equation 4 Type I FTE'!$B22,'Equation 3 FTE Conversion'!$B$10:$E$32,4,FALSE)</f>
        <v>0.12827625899280576</v>
      </c>
      <c r="FY22" s="25">
        <f>'RIMS II Type I Employment'!FY22*VLOOKUP('Equation 4 Type I FTE'!$B22,'Equation 3 FTE Conversion'!$B$10:$E$32,4,FALSE)</f>
        <v>0.12136978417266188</v>
      </c>
      <c r="FZ22" s="25">
        <f>'RIMS II Type I Employment'!FZ22*VLOOKUP('Equation 4 Type I FTE'!$B22,'Equation 3 FTE Conversion'!$B$10:$E$32,4,FALSE)</f>
        <v>5.2305035971223025E-2</v>
      </c>
      <c r="GA22" s="25">
        <f>'RIMS II Type I Employment'!GA22*VLOOKUP('Equation 4 Type I FTE'!$B22,'Equation 3 FTE Conversion'!$B$10:$E$32,4,FALSE)</f>
        <v>5.9487769784172667E-2</v>
      </c>
      <c r="GB22" s="25">
        <f>'RIMS II Type I Employment'!GB22*VLOOKUP('Equation 4 Type I FTE'!$B22,'Equation 3 FTE Conversion'!$B$10:$E$32,4,FALSE)</f>
        <v>6.8604316546762592E-2</v>
      </c>
      <c r="GC22" s="25">
        <f>'RIMS II Type I Employment'!GC22*VLOOKUP('Equation 4 Type I FTE'!$B22,'Equation 3 FTE Conversion'!$B$10:$E$32,4,FALSE)</f>
        <v>6.6394244604316546E-2</v>
      </c>
      <c r="GD22" s="25">
        <f>'RIMS II Type I Employment'!GD22*VLOOKUP('Equation 4 Type I FTE'!$B22,'Equation 3 FTE Conversion'!$B$10:$E$32,4,FALSE)</f>
        <v>5.7646043165467634E-2</v>
      </c>
      <c r="GE22" s="25">
        <f>'RIMS II Type I Employment'!GE22*VLOOKUP('Equation 4 Type I FTE'!$B22,'Equation 3 FTE Conversion'!$B$10:$E$32,4,FALSE)</f>
        <v>5.4883453237410076E-2</v>
      </c>
      <c r="GF22" s="25">
        <f>'RIMS II Type I Employment'!GF22*VLOOKUP('Equation 4 Type I FTE'!$B22,'Equation 3 FTE Conversion'!$B$10:$E$32,4,FALSE)</f>
        <v>5.5343884892086331E-2</v>
      </c>
      <c r="GG22" s="25">
        <f>'RIMS II Type I Employment'!GG22*VLOOKUP('Equation 4 Type I FTE'!$B22,'Equation 3 FTE Conversion'!$B$10:$E$32,4,FALSE)</f>
        <v>9.8992805755395694E-2</v>
      </c>
      <c r="GH22" s="25">
        <f>'RIMS II Type I Employment'!GH22*VLOOKUP('Equation 4 Type I FTE'!$B22,'Equation 3 FTE Conversion'!$B$10:$E$32,4,FALSE)</f>
        <v>8.9231654676259001E-2</v>
      </c>
      <c r="GI22" s="25">
        <f>'RIMS II Type I Employment'!GI22*VLOOKUP('Equation 4 Type I FTE'!$B22,'Equation 3 FTE Conversion'!$B$10:$E$32,4,FALSE)</f>
        <v>8.9231654676259001E-2</v>
      </c>
      <c r="GJ22" s="25">
        <f>'RIMS II Type I Employment'!GJ22*VLOOKUP('Equation 4 Type I FTE'!$B22,'Equation 3 FTE Conversion'!$B$10:$E$32,4,FALSE)</f>
        <v>0.22745323741007195</v>
      </c>
      <c r="GK22" s="25">
        <f>'RIMS II Type I Employment'!GK22*VLOOKUP('Equation 4 Type I FTE'!$B22,'Equation 3 FTE Conversion'!$B$10:$E$32,4,FALSE)</f>
        <v>0.16759712230215829</v>
      </c>
      <c r="GL22" s="25">
        <f>'RIMS II Type I Employment'!GL22*VLOOKUP('Equation 4 Type I FTE'!$B22,'Equation 3 FTE Conversion'!$B$10:$E$32,4,FALSE)</f>
        <v>0.2145611510791367</v>
      </c>
      <c r="GM22" s="25">
        <f>'RIMS II Type I Employment'!GM22*VLOOKUP('Equation 4 Type I FTE'!$B22,'Equation 3 FTE Conversion'!$B$10:$E$32,4,FALSE)</f>
        <v>0.11648920863309353</v>
      </c>
      <c r="GN22" s="25">
        <f>'RIMS II Type I Employment'!GN22*VLOOKUP('Equation 4 Type I FTE'!$B22,'Equation 3 FTE Conversion'!$B$10:$E$32,4,FALSE)</f>
        <v>5.0187050359712236E-2</v>
      </c>
      <c r="GO22" s="25">
        <f>'RIMS II Type I Employment'!GO22*VLOOKUP('Equation 4 Type I FTE'!$B22,'Equation 3 FTE Conversion'!$B$10:$E$32,4,FALSE)</f>
        <v>6.4828776978417268E-2</v>
      </c>
      <c r="GP22" s="25">
        <f>'RIMS II Type I Employment'!GP22*VLOOKUP('Equation 4 Type I FTE'!$B22,'Equation 3 FTE Conversion'!$B$10:$E$32,4,FALSE)</f>
        <v>5.9119424460431655E-2</v>
      </c>
      <c r="GQ22" s="25">
        <f>'RIMS II Type I Employment'!GQ22*VLOOKUP('Equation 4 Type I FTE'!$B22,'Equation 3 FTE Conversion'!$B$10:$E$32,4,FALSE)</f>
        <v>0.12404028776978417</v>
      </c>
      <c r="GR22" s="25">
        <f>'RIMS II Type I Employment'!GR22*VLOOKUP('Equation 4 Type I FTE'!$B22,'Equation 3 FTE Conversion'!$B$10:$E$32,4,FALSE)</f>
        <v>9.4020143884892091E-2</v>
      </c>
      <c r="GS22" s="25">
        <f>'RIMS II Type I Employment'!GS22*VLOOKUP('Equation 4 Type I FTE'!$B22,'Equation 3 FTE Conversion'!$B$10:$E$32,4,FALSE)</f>
        <v>8.7205755395683468E-2</v>
      </c>
      <c r="GT22" s="25">
        <f>'RIMS II Type I Employment'!GT22*VLOOKUP('Equation 4 Type I FTE'!$B22,'Equation 3 FTE Conversion'!$B$10:$E$32,4,FALSE)</f>
        <v>8.6469064748201444E-2</v>
      </c>
      <c r="GU22" s="25">
        <f>'RIMS II Type I Employment'!GU22*VLOOKUP('Equation 4 Type I FTE'!$B22,'Equation 3 FTE Conversion'!$B$10:$E$32,4,FALSE)</f>
        <v>5.856690647482015E-2</v>
      </c>
      <c r="GV22" s="25">
        <f>'RIMS II Type I Employment'!GV22*VLOOKUP('Equation 4 Type I FTE'!$B22,'Equation 3 FTE Conversion'!$B$10:$E$32,4,FALSE)</f>
        <v>0.1094906474820144</v>
      </c>
      <c r="GW22" s="25">
        <f>'RIMS II Type I Employment'!GW22*VLOOKUP('Equation 4 Type I FTE'!$B22,'Equation 3 FTE Conversion'!$B$10:$E$32,4,FALSE)</f>
        <v>0.10903021582733814</v>
      </c>
      <c r="GX22" s="25">
        <f>'RIMS II Type I Employment'!GX22*VLOOKUP('Equation 4 Type I FTE'!$B22,'Equation 3 FTE Conversion'!$B$10:$E$32,4,FALSE)</f>
        <v>9.5677697841726625E-2</v>
      </c>
      <c r="GY22" s="25">
        <f>'RIMS II Type I Employment'!GY22*VLOOKUP('Equation 4 Type I FTE'!$B22,'Equation 3 FTE Conversion'!$B$10:$E$32,4,FALSE)</f>
        <v>7.7720863309352531E-2</v>
      </c>
      <c r="GZ22" s="25">
        <f>'RIMS II Type I Employment'!GZ22*VLOOKUP('Equation 4 Type I FTE'!$B22,'Equation 3 FTE Conversion'!$B$10:$E$32,4,FALSE)</f>
        <v>0.127631654676259</v>
      </c>
      <c r="HA22" s="25">
        <f>'RIMS II Type I Employment'!HA22*VLOOKUP('Equation 4 Type I FTE'!$B22,'Equation 3 FTE Conversion'!$B$10:$E$32,4,FALSE)</f>
        <v>5.681726618705036E-2</v>
      </c>
      <c r="HB22" s="25">
        <f>'RIMS II Type I Employment'!HB22*VLOOKUP('Equation 4 Type I FTE'!$B22,'Equation 3 FTE Conversion'!$B$10:$E$32,4,FALSE)</f>
        <v>3.9505035971223026E-2</v>
      </c>
      <c r="HC22" s="25">
        <f>'RIMS II Type I Employment'!HC22*VLOOKUP('Equation 4 Type I FTE'!$B22,'Equation 3 FTE Conversion'!$B$10:$E$32,4,FALSE)</f>
        <v>7.1274820143884893E-2</v>
      </c>
      <c r="HD22" s="25">
        <f>'RIMS II Type I Employment'!HD22*VLOOKUP('Equation 4 Type I FTE'!$B22,'Equation 3 FTE Conversion'!$B$10:$E$32,4,FALSE)</f>
        <v>6.8880575539568348E-2</v>
      </c>
      <c r="HE22" s="25">
        <f>'RIMS II Type I Employment'!HE22*VLOOKUP('Equation 4 Type I FTE'!$B22,'Equation 3 FTE Conversion'!$B$10:$E$32,4,FALSE)</f>
        <v>9.0336690647482024E-2</v>
      </c>
      <c r="HF22" s="25">
        <f>'RIMS II Type I Employment'!HF22*VLOOKUP('Equation 4 Type I FTE'!$B22,'Equation 3 FTE Conversion'!$B$10:$E$32,4,FALSE)</f>
        <v>5.8382733812949644E-2</v>
      </c>
      <c r="HG22" s="25">
        <f>'RIMS II Type I Employment'!HG22*VLOOKUP('Equation 4 Type I FTE'!$B22,'Equation 3 FTE Conversion'!$B$10:$E$32,4,FALSE)</f>
        <v>0.14337841726618705</v>
      </c>
      <c r="HH22" s="25">
        <f>'RIMS II Type I Employment'!HH22*VLOOKUP('Equation 4 Type I FTE'!$B22,'Equation 3 FTE Conversion'!$B$10:$E$32,4,FALSE)</f>
        <v>0.16538705035971224</v>
      </c>
      <c r="HI22" s="25">
        <f>'RIMS II Type I Employment'!HI22*VLOOKUP('Equation 4 Type I FTE'!$B22,'Equation 3 FTE Conversion'!$B$10:$E$32,4,FALSE)</f>
        <v>7.0906474820143894E-2</v>
      </c>
      <c r="HJ22" s="25">
        <f>'RIMS II Type I Employment'!HJ22*VLOOKUP('Equation 4 Type I FTE'!$B22,'Equation 3 FTE Conversion'!$B$10:$E$32,4,FALSE)</f>
        <v>7.9286330935251795E-2</v>
      </c>
      <c r="HK22" s="25">
        <f>'RIMS II Type I Employment'!HK22*VLOOKUP('Equation 4 Type I FTE'!$B22,'Equation 3 FTE Conversion'!$B$10:$E$32,4,FALSE)</f>
        <v>0</v>
      </c>
      <c r="HL22" s="25">
        <f>'RIMS II Type I Employment'!HL22*VLOOKUP('Equation 4 Type I FTE'!$B22,'Equation 3 FTE Conversion'!$B$10:$E$32,4,FALSE)</f>
        <v>5.1292086330935252E-2</v>
      </c>
      <c r="HM22" s="25">
        <f>'RIMS II Type I Employment'!HM22*VLOOKUP('Equation 4 Type I FTE'!$B22,'Equation 3 FTE Conversion'!$B$10:$E$32,4,FALSE)</f>
        <v>5.875107913669065E-2</v>
      </c>
      <c r="HN22" s="25">
        <f>'RIMS II Type I Employment'!HN22*VLOOKUP('Equation 4 Type I FTE'!$B22,'Equation 3 FTE Conversion'!$B$10:$E$32,4,FALSE)</f>
        <v>9.4388489208633089E-2</v>
      </c>
      <c r="HO22" s="25">
        <f>'RIMS II Type I Employment'!HO22*VLOOKUP('Equation 4 Type I FTE'!$B22,'Equation 3 FTE Conversion'!$B$10:$E$32,4,FALSE)</f>
        <v>7.3945323741007193E-2</v>
      </c>
      <c r="HP22" s="25">
        <f>'RIMS II Type I Employment'!HP22*VLOOKUP('Equation 4 Type I FTE'!$B22,'Equation 3 FTE Conversion'!$B$10:$E$32,4,FALSE)</f>
        <v>0.10065035971223021</v>
      </c>
      <c r="HQ22" s="25">
        <f>'RIMS II Type I Employment'!HQ22*VLOOKUP('Equation 4 Type I FTE'!$B22,'Equation 3 FTE Conversion'!$B$10:$E$32,4,FALSE)</f>
        <v>7.0261870503597126E-2</v>
      </c>
      <c r="HR22" s="25">
        <f>'RIMS II Type I Employment'!HR22*VLOOKUP('Equation 4 Type I FTE'!$B22,'Equation 3 FTE Conversion'!$B$10:$E$32,4,FALSE)</f>
        <v>0.11989640287769786</v>
      </c>
      <c r="HS22" s="25">
        <f>'RIMS II Type I Employment'!HS22*VLOOKUP('Equation 4 Type I FTE'!$B22,'Equation 3 FTE Conversion'!$B$10:$E$32,4,FALSE)</f>
        <v>0.14301007194244605</v>
      </c>
      <c r="HT22" s="25">
        <f>'RIMS II Type I Employment'!HT22*VLOOKUP('Equation 4 Type I FTE'!$B22,'Equation 3 FTE Conversion'!$B$10:$E$32,4,FALSE)</f>
        <v>0.15912517985611513</v>
      </c>
      <c r="HU22" s="25">
        <f>'RIMS II Type I Employment'!HU22*VLOOKUP('Equation 4 Type I FTE'!$B22,'Equation 3 FTE Conversion'!$B$10:$E$32,4,FALSE)</f>
        <v>1.9430215827338133E-2</v>
      </c>
      <c r="HV22" s="25">
        <f>'RIMS II Type I Employment'!HV22*VLOOKUP('Equation 4 Type I FTE'!$B22,'Equation 3 FTE Conversion'!$B$10:$E$32,4,FALSE)</f>
        <v>5.9764028776978423E-2</v>
      </c>
      <c r="HW22" s="25">
        <f>'RIMS II Type I Employment'!HW22*VLOOKUP('Equation 4 Type I FTE'!$B22,'Equation 3 FTE Conversion'!$B$10:$E$32,4,FALSE)</f>
        <v>5.2581294964028781E-2</v>
      </c>
      <c r="HX22" s="25">
        <f>'RIMS II Type I Employment'!HX22*VLOOKUP('Equation 4 Type I FTE'!$B22,'Equation 3 FTE Conversion'!$B$10:$E$32,4,FALSE)</f>
        <v>3.6097841726618708E-2</v>
      </c>
      <c r="HY22" s="25">
        <f>'RIMS II Type I Employment'!HY22*VLOOKUP('Equation 4 Type I FTE'!$B22,'Equation 3 FTE Conversion'!$B$10:$E$32,4,FALSE)</f>
        <v>2.3758273381294964E-2</v>
      </c>
      <c r="HZ22" s="25">
        <f>'RIMS II Type I Employment'!HZ22*VLOOKUP('Equation 4 Type I FTE'!$B22,'Equation 3 FTE Conversion'!$B$10:$E$32,4,FALSE)</f>
        <v>6.3539568345323746E-2</v>
      </c>
      <c r="IA22" s="25">
        <f>'RIMS II Type I Employment'!IA22*VLOOKUP('Equation 4 Type I FTE'!$B22,'Equation 3 FTE Conversion'!$B$10:$E$32,4,FALSE)</f>
        <v>6.4828776978417268E-2</v>
      </c>
      <c r="IB22" s="25">
        <f>'RIMS II Type I Employment'!IB22*VLOOKUP('Equation 4 Type I FTE'!$B22,'Equation 3 FTE Conversion'!$B$10:$E$32,4,FALSE)</f>
        <v>8.3522302158273387E-2</v>
      </c>
      <c r="IC22" s="25">
        <f>'RIMS II Type I Employment'!IC22*VLOOKUP('Equation 4 Type I FTE'!$B22,'Equation 3 FTE Conversion'!$B$10:$E$32,4,FALSE)</f>
        <v>5.7922302158273382E-2</v>
      </c>
      <c r="ID22" s="25">
        <f>'RIMS II Type I Employment'!ID22*VLOOKUP('Equation 4 Type I FTE'!$B22,'Equation 3 FTE Conversion'!$B$10:$E$32,4,FALSE)</f>
        <v>4.9266187050359712E-2</v>
      </c>
      <c r="IE22" s="25">
        <f>'RIMS II Type I Employment'!IE22*VLOOKUP('Equation 4 Type I FTE'!$B22,'Equation 3 FTE Conversion'!$B$10:$E$32,4,FALSE)</f>
        <v>7.0446043165467626E-2</v>
      </c>
      <c r="IF22" s="25">
        <f>'RIMS II Type I Employment'!IF22*VLOOKUP('Equation 4 Type I FTE'!$B22,'Equation 3 FTE Conversion'!$B$10:$E$32,4,FALSE)</f>
        <v>0.11805467625899282</v>
      </c>
      <c r="IG22" s="25">
        <f>'RIMS II Type I Employment'!IG22*VLOOKUP('Equation 4 Type I FTE'!$B22,'Equation 3 FTE Conversion'!$B$10:$E$32,4,FALSE)</f>
        <v>0.11243741007194245</v>
      </c>
      <c r="IH22" s="25">
        <f>'RIMS II Type I Employment'!IH22*VLOOKUP('Equation 4 Type I FTE'!$B22,'Equation 3 FTE Conversion'!$B$10:$E$32,4,FALSE)</f>
        <v>0.13545899280575541</v>
      </c>
      <c r="II22" s="25">
        <f>'RIMS II Type I Employment'!II22*VLOOKUP('Equation 4 Type I FTE'!$B22,'Equation 3 FTE Conversion'!$B$10:$E$32,4,FALSE)</f>
        <v>7.4497841726618705E-2</v>
      </c>
      <c r="IJ22" s="25">
        <f>'RIMS II Type I Employment'!IJ22*VLOOKUP('Equation 4 Type I FTE'!$B22,'Equation 3 FTE Conversion'!$B$10:$E$32,4,FALSE)</f>
        <v>6.5012949640287768E-2</v>
      </c>
      <c r="IK22" s="25">
        <f>'RIMS II Type I Employment'!IK22*VLOOKUP('Equation 4 Type I FTE'!$B22,'Equation 3 FTE Conversion'!$B$10:$E$32,4,FALSE)</f>
        <v>4.3833093525179861E-2</v>
      </c>
      <c r="IL22" s="25">
        <f>'RIMS II Type I Employment'!IL22*VLOOKUP('Equation 4 Type I FTE'!$B22,'Equation 3 FTE Conversion'!$B$10:$E$32,4,FALSE)</f>
        <v>5.663309352517986E-2</v>
      </c>
      <c r="IM22" s="25">
        <f>'RIMS II Type I Employment'!IM22*VLOOKUP('Equation 4 Type I FTE'!$B22,'Equation 3 FTE Conversion'!$B$10:$E$32,4,FALSE)</f>
        <v>6.8328057553956836E-2</v>
      </c>
      <c r="IN22" s="25">
        <f>'RIMS II Type I Employment'!IN22*VLOOKUP('Equation 4 Type I FTE'!$B22,'Equation 3 FTE Conversion'!$B$10:$E$32,4,FALSE)</f>
        <v>5.479136690647482E-2</v>
      </c>
      <c r="IO22" s="25">
        <f>'RIMS II Type I Employment'!IO22*VLOOKUP('Equation 4 Type I FTE'!$B22,'Equation 3 FTE Conversion'!$B$10:$E$32,4,FALSE)</f>
        <v>6.4736690647482026E-2</v>
      </c>
      <c r="IP22" s="25">
        <f>'RIMS II Type I Employment'!IP22*VLOOKUP('Equation 4 Type I FTE'!$B22,'Equation 3 FTE Conversion'!$B$10:$E$32,4,FALSE)</f>
        <v>7.4129496402877706E-2</v>
      </c>
      <c r="IQ22" s="25">
        <f>'RIMS II Type I Employment'!IQ22*VLOOKUP('Equation 4 Type I FTE'!$B22,'Equation 3 FTE Conversion'!$B$10:$E$32,4,FALSE)</f>
        <v>6.4920863309352511E-2</v>
      </c>
      <c r="IR22" s="25">
        <f>'RIMS II Type I Employment'!IR22*VLOOKUP('Equation 4 Type I FTE'!$B22,'Equation 3 FTE Conversion'!$B$10:$E$32,4,FALSE)</f>
        <v>6.5841726618705035E-2</v>
      </c>
      <c r="IS22" s="25">
        <f>'RIMS II Type I Employment'!IS22*VLOOKUP('Equation 4 Type I FTE'!$B22,'Equation 3 FTE Conversion'!$B$10:$E$32,4,FALSE)</f>
        <v>5.8198561151079145E-2</v>
      </c>
      <c r="IT22" s="25">
        <f>'RIMS II Type I Employment'!IT22*VLOOKUP('Equation 4 Type I FTE'!$B22,'Equation 3 FTE Conversion'!$B$10:$E$32,4,FALSE)</f>
        <v>6.5565467625899279E-2</v>
      </c>
      <c r="IU22" s="25">
        <f>'RIMS II Type I Employment'!IU22*VLOOKUP('Equation 4 Type I FTE'!$B22,'Equation 3 FTE Conversion'!$B$10:$E$32,4,FALSE)</f>
        <v>8.8771223021582732E-2</v>
      </c>
      <c r="IV22" s="25">
        <f>'RIMS II Type I Employment'!IV22*VLOOKUP('Equation 4 Type I FTE'!$B22,'Equation 3 FTE Conversion'!$B$10:$E$32,4,FALSE)</f>
        <v>8.8310791366906477E-2</v>
      </c>
      <c r="IW22" s="25">
        <f>'RIMS II Type I Employment'!IW22*VLOOKUP('Equation 4 Type I FTE'!$B22,'Equation 3 FTE Conversion'!$B$10:$E$32,4,FALSE)</f>
        <v>0.10009784172661872</v>
      </c>
      <c r="IX22" s="25">
        <f>'RIMS II Type I Employment'!IX22*VLOOKUP('Equation 4 Type I FTE'!$B22,'Equation 3 FTE Conversion'!$B$10:$E$32,4,FALSE)</f>
        <v>9.7887769784172671E-2</v>
      </c>
      <c r="IY22" s="25">
        <f>'RIMS II Type I Employment'!IY22*VLOOKUP('Equation 4 Type I FTE'!$B22,'Equation 3 FTE Conversion'!$B$10:$E$32,4,FALSE)</f>
        <v>5.3594244604316554E-2</v>
      </c>
      <c r="IZ22" s="25">
        <f>'RIMS II Type I Employment'!IZ22*VLOOKUP('Equation 4 Type I FTE'!$B22,'Equation 3 FTE Conversion'!$B$10:$E$32,4,FALSE)</f>
        <v>5.5159712230215832E-2</v>
      </c>
      <c r="JA22" s="25">
        <f>'RIMS II Type I Employment'!JA22*VLOOKUP('Equation 4 Type I FTE'!$B22,'Equation 3 FTE Conversion'!$B$10:$E$32,4,FALSE)</f>
        <v>6.9985611510791371E-2</v>
      </c>
      <c r="JB22" s="25">
        <f>'RIMS II Type I Employment'!JB22*VLOOKUP('Equation 4 Type I FTE'!$B22,'Equation 3 FTE Conversion'!$B$10:$E$32,4,FALSE)</f>
        <v>0.24789640287769785</v>
      </c>
      <c r="JC22" s="25">
        <f>'RIMS II Type I Employment'!JC22*VLOOKUP('Equation 4 Type I FTE'!$B22,'Equation 3 FTE Conversion'!$B$10:$E$32,4,FALSE)</f>
        <v>0.23334676258992809</v>
      </c>
      <c r="JD22" s="25">
        <f>'RIMS II Type I Employment'!JD22*VLOOKUP('Equation 4 Type I FTE'!$B22,'Equation 3 FTE Conversion'!$B$10:$E$32,4,FALSE)</f>
        <v>0.37156834532374106</v>
      </c>
      <c r="JE22" s="25">
        <f>'RIMS II Type I Employment'!JE22*VLOOKUP('Equation 4 Type I FTE'!$B22,'Equation 3 FTE Conversion'!$B$10:$E$32,4,FALSE)</f>
        <v>0.29559712230215829</v>
      </c>
      <c r="JF22" s="25">
        <f>'RIMS II Type I Employment'!JF22*VLOOKUP('Equation 4 Type I FTE'!$B22,'Equation 3 FTE Conversion'!$B$10:$E$32,4,FALSE)</f>
        <v>0.27248345323741008</v>
      </c>
      <c r="JG22" s="25">
        <f>'RIMS II Type I Employment'!JG22*VLOOKUP('Equation 4 Type I FTE'!$B22,'Equation 3 FTE Conversion'!$B$10:$E$32,4,FALSE)</f>
        <v>0.55316258992805756</v>
      </c>
      <c r="JH22" s="25">
        <f>'RIMS II Type I Employment'!JH22*VLOOKUP('Equation 4 Type I FTE'!$B22,'Equation 3 FTE Conversion'!$B$10:$E$32,4,FALSE)</f>
        <v>0.4015884892086331</v>
      </c>
      <c r="JI22" s="25">
        <f>'RIMS II Type I Employment'!JI22*VLOOKUP('Equation 4 Type I FTE'!$B22,'Equation 3 FTE Conversion'!$B$10:$E$32,4,FALSE)</f>
        <v>0.70980143884892088</v>
      </c>
      <c r="JJ22" s="25">
        <f>'RIMS II Type I Employment'!JJ22*VLOOKUP('Equation 4 Type I FTE'!$B22,'Equation 3 FTE Conversion'!$B$10:$E$32,4,FALSE)</f>
        <v>0.18417266187050363</v>
      </c>
      <c r="JK22" s="25">
        <f>'RIMS II Type I Employment'!JK22*VLOOKUP('Equation 4 Type I FTE'!$B22,'Equation 3 FTE Conversion'!$B$10:$E$32,4,FALSE)</f>
        <v>0.54303309352517992</v>
      </c>
      <c r="JL22" s="25">
        <f>'RIMS II Type I Employment'!JL22*VLOOKUP('Equation 4 Type I FTE'!$B22,'Equation 3 FTE Conversion'!$B$10:$E$32,4,FALSE)</f>
        <v>0.12873669064748203</v>
      </c>
      <c r="JM22" s="25">
        <f>'RIMS II Type I Employment'!JM22*VLOOKUP('Equation 4 Type I FTE'!$B22,'Equation 3 FTE Conversion'!$B$10:$E$32,4,FALSE)</f>
        <v>0.13794532374100718</v>
      </c>
      <c r="JN22" s="25">
        <f>'RIMS II Type I Employment'!JN22*VLOOKUP('Equation 4 Type I FTE'!$B22,'Equation 3 FTE Conversion'!$B$10:$E$32,4,FALSE)</f>
        <v>0.11630503597122302</v>
      </c>
      <c r="JO22" s="25">
        <f>'RIMS II Type I Employment'!JO22*VLOOKUP('Equation 4 Type I FTE'!$B22,'Equation 3 FTE Conversion'!$B$10:$E$32,4,FALSE)</f>
        <v>0.16317697841726619</v>
      </c>
      <c r="JP22" s="25">
        <f>'RIMS II Type I Employment'!JP22*VLOOKUP('Equation 4 Type I FTE'!$B22,'Equation 3 FTE Conversion'!$B$10:$E$32,4,FALSE)</f>
        <v>0.10617553956834533</v>
      </c>
      <c r="JQ22" s="25">
        <f>'RIMS II Type I Employment'!JQ22*VLOOKUP('Equation 4 Type I FTE'!$B22,'Equation 3 FTE Conversion'!$B$10:$E$32,4,FALSE)</f>
        <v>9.0428776978417266E-2</v>
      </c>
      <c r="JR22" s="25">
        <f>'RIMS II Type I Employment'!JR22*VLOOKUP('Equation 4 Type I FTE'!$B22,'Equation 3 FTE Conversion'!$B$10:$E$32,4,FALSE)</f>
        <v>0.15065323741007194</v>
      </c>
      <c r="JS22" s="25">
        <f>'RIMS II Type I Employment'!JS22*VLOOKUP('Equation 4 Type I FTE'!$B22,'Equation 3 FTE Conversion'!$B$10:$E$32,4,FALSE)</f>
        <v>0.1345381294964029</v>
      </c>
      <c r="JT22" s="25">
        <f>'RIMS II Type I Employment'!JT22*VLOOKUP('Equation 4 Type I FTE'!$B22,'Equation 3 FTE Conversion'!$B$10:$E$32,4,FALSE)</f>
        <v>0.74203165467625898</v>
      </c>
      <c r="JU22" s="25">
        <f>'RIMS II Type I Employment'!JU22*VLOOKUP('Equation 4 Type I FTE'!$B22,'Equation 3 FTE Conversion'!$B$10:$E$32,4,FALSE)</f>
        <v>8.4811510791366909E-2</v>
      </c>
      <c r="JV22" s="25">
        <f>'RIMS II Type I Employment'!JV22*VLOOKUP('Equation 4 Type I FTE'!$B22,'Equation 3 FTE Conversion'!$B$10:$E$32,4,FALSE)</f>
        <v>0.18555395683453241</v>
      </c>
      <c r="JW22" s="25">
        <f>'RIMS II Type I Employment'!JW22*VLOOKUP('Equation 4 Type I FTE'!$B22,'Equation 3 FTE Conversion'!$B$10:$E$32,4,FALSE)</f>
        <v>0.18748776978417267</v>
      </c>
      <c r="JX22" s="25">
        <f>'RIMS II Type I Employment'!JX22*VLOOKUP('Equation 4 Type I FTE'!$B22,'Equation 3 FTE Conversion'!$B$10:$E$32,4,FALSE)</f>
        <v>0.16455827338129497</v>
      </c>
      <c r="JY22" s="25">
        <f>'RIMS II Type I Employment'!JY22*VLOOKUP('Equation 4 Type I FTE'!$B22,'Equation 3 FTE Conversion'!$B$10:$E$32,4,FALSE)</f>
        <v>0.14319424460431657</v>
      </c>
      <c r="JZ22" s="25">
        <f>'RIMS II Type I Employment'!JZ22*VLOOKUP('Equation 4 Type I FTE'!$B22,'Equation 3 FTE Conversion'!$B$10:$E$32,4,FALSE)</f>
        <v>0.2149294964028777</v>
      </c>
      <c r="KA22" s="25">
        <f>'RIMS II Type I Employment'!KA22*VLOOKUP('Equation 4 Type I FTE'!$B22,'Equation 3 FTE Conversion'!$B$10:$E$32,4,FALSE)</f>
        <v>5.5159712230215832E-2</v>
      </c>
      <c r="KB22" s="25">
        <f>'RIMS II Type I Employment'!KB22*VLOOKUP('Equation 4 Type I FTE'!$B22,'Equation 3 FTE Conversion'!$B$10:$E$32,4,FALSE)</f>
        <v>0.10856978417266189</v>
      </c>
      <c r="KC22" s="25">
        <f>'RIMS II Type I Employment'!KC22*VLOOKUP('Equation 4 Type I FTE'!$B22,'Equation 3 FTE Conversion'!$B$10:$E$32,4,FALSE)</f>
        <v>0.1096748201438849</v>
      </c>
      <c r="KD22" s="25">
        <f>'RIMS II Type I Employment'!KD22*VLOOKUP('Equation 4 Type I FTE'!$B22,'Equation 3 FTE Conversion'!$B$10:$E$32,4,FALSE)</f>
        <v>0.14770647482014387</v>
      </c>
      <c r="KE22" s="25">
        <f>'RIMS II Type I Employment'!KE22*VLOOKUP('Equation 4 Type I FTE'!$B22,'Equation 3 FTE Conversion'!$B$10:$E$32,4,FALSE)</f>
        <v>0.2703654676258993</v>
      </c>
      <c r="KF22" s="25">
        <f>'RIMS II Type I Employment'!KF22*VLOOKUP('Equation 4 Type I FTE'!$B22,'Equation 3 FTE Conversion'!$B$10:$E$32,4,FALSE)</f>
        <v>0.31088345323741012</v>
      </c>
      <c r="KG22" s="25">
        <f>'RIMS II Type I Employment'!KG22*VLOOKUP('Equation 4 Type I FTE'!$B22,'Equation 3 FTE Conversion'!$B$10:$E$32,4,FALSE)</f>
        <v>0.27561438848920866</v>
      </c>
      <c r="KH22" s="25">
        <f>'RIMS II Type I Employment'!KH22*VLOOKUP('Equation 4 Type I FTE'!$B22,'Equation 3 FTE Conversion'!$B$10:$E$32,4,FALSE)</f>
        <v>0.23435971223021584</v>
      </c>
      <c r="KI22" s="25">
        <f>'RIMS II Type I Employment'!KI22*VLOOKUP('Equation 4 Type I FTE'!$B22,'Equation 3 FTE Conversion'!$B$10:$E$32,4,FALSE)</f>
        <v>0.13260431654676258</v>
      </c>
      <c r="KJ22" s="25">
        <f>'RIMS II Type I Employment'!KJ22*VLOOKUP('Equation 4 Type I FTE'!$B22,'Equation 3 FTE Conversion'!$B$10:$E$32,4,FALSE)</f>
        <v>0.15332374100719426</v>
      </c>
      <c r="KK22" s="25">
        <f>'RIMS II Type I Employment'!KK22*VLOOKUP('Equation 4 Type I FTE'!$B22,'Equation 3 FTE Conversion'!$B$10:$E$32,4,FALSE)</f>
        <v>0.20240575539568345</v>
      </c>
      <c r="KL22" s="25">
        <f>'RIMS II Type I Employment'!KL22*VLOOKUP('Equation 4 Type I FTE'!$B22,'Equation 3 FTE Conversion'!$B$10:$E$32,4,FALSE)</f>
        <v>0.31014676258992807</v>
      </c>
      <c r="KM22" s="25">
        <f>'RIMS II Type I Employment'!KM22*VLOOKUP('Equation 4 Type I FTE'!$B22,'Equation 3 FTE Conversion'!$B$10:$E$32,4,FALSE)</f>
        <v>0.2256115107913669</v>
      </c>
      <c r="KN22" s="25">
        <f>'RIMS II Type I Employment'!KN22*VLOOKUP('Equation 4 Type I FTE'!$B22,'Equation 3 FTE Conversion'!$B$10:$E$32,4,FALSE)</f>
        <v>8.7666187050359723E-2</v>
      </c>
      <c r="KO22" s="25">
        <f>'RIMS II Type I Employment'!KO22*VLOOKUP('Equation 4 Type I FTE'!$B22,'Equation 3 FTE Conversion'!$B$10:$E$32,4,FALSE)</f>
        <v>0.20618129496402879</v>
      </c>
      <c r="KP22" s="25">
        <f>'RIMS II Type I Employment'!KP22*VLOOKUP('Equation 4 Type I FTE'!$B22,'Equation 3 FTE Conversion'!$B$10:$E$32,4,FALSE)</f>
        <v>7.6892086330935264E-2</v>
      </c>
      <c r="KQ22" s="25">
        <f>'RIMS II Type I Employment'!KQ22*VLOOKUP('Equation 4 Type I FTE'!$B22,'Equation 3 FTE Conversion'!$B$10:$E$32,4,FALSE)</f>
        <v>0.20627338129496403</v>
      </c>
      <c r="KR22" s="25">
        <f>'RIMS II Type I Employment'!KR22*VLOOKUP('Equation 4 Type I FTE'!$B22,'Equation 3 FTE Conversion'!$B$10:$E$32,4,FALSE)</f>
        <v>4.8693410071942447</v>
      </c>
      <c r="KS22" s="25">
        <f>'RIMS II Type I Employment'!KS22*VLOOKUP('Equation 4 Type I FTE'!$B22,'Equation 3 FTE Conversion'!$B$10:$E$32,4,FALSE)</f>
        <v>3.3880402877697842</v>
      </c>
      <c r="KT22" s="25">
        <f>'RIMS II Type I Employment'!KT22*VLOOKUP('Equation 4 Type I FTE'!$B22,'Equation 3 FTE Conversion'!$B$10:$E$32,4,FALSE)</f>
        <v>2.4027165467625902</v>
      </c>
      <c r="KU22" s="25">
        <f>'RIMS II Type I Employment'!KU22*VLOOKUP('Equation 4 Type I FTE'!$B22,'Equation 3 FTE Conversion'!$B$10:$E$32,4,FALSE)</f>
        <v>5.3802359712230219</v>
      </c>
      <c r="KV22" s="25">
        <f>'RIMS II Type I Employment'!KV22*VLOOKUP('Equation 4 Type I FTE'!$B22,'Equation 3 FTE Conversion'!$B$10:$E$32,4,FALSE)</f>
        <v>1.578359712230216</v>
      </c>
      <c r="KW22" s="25">
        <f>'RIMS II Type I Employment'!KW22*VLOOKUP('Equation 4 Type I FTE'!$B22,'Equation 3 FTE Conversion'!$B$10:$E$32,4,FALSE)</f>
        <v>0.37672517985611514</v>
      </c>
      <c r="KX22" s="25">
        <f>'RIMS II Type I Employment'!KX22*VLOOKUP('Equation 4 Type I FTE'!$B22,'Equation 3 FTE Conversion'!$B$10:$E$32,4,FALSE)</f>
        <v>0.12726330935251798</v>
      </c>
      <c r="KY22" s="25">
        <f>'RIMS II Type I Employment'!KY22*VLOOKUP('Equation 4 Type I FTE'!$B22,'Equation 3 FTE Conversion'!$B$10:$E$32,4,FALSE)</f>
        <v>7.9654676258992807E-2</v>
      </c>
      <c r="KZ22" s="25">
        <f>'RIMS II Type I Employment'!KZ22*VLOOKUP('Equation 4 Type I FTE'!$B22,'Equation 3 FTE Conversion'!$B$10:$E$32,4,FALSE)</f>
        <v>0.17422733812949642</v>
      </c>
      <c r="LA22" s="25">
        <f>'RIMS II Type I Employment'!LA22*VLOOKUP('Equation 4 Type I FTE'!$B22,'Equation 3 FTE Conversion'!$B$10:$E$32,4,FALSE)</f>
        <v>0.20047194244604319</v>
      </c>
      <c r="LB22" s="25">
        <f>'RIMS II Type I Employment'!LB22*VLOOKUP('Equation 4 Type I FTE'!$B22,'Equation 3 FTE Conversion'!$B$10:$E$32,4,FALSE)</f>
        <v>0.18389640287769785</v>
      </c>
      <c r="LC22" s="25">
        <f>'RIMS II Type I Employment'!LC22*VLOOKUP('Equation 4 Type I FTE'!$B22,'Equation 3 FTE Conversion'!$B$10:$E$32,4,FALSE)</f>
        <v>0.20470791366906477</v>
      </c>
      <c r="LD22" s="25">
        <f>'RIMS II Type I Employment'!LD22*VLOOKUP('Equation 4 Type I FTE'!$B22,'Equation 3 FTE Conversion'!$B$10:$E$32,4,FALSE)</f>
        <v>0.13407769784172663</v>
      </c>
      <c r="LE22" s="25">
        <f>'RIMS II Type I Employment'!LE22*VLOOKUP('Equation 4 Type I FTE'!$B22,'Equation 3 FTE Conversion'!$B$10:$E$32,4,FALSE)</f>
        <v>0.28574388489208635</v>
      </c>
      <c r="LF22" s="25">
        <f>'RIMS II Type I Employment'!LF22*VLOOKUP('Equation 4 Type I FTE'!$B22,'Equation 3 FTE Conversion'!$B$10:$E$32,4,FALSE)</f>
        <v>0.29743884892086331</v>
      </c>
      <c r="LG22" s="25">
        <f>'RIMS II Type I Employment'!LG22*VLOOKUP('Equation 4 Type I FTE'!$B22,'Equation 3 FTE Conversion'!$B$10:$E$32,4,FALSE)</f>
        <v>0.15792805755395686</v>
      </c>
      <c r="LH22" s="25">
        <f>'RIMS II Type I Employment'!LH22*VLOOKUP('Equation 4 Type I FTE'!$B22,'Equation 3 FTE Conversion'!$B$10:$E$32,4,FALSE)</f>
        <v>0.33390503597122301</v>
      </c>
      <c r="LI22" s="25">
        <f>'RIMS II Type I Employment'!LI22*VLOOKUP('Equation 4 Type I FTE'!$B22,'Equation 3 FTE Conversion'!$B$10:$E$32,4,FALSE)</f>
        <v>7.3208633093525183E-2</v>
      </c>
      <c r="LJ22" s="25">
        <f>'RIMS II Type I Employment'!LJ22*VLOOKUP('Equation 4 Type I FTE'!$B22,'Equation 3 FTE Conversion'!$B$10:$E$32,4,FALSE)</f>
        <v>0.19955107913669065</v>
      </c>
      <c r="LK22" s="25">
        <f>'RIMS II Type I Employment'!LK22*VLOOKUP('Equation 4 Type I FTE'!$B22,'Equation 3 FTE Conversion'!$B$10:$E$32,4,FALSE)</f>
        <v>0.2886906474820144</v>
      </c>
      <c r="LL22" s="25">
        <f>'RIMS II Type I Employment'!LL22*VLOOKUP('Equation 4 Type I FTE'!$B22,'Equation 3 FTE Conversion'!$B$10:$E$32,4,FALSE)</f>
        <v>7.7168345323741006E-2</v>
      </c>
      <c r="LM22" s="25">
        <f>'RIMS II Type I Employment'!LM22*VLOOKUP('Equation 4 Type I FTE'!$B22,'Equation 3 FTE Conversion'!$B$10:$E$32,4,FALSE)</f>
        <v>0.15369208633093526</v>
      </c>
      <c r="LN22" s="25">
        <f>'RIMS II Type I Employment'!LN22*VLOOKUP('Equation 4 Type I FTE'!$B22,'Equation 3 FTE Conversion'!$B$10:$E$32,4,FALSE)</f>
        <v>0.19770935251798563</v>
      </c>
      <c r="LO22" s="25">
        <f>'RIMS II Type I Employment'!LO22*VLOOKUP('Equation 4 Type I FTE'!$B22,'Equation 3 FTE Conversion'!$B$10:$E$32,4,FALSE)</f>
        <v>0.19098705035971225</v>
      </c>
      <c r="LP22" s="25">
        <f>'RIMS II Type I Employment'!LP22*VLOOKUP('Equation 4 Type I FTE'!$B22,'Equation 3 FTE Conversion'!$B$10:$E$32,4,FALSE)</f>
        <v>0.21308776978417268</v>
      </c>
      <c r="LQ22" s="25">
        <f>'RIMS II Type I Employment'!LQ22*VLOOKUP('Equation 4 Type I FTE'!$B22,'Equation 3 FTE Conversion'!$B$10:$E$32,4,FALSE)</f>
        <v>0.21216690647482014</v>
      </c>
      <c r="LR22" s="25">
        <f>'RIMS II Type I Employment'!LR22*VLOOKUP('Equation 4 Type I FTE'!$B22,'Equation 3 FTE Conversion'!$B$10:$E$32,4,FALSE)</f>
        <v>0.20433956834532374</v>
      </c>
      <c r="LS22" s="25">
        <f>'RIMS II Type I Employment'!LS22*VLOOKUP('Equation 4 Type I FTE'!$B22,'Equation 3 FTE Conversion'!$B$10:$E$32,4,FALSE)</f>
        <v>0.19236834532374103</v>
      </c>
      <c r="LT22" s="25">
        <f>'RIMS II Type I Employment'!LT22*VLOOKUP('Equation 4 Type I FTE'!$B22,'Equation 3 FTE Conversion'!$B$10:$E$32,4,FALSE)</f>
        <v>0.17763453237410071</v>
      </c>
      <c r="LU22" s="25">
        <f>'RIMS II Type I Employment'!LU22*VLOOKUP('Equation 4 Type I FTE'!$B22,'Equation 3 FTE Conversion'!$B$10:$E$32,4,FALSE)</f>
        <v>0.28611223021582732</v>
      </c>
      <c r="LV22" s="25">
        <f>'RIMS II Type I Employment'!LV22*VLOOKUP('Equation 4 Type I FTE'!$B22,'Equation 3 FTE Conversion'!$B$10:$E$32,4,FALSE)</f>
        <v>0.50905323741007191</v>
      </c>
      <c r="LW22" s="25">
        <f>'RIMS II Type I Employment'!LW22*VLOOKUP('Equation 4 Type I FTE'!$B22,'Equation 3 FTE Conversion'!$B$10:$E$32,4,FALSE)</f>
        <v>0.56568633093525178</v>
      </c>
      <c r="LX22" s="25">
        <f>'RIMS II Type I Employment'!LX22*VLOOKUP('Equation 4 Type I FTE'!$B22,'Equation 3 FTE Conversion'!$B$10:$E$32,4,FALSE)</f>
        <v>0.21087769784172664</v>
      </c>
      <c r="LY22" s="25">
        <f>'RIMS II Type I Employment'!LY22*VLOOKUP('Equation 4 Type I FTE'!$B22,'Equation 3 FTE Conversion'!$B$10:$E$32,4,FALSE)</f>
        <v>0.27598273381294969</v>
      </c>
      <c r="LZ22" s="25">
        <f>'RIMS II Type I Employment'!LZ22*VLOOKUP('Equation 4 Type I FTE'!$B22,'Equation 3 FTE Conversion'!$B$10:$E$32,4,FALSE)</f>
        <v>0.34670503597122304</v>
      </c>
      <c r="MA22" s="25">
        <f>'RIMS II Type I Employment'!MA22*VLOOKUP('Equation 4 Type I FTE'!$B22,'Equation 3 FTE Conversion'!$B$10:$E$32,4,FALSE)</f>
        <v>0.65095827338129497</v>
      </c>
      <c r="MB22" s="25">
        <f>'RIMS II Type I Employment'!MB22*VLOOKUP('Equation 4 Type I FTE'!$B22,'Equation 3 FTE Conversion'!$B$10:$E$32,4,FALSE)</f>
        <v>0.16584748201438851</v>
      </c>
      <c r="MC22" s="25">
        <f>'RIMS II Type I Employment'!MC22*VLOOKUP('Equation 4 Type I FTE'!$B22,'Equation 3 FTE Conversion'!$B$10:$E$32,4,FALSE)</f>
        <v>0.2978992805755396</v>
      </c>
      <c r="MD22" s="25">
        <f>'RIMS II Type I Employment'!MD22*VLOOKUP('Equation 4 Type I FTE'!$B22,'Equation 3 FTE Conversion'!$B$10:$E$32,4,FALSE)</f>
        <v>0.37801438848920865</v>
      </c>
      <c r="ME22" s="25">
        <f>'RIMS II Type I Employment'!ME22*VLOOKUP('Equation 4 Type I FTE'!$B22,'Equation 3 FTE Conversion'!$B$10:$E$32,4,FALSE)</f>
        <v>0.2571971223021583</v>
      </c>
      <c r="MF22" s="25">
        <f>'RIMS II Type I Employment'!MF22*VLOOKUP('Equation 4 Type I FTE'!$B22,'Equation 3 FTE Conversion'!$B$10:$E$32,4,FALSE)</f>
        <v>0.53382446043165466</v>
      </c>
      <c r="MG22" s="25">
        <f>'RIMS II Type I Employment'!MG22*VLOOKUP('Equation 4 Type I FTE'!$B22,'Equation 3 FTE Conversion'!$B$10:$E$32,4,FALSE)</f>
        <v>0.48778129496402878</v>
      </c>
      <c r="MH22" s="25">
        <f>'RIMS II Type I Employment'!MH22*VLOOKUP('Equation 4 Type I FTE'!$B22,'Equation 3 FTE Conversion'!$B$10:$E$32,4,FALSE)</f>
        <v>0.44818417266187055</v>
      </c>
      <c r="MI22" s="25">
        <f>'RIMS II Type I Employment'!MI22*VLOOKUP('Equation 4 Type I FTE'!$B22,'Equation 3 FTE Conversion'!$B$10:$E$32,4,FALSE)</f>
        <v>0.70086906474820143</v>
      </c>
      <c r="MJ22" s="25">
        <f>'RIMS II Type I Employment'!MJ22*VLOOKUP('Equation 4 Type I FTE'!$B22,'Equation 3 FTE Conversion'!$B$10:$E$32,4,FALSE)</f>
        <v>0.32082877697841727</v>
      </c>
      <c r="MK22" s="25">
        <f>'RIMS II Type I Employment'!MK22*VLOOKUP('Equation 4 Type I FTE'!$B22,'Equation 3 FTE Conversion'!$B$10:$E$32,4,FALSE)</f>
        <v>0.40250935251798564</v>
      </c>
      <c r="ML22" s="25">
        <f>'RIMS II Type I Employment'!ML22*VLOOKUP('Equation 4 Type I FTE'!$B22,'Equation 3 FTE Conversion'!$B$10:$E$32,4,FALSE)</f>
        <v>0.12100143884892085</v>
      </c>
      <c r="MM22" s="25">
        <f>'RIMS II Type I Employment'!MM22*VLOOKUP('Equation 4 Type I FTE'!$B22,'Equation 3 FTE Conversion'!$B$10:$E$32,4,FALSE)</f>
        <v>5.1936690647482013E-2</v>
      </c>
      <c r="MN22" s="25">
        <f>'RIMS II Type I Employment'!MN22*VLOOKUP('Equation 4 Type I FTE'!$B22,'Equation 3 FTE Conversion'!$B$10:$E$32,4,FALSE)</f>
        <v>0.45380143884892088</v>
      </c>
      <c r="MO22" s="25">
        <f>'RIMS II Type I Employment'!MO22*VLOOKUP('Equation 4 Type I FTE'!$B22,'Equation 3 FTE Conversion'!$B$10:$E$32,4,FALSE)</f>
        <v>0.65823309352517989</v>
      </c>
      <c r="MP22" s="25">
        <f>'RIMS II Type I Employment'!MP22*VLOOKUP('Equation 4 Type I FTE'!$B22,'Equation 3 FTE Conversion'!$B$10:$E$32,4,FALSE)</f>
        <v>9.4756834532374115E-2</v>
      </c>
      <c r="MQ22" s="25">
        <f>'RIMS II Type I Employment'!MQ22*VLOOKUP('Equation 4 Type I FTE'!$B22,'Equation 3 FTE Conversion'!$B$10:$E$32,4,FALSE)</f>
        <v>0.11612086330935252</v>
      </c>
      <c r="MR22" s="25">
        <f>'RIMS II Type I Employment'!MR22*VLOOKUP('Equation 4 Type I FTE'!$B22,'Equation 3 FTE Conversion'!$B$10:$E$32,4,FALSE)</f>
        <v>0.63511942446043168</v>
      </c>
      <c r="MS22" s="25">
        <f>'RIMS II Type I Employment'!MS22*VLOOKUP('Equation 4 Type I FTE'!$B22,'Equation 3 FTE Conversion'!$B$10:$E$32,4,FALSE)</f>
        <v>0.18352805755395685</v>
      </c>
      <c r="MT22" s="25">
        <f>'RIMS II Type I Employment'!MT22*VLOOKUP('Equation 4 Type I FTE'!$B22,'Equation 3 FTE Conversion'!$B$10:$E$32,4,FALSE)</f>
        <v>0.3544402877697842</v>
      </c>
      <c r="MU22" s="25">
        <f>'RIMS II Type I Employment'!MU22*VLOOKUP('Equation 4 Type I FTE'!$B22,'Equation 3 FTE Conversion'!$B$10:$E$32,4,FALSE)</f>
        <v>0.52848345323741008</v>
      </c>
      <c r="MV22" s="25">
        <f>'RIMS II Type I Employment'!MV22*VLOOKUP('Equation 4 Type I FTE'!$B22,'Equation 3 FTE Conversion'!$B$10:$E$32,4,FALSE)</f>
        <v>0.24642302158273383</v>
      </c>
      <c r="MW22" s="25">
        <f>'RIMS II Type I Employment'!MW22*VLOOKUP('Equation 4 Type I FTE'!$B22,'Equation 3 FTE Conversion'!$B$10:$E$32,4,FALSE)</f>
        <v>0.17873956834532376</v>
      </c>
      <c r="MX22" s="25">
        <f>'RIMS II Type I Employment'!MX22*VLOOKUP('Equation 4 Type I FTE'!$B22,'Equation 3 FTE Conversion'!$B$10:$E$32,4,FALSE)</f>
        <v>0.11455539568345324</v>
      </c>
      <c r="MY22" s="25">
        <f>'RIMS II Type I Employment'!MY22*VLOOKUP('Equation 4 Type I FTE'!$B22,'Equation 3 FTE Conversion'!$B$10:$E$32,4,FALSE)</f>
        <v>0.10193956834532375</v>
      </c>
      <c r="MZ22" s="25">
        <f>'RIMS II Type I Employment'!MZ22*VLOOKUP('Equation 4 Type I FTE'!$B22,'Equation 3 FTE Conversion'!$B$10:$E$32,4,FALSE)</f>
        <v>7.7812949640287774E-2</v>
      </c>
      <c r="NA22" s="25">
        <f>'RIMS II Type I Employment'!NA22*VLOOKUP('Equation 4 Type I FTE'!$B22,'Equation 3 FTE Conversion'!$B$10:$E$32,4,FALSE)</f>
        <v>0.44459280575539573</v>
      </c>
      <c r="NB22" s="25">
        <f>'RIMS II Type I Employment'!NB22*VLOOKUP('Equation 4 Type I FTE'!$B22,'Equation 3 FTE Conversion'!$B$10:$E$32,4,FALSE)</f>
        <v>1.1142446043165468E-2</v>
      </c>
      <c r="NC22" s="25">
        <f>'RIMS II Type I Employment'!NC22*VLOOKUP('Equation 4 Type I FTE'!$B22,'Equation 3 FTE Conversion'!$B$10:$E$32,4,FALSE)</f>
        <v>0.22828201438848922</v>
      </c>
      <c r="ND22" s="25">
        <f>'RIMS II Type I Employment'!ND22*VLOOKUP('Equation 4 Type I FTE'!$B22,'Equation 3 FTE Conversion'!$B$10:$E$32,4,FALSE)</f>
        <v>0.37783021582733817</v>
      </c>
      <c r="NE22" s="25">
        <f>'RIMS II Type I Employment'!NE22*VLOOKUP('Equation 4 Type I FTE'!$B22,'Equation 3 FTE Conversion'!$B$10:$E$32,4,FALSE)</f>
        <v>1.1956489208633094</v>
      </c>
      <c r="NF22" s="25">
        <f>'RIMS II Type I Employment'!NF22*VLOOKUP('Equation 4 Type I FTE'!$B22,'Equation 3 FTE Conversion'!$B$10:$E$32,4,FALSE)</f>
        <v>0.18923741007194245</v>
      </c>
      <c r="NG22" s="25">
        <f>'RIMS II Type I Employment'!NG22*VLOOKUP('Equation 4 Type I FTE'!$B22,'Equation 3 FTE Conversion'!$B$10:$E$32,4,FALSE)</f>
        <v>0.20802302158273381</v>
      </c>
      <c r="NH22" s="25">
        <f>'RIMS II Type I Employment'!NH22*VLOOKUP('Equation 4 Type I FTE'!$B22,'Equation 3 FTE Conversion'!$B$10:$E$32,4,FALSE)</f>
        <v>0.1710043165467626</v>
      </c>
      <c r="NI22" s="25">
        <f>'RIMS II Type I Employment'!NI22*VLOOKUP('Equation 4 Type I FTE'!$B22,'Equation 3 FTE Conversion'!$B$10:$E$32,4,FALSE)</f>
        <v>0.12440863309352518</v>
      </c>
      <c r="NJ22" s="28">
        <f>'RIMS II Type I Employment'!NJ22*VLOOKUP('Equation 4 Type I FTE'!$B22,'Equation 3 FTE Conversion'!$B$10:$E$32,4,FALSE)</f>
        <v>0</v>
      </c>
    </row>
    <row r="23" spans="2:374" x14ac:dyDescent="0.3">
      <c r="B23" s="23" t="s">
        <v>568</v>
      </c>
      <c r="C23" s="25">
        <f>'RIMS II Type I Employment'!C23*VLOOKUP('Equation 4 Type I FTE'!$B23,'Equation 3 FTE Conversion'!$B$10:$E$32,4,FALSE)</f>
        <v>0.12418934468792189</v>
      </c>
      <c r="D23" s="25">
        <f>'RIMS II Type I Employment'!D23*VLOOKUP('Equation 4 Type I FTE'!$B23,'Equation 3 FTE Conversion'!$B$10:$E$32,4,FALSE)</f>
        <v>0.11901478865925849</v>
      </c>
      <c r="E23" s="25">
        <f>'RIMS II Type I Employment'!E23*VLOOKUP('Equation 4 Type I FTE'!$B23,'Equation 3 FTE Conversion'!$B$10:$E$32,4,FALSE)</f>
        <v>7.8864066881296088E-2</v>
      </c>
      <c r="F23" s="25">
        <f>'RIMS II Type I Employment'!F23*VLOOKUP('Equation 4 Type I FTE'!$B23,'Equation 3 FTE Conversion'!$B$10:$E$32,4,FALSE)</f>
        <v>8.6721726035933117E-2</v>
      </c>
      <c r="G23" s="25">
        <f>'RIMS II Type I Employment'!G23*VLOOKUP('Equation 4 Type I FTE'!$B23,'Equation 3 FTE Conversion'!$B$10:$E$32,4,FALSE)</f>
        <v>0.10531179769446464</v>
      </c>
      <c r="H23" s="25">
        <f>'RIMS II Type I Employment'!H23*VLOOKUP('Equation 4 Type I FTE'!$B23,'Equation 3 FTE Conversion'!$B$10:$E$32,4,FALSE)</f>
        <v>0.18570906636203136</v>
      </c>
      <c r="I23" s="25">
        <f>'RIMS II Type I Employment'!I23*VLOOKUP('Equation 4 Type I FTE'!$B23,'Equation 3 FTE Conversion'!$B$10:$E$32,4,FALSE)</f>
        <v>8.0972219337418216E-2</v>
      </c>
      <c r="J23" s="25">
        <f>'RIMS II Type I Employment'!J23*VLOOKUP('Equation 4 Type I FTE'!$B23,'Equation 3 FTE Conversion'!$B$10:$E$32,4,FALSE)</f>
        <v>0.26936438882542324</v>
      </c>
      <c r="K23" s="25">
        <f>'RIMS II Type I Employment'!K23*VLOOKUP('Equation 4 Type I FTE'!$B23,'Equation 3 FTE Conversion'!$B$10:$E$32,4,FALSE)</f>
        <v>7.8097465988160766E-2</v>
      </c>
      <c r="L23" s="25">
        <f>'RIMS II Type I Employment'!L23*VLOOKUP('Equation 4 Type I FTE'!$B23,'Equation 3 FTE Conversion'!$B$10:$E$32,4,FALSE)</f>
        <v>0.10080801744729463</v>
      </c>
      <c r="M23" s="25">
        <f>'RIMS II Type I Employment'!M23*VLOOKUP('Equation 4 Type I FTE'!$B23,'Equation 3 FTE Conversion'!$B$10:$E$32,4,FALSE)</f>
        <v>0.21081524561221313</v>
      </c>
      <c r="N23" s="25">
        <f>'RIMS II Type I Employment'!N23*VLOOKUP('Equation 4 Type I FTE'!$B23,'Equation 3 FTE Conversion'!$B$10:$E$32,4,FALSE)</f>
        <v>0.16347764046110708</v>
      </c>
      <c r="O23" s="25">
        <f>'RIMS II Type I Employment'!O23*VLOOKUP('Equation 4 Type I FTE'!$B23,'Equation 3 FTE Conversion'!$B$10:$E$32,4,FALSE)</f>
        <v>0.21081524561221313</v>
      </c>
      <c r="P23" s="25">
        <f>'RIMS II Type I Employment'!P23*VLOOKUP('Equation 4 Type I FTE'!$B23,'Equation 3 FTE Conversion'!$B$10:$E$32,4,FALSE)</f>
        <v>0.17765975698411052</v>
      </c>
      <c r="Q23" s="25">
        <f>'RIMS II Type I Employment'!Q23*VLOOKUP('Equation 4 Type I FTE'!$B23,'Equation 3 FTE Conversion'!$B$10:$E$32,4,FALSE)</f>
        <v>0</v>
      </c>
      <c r="R23" s="25">
        <f>'RIMS II Type I Employment'!R23*VLOOKUP('Equation 4 Type I FTE'!$B23,'Equation 3 FTE Conversion'!$B$10:$E$32,4,FALSE)</f>
        <v>0.22442241146536504</v>
      </c>
      <c r="S23" s="25">
        <f>'RIMS II Type I Employment'!S23*VLOOKUP('Equation 4 Type I FTE'!$B23,'Equation 3 FTE Conversion'!$B$10:$E$32,4,FALSE)</f>
        <v>0.39364955862498702</v>
      </c>
      <c r="T23" s="25">
        <f>'RIMS II Type I Employment'!T23*VLOOKUP('Equation 4 Type I FTE'!$B23,'Equation 3 FTE Conversion'!$B$10:$E$32,4,FALSE)</f>
        <v>0.31612704330667779</v>
      </c>
      <c r="U23" s="25">
        <f>'RIMS II Type I Employment'!U23*VLOOKUP('Equation 4 Type I FTE'!$B23,'Equation 3 FTE Conversion'!$B$10:$E$32,4,FALSE)</f>
        <v>0.42872154948592794</v>
      </c>
      <c r="V23" s="25">
        <f>'RIMS II Type I Employment'!V23*VLOOKUP('Equation 4 Type I FTE'!$B23,'Equation 3 FTE Conversion'!$B$10:$E$32,4,FALSE)</f>
        <v>0.6357037906324644</v>
      </c>
      <c r="W23" s="25">
        <f>'RIMS II Type I Employment'!W23*VLOOKUP('Equation 4 Type I FTE'!$B23,'Equation 3 FTE Conversion'!$B$10:$E$32,4,FALSE)</f>
        <v>0.19251264928860734</v>
      </c>
      <c r="X23" s="25">
        <f>'RIMS II Type I Employment'!X23*VLOOKUP('Equation 4 Type I FTE'!$B23,'Equation 3 FTE Conversion'!$B$10:$E$32,4,FALSE)</f>
        <v>0.30616123169591858</v>
      </c>
      <c r="Y23" s="25">
        <f>'RIMS II Type I Employment'!Y23*VLOOKUP('Equation 4 Type I FTE'!$B23,'Equation 3 FTE Conversion'!$B$10:$E$32,4,FALSE)</f>
        <v>0.48324603801017757</v>
      </c>
      <c r="Z23" s="25">
        <f>'RIMS II Type I Employment'!Z23*VLOOKUP('Equation 4 Type I FTE'!$B23,'Equation 3 FTE Conversion'!$B$10:$E$32,4,FALSE)</f>
        <v>0.29657872053172707</v>
      </c>
      <c r="AA23" s="25">
        <f>'RIMS II Type I Employment'!AA23*VLOOKUP('Equation 4 Type I FTE'!$B23,'Equation 3 FTE Conversion'!$B$10:$E$32,4,FALSE)</f>
        <v>0.27444311974244467</v>
      </c>
      <c r="AB23" s="25">
        <f>'RIMS II Type I Employment'!AB23*VLOOKUP('Equation 4 Type I FTE'!$B23,'Equation 3 FTE Conversion'!$B$10:$E$32,4,FALSE)</f>
        <v>0.25681129920033235</v>
      </c>
      <c r="AC23" s="25">
        <f>'RIMS II Type I Employment'!AC23*VLOOKUP('Equation 4 Type I FTE'!$B23,'Equation 3 FTE Conversion'!$B$10:$E$32,4,FALSE)</f>
        <v>0.27243079239796447</v>
      </c>
      <c r="AD23" s="25">
        <f>'RIMS II Type I Employment'!AD23*VLOOKUP('Equation 4 Type I FTE'!$B23,'Equation 3 FTE Conversion'!$B$10:$E$32,4,FALSE)</f>
        <v>0.18043868522172604</v>
      </c>
      <c r="AE23" s="25">
        <f>'RIMS II Type I Employment'!AE23*VLOOKUP('Equation 4 Type I FTE'!$B23,'Equation 3 FTE Conversion'!$B$10:$E$32,4,FALSE)</f>
        <v>0.16251938934468793</v>
      </c>
      <c r="AF23" s="25">
        <f>'RIMS II Type I Employment'!AF23*VLOOKUP('Equation 4 Type I FTE'!$B23,'Equation 3 FTE Conversion'!$B$10:$E$32,4,FALSE)</f>
        <v>0.19912458199189947</v>
      </c>
      <c r="AG23" s="25">
        <f>'RIMS II Type I Employment'!AG23*VLOOKUP('Equation 4 Type I FTE'!$B23,'Equation 3 FTE Conversion'!$B$10:$E$32,4,FALSE)</f>
        <v>0.2484745144874857</v>
      </c>
      <c r="AH23" s="25">
        <f>'RIMS II Type I Employment'!AH23*VLOOKUP('Equation 4 Type I FTE'!$B23,'Equation 3 FTE Conversion'!$B$10:$E$32,4,FALSE)</f>
        <v>0.25901527676809638</v>
      </c>
      <c r="AI23" s="25">
        <f>'RIMS II Type I Employment'!AI23*VLOOKUP('Equation 4 Type I FTE'!$B23,'Equation 3 FTE Conversion'!$B$10:$E$32,4,FALSE)</f>
        <v>0.21311504829161906</v>
      </c>
      <c r="AJ23" s="25">
        <f>'RIMS II Type I Employment'!AJ23*VLOOKUP('Equation 4 Type I FTE'!$B23,'Equation 3 FTE Conversion'!$B$10:$E$32,4,FALSE)</f>
        <v>0.24981606605047252</v>
      </c>
      <c r="AK23" s="25">
        <f>'RIMS II Type I Employment'!AK23*VLOOKUP('Equation 4 Type I FTE'!$B23,'Equation 3 FTE Conversion'!$B$10:$E$32,4,FALSE)</f>
        <v>0.24425820957524147</v>
      </c>
      <c r="AL23" s="25">
        <f>'RIMS II Type I Employment'!AL23*VLOOKUP('Equation 4 Type I FTE'!$B23,'Equation 3 FTE Conversion'!$B$10:$E$32,4,FALSE)</f>
        <v>0.22662638903312909</v>
      </c>
      <c r="AM23" s="25">
        <f>'RIMS II Type I Employment'!AM23*VLOOKUP('Equation 4 Type I FTE'!$B23,'Equation 3 FTE Conversion'!$B$10:$E$32,4,FALSE)</f>
        <v>0.39288295773185167</v>
      </c>
      <c r="AN23" s="25">
        <f>'RIMS II Type I Employment'!AN23*VLOOKUP('Equation 4 Type I FTE'!$B23,'Equation 3 FTE Conversion'!$B$10:$E$32,4,FALSE)</f>
        <v>0.13770068542943192</v>
      </c>
      <c r="AO23" s="25">
        <f>'RIMS II Type I Employment'!AO23*VLOOKUP('Equation 4 Type I FTE'!$B23,'Equation 3 FTE Conversion'!$B$10:$E$32,4,FALSE)</f>
        <v>0.13520923252674213</v>
      </c>
      <c r="AP23" s="25">
        <f>'RIMS II Type I Employment'!AP23*VLOOKUP('Equation 4 Type I FTE'!$B23,'Equation 3 FTE Conversion'!$B$10:$E$32,4,FALSE)</f>
        <v>0.25096596739017552</v>
      </c>
      <c r="AQ23" s="25">
        <f>'RIMS II Type I Employment'!AQ23*VLOOKUP('Equation 4 Type I FTE'!$B23,'Equation 3 FTE Conversion'!$B$10:$E$32,4,FALSE)</f>
        <v>0.23065104372208953</v>
      </c>
      <c r="AR23" s="25">
        <f>'RIMS II Type I Employment'!AR23*VLOOKUP('Equation 4 Type I FTE'!$B23,'Equation 3 FTE Conversion'!$B$10:$E$32,4,FALSE)</f>
        <v>0.16184861356319452</v>
      </c>
      <c r="AS23" s="25">
        <f>'RIMS II Type I Employment'!AS23*VLOOKUP('Equation 4 Type I FTE'!$B23,'Equation 3 FTE Conversion'!$B$10:$E$32,4,FALSE)</f>
        <v>0.2183854294319244</v>
      </c>
      <c r="AT23" s="25">
        <f>'RIMS II Type I Employment'!AT23*VLOOKUP('Equation 4 Type I FTE'!$B23,'Equation 3 FTE Conversion'!$B$10:$E$32,4,FALSE)</f>
        <v>0.17210190050887944</v>
      </c>
      <c r="AU23" s="25">
        <f>'RIMS II Type I Employment'!AU23*VLOOKUP('Equation 4 Type I FTE'!$B23,'Equation 3 FTE Conversion'!$B$10:$E$32,4,FALSE)</f>
        <v>0.1389464118807768</v>
      </c>
      <c r="AV23" s="25">
        <f>'RIMS II Type I Employment'!AV23*VLOOKUP('Equation 4 Type I FTE'!$B23,'Equation 3 FTE Conversion'!$B$10:$E$32,4,FALSE)</f>
        <v>0.18954207082770796</v>
      </c>
      <c r="AW23" s="25">
        <f>'RIMS II Type I Employment'!AW23*VLOOKUP('Equation 4 Type I FTE'!$B23,'Equation 3 FTE Conversion'!$B$10:$E$32,4,FALSE)</f>
        <v>0.12246449267836743</v>
      </c>
      <c r="AX23" s="25">
        <f>'RIMS II Type I Employment'!AX23*VLOOKUP('Equation 4 Type I FTE'!$B23,'Equation 3 FTE Conversion'!$B$10:$E$32,4,FALSE)</f>
        <v>0.12572254647419256</v>
      </c>
      <c r="AY23" s="25">
        <f>'RIMS II Type I Employment'!AY23*VLOOKUP('Equation 4 Type I FTE'!$B23,'Equation 3 FTE Conversion'!$B$10:$E$32,4,FALSE)</f>
        <v>0.15772813376259218</v>
      </c>
      <c r="AZ23" s="25">
        <f>'RIMS II Type I Employment'!AZ23*VLOOKUP('Equation 4 Type I FTE'!$B23,'Equation 3 FTE Conversion'!$B$10:$E$32,4,FALSE)</f>
        <v>0.10416189635476167</v>
      </c>
      <c r="BA23" s="25">
        <f>'RIMS II Type I Employment'!BA23*VLOOKUP('Equation 4 Type I FTE'!$B23,'Equation 3 FTE Conversion'!$B$10:$E$32,4,FALSE)</f>
        <v>0.10799490082043826</v>
      </c>
      <c r="BB23" s="25">
        <f>'RIMS II Type I Employment'!BB23*VLOOKUP('Equation 4 Type I FTE'!$B23,'Equation 3 FTE Conversion'!$B$10:$E$32,4,FALSE)</f>
        <v>0.1400963132204798</v>
      </c>
      <c r="BC23" s="25">
        <f>'RIMS II Type I Employment'!BC23*VLOOKUP('Equation 4 Type I FTE'!$B23,'Equation 3 FTE Conversion'!$B$10:$E$32,4,FALSE)</f>
        <v>0.2407126804444906</v>
      </c>
      <c r="BD23" s="25">
        <f>'RIMS II Type I Employment'!BD23*VLOOKUP('Equation 4 Type I FTE'!$B23,'Equation 3 FTE Conversion'!$B$10:$E$32,4,FALSE)</f>
        <v>0.13319690518226193</v>
      </c>
      <c r="BE23" s="25">
        <f>'RIMS II Type I Employment'!BE23*VLOOKUP('Equation 4 Type I FTE'!$B23,'Equation 3 FTE Conversion'!$B$10:$E$32,4,FALSE)</f>
        <v>0.19289594973517502</v>
      </c>
      <c r="BF23" s="25">
        <f>'RIMS II Type I Employment'!BF23*VLOOKUP('Equation 4 Type I FTE'!$B23,'Equation 3 FTE Conversion'!$B$10:$E$32,4,FALSE)</f>
        <v>0.17871383321217157</v>
      </c>
      <c r="BG23" s="25">
        <f>'RIMS II Type I Employment'!BG23*VLOOKUP('Equation 4 Type I FTE'!$B23,'Equation 3 FTE Conversion'!$B$10:$E$32,4,FALSE)</f>
        <v>0.25336159518122342</v>
      </c>
      <c r="BH23" s="25">
        <f>'RIMS II Type I Employment'!BH23*VLOOKUP('Equation 4 Type I FTE'!$B23,'Equation 3 FTE Conversion'!$B$10:$E$32,4,FALSE)</f>
        <v>0.20410748779727905</v>
      </c>
      <c r="BI23" s="25">
        <f>'RIMS II Type I Employment'!BI23*VLOOKUP('Equation 4 Type I FTE'!$B23,'Equation 3 FTE Conversion'!$B$10:$E$32,4,FALSE)</f>
        <v>0.24349160868210615</v>
      </c>
      <c r="BJ23" s="25">
        <f>'RIMS II Type I Employment'!BJ23*VLOOKUP('Equation 4 Type I FTE'!$B23,'Equation 3 FTE Conversion'!$B$10:$E$32,4,FALSE)</f>
        <v>0.17066452383425071</v>
      </c>
      <c r="BK23" s="25">
        <f>'RIMS II Type I Employment'!BK23*VLOOKUP('Equation 4 Type I FTE'!$B23,'Equation 3 FTE Conversion'!$B$10:$E$32,4,FALSE)</f>
        <v>0.20334088690414373</v>
      </c>
      <c r="BL23" s="25">
        <f>'RIMS II Type I Employment'!BL23*VLOOKUP('Equation 4 Type I FTE'!$B23,'Equation 3 FTE Conversion'!$B$10:$E$32,4,FALSE)</f>
        <v>0.10741995015058678</v>
      </c>
      <c r="BM23" s="25">
        <f>'RIMS II Type I Employment'!BM23*VLOOKUP('Equation 4 Type I FTE'!$B23,'Equation 3 FTE Conversion'!$B$10:$E$32,4,FALSE)</f>
        <v>0.27923437532454043</v>
      </c>
      <c r="BN23" s="25">
        <f>'RIMS II Type I Employment'!BN23*VLOOKUP('Equation 4 Type I FTE'!$B23,'Equation 3 FTE Conversion'!$B$10:$E$32,4,FALSE)</f>
        <v>0.19011702149755946</v>
      </c>
      <c r="BO23" s="25">
        <f>'RIMS II Type I Employment'!BO23*VLOOKUP('Equation 4 Type I FTE'!$B23,'Equation 3 FTE Conversion'!$B$10:$E$32,4,FALSE)</f>
        <v>0.25537392252570362</v>
      </c>
      <c r="BP23" s="25">
        <f>'RIMS II Type I Employment'!BP23*VLOOKUP('Equation 4 Type I FTE'!$B23,'Equation 3 FTE Conversion'!$B$10:$E$32,4,FALSE)</f>
        <v>0.21809795409699864</v>
      </c>
      <c r="BQ23" s="25">
        <f>'RIMS II Type I Employment'!BQ23*VLOOKUP('Equation 4 Type I FTE'!$B23,'Equation 3 FTE Conversion'!$B$10:$E$32,4,FALSE)</f>
        <v>0.16089036244677538</v>
      </c>
      <c r="BR23" s="25">
        <f>'RIMS II Type I Employment'!BR23*VLOOKUP('Equation 4 Type I FTE'!$B23,'Equation 3 FTE Conversion'!$B$10:$E$32,4,FALSE)</f>
        <v>0.18417586457576074</v>
      </c>
      <c r="BS23" s="25">
        <f>'RIMS II Type I Employment'!BS23*VLOOKUP('Equation 4 Type I FTE'!$B23,'Equation 3 FTE Conversion'!$B$10:$E$32,4,FALSE)</f>
        <v>0.21618145186416035</v>
      </c>
      <c r="BT23" s="25">
        <f>'RIMS II Type I Employment'!BT23*VLOOKUP('Equation 4 Type I FTE'!$B23,'Equation 3 FTE Conversion'!$B$10:$E$32,4,FALSE)</f>
        <v>0.16060288711184961</v>
      </c>
      <c r="BU23" s="25">
        <f>'RIMS II Type I Employment'!BU23*VLOOKUP('Equation 4 Type I FTE'!$B23,'Equation 3 FTE Conversion'!$B$10:$E$32,4,FALSE)</f>
        <v>0.15600328175303771</v>
      </c>
      <c r="BV23" s="25">
        <f>'RIMS II Type I Employment'!BV23*VLOOKUP('Equation 4 Type I FTE'!$B23,'Equation 3 FTE Conversion'!$B$10:$E$32,4,FALSE)</f>
        <v>0.23860452798836848</v>
      </c>
      <c r="BW23" s="25">
        <f>'RIMS II Type I Employment'!BW23*VLOOKUP('Equation 4 Type I FTE'!$B23,'Equation 3 FTE Conversion'!$B$10:$E$32,4,FALSE)</f>
        <v>0.21905620521341782</v>
      </c>
      <c r="BX23" s="25">
        <f>'RIMS II Type I Employment'!BX23*VLOOKUP('Equation 4 Type I FTE'!$B23,'Equation 3 FTE Conversion'!$B$10:$E$32,4,FALSE)</f>
        <v>0.1731559767369405</v>
      </c>
      <c r="BY23" s="25">
        <f>'RIMS II Type I Employment'!BY23*VLOOKUP('Equation 4 Type I FTE'!$B23,'Equation 3 FTE Conversion'!$B$10:$E$32,4,FALSE)</f>
        <v>0.11757741198462977</v>
      </c>
      <c r="BZ23" s="25">
        <f>'RIMS II Type I Employment'!BZ23*VLOOKUP('Equation 4 Type I FTE'!$B23,'Equation 3 FTE Conversion'!$B$10:$E$32,4,FALSE)</f>
        <v>0.11384023263059509</v>
      </c>
      <c r="CA23" s="25">
        <f>'RIMS II Type I Employment'!CA23*VLOOKUP('Equation 4 Type I FTE'!$B23,'Equation 3 FTE Conversion'!$B$10:$E$32,4,FALSE)</f>
        <v>0.16319016512618134</v>
      </c>
      <c r="CB23" s="25">
        <f>'RIMS II Type I Employment'!CB23*VLOOKUP('Equation 4 Type I FTE'!$B23,'Equation 3 FTE Conversion'!$B$10:$E$32,4,FALSE)</f>
        <v>0.31430636618548136</v>
      </c>
      <c r="CC23" s="25">
        <f>'RIMS II Type I Employment'!CC23*VLOOKUP('Equation 4 Type I FTE'!$B23,'Equation 3 FTE Conversion'!$B$10:$E$32,4,FALSE)</f>
        <v>0.24789956381763423</v>
      </c>
      <c r="CD23" s="25">
        <f>'RIMS II Type I Employment'!CD23*VLOOKUP('Equation 4 Type I FTE'!$B23,'Equation 3 FTE Conversion'!$B$10:$E$32,4,FALSE)</f>
        <v>0.33452546474192546</v>
      </c>
      <c r="CE23" s="25">
        <f>'RIMS II Type I Employment'!CE23*VLOOKUP('Equation 4 Type I FTE'!$B23,'Equation 3 FTE Conversion'!$B$10:$E$32,4,FALSE)</f>
        <v>0.39067898016408764</v>
      </c>
      <c r="CF23" s="25">
        <f>'RIMS II Type I Employment'!CF23*VLOOKUP('Equation 4 Type I FTE'!$B23,'Equation 3 FTE Conversion'!$B$10:$E$32,4,FALSE)</f>
        <v>0.2100486447190778</v>
      </c>
      <c r="CG23" s="25">
        <f>'RIMS II Type I Employment'!CG23*VLOOKUP('Equation 4 Type I FTE'!$B23,'Equation 3 FTE Conversion'!$B$10:$E$32,4,FALSE)</f>
        <v>0.22768046526119018</v>
      </c>
      <c r="CH23" s="25">
        <f>'RIMS II Type I Employment'!CH23*VLOOKUP('Equation 4 Type I FTE'!$B23,'Equation 3 FTE Conversion'!$B$10:$E$32,4,FALSE)</f>
        <v>0.1291722504933015</v>
      </c>
      <c r="CI23" s="25">
        <f>'RIMS II Type I Employment'!CI23*VLOOKUP('Equation 4 Type I FTE'!$B23,'Equation 3 FTE Conversion'!$B$10:$E$32,4,FALSE)</f>
        <v>0.15322435351542216</v>
      </c>
      <c r="CJ23" s="25">
        <f>'RIMS II Type I Employment'!CJ23*VLOOKUP('Equation 4 Type I FTE'!$B23,'Equation 3 FTE Conversion'!$B$10:$E$32,4,FALSE)</f>
        <v>0.20257428601100841</v>
      </c>
      <c r="CK23" s="25">
        <f>'RIMS II Type I Employment'!CK23*VLOOKUP('Equation 4 Type I FTE'!$B23,'Equation 3 FTE Conversion'!$B$10:$E$32,4,FALSE)</f>
        <v>0.19826215598712224</v>
      </c>
      <c r="CL23" s="25">
        <f>'RIMS II Type I Employment'!CL23*VLOOKUP('Equation 4 Type I FTE'!$B23,'Equation 3 FTE Conversion'!$B$10:$E$32,4,FALSE)</f>
        <v>0.26706458614601725</v>
      </c>
      <c r="CM23" s="25">
        <f>'RIMS II Type I Employment'!CM23*VLOOKUP('Equation 4 Type I FTE'!$B23,'Equation 3 FTE Conversion'!$B$10:$E$32,4,FALSE)</f>
        <v>0.22442241146536504</v>
      </c>
      <c r="CN23" s="25">
        <f>'RIMS II Type I Employment'!CN23*VLOOKUP('Equation 4 Type I FTE'!$B23,'Equation 3 FTE Conversion'!$B$10:$E$32,4,FALSE)</f>
        <v>0.17785140720739431</v>
      </c>
      <c r="CO23" s="25">
        <f>'RIMS II Type I Employment'!CO23*VLOOKUP('Equation 4 Type I FTE'!$B23,'Equation 3 FTE Conversion'!$B$10:$E$32,4,FALSE)</f>
        <v>0.14891222349153599</v>
      </c>
      <c r="CP23" s="25">
        <f>'RIMS II Type I Employment'!CP23*VLOOKUP('Equation 4 Type I FTE'!$B23,'Equation 3 FTE Conversion'!$B$10:$E$32,4,FALSE)</f>
        <v>0.17353927718350817</v>
      </c>
      <c r="CQ23" s="25">
        <f>'RIMS II Type I Employment'!CQ23*VLOOKUP('Equation 4 Type I FTE'!$B23,'Equation 3 FTE Conversion'!$B$10:$E$32,4,FALSE)</f>
        <v>0.15226610239900304</v>
      </c>
      <c r="CR23" s="25">
        <f>'RIMS II Type I Employment'!CR23*VLOOKUP('Equation 4 Type I FTE'!$B23,'Equation 3 FTE Conversion'!$B$10:$E$32,4,FALSE)</f>
        <v>0.16175278845155261</v>
      </c>
      <c r="CS23" s="25">
        <f>'RIMS II Type I Employment'!CS23*VLOOKUP('Equation 4 Type I FTE'!$B23,'Equation 3 FTE Conversion'!$B$10:$E$32,4,FALSE)</f>
        <v>0.18561324125038947</v>
      </c>
      <c r="CT23" s="25">
        <f>'RIMS II Type I Employment'!CT23*VLOOKUP('Equation 4 Type I FTE'!$B23,'Equation 3 FTE Conversion'!$B$10:$E$32,4,FALSE)</f>
        <v>0.16654404403364836</v>
      </c>
      <c r="CU23" s="25">
        <f>'RIMS II Type I Employment'!CU23*VLOOKUP('Equation 4 Type I FTE'!$B23,'Equation 3 FTE Conversion'!$B$10:$E$32,4,FALSE)</f>
        <v>0.14000048810883789</v>
      </c>
      <c r="CV23" s="25">
        <f>'RIMS II Type I Employment'!CV23*VLOOKUP('Equation 4 Type I FTE'!$B23,'Equation 3 FTE Conversion'!$B$10:$E$32,4,FALSE)</f>
        <v>0.22403911101879739</v>
      </c>
      <c r="CW23" s="25">
        <f>'RIMS II Type I Employment'!CW23*VLOOKUP('Equation 4 Type I FTE'!$B23,'Equation 3 FTE Conversion'!$B$10:$E$32,4,FALSE)</f>
        <v>0.20238263578772459</v>
      </c>
      <c r="CX23" s="25">
        <f>'RIMS II Type I Employment'!CX23*VLOOKUP('Equation 4 Type I FTE'!$B23,'Equation 3 FTE Conversion'!$B$10:$E$32,4,FALSE)</f>
        <v>0.21704387786893758</v>
      </c>
      <c r="CY23" s="25">
        <f>'RIMS II Type I Employment'!CY23*VLOOKUP('Equation 4 Type I FTE'!$B23,'Equation 3 FTE Conversion'!$B$10:$E$32,4,FALSE)</f>
        <v>0.19586652819607436</v>
      </c>
      <c r="CZ23" s="25">
        <f>'RIMS II Type I Employment'!CZ23*VLOOKUP('Equation 4 Type I FTE'!$B23,'Equation 3 FTE Conversion'!$B$10:$E$32,4,FALSE)</f>
        <v>0.21330669851490289</v>
      </c>
      <c r="DA23" s="25">
        <f>'RIMS II Type I Employment'!DA23*VLOOKUP('Equation 4 Type I FTE'!$B23,'Equation 3 FTE Conversion'!$B$10:$E$32,4,FALSE)</f>
        <v>0.35867339287568806</v>
      </c>
      <c r="DB23" s="25">
        <f>'RIMS II Type I Employment'!DB23*VLOOKUP('Equation 4 Type I FTE'!$B23,'Equation 3 FTE Conversion'!$B$10:$E$32,4,FALSE)</f>
        <v>0.13779651054107386</v>
      </c>
      <c r="DC23" s="25">
        <f>'RIMS II Type I Employment'!DC23*VLOOKUP('Equation 4 Type I FTE'!$B23,'Equation 3 FTE Conversion'!$B$10:$E$32,4,FALSE)</f>
        <v>0.29494969363381457</v>
      </c>
      <c r="DD23" s="25">
        <f>'RIMS II Type I Employment'!DD23*VLOOKUP('Equation 4 Type I FTE'!$B23,'Equation 3 FTE Conversion'!$B$10:$E$32,4,FALSE)</f>
        <v>0.2011369093363797</v>
      </c>
      <c r="DE23" s="25">
        <f>'RIMS II Type I Employment'!DE23*VLOOKUP('Equation 4 Type I FTE'!$B23,'Equation 3 FTE Conversion'!$B$10:$E$32,4,FALSE)</f>
        <v>0.32024752310728011</v>
      </c>
      <c r="DF23" s="25">
        <f>'RIMS II Type I Employment'!DF23*VLOOKUP('Equation 4 Type I FTE'!$B23,'Equation 3 FTE Conversion'!$B$10:$E$32,4,FALSE)</f>
        <v>0.21445659985460588</v>
      </c>
      <c r="DG23" s="25">
        <f>'RIMS II Type I Employment'!DG23*VLOOKUP('Equation 4 Type I FTE'!$B23,'Equation 3 FTE Conversion'!$B$10:$E$32,4,FALSE)</f>
        <v>0.28297155467857515</v>
      </c>
      <c r="DH23" s="25">
        <f>'RIMS II Type I Employment'!DH23*VLOOKUP('Equation 4 Type I FTE'!$B23,'Equation 3 FTE Conversion'!$B$10:$E$32,4,FALSE)</f>
        <v>0.30184910167203244</v>
      </c>
      <c r="DI23" s="25">
        <f>'RIMS II Type I Employment'!DI23*VLOOKUP('Equation 4 Type I FTE'!$B23,'Equation 3 FTE Conversion'!$B$10:$E$32,4,FALSE)</f>
        <v>0.13204700384255894</v>
      </c>
      <c r="DJ23" s="25">
        <f>'RIMS II Type I Employment'!DJ23*VLOOKUP('Equation 4 Type I FTE'!$B23,'Equation 3 FTE Conversion'!$B$10:$E$32,4,FALSE)</f>
        <v>0.1794804341053069</v>
      </c>
      <c r="DK23" s="25">
        <f>'RIMS II Type I Employment'!DK23*VLOOKUP('Equation 4 Type I FTE'!$B23,'Equation 3 FTE Conversion'!$B$10:$E$32,4,FALSE)</f>
        <v>0.21790630387371482</v>
      </c>
      <c r="DL23" s="25">
        <f>'RIMS II Type I Employment'!DL23*VLOOKUP('Equation 4 Type I FTE'!$B23,'Equation 3 FTE Conversion'!$B$10:$E$32,4,FALSE)</f>
        <v>0.23390909751791464</v>
      </c>
      <c r="DM23" s="25">
        <f>'RIMS II Type I Employment'!DM23*VLOOKUP('Equation 4 Type I FTE'!$B23,'Equation 3 FTE Conversion'!$B$10:$E$32,4,FALSE)</f>
        <v>8.1930470453837376E-2</v>
      </c>
      <c r="DN23" s="25">
        <f>'RIMS II Type I Employment'!DN23*VLOOKUP('Equation 4 Type I FTE'!$B23,'Equation 3 FTE Conversion'!$B$10:$E$32,4,FALSE)</f>
        <v>0.65141910894173849</v>
      </c>
      <c r="DO23" s="25">
        <f>'RIMS II Type I Employment'!DO23*VLOOKUP('Equation 4 Type I FTE'!$B23,'Equation 3 FTE Conversion'!$B$10:$E$32,4,FALSE)</f>
        <v>0.18867964482293073</v>
      </c>
      <c r="DP23" s="25">
        <f>'RIMS II Type I Employment'!DP23*VLOOKUP('Equation 4 Type I FTE'!$B23,'Equation 3 FTE Conversion'!$B$10:$E$32,4,FALSE)</f>
        <v>0.15399095440855751</v>
      </c>
      <c r="DQ23" s="25">
        <f>'RIMS II Type I Employment'!DQ23*VLOOKUP('Equation 4 Type I FTE'!$B23,'Equation 3 FTE Conversion'!$B$10:$E$32,4,FALSE)</f>
        <v>0.16060288711184961</v>
      </c>
      <c r="DR23" s="25">
        <f>'RIMS II Type I Employment'!DR23*VLOOKUP('Equation 4 Type I FTE'!$B23,'Equation 3 FTE Conversion'!$B$10:$E$32,4,FALSE)</f>
        <v>0.22260173434416866</v>
      </c>
      <c r="DS23" s="25">
        <f>'RIMS II Type I Employment'!DS23*VLOOKUP('Equation 4 Type I FTE'!$B23,'Equation 3 FTE Conversion'!$B$10:$E$32,4,FALSE)</f>
        <v>0.19490827707965522</v>
      </c>
      <c r="DT23" s="25">
        <f>'RIMS II Type I Employment'!DT23*VLOOKUP('Equation 4 Type I FTE'!$B23,'Equation 3 FTE Conversion'!$B$10:$E$32,4,FALSE)</f>
        <v>0.17478500363485305</v>
      </c>
      <c r="DU23" s="25">
        <f>'RIMS II Type I Employment'!DU23*VLOOKUP('Equation 4 Type I FTE'!$B23,'Equation 3 FTE Conversion'!$B$10:$E$32,4,FALSE)</f>
        <v>0.23544229930418528</v>
      </c>
      <c r="DV23" s="25">
        <f>'RIMS II Type I Employment'!DV23*VLOOKUP('Equation 4 Type I FTE'!$B23,'Equation 3 FTE Conversion'!$B$10:$E$32,4,FALSE)</f>
        <v>0.16386094090767475</v>
      </c>
      <c r="DW23" s="25">
        <f>'RIMS II Type I Employment'!DW23*VLOOKUP('Equation 4 Type I FTE'!$B23,'Equation 3 FTE Conversion'!$B$10:$E$32,4,FALSE)</f>
        <v>9.9562290995949737E-2</v>
      </c>
      <c r="DX23" s="25">
        <f>'RIMS II Type I Employment'!DX23*VLOOKUP('Equation 4 Type I FTE'!$B23,'Equation 3 FTE Conversion'!$B$10:$E$32,4,FALSE)</f>
        <v>0.11661916086821061</v>
      </c>
      <c r="DY23" s="25">
        <f>'RIMS II Type I Employment'!DY23*VLOOKUP('Equation 4 Type I FTE'!$B23,'Equation 3 FTE Conversion'!$B$10:$E$32,4,FALSE)</f>
        <v>8.9692304496832492E-2</v>
      </c>
      <c r="DZ23" s="25">
        <f>'RIMS II Type I Employment'!DZ23*VLOOKUP('Equation 4 Type I FTE'!$B23,'Equation 3 FTE Conversion'!$B$10:$E$32,4,FALSE)</f>
        <v>0.13070545227957212</v>
      </c>
      <c r="EA23" s="25">
        <f>'RIMS II Type I Employment'!EA23*VLOOKUP('Equation 4 Type I FTE'!$B23,'Equation 3 FTE Conversion'!$B$10:$E$32,4,FALSE)</f>
        <v>0.10722829992730294</v>
      </c>
      <c r="EB23" s="25">
        <f>'RIMS II Type I Employment'!EB23*VLOOKUP('Equation 4 Type I FTE'!$B23,'Equation 3 FTE Conversion'!$B$10:$E$32,4,FALSE)</f>
        <v>8.9117353826980994E-2</v>
      </c>
      <c r="EC23" s="25">
        <f>'RIMS II Type I Employment'!EC23*VLOOKUP('Equation 4 Type I FTE'!$B23,'Equation 3 FTE Conversion'!$B$10:$E$32,4,FALSE)</f>
        <v>7.2156309066362043E-2</v>
      </c>
      <c r="ED23" s="25">
        <f>'RIMS II Type I Employment'!ED23*VLOOKUP('Equation 4 Type I FTE'!$B23,'Equation 3 FTE Conversion'!$B$10:$E$32,4,FALSE)</f>
        <v>0.10138296811714613</v>
      </c>
      <c r="EE23" s="25">
        <f>'RIMS II Type I Employment'!EE23*VLOOKUP('Equation 4 Type I FTE'!$B23,'Equation 3 FTE Conversion'!$B$10:$E$32,4,FALSE)</f>
        <v>0.13166370339599126</v>
      </c>
      <c r="EF23" s="25">
        <f>'RIMS II Type I Employment'!EF23*VLOOKUP('Equation 4 Type I FTE'!$B23,'Equation 3 FTE Conversion'!$B$10:$E$32,4,FALSE)</f>
        <v>0.11115712950462146</v>
      </c>
      <c r="EG23" s="25">
        <f>'RIMS II Type I Employment'!EG23*VLOOKUP('Equation 4 Type I FTE'!$B23,'Equation 3 FTE Conversion'!$B$10:$E$32,4,FALSE)</f>
        <v>0.33030915982968118</v>
      </c>
      <c r="EH23" s="25">
        <f>'RIMS II Type I Employment'!EH23*VLOOKUP('Equation 4 Type I FTE'!$B23,'Equation 3 FTE Conversion'!$B$10:$E$32,4,FALSE)</f>
        <v>7.7330865095025444E-2</v>
      </c>
      <c r="EI23" s="25">
        <f>'RIMS II Type I Employment'!EI23*VLOOKUP('Equation 4 Type I FTE'!$B23,'Equation 3 FTE Conversion'!$B$10:$E$32,4,FALSE)</f>
        <v>7.6851739536815858E-2</v>
      </c>
      <c r="EJ23" s="25">
        <f>'RIMS II Type I Employment'!EJ23*VLOOKUP('Equation 4 Type I FTE'!$B23,'Equation 3 FTE Conversion'!$B$10:$E$32,4,FALSE)</f>
        <v>8.6530075812649293E-2</v>
      </c>
      <c r="EK23" s="25">
        <f>'RIMS II Type I Employment'!EK23*VLOOKUP('Equation 4 Type I FTE'!$B23,'Equation 3 FTE Conversion'!$B$10:$E$32,4,FALSE)</f>
        <v>0.2171397029805795</v>
      </c>
      <c r="EL23" s="25">
        <f>'RIMS II Type I Employment'!EL23*VLOOKUP('Equation 4 Type I FTE'!$B23,'Equation 3 FTE Conversion'!$B$10:$E$32,4,FALSE)</f>
        <v>0.16079453733513346</v>
      </c>
      <c r="EM23" s="25">
        <f>'RIMS II Type I Employment'!EM23*VLOOKUP('Equation 4 Type I FTE'!$B23,'Equation 3 FTE Conversion'!$B$10:$E$32,4,FALSE)</f>
        <v>0.13290942984733617</v>
      </c>
      <c r="EN23" s="25">
        <f>'RIMS II Type I Employment'!EN23*VLOOKUP('Equation 4 Type I FTE'!$B23,'Equation 3 FTE Conversion'!$B$10:$E$32,4,FALSE)</f>
        <v>0.18666731747845053</v>
      </c>
      <c r="EO23" s="25">
        <f>'RIMS II Type I Employment'!EO23*VLOOKUP('Equation 4 Type I FTE'!$B23,'Equation 3 FTE Conversion'!$B$10:$E$32,4,FALSE)</f>
        <v>0.18877546993457267</v>
      </c>
      <c r="EP23" s="25">
        <f>'RIMS II Type I Employment'!EP23*VLOOKUP('Equation 4 Type I FTE'!$B23,'Equation 3 FTE Conversion'!$B$10:$E$32,4,FALSE)</f>
        <v>0.25211586872987851</v>
      </c>
      <c r="EQ23" s="25">
        <f>'RIMS II Type I Employment'!EQ23*VLOOKUP('Equation 4 Type I FTE'!$B23,'Equation 3 FTE Conversion'!$B$10:$E$32,4,FALSE)</f>
        <v>0.15264940284557069</v>
      </c>
      <c r="ER23" s="25">
        <f>'RIMS II Type I Employment'!ER23*VLOOKUP('Equation 4 Type I FTE'!$B23,'Equation 3 FTE Conversion'!$B$10:$E$32,4,FALSE)</f>
        <v>0.15025377505452278</v>
      </c>
      <c r="ES23" s="25">
        <f>'RIMS II Type I Employment'!ES23*VLOOKUP('Equation 4 Type I FTE'!$B23,'Equation 3 FTE Conversion'!$B$10:$E$32,4,FALSE)</f>
        <v>0.14191699034167621</v>
      </c>
      <c r="ET23" s="25">
        <f>'RIMS II Type I Employment'!ET23*VLOOKUP('Equation 4 Type I FTE'!$B23,'Equation 3 FTE Conversion'!$B$10:$E$32,4,FALSE)</f>
        <v>0.21934368054834355</v>
      </c>
      <c r="EU23" s="25">
        <f>'RIMS II Type I Employment'!EU23*VLOOKUP('Equation 4 Type I FTE'!$B23,'Equation 3 FTE Conversion'!$B$10:$E$32,4,FALSE)</f>
        <v>0.18637984214352479</v>
      </c>
      <c r="EV23" s="25">
        <f>'RIMS II Type I Employment'!EV23*VLOOKUP('Equation 4 Type I FTE'!$B23,'Equation 3 FTE Conversion'!$B$10:$E$32,4,FALSE)</f>
        <v>0.33979584588223077</v>
      </c>
      <c r="EW23" s="25">
        <f>'RIMS II Type I Employment'!EW23*VLOOKUP('Equation 4 Type I FTE'!$B23,'Equation 3 FTE Conversion'!$B$10:$E$32,4,FALSE)</f>
        <v>0.11671498597985254</v>
      </c>
      <c r="EX23" s="25">
        <f>'RIMS II Type I Employment'!EX23*VLOOKUP('Equation 4 Type I FTE'!$B23,'Equation 3 FTE Conversion'!$B$10:$E$32,4,FALSE)</f>
        <v>0.21215679717519995</v>
      </c>
      <c r="EY23" s="25">
        <f>'RIMS II Type I Employment'!EY23*VLOOKUP('Equation 4 Type I FTE'!$B23,'Equation 3 FTE Conversion'!$B$10:$E$32,4,FALSE)</f>
        <v>0.33241731228580329</v>
      </c>
      <c r="EZ23" s="25">
        <f>'RIMS II Type I Employment'!EZ23*VLOOKUP('Equation 4 Type I FTE'!$B23,'Equation 3 FTE Conversion'!$B$10:$E$32,4,FALSE)</f>
        <v>0.74206966455499013</v>
      </c>
      <c r="FA23" s="25">
        <f>'RIMS II Type I Employment'!FA23*VLOOKUP('Equation 4 Type I FTE'!$B23,'Equation 3 FTE Conversion'!$B$10:$E$32,4,FALSE)</f>
        <v>0.17737228164918475</v>
      </c>
      <c r="FB23" s="25">
        <f>'RIMS II Type I Employment'!FB23*VLOOKUP('Equation 4 Type I FTE'!$B23,'Equation 3 FTE Conversion'!$B$10:$E$32,4,FALSE)</f>
        <v>0.33078828538789073</v>
      </c>
      <c r="FC23" s="25">
        <f>'RIMS II Type I Employment'!FC23*VLOOKUP('Equation 4 Type I FTE'!$B23,'Equation 3 FTE Conversion'!$B$10:$E$32,4,FALSE)</f>
        <v>0.18915877038114029</v>
      </c>
      <c r="FD23" s="25">
        <f>'RIMS II Type I Employment'!FD23*VLOOKUP('Equation 4 Type I FTE'!$B23,'Equation 3 FTE Conversion'!$B$10:$E$32,4,FALSE)</f>
        <v>0.159069685325579</v>
      </c>
      <c r="FE23" s="25">
        <f>'RIMS II Type I Employment'!FE23*VLOOKUP('Equation 4 Type I FTE'!$B23,'Equation 3 FTE Conversion'!$B$10:$E$32,4,FALSE)</f>
        <v>0.14086291411361512</v>
      </c>
      <c r="FF23" s="25">
        <f>'RIMS II Type I Employment'!FF23*VLOOKUP('Equation 4 Type I FTE'!$B23,'Equation 3 FTE Conversion'!$B$10:$E$32,4,FALSE)</f>
        <v>0.1056950981410323</v>
      </c>
      <c r="FG23" s="25">
        <f>'RIMS II Type I Employment'!FG23*VLOOKUP('Equation 4 Type I FTE'!$B23,'Equation 3 FTE Conversion'!$B$10:$E$32,4,FALSE)</f>
        <v>0.22815959081939974</v>
      </c>
      <c r="FH23" s="25">
        <f>'RIMS II Type I Employment'!FH23*VLOOKUP('Equation 4 Type I FTE'!$B23,'Equation 3 FTE Conversion'!$B$10:$E$32,4,FALSE)</f>
        <v>0.22049358188804652</v>
      </c>
      <c r="FI23" s="25">
        <f>'RIMS II Type I Employment'!FI23*VLOOKUP('Equation 4 Type I FTE'!$B23,'Equation 3 FTE Conversion'!$B$10:$E$32,4,FALSE)</f>
        <v>0.26610633502959807</v>
      </c>
      <c r="FJ23" s="25">
        <f>'RIMS II Type I Employment'!FJ23*VLOOKUP('Equation 4 Type I FTE'!$B23,'Equation 3 FTE Conversion'!$B$10:$E$32,4,FALSE)</f>
        <v>0.32992585938311353</v>
      </c>
      <c r="FK23" s="25">
        <f>'RIMS II Type I Employment'!FK23*VLOOKUP('Equation 4 Type I FTE'!$B23,'Equation 3 FTE Conversion'!$B$10:$E$32,4,FALSE)</f>
        <v>0.45928976009969885</v>
      </c>
      <c r="FL23" s="25">
        <f>'RIMS II Type I Employment'!FL23*VLOOKUP('Equation 4 Type I FTE'!$B23,'Equation 3 FTE Conversion'!$B$10:$E$32,4,FALSE)</f>
        <v>0.15552415619482812</v>
      </c>
      <c r="FM23" s="25">
        <f>'RIMS II Type I Employment'!FM23*VLOOKUP('Equation 4 Type I FTE'!$B23,'Equation 3 FTE Conversion'!$B$10:$E$32,4,FALSE)</f>
        <v>0.31286898951085268</v>
      </c>
      <c r="FN23" s="25">
        <f>'RIMS II Type I Employment'!FN23*VLOOKUP('Equation 4 Type I FTE'!$B23,'Equation 3 FTE Conversion'!$B$10:$E$32,4,FALSE)</f>
        <v>0.27118506594661956</v>
      </c>
      <c r="FO23" s="25">
        <f>'RIMS II Type I Employment'!FO23*VLOOKUP('Equation 4 Type I FTE'!$B23,'Equation 3 FTE Conversion'!$B$10:$E$32,4,FALSE)</f>
        <v>0.2599735278845155</v>
      </c>
      <c r="FP23" s="25">
        <f>'RIMS II Type I Employment'!FP23*VLOOKUP('Equation 4 Type I FTE'!$B23,'Equation 3 FTE Conversion'!$B$10:$E$32,4,FALSE)</f>
        <v>0.27415564440751899</v>
      </c>
      <c r="FQ23" s="25">
        <f>'RIMS II Type I Employment'!FQ23*VLOOKUP('Equation 4 Type I FTE'!$B23,'Equation 3 FTE Conversion'!$B$10:$E$32,4,FALSE)</f>
        <v>0.28527135735798115</v>
      </c>
      <c r="FR23" s="25">
        <f>'RIMS II Type I Employment'!FR23*VLOOKUP('Equation 4 Type I FTE'!$B23,'Equation 3 FTE Conversion'!$B$10:$E$32,4,FALSE)</f>
        <v>0.20726971648146225</v>
      </c>
      <c r="FS23" s="25">
        <f>'RIMS II Type I Employment'!FS23*VLOOKUP('Equation 4 Type I FTE'!$B23,'Equation 3 FTE Conversion'!$B$10:$E$32,4,FALSE)</f>
        <v>0.31449801640876518</v>
      </c>
      <c r="FT23" s="25">
        <f>'RIMS II Type I Employment'!FT23*VLOOKUP('Equation 4 Type I FTE'!$B23,'Equation 3 FTE Conversion'!$B$10:$E$32,4,FALSE)</f>
        <v>0.22835124104268359</v>
      </c>
      <c r="FU23" s="25">
        <f>'RIMS II Type I Employment'!FU23*VLOOKUP('Equation 4 Type I FTE'!$B23,'Equation 3 FTE Conversion'!$B$10:$E$32,4,FALSE)</f>
        <v>0.39796168864887321</v>
      </c>
      <c r="FV23" s="25">
        <f>'RIMS II Type I Employment'!FV23*VLOOKUP('Equation 4 Type I FTE'!$B23,'Equation 3 FTE Conversion'!$B$10:$E$32,4,FALSE)</f>
        <v>0.36701017758853466</v>
      </c>
      <c r="FW23" s="25">
        <f>'RIMS II Type I Employment'!FW23*VLOOKUP('Equation 4 Type I FTE'!$B23,'Equation 3 FTE Conversion'!$B$10:$E$32,4,FALSE)</f>
        <v>0.30740695814726343</v>
      </c>
      <c r="FX23" s="25">
        <f>'RIMS II Type I Employment'!FX23*VLOOKUP('Equation 4 Type I FTE'!$B23,'Equation 3 FTE Conversion'!$B$10:$E$32,4,FALSE)</f>
        <v>0.22538066258178419</v>
      </c>
      <c r="FY23" s="25">
        <f>'RIMS II Type I Employment'!FY23*VLOOKUP('Equation 4 Type I FTE'!$B23,'Equation 3 FTE Conversion'!$B$10:$E$32,4,FALSE)</f>
        <v>0.29197911517291519</v>
      </c>
      <c r="FZ23" s="25">
        <f>'RIMS II Type I Employment'!FZ23*VLOOKUP('Equation 4 Type I FTE'!$B23,'Equation 3 FTE Conversion'!$B$10:$E$32,4,FALSE)</f>
        <v>0.12965137605151106</v>
      </c>
      <c r="GA23" s="25">
        <f>'RIMS II Type I Employment'!GA23*VLOOKUP('Equation 4 Type I FTE'!$B23,'Equation 3 FTE Conversion'!$B$10:$E$32,4,FALSE)</f>
        <v>9.0746380724893563E-2</v>
      </c>
      <c r="GB23" s="25">
        <f>'RIMS II Type I Employment'!GB23*VLOOKUP('Equation 4 Type I FTE'!$B23,'Equation 3 FTE Conversion'!$B$10:$E$32,4,FALSE)</f>
        <v>0.10962392771835082</v>
      </c>
      <c r="GC23" s="25">
        <f>'RIMS II Type I Employment'!GC23*VLOOKUP('Equation 4 Type I FTE'!$B23,'Equation 3 FTE Conversion'!$B$10:$E$32,4,FALSE)</f>
        <v>8.8063277598919923E-2</v>
      </c>
      <c r="GD23" s="25">
        <f>'RIMS II Type I Employment'!GD23*VLOOKUP('Equation 4 Type I FTE'!$B23,'Equation 3 FTE Conversion'!$B$10:$E$32,4,FALSE)</f>
        <v>0.10512014747118081</v>
      </c>
      <c r="GE23" s="25">
        <f>'RIMS II Type I Employment'!GE23*VLOOKUP('Equation 4 Type I FTE'!$B23,'Equation 3 FTE Conversion'!$B$10:$E$32,4,FALSE)</f>
        <v>4.5133627583341988E-2</v>
      </c>
      <c r="GF23" s="25">
        <f>'RIMS II Type I Employment'!GF23*VLOOKUP('Equation 4 Type I FTE'!$B23,'Equation 3 FTE Conversion'!$B$10:$E$32,4,FALSE)</f>
        <v>0.13798816076435766</v>
      </c>
      <c r="GG23" s="25">
        <f>'RIMS II Type I Employment'!GG23*VLOOKUP('Equation 4 Type I FTE'!$B23,'Equation 3 FTE Conversion'!$B$10:$E$32,4,FALSE)</f>
        <v>0.26792701215079451</v>
      </c>
      <c r="GH23" s="25">
        <f>'RIMS II Type I Employment'!GH23*VLOOKUP('Equation 4 Type I FTE'!$B23,'Equation 3 FTE Conversion'!$B$10:$E$32,4,FALSE)</f>
        <v>0.12610584692076021</v>
      </c>
      <c r="GI23" s="25">
        <f>'RIMS II Type I Employment'!GI23*VLOOKUP('Equation 4 Type I FTE'!$B23,'Equation 3 FTE Conversion'!$B$10:$E$32,4,FALSE)</f>
        <v>0.16759812026170942</v>
      </c>
      <c r="GJ23" s="25">
        <f>'RIMS II Type I Employment'!GJ23*VLOOKUP('Equation 4 Type I FTE'!$B23,'Equation 3 FTE Conversion'!$B$10:$E$32,4,FALSE)</f>
        <v>0.19624982864264204</v>
      </c>
      <c r="GK23" s="25">
        <f>'RIMS II Type I Employment'!GK23*VLOOKUP('Equation 4 Type I FTE'!$B23,'Equation 3 FTE Conversion'!$B$10:$E$32,4,FALSE)</f>
        <v>0.19739972998234501</v>
      </c>
      <c r="GL23" s="25">
        <f>'RIMS II Type I Employment'!GL23*VLOOKUP('Equation 4 Type I FTE'!$B23,'Equation 3 FTE Conversion'!$B$10:$E$32,4,FALSE)</f>
        <v>0.21953533077162737</v>
      </c>
      <c r="GM23" s="25">
        <f>'RIMS II Type I Employment'!GM23*VLOOKUP('Equation 4 Type I FTE'!$B23,'Equation 3 FTE Conversion'!$B$10:$E$32,4,FALSE)</f>
        <v>0.19088362239069476</v>
      </c>
      <c r="GN23" s="25">
        <f>'RIMS II Type I Employment'!GN23*VLOOKUP('Equation 4 Type I FTE'!$B23,'Equation 3 FTE Conversion'!$B$10:$E$32,4,FALSE)</f>
        <v>0.11566090975179147</v>
      </c>
      <c r="GO23" s="25">
        <f>'RIMS II Type I Employment'!GO23*VLOOKUP('Equation 4 Type I FTE'!$B23,'Equation 3 FTE Conversion'!$B$10:$E$32,4,FALSE)</f>
        <v>7.3114560182781188E-2</v>
      </c>
      <c r="GP23" s="25">
        <f>'RIMS II Type I Employment'!GP23*VLOOKUP('Equation 4 Type I FTE'!$B23,'Equation 3 FTE Conversion'!$B$10:$E$32,4,FALSE)</f>
        <v>0.1904044968324852</v>
      </c>
      <c r="GQ23" s="25">
        <f>'RIMS II Type I Employment'!GQ23*VLOOKUP('Equation 4 Type I FTE'!$B23,'Equation 3 FTE Conversion'!$B$10:$E$32,4,FALSE)</f>
        <v>0.23323832173642123</v>
      </c>
      <c r="GR23" s="25">
        <f>'RIMS II Type I Employment'!GR23*VLOOKUP('Equation 4 Type I FTE'!$B23,'Equation 3 FTE Conversion'!$B$10:$E$32,4,FALSE)</f>
        <v>0.20171186000623118</v>
      </c>
      <c r="GS23" s="25">
        <f>'RIMS II Type I Employment'!GS23*VLOOKUP('Equation 4 Type I FTE'!$B23,'Equation 3 FTE Conversion'!$B$10:$E$32,4,FALSE)</f>
        <v>0.1458458199189947</v>
      </c>
      <c r="GT23" s="25">
        <f>'RIMS II Type I Employment'!GT23*VLOOKUP('Equation 4 Type I FTE'!$B23,'Equation 3 FTE Conversion'!$B$10:$E$32,4,FALSE)</f>
        <v>0.17162277495066985</v>
      </c>
      <c r="GU23" s="25">
        <f>'RIMS II Type I Employment'!GU23*VLOOKUP('Equation 4 Type I FTE'!$B23,'Equation 3 FTE Conversion'!$B$10:$E$32,4,FALSE)</f>
        <v>8.2888721570256507E-2</v>
      </c>
      <c r="GV23" s="25">
        <f>'RIMS II Type I Employment'!GV23*VLOOKUP('Equation 4 Type I FTE'!$B23,'Equation 3 FTE Conversion'!$B$10:$E$32,4,FALSE)</f>
        <v>0.21828960432028249</v>
      </c>
      <c r="GW23" s="25">
        <f>'RIMS II Type I Employment'!GW23*VLOOKUP('Equation 4 Type I FTE'!$B23,'Equation 3 FTE Conversion'!$B$10:$E$32,4,FALSE)</f>
        <v>0.19797468065219651</v>
      </c>
      <c r="GX23" s="25">
        <f>'RIMS II Type I Employment'!GX23*VLOOKUP('Equation 4 Type I FTE'!$B23,'Equation 3 FTE Conversion'!$B$10:$E$32,4,FALSE)</f>
        <v>0.14651659570048811</v>
      </c>
      <c r="GY23" s="25">
        <f>'RIMS II Type I Employment'!GY23*VLOOKUP('Equation 4 Type I FTE'!$B23,'Equation 3 FTE Conversion'!$B$10:$E$32,4,FALSE)</f>
        <v>0.10339529546162633</v>
      </c>
      <c r="GZ23" s="25">
        <f>'RIMS II Type I Employment'!GZ23*VLOOKUP('Equation 4 Type I FTE'!$B23,'Equation 3 FTE Conversion'!$B$10:$E$32,4,FALSE)</f>
        <v>0.18647566725516668</v>
      </c>
      <c r="HA23" s="25">
        <f>'RIMS II Type I Employment'!HA23*VLOOKUP('Equation 4 Type I FTE'!$B23,'Equation 3 FTE Conversion'!$B$10:$E$32,4,FALSE)</f>
        <v>9.6016761865198877E-2</v>
      </c>
      <c r="HB23" s="25">
        <f>'RIMS II Type I Employment'!HB23*VLOOKUP('Equation 4 Type I FTE'!$B23,'Equation 3 FTE Conversion'!$B$10:$E$32,4,FALSE)</f>
        <v>8.7296676705784615E-2</v>
      </c>
      <c r="HC23" s="25">
        <f>'RIMS II Type I Employment'!HC23*VLOOKUP('Equation 4 Type I FTE'!$B23,'Equation 3 FTE Conversion'!$B$10:$E$32,4,FALSE)</f>
        <v>9.1704631841312695E-2</v>
      </c>
      <c r="HD23" s="25">
        <f>'RIMS II Type I Employment'!HD23*VLOOKUP('Equation 4 Type I FTE'!$B23,'Equation 3 FTE Conversion'!$B$10:$E$32,4,FALSE)</f>
        <v>0.1662565686987226</v>
      </c>
      <c r="HE23" s="25">
        <f>'RIMS II Type I Employment'!HE23*VLOOKUP('Equation 4 Type I FTE'!$B23,'Equation 3 FTE Conversion'!$B$10:$E$32,4,FALSE)</f>
        <v>0.22758464014954824</v>
      </c>
      <c r="HF23" s="25">
        <f>'RIMS II Type I Employment'!HF23*VLOOKUP('Equation 4 Type I FTE'!$B23,'Equation 3 FTE Conversion'!$B$10:$E$32,4,FALSE)</f>
        <v>9.4196084744002498E-2</v>
      </c>
      <c r="HG23" s="25">
        <f>'RIMS II Type I Employment'!HG23*VLOOKUP('Equation 4 Type I FTE'!$B23,'Equation 3 FTE Conversion'!$B$10:$E$32,4,FALSE)</f>
        <v>0.25125344272510125</v>
      </c>
      <c r="HH23" s="25">
        <f>'RIMS II Type I Employment'!HH23*VLOOKUP('Equation 4 Type I FTE'!$B23,'Equation 3 FTE Conversion'!$B$10:$E$32,4,FALSE)</f>
        <v>0.22001445632983696</v>
      </c>
      <c r="HI23" s="25">
        <f>'RIMS II Type I Employment'!HI23*VLOOKUP('Equation 4 Type I FTE'!$B23,'Equation 3 FTE Conversion'!$B$10:$E$32,4,FALSE)</f>
        <v>0.19337507529338457</v>
      </c>
      <c r="HJ23" s="25">
        <f>'RIMS II Type I Employment'!HJ23*VLOOKUP('Equation 4 Type I FTE'!$B23,'Equation 3 FTE Conversion'!$B$10:$E$32,4,FALSE)</f>
        <v>0.2484745144874857</v>
      </c>
      <c r="HK23" s="25">
        <f>'RIMS II Type I Employment'!HK23*VLOOKUP('Equation 4 Type I FTE'!$B23,'Equation 3 FTE Conversion'!$B$10:$E$32,4,FALSE)</f>
        <v>0</v>
      </c>
      <c r="HL23" s="25">
        <f>'RIMS II Type I Employment'!HL23*VLOOKUP('Equation 4 Type I FTE'!$B23,'Equation 3 FTE Conversion'!$B$10:$E$32,4,FALSE)</f>
        <v>0.16117783778170111</v>
      </c>
      <c r="HM23" s="25">
        <f>'RIMS II Type I Employment'!HM23*VLOOKUP('Equation 4 Type I FTE'!$B23,'Equation 3 FTE Conversion'!$B$10:$E$32,4,FALSE)</f>
        <v>0.19107527261397861</v>
      </c>
      <c r="HN23" s="25">
        <f>'RIMS II Type I Employment'!HN23*VLOOKUP('Equation 4 Type I FTE'!$B23,'Equation 3 FTE Conversion'!$B$10:$E$32,4,FALSE)</f>
        <v>0.14258776612316959</v>
      </c>
      <c r="HO23" s="25">
        <f>'RIMS II Type I Employment'!HO23*VLOOKUP('Equation 4 Type I FTE'!$B23,'Equation 3 FTE Conversion'!$B$10:$E$32,4,FALSE)</f>
        <v>0.13156787828434938</v>
      </c>
      <c r="HP23" s="25">
        <f>'RIMS II Type I Employment'!HP23*VLOOKUP('Equation 4 Type I FTE'!$B23,'Equation 3 FTE Conversion'!$B$10:$E$32,4,FALSE)</f>
        <v>0.19366255062831031</v>
      </c>
      <c r="HQ23" s="25">
        <f>'RIMS II Type I Employment'!HQ23*VLOOKUP('Equation 4 Type I FTE'!$B23,'Equation 3 FTE Conversion'!$B$10:$E$32,4,FALSE)</f>
        <v>0.15303270329213833</v>
      </c>
      <c r="HR23" s="25">
        <f>'RIMS II Type I Employment'!HR23*VLOOKUP('Equation 4 Type I FTE'!$B23,'Equation 3 FTE Conversion'!$B$10:$E$32,4,FALSE)</f>
        <v>0.18829634437636308</v>
      </c>
      <c r="HS23" s="25">
        <f>'RIMS II Type I Employment'!HS23*VLOOKUP('Equation 4 Type I FTE'!$B23,'Equation 3 FTE Conversion'!$B$10:$E$32,4,FALSE)</f>
        <v>0.23170511995015058</v>
      </c>
      <c r="HT23" s="25">
        <f>'RIMS II Type I Employment'!HT23*VLOOKUP('Equation 4 Type I FTE'!$B23,'Equation 3 FTE Conversion'!$B$10:$E$32,4,FALSE)</f>
        <v>0.26639381036452386</v>
      </c>
      <c r="HU23" s="25">
        <f>'RIMS II Type I Employment'!HU23*VLOOKUP('Equation 4 Type I FTE'!$B23,'Equation 3 FTE Conversion'!$B$10:$E$32,4,FALSE)</f>
        <v>6.9185730605462667E-2</v>
      </c>
      <c r="HV23" s="25">
        <f>'RIMS II Type I Employment'!HV23*VLOOKUP('Equation 4 Type I FTE'!$B23,'Equation 3 FTE Conversion'!$B$10:$E$32,4,FALSE)</f>
        <v>0.14479174369093364</v>
      </c>
      <c r="HW23" s="25">
        <f>'RIMS II Type I Employment'!HW23*VLOOKUP('Equation 4 Type I FTE'!$B23,'Equation 3 FTE Conversion'!$B$10:$E$32,4,FALSE)</f>
        <v>0.16481919202409387</v>
      </c>
      <c r="HX23" s="25">
        <f>'RIMS II Type I Employment'!HX23*VLOOKUP('Equation 4 Type I FTE'!$B23,'Equation 3 FTE Conversion'!$B$10:$E$32,4,FALSE)</f>
        <v>0.10828237615536401</v>
      </c>
      <c r="HY23" s="25">
        <f>'RIMS II Type I Employment'!HY23*VLOOKUP('Equation 4 Type I FTE'!$B23,'Equation 3 FTE Conversion'!$B$10:$E$32,4,FALSE)</f>
        <v>5.500361408245924E-2</v>
      </c>
      <c r="HZ23" s="25">
        <f>'RIMS II Type I Employment'!HZ23*VLOOKUP('Equation 4 Type I FTE'!$B23,'Equation 3 FTE Conversion'!$B$10:$E$32,4,FALSE)</f>
        <v>0.14345019212794682</v>
      </c>
      <c r="IA23" s="25">
        <f>'RIMS II Type I Employment'!IA23*VLOOKUP('Equation 4 Type I FTE'!$B23,'Equation 3 FTE Conversion'!$B$10:$E$32,4,FALSE)</f>
        <v>0.15523668085990239</v>
      </c>
      <c r="IB23" s="25">
        <f>'RIMS II Type I Employment'!IB23*VLOOKUP('Equation 4 Type I FTE'!$B23,'Equation 3 FTE Conversion'!$B$10:$E$32,4,FALSE)</f>
        <v>0.18551741613874753</v>
      </c>
      <c r="IC23" s="25">
        <f>'RIMS II Type I Employment'!IC23*VLOOKUP('Equation 4 Type I FTE'!$B23,'Equation 3 FTE Conversion'!$B$10:$E$32,4,FALSE)</f>
        <v>0.12361439401807042</v>
      </c>
      <c r="ID23" s="25">
        <f>'RIMS II Type I Employment'!ID23*VLOOKUP('Equation 4 Type I FTE'!$B23,'Equation 3 FTE Conversion'!$B$10:$E$32,4,FALSE)</f>
        <v>0.10780325059715444</v>
      </c>
      <c r="IE23" s="25">
        <f>'RIMS II Type I Employment'!IE23*VLOOKUP('Equation 4 Type I FTE'!$B23,'Equation 3 FTE Conversion'!$B$10:$E$32,4,FALSE)</f>
        <v>0.18149276144978713</v>
      </c>
      <c r="IF23" s="25">
        <f>'RIMS II Type I Employment'!IF23*VLOOKUP('Equation 4 Type I FTE'!$B23,'Equation 3 FTE Conversion'!$B$10:$E$32,4,FALSE)</f>
        <v>0.28661290892096791</v>
      </c>
      <c r="IG23" s="25">
        <f>'RIMS II Type I Employment'!IG23*VLOOKUP('Equation 4 Type I FTE'!$B23,'Equation 3 FTE Conversion'!$B$10:$E$32,4,FALSE)</f>
        <v>0.30788608370547305</v>
      </c>
      <c r="IH23" s="25">
        <f>'RIMS II Type I Employment'!IH23*VLOOKUP('Equation 4 Type I FTE'!$B23,'Equation 3 FTE Conversion'!$B$10:$E$32,4,FALSE)</f>
        <v>0.30366977879322882</v>
      </c>
      <c r="II23" s="25">
        <f>'RIMS II Type I Employment'!II23*VLOOKUP('Equation 4 Type I FTE'!$B23,'Equation 3 FTE Conversion'!$B$10:$E$32,4,FALSE)</f>
        <v>0.16855637137812857</v>
      </c>
      <c r="IJ23" s="25">
        <f>'RIMS II Type I Employment'!IJ23*VLOOKUP('Equation 4 Type I FTE'!$B23,'Equation 3 FTE Conversion'!$B$10:$E$32,4,FALSE)</f>
        <v>0.13137622806106553</v>
      </c>
      <c r="IK23" s="25">
        <f>'RIMS II Type I Employment'!IK23*VLOOKUP('Equation 4 Type I FTE'!$B23,'Equation 3 FTE Conversion'!$B$10:$E$32,4,FALSE)</f>
        <v>9.429190985564441E-2</v>
      </c>
      <c r="IL23" s="25">
        <f>'RIMS II Type I Employment'!IL23*VLOOKUP('Equation 4 Type I FTE'!$B23,'Equation 3 FTE Conversion'!$B$10:$E$32,4,FALSE)</f>
        <v>0.10492849724789698</v>
      </c>
      <c r="IM23" s="25">
        <f>'RIMS II Type I Employment'!IM23*VLOOKUP('Equation 4 Type I FTE'!$B23,'Equation 3 FTE Conversion'!$B$10:$E$32,4,FALSE)</f>
        <v>0.14958299927302937</v>
      </c>
      <c r="IN23" s="25">
        <f>'RIMS II Type I Employment'!IN23*VLOOKUP('Equation 4 Type I FTE'!$B23,'Equation 3 FTE Conversion'!$B$10:$E$32,4,FALSE)</f>
        <v>0.10301199501505867</v>
      </c>
      <c r="IO23" s="25">
        <f>'RIMS II Type I Employment'!IO23*VLOOKUP('Equation 4 Type I FTE'!$B23,'Equation 3 FTE Conversion'!$B$10:$E$32,4,FALSE)</f>
        <v>0.14680407103541385</v>
      </c>
      <c r="IP23" s="25">
        <f>'RIMS II Type I Employment'!IP23*VLOOKUP('Equation 4 Type I FTE'!$B23,'Equation 3 FTE Conversion'!$B$10:$E$32,4,FALSE)</f>
        <v>0.13846728632256725</v>
      </c>
      <c r="IQ23" s="25">
        <f>'RIMS II Type I Employment'!IQ23*VLOOKUP('Equation 4 Type I FTE'!$B23,'Equation 3 FTE Conversion'!$B$10:$E$32,4,FALSE)</f>
        <v>0.14115038944854086</v>
      </c>
      <c r="IR23" s="25">
        <f>'RIMS II Type I Employment'!IR23*VLOOKUP('Equation 4 Type I FTE'!$B23,'Equation 3 FTE Conversion'!$B$10:$E$32,4,FALSE)</f>
        <v>0.16012376155364005</v>
      </c>
      <c r="IS23" s="25">
        <f>'RIMS II Type I Employment'!IS23*VLOOKUP('Equation 4 Type I FTE'!$B23,'Equation 3 FTE Conversion'!$B$10:$E$32,4,FALSE)</f>
        <v>0.11796071243119743</v>
      </c>
      <c r="IT23" s="25">
        <f>'RIMS II Type I Employment'!IT23*VLOOKUP('Equation 4 Type I FTE'!$B23,'Equation 3 FTE Conversion'!$B$10:$E$32,4,FALSE)</f>
        <v>0.1044493716896874</v>
      </c>
      <c r="IU23" s="25">
        <f>'RIMS II Type I Employment'!IU23*VLOOKUP('Equation 4 Type I FTE'!$B23,'Equation 3 FTE Conversion'!$B$10:$E$32,4,FALSE)</f>
        <v>0.19212934884203969</v>
      </c>
      <c r="IV23" s="25">
        <f>'RIMS II Type I Employment'!IV23*VLOOKUP('Equation 4 Type I FTE'!$B23,'Equation 3 FTE Conversion'!$B$10:$E$32,4,FALSE)</f>
        <v>0.19327925018174263</v>
      </c>
      <c r="IW23" s="25">
        <f>'RIMS II Type I Employment'!IW23*VLOOKUP('Equation 4 Type I FTE'!$B23,'Equation 3 FTE Conversion'!$B$10:$E$32,4,FALSE)</f>
        <v>0.13731738498286428</v>
      </c>
      <c r="IX23" s="25">
        <f>'RIMS II Type I Employment'!IX23*VLOOKUP('Equation 4 Type I FTE'!$B23,'Equation 3 FTE Conversion'!$B$10:$E$32,4,FALSE)</f>
        <v>0.22442241146536504</v>
      </c>
      <c r="IY23" s="25">
        <f>'RIMS II Type I Employment'!IY23*VLOOKUP('Equation 4 Type I FTE'!$B23,'Equation 3 FTE Conversion'!$B$10:$E$32,4,FALSE)</f>
        <v>0.12926807560494338</v>
      </c>
      <c r="IZ23" s="25">
        <f>'RIMS II Type I Employment'!IZ23*VLOOKUP('Equation 4 Type I FTE'!$B23,'Equation 3 FTE Conversion'!$B$10:$E$32,4,FALSE)</f>
        <v>0.18197188700799669</v>
      </c>
      <c r="JA23" s="25">
        <f>'RIMS II Type I Employment'!JA23*VLOOKUP('Equation 4 Type I FTE'!$B23,'Equation 3 FTE Conversion'!$B$10:$E$32,4,FALSE)</f>
        <v>0.17689315609097517</v>
      </c>
      <c r="JB23" s="25">
        <f>'RIMS II Type I Employment'!JB23*VLOOKUP('Equation 4 Type I FTE'!$B23,'Equation 3 FTE Conversion'!$B$10:$E$32,4,FALSE)</f>
        <v>0.41310205628829577</v>
      </c>
      <c r="JC23" s="25">
        <f>'RIMS II Type I Employment'!JC23*VLOOKUP('Equation 4 Type I FTE'!$B23,'Equation 3 FTE Conversion'!$B$10:$E$32,4,FALSE)</f>
        <v>0.23295084640149549</v>
      </c>
      <c r="JD23" s="25">
        <f>'RIMS II Type I Employment'!JD23*VLOOKUP('Equation 4 Type I FTE'!$B23,'Equation 3 FTE Conversion'!$B$10:$E$32,4,FALSE)</f>
        <v>0.22327251012566207</v>
      </c>
      <c r="JE23" s="25">
        <f>'RIMS II Type I Employment'!JE23*VLOOKUP('Equation 4 Type I FTE'!$B23,'Equation 3 FTE Conversion'!$B$10:$E$32,4,FALSE)</f>
        <v>0.2516367431716689</v>
      </c>
      <c r="JF23" s="25">
        <f>'RIMS II Type I Employment'!JF23*VLOOKUP('Equation 4 Type I FTE'!$B23,'Equation 3 FTE Conversion'!$B$10:$E$32,4,FALSE)</f>
        <v>0.17938460899366498</v>
      </c>
      <c r="JG23" s="25">
        <f>'RIMS II Type I Employment'!JG23*VLOOKUP('Equation 4 Type I FTE'!$B23,'Equation 3 FTE Conversion'!$B$10:$E$32,4,FALSE)</f>
        <v>0.30271152767680964</v>
      </c>
      <c r="JH23" s="25">
        <f>'RIMS II Type I Employment'!JH23*VLOOKUP('Equation 4 Type I FTE'!$B23,'Equation 3 FTE Conversion'!$B$10:$E$32,4,FALSE)</f>
        <v>0.24368325890539</v>
      </c>
      <c r="JI23" s="25">
        <f>'RIMS II Type I Employment'!JI23*VLOOKUP('Equation 4 Type I FTE'!$B23,'Equation 3 FTE Conversion'!$B$10:$E$32,4,FALSE)</f>
        <v>0.33740021809118292</v>
      </c>
      <c r="JJ23" s="25">
        <f>'RIMS II Type I Employment'!JJ23*VLOOKUP('Equation 4 Type I FTE'!$B23,'Equation 3 FTE Conversion'!$B$10:$E$32,4,FALSE)</f>
        <v>0.31037753660816286</v>
      </c>
      <c r="JK23" s="25">
        <f>'RIMS II Type I Employment'!JK23*VLOOKUP('Equation 4 Type I FTE'!$B23,'Equation 3 FTE Conversion'!$B$10:$E$32,4,FALSE)</f>
        <v>0.27319739329109982</v>
      </c>
      <c r="JL23" s="25">
        <f>'RIMS II Type I Employment'!JL23*VLOOKUP('Equation 4 Type I FTE'!$B23,'Equation 3 FTE Conversion'!$B$10:$E$32,4,FALSE)</f>
        <v>0.1146068335237304</v>
      </c>
      <c r="JM23" s="25">
        <f>'RIMS II Type I Employment'!JM23*VLOOKUP('Equation 4 Type I FTE'!$B23,'Equation 3 FTE Conversion'!$B$10:$E$32,4,FALSE)</f>
        <v>0.38243802056288295</v>
      </c>
      <c r="JN23" s="25">
        <f>'RIMS II Type I Employment'!JN23*VLOOKUP('Equation 4 Type I FTE'!$B23,'Equation 3 FTE Conversion'!$B$10:$E$32,4,FALSE)</f>
        <v>0.22662638903312909</v>
      </c>
      <c r="JO23" s="25">
        <f>'RIMS II Type I Employment'!JO23*VLOOKUP('Equation 4 Type I FTE'!$B23,'Equation 3 FTE Conversion'!$B$10:$E$32,4,FALSE)</f>
        <v>0.14555834458406897</v>
      </c>
      <c r="JP23" s="25">
        <f>'RIMS II Type I Employment'!JP23*VLOOKUP('Equation 4 Type I FTE'!$B23,'Equation 3 FTE Conversion'!$B$10:$E$32,4,FALSE)</f>
        <v>0.27434729463080276</v>
      </c>
      <c r="JQ23" s="25">
        <f>'RIMS II Type I Employment'!JQ23*VLOOKUP('Equation 4 Type I FTE'!$B23,'Equation 3 FTE Conversion'!$B$10:$E$32,4,FALSE)</f>
        <v>0.34497040191089418</v>
      </c>
      <c r="JR23" s="25">
        <f>'RIMS II Type I Employment'!JR23*VLOOKUP('Equation 4 Type I FTE'!$B23,'Equation 3 FTE Conversion'!$B$10:$E$32,4,FALSE)</f>
        <v>0.19663312908920969</v>
      </c>
      <c r="JS23" s="25">
        <f>'RIMS II Type I Employment'!JS23*VLOOKUP('Equation 4 Type I FTE'!$B23,'Equation 3 FTE Conversion'!$B$10:$E$32,4,FALSE)</f>
        <v>0.11700246131477827</v>
      </c>
      <c r="JT23" s="25">
        <f>'RIMS II Type I Employment'!JT23*VLOOKUP('Equation 4 Type I FTE'!$B23,'Equation 3 FTE Conversion'!$B$10:$E$32,4,FALSE)</f>
        <v>0.22327251012566207</v>
      </c>
      <c r="JU23" s="25">
        <f>'RIMS II Type I Employment'!JU23*VLOOKUP('Equation 4 Type I FTE'!$B23,'Equation 3 FTE Conversion'!$B$10:$E$32,4,FALSE)</f>
        <v>0.29466221829888878</v>
      </c>
      <c r="JV23" s="25">
        <f>'RIMS II Type I Employment'!JV23*VLOOKUP('Equation 4 Type I FTE'!$B23,'Equation 3 FTE Conversion'!$B$10:$E$32,4,FALSE)</f>
        <v>0.47787983175823034</v>
      </c>
      <c r="JW23" s="25">
        <f>'RIMS II Type I Employment'!JW23*VLOOKUP('Equation 4 Type I FTE'!$B23,'Equation 3 FTE Conversion'!$B$10:$E$32,4,FALSE)</f>
        <v>0.63426641395783578</v>
      </c>
      <c r="JX23" s="25">
        <f>'RIMS II Type I Employment'!JX23*VLOOKUP('Equation 4 Type I FTE'!$B23,'Equation 3 FTE Conversion'!$B$10:$E$32,4,FALSE)</f>
        <v>0.39767421331394742</v>
      </c>
      <c r="JY23" s="25">
        <f>'RIMS II Type I Employment'!JY23*VLOOKUP('Equation 4 Type I FTE'!$B23,'Equation 3 FTE Conversion'!$B$10:$E$32,4,FALSE)</f>
        <v>0.3796590923252674</v>
      </c>
      <c r="JZ23" s="25">
        <f>'RIMS II Type I Employment'!JZ23*VLOOKUP('Equation 4 Type I FTE'!$B23,'Equation 3 FTE Conversion'!$B$10:$E$32,4,FALSE)</f>
        <v>0.31631869352996156</v>
      </c>
      <c r="KA23" s="25">
        <f>'RIMS II Type I Employment'!KA23*VLOOKUP('Equation 4 Type I FTE'!$B23,'Equation 3 FTE Conversion'!$B$10:$E$32,4,FALSE)</f>
        <v>0.12629749714404404</v>
      </c>
      <c r="KB23" s="25">
        <f>'RIMS II Type I Employment'!KB23*VLOOKUP('Equation 4 Type I FTE'!$B23,'Equation 3 FTE Conversion'!$B$10:$E$32,4,FALSE)</f>
        <v>0.18024703499844219</v>
      </c>
      <c r="KC23" s="25">
        <f>'RIMS II Type I Employment'!KC23*VLOOKUP('Equation 4 Type I FTE'!$B23,'Equation 3 FTE Conversion'!$B$10:$E$32,4,FALSE)</f>
        <v>0.21196514695191609</v>
      </c>
      <c r="KD23" s="25">
        <f>'RIMS II Type I Employment'!KD23*VLOOKUP('Equation 4 Type I FTE'!$B23,'Equation 3 FTE Conversion'!$B$10:$E$32,4,FALSE)</f>
        <v>0.315839567971752</v>
      </c>
      <c r="KE23" s="25">
        <f>'RIMS II Type I Employment'!KE23*VLOOKUP('Equation 4 Type I FTE'!$B23,'Equation 3 FTE Conversion'!$B$10:$E$32,4,FALSE)</f>
        <v>0.74178218922006445</v>
      </c>
      <c r="KF23" s="25">
        <f>'RIMS II Type I Employment'!KF23*VLOOKUP('Equation 4 Type I FTE'!$B23,'Equation 3 FTE Conversion'!$B$10:$E$32,4,FALSE)</f>
        <v>0.53269179561740576</v>
      </c>
      <c r="KG23" s="25">
        <f>'RIMS II Type I Employment'!KG23*VLOOKUP('Equation 4 Type I FTE'!$B23,'Equation 3 FTE Conversion'!$B$10:$E$32,4,FALSE)</f>
        <v>0.7775249558624987</v>
      </c>
      <c r="KH23" s="25">
        <f>'RIMS II Type I Employment'!KH23*VLOOKUP('Equation 4 Type I FTE'!$B23,'Equation 3 FTE Conversion'!$B$10:$E$32,4,FALSE)</f>
        <v>0.74149471388513866</v>
      </c>
      <c r="KI23" s="25">
        <f>'RIMS II Type I Employment'!KI23*VLOOKUP('Equation 4 Type I FTE'!$B23,'Equation 3 FTE Conversion'!$B$10:$E$32,4,FALSE)</f>
        <v>0.32235567556340222</v>
      </c>
      <c r="KJ23" s="25">
        <f>'RIMS II Type I Employment'!KJ23*VLOOKUP('Equation 4 Type I FTE'!$B23,'Equation 3 FTE Conversion'!$B$10:$E$32,4,FALSE)</f>
        <v>0.48305438778689375</v>
      </c>
      <c r="KK23" s="25">
        <f>'RIMS II Type I Employment'!KK23*VLOOKUP('Equation 4 Type I FTE'!$B23,'Equation 3 FTE Conversion'!$B$10:$E$32,4,FALSE)</f>
        <v>0.46130208744417905</v>
      </c>
      <c r="KL23" s="25">
        <f>'RIMS II Type I Employment'!KL23*VLOOKUP('Equation 4 Type I FTE'!$B23,'Equation 3 FTE Conversion'!$B$10:$E$32,4,FALSE)</f>
        <v>0.76688836847024611</v>
      </c>
      <c r="KM23" s="25">
        <f>'RIMS II Type I Employment'!KM23*VLOOKUP('Equation 4 Type I FTE'!$B23,'Equation 3 FTE Conversion'!$B$10:$E$32,4,FALSE)</f>
        <v>0.60762703292138331</v>
      </c>
      <c r="KN23" s="25">
        <f>'RIMS II Type I Employment'!KN23*VLOOKUP('Equation 4 Type I FTE'!$B23,'Equation 3 FTE Conversion'!$B$10:$E$32,4,FALSE)</f>
        <v>0.37937161699034166</v>
      </c>
      <c r="KO23" s="25">
        <f>'RIMS II Type I Employment'!KO23*VLOOKUP('Equation 4 Type I FTE'!$B23,'Equation 3 FTE Conversion'!$B$10:$E$32,4,FALSE)</f>
        <v>0.27894689998961475</v>
      </c>
      <c r="KP23" s="25">
        <f>'RIMS II Type I Employment'!KP23*VLOOKUP('Equation 4 Type I FTE'!$B23,'Equation 3 FTE Conversion'!$B$10:$E$32,4,FALSE)</f>
        <v>0.13041797694464638</v>
      </c>
      <c r="KQ23" s="25">
        <f>'RIMS II Type I Employment'!KQ23*VLOOKUP('Equation 4 Type I FTE'!$B23,'Equation 3 FTE Conversion'!$B$10:$E$32,4,FALSE)</f>
        <v>0.70508117146121096</v>
      </c>
      <c r="KR23" s="25">
        <f>'RIMS II Type I Employment'!KR23*VLOOKUP('Equation 4 Type I FTE'!$B23,'Equation 3 FTE Conversion'!$B$10:$E$32,4,FALSE)</f>
        <v>0.18733809325994394</v>
      </c>
      <c r="KS23" s="25">
        <f>'RIMS II Type I Employment'!KS23*VLOOKUP('Equation 4 Type I FTE'!$B23,'Equation 3 FTE Conversion'!$B$10:$E$32,4,FALSE)</f>
        <v>0.21637310208744417</v>
      </c>
      <c r="KT23" s="25">
        <f>'RIMS II Type I Employment'!KT23*VLOOKUP('Equation 4 Type I FTE'!$B23,'Equation 3 FTE Conversion'!$B$10:$E$32,4,FALSE)</f>
        <v>0.27089759061169383</v>
      </c>
      <c r="KU23" s="25">
        <f>'RIMS II Type I Employment'!KU23*VLOOKUP('Equation 4 Type I FTE'!$B23,'Equation 3 FTE Conversion'!$B$10:$E$32,4,FALSE)</f>
        <v>0.23170511995015058</v>
      </c>
      <c r="KV23" s="25">
        <f>'RIMS II Type I Employment'!KV23*VLOOKUP('Equation 4 Type I FTE'!$B23,'Equation 3 FTE Conversion'!$B$10:$E$32,4,FALSE)</f>
        <v>0.30223240211860009</v>
      </c>
      <c r="KW23" s="25">
        <f>'RIMS II Type I Employment'!KW23*VLOOKUP('Equation 4 Type I FTE'!$B23,'Equation 3 FTE Conversion'!$B$10:$E$32,4,FALSE)</f>
        <v>4.7183326721362553</v>
      </c>
      <c r="KX23" s="25">
        <f>'RIMS II Type I Employment'!KX23*VLOOKUP('Equation 4 Type I FTE'!$B23,'Equation 3 FTE Conversion'!$B$10:$E$32,4,FALSE)</f>
        <v>5.2344467234396097</v>
      </c>
      <c r="KY23" s="25">
        <f>'RIMS II Type I Employment'!KY23*VLOOKUP('Equation 4 Type I FTE'!$B23,'Equation 3 FTE Conversion'!$B$10:$E$32,4,FALSE)</f>
        <v>5.5767340222245299</v>
      </c>
      <c r="KZ23" s="25">
        <f>'RIMS II Type I Employment'!KZ23*VLOOKUP('Equation 4 Type I FTE'!$B23,'Equation 3 FTE Conversion'!$B$10:$E$32,4,FALSE)</f>
        <v>4.8020838197112896</v>
      </c>
      <c r="LA23" s="25">
        <f>'RIMS II Type I Employment'!LA23*VLOOKUP('Equation 4 Type I FTE'!$B23,'Equation 3 FTE Conversion'!$B$10:$E$32,4,FALSE)</f>
        <v>8.4095159725828221</v>
      </c>
      <c r="LB23" s="25">
        <f>'RIMS II Type I Employment'!LB23*VLOOKUP('Equation 4 Type I FTE'!$B23,'Equation 3 FTE Conversion'!$B$10:$E$32,4,FALSE)</f>
        <v>5.7459611693841524</v>
      </c>
      <c r="LC23" s="25">
        <f>'RIMS II Type I Employment'!LC23*VLOOKUP('Equation 4 Type I FTE'!$B23,'Equation 3 FTE Conversion'!$B$10:$E$32,4,FALSE)</f>
        <v>7.8748118496209374</v>
      </c>
      <c r="LD23" s="25">
        <f>'RIMS II Type I Employment'!LD23*VLOOKUP('Equation 4 Type I FTE'!$B23,'Equation 3 FTE Conversion'!$B$10:$E$32,4,FALSE)</f>
        <v>9.7969677640461121</v>
      </c>
      <c r="LE23" s="25">
        <f>'RIMS II Type I Employment'!LE23*VLOOKUP('Equation 4 Type I FTE'!$B23,'Equation 3 FTE Conversion'!$B$10:$E$32,4,FALSE)</f>
        <v>3.7543320490185899</v>
      </c>
      <c r="LF23" s="25">
        <f>'RIMS II Type I Employment'!LF23*VLOOKUP('Equation 4 Type I FTE'!$B23,'Equation 3 FTE Conversion'!$B$10:$E$32,4,FALSE)</f>
        <v>4.1820953473880982</v>
      </c>
      <c r="LG23" s="25">
        <f>'RIMS II Type I Employment'!LG23*VLOOKUP('Equation 4 Type I FTE'!$B23,'Equation 3 FTE Conversion'!$B$10:$E$32,4,FALSE)</f>
        <v>12.476333710665697</v>
      </c>
      <c r="LH23" s="25">
        <f>'RIMS II Type I Employment'!LH23*VLOOKUP('Equation 4 Type I FTE'!$B23,'Equation 3 FTE Conversion'!$B$10:$E$32,4,FALSE)</f>
        <v>15.977974940284557</v>
      </c>
      <c r="LI23" s="25">
        <f>'RIMS II Type I Employment'!LI23*VLOOKUP('Equation 4 Type I FTE'!$B23,'Equation 3 FTE Conversion'!$B$10:$E$32,4,FALSE)</f>
        <v>14.527374400249247</v>
      </c>
      <c r="LJ23" s="25">
        <f>'RIMS II Type I Employment'!LJ23*VLOOKUP('Equation 4 Type I FTE'!$B23,'Equation 3 FTE Conversion'!$B$10:$E$32,4,FALSE)</f>
        <v>4.8067792501817435</v>
      </c>
      <c r="LK23" s="25">
        <f>'RIMS II Type I Employment'!LK23*VLOOKUP('Equation 4 Type I FTE'!$B23,'Equation 3 FTE Conversion'!$B$10:$E$32,4,FALSE)</f>
        <v>0.65496463807248939</v>
      </c>
      <c r="LL23" s="25">
        <f>'RIMS II Type I Employment'!LL23*VLOOKUP('Equation 4 Type I FTE'!$B23,'Equation 3 FTE Conversion'!$B$10:$E$32,4,FALSE)</f>
        <v>0.30223240211860009</v>
      </c>
      <c r="LM23" s="25">
        <f>'RIMS II Type I Employment'!LM23*VLOOKUP('Equation 4 Type I FTE'!$B23,'Equation 3 FTE Conversion'!$B$10:$E$32,4,FALSE)</f>
        <v>0.30041172499740371</v>
      </c>
      <c r="LN23" s="25">
        <f>'RIMS II Type I Employment'!LN23*VLOOKUP('Equation 4 Type I FTE'!$B23,'Equation 3 FTE Conversion'!$B$10:$E$32,4,FALSE)</f>
        <v>0.6380035933118704</v>
      </c>
      <c r="LO23" s="25">
        <f>'RIMS II Type I Employment'!LO23*VLOOKUP('Equation 4 Type I FTE'!$B23,'Equation 3 FTE Conversion'!$B$10:$E$32,4,FALSE)</f>
        <v>0.55128186727593731</v>
      </c>
      <c r="LP23" s="25">
        <f>'RIMS II Type I Employment'!LP23*VLOOKUP('Equation 4 Type I FTE'!$B23,'Equation 3 FTE Conversion'!$B$10:$E$32,4,FALSE)</f>
        <v>0.59286996572852846</v>
      </c>
      <c r="LQ23" s="25">
        <f>'RIMS II Type I Employment'!LQ23*VLOOKUP('Equation 4 Type I FTE'!$B23,'Equation 3 FTE Conversion'!$B$10:$E$32,4,FALSE)</f>
        <v>0.69300720739432964</v>
      </c>
      <c r="LR23" s="25">
        <f>'RIMS II Type I Employment'!LR23*VLOOKUP('Equation 4 Type I FTE'!$B23,'Equation 3 FTE Conversion'!$B$10:$E$32,4,FALSE)</f>
        <v>0.42958397549070515</v>
      </c>
      <c r="LS23" s="25">
        <f>'RIMS II Type I Employment'!LS23*VLOOKUP('Equation 4 Type I FTE'!$B23,'Equation 3 FTE Conversion'!$B$10:$E$32,4,FALSE)</f>
        <v>0.52013870599231482</v>
      </c>
      <c r="LT23" s="25">
        <f>'RIMS II Type I Employment'!LT23*VLOOKUP('Equation 4 Type I FTE'!$B23,'Equation 3 FTE Conversion'!$B$10:$E$32,4,FALSE)</f>
        <v>0.28287572956693324</v>
      </c>
      <c r="LU23" s="25">
        <f>'RIMS II Type I Employment'!LU23*VLOOKUP('Equation 4 Type I FTE'!$B23,'Equation 3 FTE Conversion'!$B$10:$E$32,4,FALSE)</f>
        <v>8.6338425589365456E-2</v>
      </c>
      <c r="LV23" s="25">
        <f>'RIMS II Type I Employment'!LV23*VLOOKUP('Equation 4 Type I FTE'!$B23,'Equation 3 FTE Conversion'!$B$10:$E$32,4,FALSE)</f>
        <v>0.11182790528611486</v>
      </c>
      <c r="LW23" s="25">
        <f>'RIMS II Type I Employment'!LW23*VLOOKUP('Equation 4 Type I FTE'!$B23,'Equation 3 FTE Conversion'!$B$10:$E$32,4,FALSE)</f>
        <v>0.40534022224530064</v>
      </c>
      <c r="LX23" s="25">
        <f>'RIMS II Type I Employment'!LX23*VLOOKUP('Equation 4 Type I FTE'!$B23,'Equation 3 FTE Conversion'!$B$10:$E$32,4,FALSE)</f>
        <v>0.34583282791567144</v>
      </c>
      <c r="LY23" s="25">
        <f>'RIMS II Type I Employment'!LY23*VLOOKUP('Equation 4 Type I FTE'!$B23,'Equation 3 FTE Conversion'!$B$10:$E$32,4,FALSE)</f>
        <v>0.28565465780454874</v>
      </c>
      <c r="LZ23" s="25">
        <f>'RIMS II Type I Employment'!LZ23*VLOOKUP('Equation 4 Type I FTE'!$B23,'Equation 3 FTE Conversion'!$B$10:$E$32,4,FALSE)</f>
        <v>0.23228007062000208</v>
      </c>
      <c r="MA23" s="25">
        <f>'RIMS II Type I Employment'!MA23*VLOOKUP('Equation 4 Type I FTE'!$B23,'Equation 3 FTE Conversion'!$B$10:$E$32,4,FALSE)</f>
        <v>0.2662979852528819</v>
      </c>
      <c r="MB23" s="25">
        <f>'RIMS II Type I Employment'!MB23*VLOOKUP('Equation 4 Type I FTE'!$B23,'Equation 3 FTE Conversion'!$B$10:$E$32,4,FALSE)</f>
        <v>0.44894064804237205</v>
      </c>
      <c r="MC23" s="25">
        <f>'RIMS II Type I Employment'!MC23*VLOOKUP('Equation 4 Type I FTE'!$B23,'Equation 3 FTE Conversion'!$B$10:$E$32,4,FALSE)</f>
        <v>0.25987770277287359</v>
      </c>
      <c r="MD23" s="25">
        <f>'RIMS II Type I Employment'!MD23*VLOOKUP('Equation 4 Type I FTE'!$B23,'Equation 3 FTE Conversion'!$B$10:$E$32,4,FALSE)</f>
        <v>0.36145232111330355</v>
      </c>
      <c r="ME23" s="25">
        <f>'RIMS II Type I Employment'!ME23*VLOOKUP('Equation 4 Type I FTE'!$B23,'Equation 3 FTE Conversion'!$B$10:$E$32,4,FALSE)</f>
        <v>0.51956375532246346</v>
      </c>
      <c r="MF23" s="25">
        <f>'RIMS II Type I Employment'!MF23*VLOOKUP('Equation 4 Type I FTE'!$B23,'Equation 3 FTE Conversion'!$B$10:$E$32,4,FALSE)</f>
        <v>0.39307460795513555</v>
      </c>
      <c r="MG23" s="25">
        <f>'RIMS II Type I Employment'!MG23*VLOOKUP('Equation 4 Type I FTE'!$B23,'Equation 3 FTE Conversion'!$B$10:$E$32,4,FALSE)</f>
        <v>0.24857033959912767</v>
      </c>
      <c r="MH23" s="25">
        <f>'RIMS II Type I Employment'!MH23*VLOOKUP('Equation 4 Type I FTE'!$B23,'Equation 3 FTE Conversion'!$B$10:$E$32,4,FALSE)</f>
        <v>0.3998781908817115</v>
      </c>
      <c r="MI23" s="25">
        <f>'RIMS II Type I Employment'!MI23*VLOOKUP('Equation 4 Type I FTE'!$B23,'Equation 3 FTE Conversion'!$B$10:$E$32,4,FALSE)</f>
        <v>0.17535995430470455</v>
      </c>
      <c r="MJ23" s="25">
        <f>'RIMS II Type I Employment'!MJ23*VLOOKUP('Equation 4 Type I FTE'!$B23,'Equation 3 FTE Conversion'!$B$10:$E$32,4,FALSE)</f>
        <v>0.34679107903209055</v>
      </c>
      <c r="MK23" s="25">
        <f>'RIMS II Type I Employment'!MK23*VLOOKUP('Equation 4 Type I FTE'!$B23,'Equation 3 FTE Conversion'!$B$10:$E$32,4,FALSE)</f>
        <v>0.33912507010073734</v>
      </c>
      <c r="ML23" s="25">
        <f>'RIMS II Type I Employment'!ML23*VLOOKUP('Equation 4 Type I FTE'!$B23,'Equation 3 FTE Conversion'!$B$10:$E$32,4,FALSE)</f>
        <v>0.27195166683975491</v>
      </c>
      <c r="MM23" s="25">
        <f>'RIMS II Type I Employment'!MM23*VLOOKUP('Equation 4 Type I FTE'!$B23,'Equation 3 FTE Conversion'!$B$10:$E$32,4,FALSE)</f>
        <v>0.15619493197632153</v>
      </c>
      <c r="MN23" s="25">
        <f>'RIMS II Type I Employment'!MN23*VLOOKUP('Equation 4 Type I FTE'!$B23,'Equation 3 FTE Conversion'!$B$10:$E$32,4,FALSE)</f>
        <v>0.24837868937584379</v>
      </c>
      <c r="MO23" s="25">
        <f>'RIMS II Type I Employment'!MO23*VLOOKUP('Equation 4 Type I FTE'!$B23,'Equation 3 FTE Conversion'!$B$10:$E$32,4,FALSE)</f>
        <v>0.35627776508464015</v>
      </c>
      <c r="MP23" s="25">
        <f>'RIMS II Type I Employment'!MP23*VLOOKUP('Equation 4 Type I FTE'!$B23,'Equation 3 FTE Conversion'!$B$10:$E$32,4,FALSE)</f>
        <v>0.31823519576279991</v>
      </c>
      <c r="MQ23" s="25">
        <f>'RIMS II Type I Employment'!MQ23*VLOOKUP('Equation 4 Type I FTE'!$B23,'Equation 3 FTE Conversion'!$B$10:$E$32,4,FALSE)</f>
        <v>0.51477249974036765</v>
      </c>
      <c r="MR23" s="25">
        <f>'RIMS II Type I Employment'!MR23*VLOOKUP('Equation 4 Type I FTE'!$B23,'Equation 3 FTE Conversion'!$B$10:$E$32,4,FALSE)</f>
        <v>0.39451198462976428</v>
      </c>
      <c r="MS23" s="25">
        <f>'RIMS II Type I Employment'!MS23*VLOOKUP('Equation 4 Type I FTE'!$B23,'Equation 3 FTE Conversion'!$B$10:$E$32,4,FALSE)</f>
        <v>0.32973420915982971</v>
      </c>
      <c r="MT23" s="25">
        <f>'RIMS II Type I Employment'!MT23*VLOOKUP('Equation 4 Type I FTE'!$B23,'Equation 3 FTE Conversion'!$B$10:$E$32,4,FALSE)</f>
        <v>0.27032263994184236</v>
      </c>
      <c r="MU23" s="25">
        <f>'RIMS II Type I Employment'!MU23*VLOOKUP('Equation 4 Type I FTE'!$B23,'Equation 3 FTE Conversion'!$B$10:$E$32,4,FALSE)</f>
        <v>0.3681600789282376</v>
      </c>
      <c r="MV23" s="25">
        <f>'RIMS II Type I Employment'!MV23*VLOOKUP('Equation 4 Type I FTE'!$B23,'Equation 3 FTE Conversion'!$B$10:$E$32,4,FALSE)</f>
        <v>0.30213657700695817</v>
      </c>
      <c r="MW23" s="25">
        <f>'RIMS II Type I Employment'!MW23*VLOOKUP('Equation 4 Type I FTE'!$B23,'Equation 3 FTE Conversion'!$B$10:$E$32,4,FALSE)</f>
        <v>0.1311845778377817</v>
      </c>
      <c r="MX23" s="25">
        <f>'RIMS II Type I Employment'!MX23*VLOOKUP('Equation 4 Type I FTE'!$B23,'Equation 3 FTE Conversion'!$B$10:$E$32,4,FALSE)</f>
        <v>0.17861800810052966</v>
      </c>
      <c r="MY23" s="25">
        <f>'RIMS II Type I Employment'!MY23*VLOOKUP('Equation 4 Type I FTE'!$B23,'Equation 3 FTE Conversion'!$B$10:$E$32,4,FALSE)</f>
        <v>0.22691386436805486</v>
      </c>
      <c r="MZ23" s="25">
        <f>'RIMS II Type I Employment'!MZ23*VLOOKUP('Equation 4 Type I FTE'!$B23,'Equation 3 FTE Conversion'!$B$10:$E$32,4,FALSE)</f>
        <v>7.3497860629348849E-2</v>
      </c>
      <c r="NA23" s="25">
        <f>'RIMS II Type I Employment'!NA23*VLOOKUP('Equation 4 Type I FTE'!$B23,'Equation 3 FTE Conversion'!$B$10:$E$32,4,FALSE)</f>
        <v>0.23381327240627273</v>
      </c>
      <c r="NB23" s="25">
        <f>'RIMS II Type I Employment'!NB23*VLOOKUP('Equation 4 Type I FTE'!$B23,'Equation 3 FTE Conversion'!$B$10:$E$32,4,FALSE)</f>
        <v>2.1752300342714716E-2</v>
      </c>
      <c r="NC23" s="25">
        <f>'RIMS II Type I Employment'!NC23*VLOOKUP('Equation 4 Type I FTE'!$B23,'Equation 3 FTE Conversion'!$B$10:$E$32,4,FALSE)</f>
        <v>0.18772139370651159</v>
      </c>
      <c r="ND23" s="25">
        <f>'RIMS II Type I Employment'!ND23*VLOOKUP('Equation 4 Type I FTE'!$B23,'Equation 3 FTE Conversion'!$B$10:$E$32,4,FALSE)</f>
        <v>0.37534696230138126</v>
      </c>
      <c r="NE23" s="25">
        <f>'RIMS II Type I Employment'!NE23*VLOOKUP('Equation 4 Type I FTE'!$B23,'Equation 3 FTE Conversion'!$B$10:$E$32,4,FALSE)</f>
        <v>0.60130257555301692</v>
      </c>
      <c r="NF23" s="25">
        <f>'RIMS II Type I Employment'!NF23*VLOOKUP('Equation 4 Type I FTE'!$B23,'Equation 3 FTE Conversion'!$B$10:$E$32,4,FALSE)</f>
        <v>0.46983052238030948</v>
      </c>
      <c r="NG23" s="25">
        <f>'RIMS II Type I Employment'!NG23*VLOOKUP('Equation 4 Type I FTE'!$B23,'Equation 3 FTE Conversion'!$B$10:$E$32,4,FALSE)</f>
        <v>0.37496366185481356</v>
      </c>
      <c r="NH23" s="25">
        <f>'RIMS II Type I Employment'!NH23*VLOOKUP('Equation 4 Type I FTE'!$B23,'Equation 3 FTE Conversion'!$B$10:$E$32,4,FALSE)</f>
        <v>0.43542930730086199</v>
      </c>
      <c r="NI23" s="25">
        <f>'RIMS II Type I Employment'!NI23*VLOOKUP('Equation 4 Type I FTE'!$B23,'Equation 3 FTE Conversion'!$B$10:$E$32,4,FALSE)</f>
        <v>0.4521987018381971</v>
      </c>
      <c r="NJ23" s="28">
        <f>'RIMS II Type I Employment'!NJ23*VLOOKUP('Equation 4 Type I FTE'!$B23,'Equation 3 FTE Conversion'!$B$10:$E$32,4,FALSE)</f>
        <v>0</v>
      </c>
    </row>
    <row r="24" spans="2:374" x14ac:dyDescent="0.3">
      <c r="B24" s="23" t="s">
        <v>466</v>
      </c>
      <c r="C24" s="25">
        <f>'RIMS II Type I Employment'!C24*VLOOKUP('Equation 4 Type I FTE'!$B24,'Equation 3 FTE Conversion'!$B$10:$E$32,4,FALSE)</f>
        <v>2.0603319502074689E-2</v>
      </c>
      <c r="D24" s="25">
        <f>'RIMS II Type I Employment'!D24*VLOOKUP('Equation 4 Type I FTE'!$B24,'Equation 3 FTE Conversion'!$B$10:$E$32,4,FALSE)</f>
        <v>1.7419170124481326E-2</v>
      </c>
      <c r="E24" s="25">
        <f>'RIMS II Type I Employment'!E24*VLOOKUP('Equation 4 Type I FTE'!$B24,'Equation 3 FTE Conversion'!$B$10:$E$32,4,FALSE)</f>
        <v>1.1331825726141078E-2</v>
      </c>
      <c r="F24" s="25">
        <f>'RIMS II Type I Employment'!F24*VLOOKUP('Equation 4 Type I FTE'!$B24,'Equation 3 FTE Conversion'!$B$10:$E$32,4,FALSE)</f>
        <v>1.7700124481327802E-2</v>
      </c>
      <c r="G24" s="25">
        <f>'RIMS II Type I Employment'!G24*VLOOKUP('Equation 4 Type I FTE'!$B24,'Equation 3 FTE Conversion'!$B$10:$E$32,4,FALSE)</f>
        <v>1.5077883817427386E-2</v>
      </c>
      <c r="H24" s="25">
        <f>'RIMS II Type I Employment'!H24*VLOOKUP('Equation 4 Type I FTE'!$B24,'Equation 3 FTE Conversion'!$B$10:$E$32,4,FALSE)</f>
        <v>3.6992323651452282E-2</v>
      </c>
      <c r="I24" s="25">
        <f>'RIMS II Type I Employment'!I24*VLOOKUP('Equation 4 Type I FTE'!$B24,'Equation 3 FTE Conversion'!$B$10:$E$32,4,FALSE)</f>
        <v>1.7981078838174274E-2</v>
      </c>
      <c r="J24" s="25">
        <f>'RIMS II Type I Employment'!J24*VLOOKUP('Equation 4 Type I FTE'!$B24,'Equation 3 FTE Conversion'!$B$10:$E$32,4,FALSE)</f>
        <v>4.3360622406639002E-2</v>
      </c>
      <c r="K24" s="25">
        <f>'RIMS II Type I Employment'!K24*VLOOKUP('Equation 4 Type I FTE'!$B24,'Equation 3 FTE Conversion'!$B$10:$E$32,4,FALSE)</f>
        <v>1.1425477178423238E-2</v>
      </c>
      <c r="L24" s="25">
        <f>'RIMS II Type I Employment'!L24*VLOOKUP('Equation 4 Type I FTE'!$B24,'Equation 3 FTE Conversion'!$B$10:$E$32,4,FALSE)</f>
        <v>1.5077883817427386E-2</v>
      </c>
      <c r="M24" s="25">
        <f>'RIMS II Type I Employment'!M24*VLOOKUP('Equation 4 Type I FTE'!$B24,'Equation 3 FTE Conversion'!$B$10:$E$32,4,FALSE)</f>
        <v>1.0488962655601659E-2</v>
      </c>
      <c r="N24" s="25">
        <f>'RIMS II Type I Employment'!N24*VLOOKUP('Equation 4 Type I FTE'!$B24,'Equation 3 FTE Conversion'!$B$10:$E$32,4,FALSE)</f>
        <v>1.3766763485477179E-2</v>
      </c>
      <c r="O24" s="25">
        <f>'RIMS II Type I Employment'!O24*VLOOKUP('Equation 4 Type I FTE'!$B24,'Equation 3 FTE Conversion'!$B$10:$E$32,4,FALSE)</f>
        <v>0.12446278008298754</v>
      </c>
      <c r="P24" s="25">
        <f>'RIMS II Type I Employment'!P24*VLOOKUP('Equation 4 Type I FTE'!$B24,'Equation 3 FTE Conversion'!$B$10:$E$32,4,FALSE)</f>
        <v>8.8500622406639001E-2</v>
      </c>
      <c r="Q24" s="25">
        <f>'RIMS II Type I Employment'!Q24*VLOOKUP('Equation 4 Type I FTE'!$B24,'Equation 3 FTE Conversion'!$B$10:$E$32,4,FALSE)</f>
        <v>0</v>
      </c>
      <c r="R24" s="25">
        <f>'RIMS II Type I Employment'!R24*VLOOKUP('Equation 4 Type I FTE'!$B24,'Equation 3 FTE Conversion'!$B$10:$E$32,4,FALSE)</f>
        <v>6.5930622406639008E-2</v>
      </c>
      <c r="S24" s="25">
        <f>'RIMS II Type I Employment'!S24*VLOOKUP('Equation 4 Type I FTE'!$B24,'Equation 3 FTE Conversion'!$B$10:$E$32,4,FALSE)</f>
        <v>0.13570095435684648</v>
      </c>
      <c r="T24" s="25">
        <f>'RIMS II Type I Employment'!T24*VLOOKUP('Equation 4 Type I FTE'!$B24,'Equation 3 FTE Conversion'!$B$10:$E$32,4,FALSE)</f>
        <v>0.13513904564315354</v>
      </c>
      <c r="U24" s="25">
        <f>'RIMS II Type I Employment'!U24*VLOOKUP('Equation 4 Type I FTE'!$B24,'Equation 3 FTE Conversion'!$B$10:$E$32,4,FALSE)</f>
        <v>7.3422738589211611E-2</v>
      </c>
      <c r="V24" s="25">
        <f>'RIMS II Type I Employment'!V24*VLOOKUP('Equation 4 Type I FTE'!$B24,'Equation 3 FTE Conversion'!$B$10:$E$32,4,FALSE)</f>
        <v>6.3027427385892121E-2</v>
      </c>
      <c r="W24" s="25">
        <f>'RIMS II Type I Employment'!W24*VLOOKUP('Equation 4 Type I FTE'!$B24,'Equation 3 FTE Conversion'!$B$10:$E$32,4,FALSE)</f>
        <v>1.6201701244813276E-2</v>
      </c>
      <c r="X24" s="25">
        <f>'RIMS II Type I Employment'!X24*VLOOKUP('Equation 4 Type I FTE'!$B24,'Equation 3 FTE Conversion'!$B$10:$E$32,4,FALSE)</f>
        <v>1.7419170124481326E-2</v>
      </c>
      <c r="Y24" s="25">
        <f>'RIMS II Type I Employment'!Y24*VLOOKUP('Equation 4 Type I FTE'!$B24,'Equation 3 FTE Conversion'!$B$10:$E$32,4,FALSE)</f>
        <v>1.4890580912863072E-2</v>
      </c>
      <c r="Z24" s="25">
        <f>'RIMS II Type I Employment'!Z24*VLOOKUP('Equation 4 Type I FTE'!$B24,'Equation 3 FTE Conversion'!$B$10:$E$32,4,FALSE)</f>
        <v>3.2871659751037341E-2</v>
      </c>
      <c r="AA24" s="25">
        <f>'RIMS II Type I Employment'!AA24*VLOOKUP('Equation 4 Type I FTE'!$B24,'Equation 3 FTE Conversion'!$B$10:$E$32,4,FALSE)</f>
        <v>2.6597012448132781E-2</v>
      </c>
      <c r="AB24" s="25">
        <f>'RIMS II Type I Employment'!AB24*VLOOKUP('Equation 4 Type I FTE'!$B24,'Equation 3 FTE Conversion'!$B$10:$E$32,4,FALSE)</f>
        <v>4.073838174273859E-2</v>
      </c>
      <c r="AC24" s="25">
        <f>'RIMS II Type I Employment'!AC24*VLOOKUP('Equation 4 Type I FTE'!$B24,'Equation 3 FTE Conversion'!$B$10:$E$32,4,FALSE)</f>
        <v>3.7085975103734445E-2</v>
      </c>
      <c r="AD24" s="25">
        <f>'RIMS II Type I Employment'!AD24*VLOOKUP('Equation 4 Type I FTE'!$B24,'Equation 3 FTE Conversion'!$B$10:$E$32,4,FALSE)</f>
        <v>5.0665435684647306E-2</v>
      </c>
      <c r="AE24" s="25">
        <f>'RIMS II Type I Employment'!AE24*VLOOKUP('Equation 4 Type I FTE'!$B24,'Equation 3 FTE Conversion'!$B$10:$E$32,4,FALSE)</f>
        <v>5.4692448132780083E-2</v>
      </c>
      <c r="AF24" s="25">
        <f>'RIMS II Type I Employment'!AF24*VLOOKUP('Equation 4 Type I FTE'!$B24,'Equation 3 FTE Conversion'!$B$10:$E$32,4,FALSE)</f>
        <v>5.0946390041493775E-2</v>
      </c>
      <c r="AG24" s="25">
        <f>'RIMS II Type I Employment'!AG24*VLOOKUP('Equation 4 Type I FTE'!$B24,'Equation 3 FTE Conversion'!$B$10:$E$32,4,FALSE)</f>
        <v>6.0030580912863077E-2</v>
      </c>
      <c r="AH24" s="25">
        <f>'RIMS II Type I Employment'!AH24*VLOOKUP('Equation 4 Type I FTE'!$B24,'Equation 3 FTE Conversion'!$B$10:$E$32,4,FALSE)</f>
        <v>8.4941867219917019E-2</v>
      </c>
      <c r="AI24" s="25">
        <f>'RIMS II Type I Employment'!AI24*VLOOKUP('Equation 4 Type I FTE'!$B24,'Equation 3 FTE Conversion'!$B$10:$E$32,4,FALSE)</f>
        <v>7.6981493775933607E-2</v>
      </c>
      <c r="AJ24" s="25">
        <f>'RIMS II Type I Employment'!AJ24*VLOOKUP('Equation 4 Type I FTE'!$B24,'Equation 3 FTE Conversion'!$B$10:$E$32,4,FALSE)</f>
        <v>5.9375020746887962E-2</v>
      </c>
      <c r="AK24" s="25">
        <f>'RIMS II Type I Employment'!AK24*VLOOKUP('Equation 4 Type I FTE'!$B24,'Equation 3 FTE Conversion'!$B$10:$E$32,4,FALSE)</f>
        <v>8.344344398340249E-2</v>
      </c>
      <c r="AL24" s="25">
        <f>'RIMS II Type I Employment'!AL24*VLOOKUP('Equation 4 Type I FTE'!$B24,'Equation 3 FTE Conversion'!$B$10:$E$32,4,FALSE)</f>
        <v>6.7616348547717836E-2</v>
      </c>
      <c r="AM24" s="25">
        <f>'RIMS II Type I Employment'!AM24*VLOOKUP('Equation 4 Type I FTE'!$B24,'Equation 3 FTE Conversion'!$B$10:$E$32,4,FALSE)</f>
        <v>9.2621286307053949E-2</v>
      </c>
      <c r="AN24" s="25">
        <f>'RIMS II Type I Employment'!AN24*VLOOKUP('Equation 4 Type I FTE'!$B24,'Equation 3 FTE Conversion'!$B$10:$E$32,4,FALSE)</f>
        <v>4.6263817427385889E-2</v>
      </c>
      <c r="AO24" s="25">
        <f>'RIMS II Type I Employment'!AO24*VLOOKUP('Equation 4 Type I FTE'!$B24,'Equation 3 FTE Conversion'!$B$10:$E$32,4,FALSE)</f>
        <v>4.2986016597510376E-2</v>
      </c>
      <c r="AP24" s="25">
        <f>'RIMS II Type I Employment'!AP24*VLOOKUP('Equation 4 Type I FTE'!$B24,'Equation 3 FTE Conversion'!$B$10:$E$32,4,FALSE)</f>
        <v>7.5389419087136936E-2</v>
      </c>
      <c r="AQ24" s="25">
        <f>'RIMS II Type I Employment'!AQ24*VLOOKUP('Equation 4 Type I FTE'!$B24,'Equation 3 FTE Conversion'!$B$10:$E$32,4,FALSE)</f>
        <v>4.4578091286307055E-2</v>
      </c>
      <c r="AR24" s="25">
        <f>'RIMS II Type I Employment'!AR24*VLOOKUP('Equation 4 Type I FTE'!$B24,'Equation 3 FTE Conversion'!$B$10:$E$32,4,FALSE)</f>
        <v>6.5462365145228213E-2</v>
      </c>
      <c r="AS24" s="25">
        <f>'RIMS II Type I Employment'!AS24*VLOOKUP('Equation 4 Type I FTE'!$B24,'Equation 3 FTE Conversion'!$B$10:$E$32,4,FALSE)</f>
        <v>4.7013029045643154E-2</v>
      </c>
      <c r="AT24" s="25">
        <f>'RIMS II Type I Employment'!AT24*VLOOKUP('Equation 4 Type I FTE'!$B24,'Equation 3 FTE Conversion'!$B$10:$E$32,4,FALSE)</f>
        <v>3.3433568464730293E-2</v>
      </c>
      <c r="AU24" s="25">
        <f>'RIMS II Type I Employment'!AU24*VLOOKUP('Equation 4 Type I FTE'!$B24,'Equation 3 FTE Conversion'!$B$10:$E$32,4,FALSE)</f>
        <v>3.3058962655601661E-2</v>
      </c>
      <c r="AV24" s="25">
        <f>'RIMS II Type I Employment'!AV24*VLOOKUP('Equation 4 Type I FTE'!$B24,'Equation 3 FTE Conversion'!$B$10:$E$32,4,FALSE)</f>
        <v>4.9447966804979253E-2</v>
      </c>
      <c r="AW24" s="25">
        <f>'RIMS II Type I Employment'!AW24*VLOOKUP('Equation 4 Type I FTE'!$B24,'Equation 3 FTE Conversion'!$B$10:$E$32,4,FALSE)</f>
        <v>3.2403402489626552E-2</v>
      </c>
      <c r="AX24" s="25">
        <f>'RIMS II Type I Employment'!AX24*VLOOKUP('Equation 4 Type I FTE'!$B24,'Equation 3 FTE Conversion'!$B$10:$E$32,4,FALSE)</f>
        <v>3.7273278008298757E-2</v>
      </c>
      <c r="AY24" s="25">
        <f>'RIMS II Type I Employment'!AY24*VLOOKUP('Equation 4 Type I FTE'!$B24,'Equation 3 FTE Conversion'!$B$10:$E$32,4,FALSE)</f>
        <v>1.6669958506224065E-2</v>
      </c>
      <c r="AZ24" s="25">
        <f>'RIMS II Type I Employment'!AZ24*VLOOKUP('Equation 4 Type I FTE'!$B24,'Equation 3 FTE Conversion'!$B$10:$E$32,4,FALSE)</f>
        <v>2.7720829875518674E-2</v>
      </c>
      <c r="BA24" s="25">
        <f>'RIMS II Type I Employment'!BA24*VLOOKUP('Equation 4 Type I FTE'!$B24,'Equation 3 FTE Conversion'!$B$10:$E$32,4,FALSE)</f>
        <v>2.8563692946058091E-2</v>
      </c>
      <c r="BB24" s="25">
        <f>'RIMS II Type I Employment'!BB24*VLOOKUP('Equation 4 Type I FTE'!$B24,'Equation 3 FTE Conversion'!$B$10:$E$32,4,FALSE)</f>
        <v>4.5795560165975101E-2</v>
      </c>
      <c r="BC24" s="25">
        <f>'RIMS II Type I Employment'!BC24*VLOOKUP('Equation 4 Type I FTE'!$B24,'Equation 3 FTE Conversion'!$B$10:$E$32,4,FALSE)</f>
        <v>4.9916224066390041E-2</v>
      </c>
      <c r="BD24" s="25">
        <f>'RIMS II Type I Employment'!BD24*VLOOKUP('Equation 4 Type I FTE'!$B24,'Equation 3 FTE Conversion'!$B$10:$E$32,4,FALSE)</f>
        <v>5.2444813278008297E-2</v>
      </c>
      <c r="BE24" s="25">
        <f>'RIMS II Type I Employment'!BE24*VLOOKUP('Equation 4 Type I FTE'!$B24,'Equation 3 FTE Conversion'!$B$10:$E$32,4,FALSE)</f>
        <v>5.7501991701244815E-2</v>
      </c>
      <c r="BF24" s="25">
        <f>'RIMS II Type I Employment'!BF24*VLOOKUP('Equation 4 Type I FTE'!$B24,'Equation 3 FTE Conversion'!$B$10:$E$32,4,FALSE)</f>
        <v>5.3849585062240669E-2</v>
      </c>
      <c r="BG24" s="25">
        <f>'RIMS II Type I Employment'!BG24*VLOOKUP('Equation 4 Type I FTE'!$B24,'Equation 3 FTE Conversion'!$B$10:$E$32,4,FALSE)</f>
        <v>8.9624439834024891E-2</v>
      </c>
      <c r="BH24" s="25">
        <f>'RIMS II Type I Employment'!BH24*VLOOKUP('Equation 4 Type I FTE'!$B24,'Equation 3 FTE Conversion'!$B$10:$E$32,4,FALSE)</f>
        <v>6.1060746887966796E-2</v>
      </c>
      <c r="BI24" s="25">
        <f>'RIMS II Type I Employment'!BI24*VLOOKUP('Equation 4 Type I FTE'!$B24,'Equation 3 FTE Conversion'!$B$10:$E$32,4,FALSE)</f>
        <v>8.147676348547718E-2</v>
      </c>
      <c r="BJ24" s="25">
        <f>'RIMS II Type I Employment'!BJ24*VLOOKUP('Equation 4 Type I FTE'!$B24,'Equation 3 FTE Conversion'!$B$10:$E$32,4,FALSE)</f>
        <v>6.4244896265560167E-2</v>
      </c>
      <c r="BK24" s="25">
        <f>'RIMS II Type I Employment'!BK24*VLOOKUP('Equation 4 Type I FTE'!$B24,'Equation 3 FTE Conversion'!$B$10:$E$32,4,FALSE)</f>
        <v>6.7616348547717836E-2</v>
      </c>
      <c r="BL24" s="25">
        <f>'RIMS II Type I Employment'!BL24*VLOOKUP('Equation 4 Type I FTE'!$B24,'Equation 3 FTE Conversion'!$B$10:$E$32,4,FALSE)</f>
        <v>4.3641576763485478E-2</v>
      </c>
      <c r="BM24" s="25">
        <f>'RIMS II Type I Employment'!BM24*VLOOKUP('Equation 4 Type I FTE'!$B24,'Equation 3 FTE Conversion'!$B$10:$E$32,4,FALSE)</f>
        <v>0.13279775933609961</v>
      </c>
      <c r="BN24" s="25">
        <f>'RIMS II Type I Employment'!BN24*VLOOKUP('Equation 4 Type I FTE'!$B24,'Equation 3 FTE Conversion'!$B$10:$E$32,4,FALSE)</f>
        <v>8.6159336099585065E-2</v>
      </c>
      <c r="BO24" s="25">
        <f>'RIMS II Type I Employment'!BO24*VLOOKUP('Equation 4 Type I FTE'!$B24,'Equation 3 FTE Conversion'!$B$10:$E$32,4,FALSE)</f>
        <v>0.1201548132780083</v>
      </c>
      <c r="BP24" s="25">
        <f>'RIMS II Type I Employment'!BP24*VLOOKUP('Equation 4 Type I FTE'!$B24,'Equation 3 FTE Conversion'!$B$10:$E$32,4,FALSE)</f>
        <v>9.1029211618257264E-2</v>
      </c>
      <c r="BQ24" s="25">
        <f>'RIMS II Type I Employment'!BQ24*VLOOKUP('Equation 4 Type I FTE'!$B24,'Equation 3 FTE Conversion'!$B$10:$E$32,4,FALSE)</f>
        <v>6.7710000000000006E-2</v>
      </c>
      <c r="BR24" s="25">
        <f>'RIMS II Type I Employment'!BR24*VLOOKUP('Equation 4 Type I FTE'!$B24,'Equation 3 FTE Conversion'!$B$10:$E$32,4,FALSE)</f>
        <v>9.1684771784232372E-2</v>
      </c>
      <c r="BS24" s="25">
        <f>'RIMS II Type I Employment'!BS24*VLOOKUP('Equation 4 Type I FTE'!$B24,'Equation 3 FTE Conversion'!$B$10:$E$32,4,FALSE)</f>
        <v>6.6117925311203321E-2</v>
      </c>
      <c r="BT24" s="25">
        <f>'RIMS II Type I Employment'!BT24*VLOOKUP('Equation 4 Type I FTE'!$B24,'Equation 3 FTE Conversion'!$B$10:$E$32,4,FALSE)</f>
        <v>8.1289460580912867E-2</v>
      </c>
      <c r="BU24" s="25">
        <f>'RIMS II Type I Employment'!BU24*VLOOKUP('Equation 4 Type I FTE'!$B24,'Equation 3 FTE Conversion'!$B$10:$E$32,4,FALSE)</f>
        <v>5.8906763485477173E-2</v>
      </c>
      <c r="BV24" s="25">
        <f>'RIMS II Type I Employment'!BV24*VLOOKUP('Equation 4 Type I FTE'!$B24,'Equation 3 FTE Conversion'!$B$10:$E$32,4,FALSE)</f>
        <v>4.5046348547717836E-2</v>
      </c>
      <c r="BW24" s="25">
        <f>'RIMS II Type I Employment'!BW24*VLOOKUP('Equation 4 Type I FTE'!$B24,'Equation 3 FTE Conversion'!$B$10:$E$32,4,FALSE)</f>
        <v>8.2038672199170118E-2</v>
      </c>
      <c r="BX24" s="25">
        <f>'RIMS II Type I Employment'!BX24*VLOOKUP('Equation 4 Type I FTE'!$B24,'Equation 3 FTE Conversion'!$B$10:$E$32,4,FALSE)</f>
        <v>6.8365560165975101E-2</v>
      </c>
      <c r="BY24" s="25">
        <f>'RIMS II Type I Employment'!BY24*VLOOKUP('Equation 4 Type I FTE'!$B24,'Equation 3 FTE Conversion'!$B$10:$E$32,4,FALSE)</f>
        <v>8.3818049792531116E-2</v>
      </c>
      <c r="BZ24" s="25">
        <f>'RIMS II Type I Employment'!BZ24*VLOOKUP('Equation 4 Type I FTE'!$B24,'Equation 3 FTE Conversion'!$B$10:$E$32,4,FALSE)</f>
        <v>9.1965726141078841E-2</v>
      </c>
      <c r="CA24" s="25">
        <f>'RIMS II Type I Employment'!CA24*VLOOKUP('Equation 4 Type I FTE'!$B24,'Equation 3 FTE Conversion'!$B$10:$E$32,4,FALSE)</f>
        <v>5.8251203319502072E-2</v>
      </c>
      <c r="CB24" s="25">
        <f>'RIMS II Type I Employment'!CB24*VLOOKUP('Equation 4 Type I FTE'!$B24,'Equation 3 FTE Conversion'!$B$10:$E$32,4,FALSE)</f>
        <v>0.17559647302904563</v>
      </c>
      <c r="CC24" s="25">
        <f>'RIMS II Type I Employment'!CC24*VLOOKUP('Equation 4 Type I FTE'!$B24,'Equation 3 FTE Conversion'!$B$10:$E$32,4,FALSE)</f>
        <v>0.177001244813278</v>
      </c>
      <c r="CD24" s="25">
        <f>'RIMS II Type I Employment'!CD24*VLOOKUP('Equation 4 Type I FTE'!$B24,'Equation 3 FTE Conversion'!$B$10:$E$32,4,FALSE)</f>
        <v>0.18533622406639003</v>
      </c>
      <c r="CE24" s="25">
        <f>'RIMS II Type I Employment'!CE24*VLOOKUP('Equation 4 Type I FTE'!$B24,'Equation 3 FTE Conversion'!$B$10:$E$32,4,FALSE)</f>
        <v>0.44859045643153528</v>
      </c>
      <c r="CF24" s="25">
        <f>'RIMS II Type I Employment'!CF24*VLOOKUP('Equation 4 Type I FTE'!$B24,'Equation 3 FTE Conversion'!$B$10:$E$32,4,FALSE)</f>
        <v>0.13045647302904564</v>
      </c>
      <c r="CG24" s="25">
        <f>'RIMS II Type I Employment'!CG24*VLOOKUP('Equation 4 Type I FTE'!$B24,'Equation 3 FTE Conversion'!$B$10:$E$32,4,FALSE)</f>
        <v>0.15499315352697096</v>
      </c>
      <c r="CH24" s="25">
        <f>'RIMS II Type I Employment'!CH24*VLOOKUP('Equation 4 Type I FTE'!$B24,'Equation 3 FTE Conversion'!$B$10:$E$32,4,FALSE)</f>
        <v>0.12352626556016597</v>
      </c>
      <c r="CI24" s="25">
        <f>'RIMS II Type I Employment'!CI24*VLOOKUP('Equation 4 Type I FTE'!$B24,'Equation 3 FTE Conversion'!$B$10:$E$32,4,FALSE)</f>
        <v>0.10638804979253112</v>
      </c>
      <c r="CJ24" s="25">
        <f>'RIMS II Type I Employment'!CJ24*VLOOKUP('Equation 4 Type I FTE'!$B24,'Equation 3 FTE Conversion'!$B$10:$E$32,4,FALSE)</f>
        <v>0.21446182572614109</v>
      </c>
      <c r="CK24" s="25">
        <f>'RIMS II Type I Employment'!CK24*VLOOKUP('Equation 4 Type I FTE'!$B24,'Equation 3 FTE Conversion'!$B$10:$E$32,4,FALSE)</f>
        <v>0.2243888796680498</v>
      </c>
      <c r="CL24" s="25">
        <f>'RIMS II Type I Employment'!CL24*VLOOKUP('Equation 4 Type I FTE'!$B24,'Equation 3 FTE Conversion'!$B$10:$E$32,4,FALSE)</f>
        <v>0.12352626556016597</v>
      </c>
      <c r="CM24" s="25">
        <f>'RIMS II Type I Employment'!CM24*VLOOKUP('Equation 4 Type I FTE'!$B24,'Equation 3 FTE Conversion'!$B$10:$E$32,4,FALSE)</f>
        <v>0.23731278008298756</v>
      </c>
      <c r="CN24" s="25">
        <f>'RIMS II Type I Employment'!CN24*VLOOKUP('Equation 4 Type I FTE'!$B24,'Equation 3 FTE Conversion'!$B$10:$E$32,4,FALSE)</f>
        <v>7.8479917012448136E-2</v>
      </c>
      <c r="CO24" s="25">
        <f>'RIMS II Type I Employment'!CO24*VLOOKUP('Equation 4 Type I FTE'!$B24,'Equation 3 FTE Conversion'!$B$10:$E$32,4,FALSE)</f>
        <v>0.10919759336099584</v>
      </c>
      <c r="CP24" s="25">
        <f>'RIMS II Type I Employment'!CP24*VLOOKUP('Equation 4 Type I FTE'!$B24,'Equation 3 FTE Conversion'!$B$10:$E$32,4,FALSE)</f>
        <v>0.14047717842323651</v>
      </c>
      <c r="CQ24" s="25">
        <f>'RIMS II Type I Employment'!CQ24*VLOOKUP('Equation 4 Type I FTE'!$B24,'Equation 3 FTE Conversion'!$B$10:$E$32,4,FALSE)</f>
        <v>8.3256141078838178E-2</v>
      </c>
      <c r="CR24" s="25">
        <f>'RIMS II Type I Employment'!CR24*VLOOKUP('Equation 4 Type I FTE'!$B24,'Equation 3 FTE Conversion'!$B$10:$E$32,4,FALSE)</f>
        <v>9.4868921161825728E-2</v>
      </c>
      <c r="CS24" s="25">
        <f>'RIMS II Type I Employment'!CS24*VLOOKUP('Equation 4 Type I FTE'!$B24,'Equation 3 FTE Conversion'!$B$10:$E$32,4,FALSE)</f>
        <v>0.10601344398340248</v>
      </c>
      <c r="CT24" s="25">
        <f>'RIMS II Type I Employment'!CT24*VLOOKUP('Equation 4 Type I FTE'!$B24,'Equation 3 FTE Conversion'!$B$10:$E$32,4,FALSE)</f>
        <v>7.8760871369294605E-2</v>
      </c>
      <c r="CU24" s="25">
        <f>'RIMS II Type I Employment'!CU24*VLOOKUP('Equation 4 Type I FTE'!$B24,'Equation 3 FTE Conversion'!$B$10:$E$32,4,FALSE)</f>
        <v>0.13214219917012449</v>
      </c>
      <c r="CV24" s="25">
        <f>'RIMS II Type I Employment'!CV24*VLOOKUP('Equation 4 Type I FTE'!$B24,'Equation 3 FTE Conversion'!$B$10:$E$32,4,FALSE)</f>
        <v>0.22729207468879667</v>
      </c>
      <c r="CW24" s="25">
        <f>'RIMS II Type I Employment'!CW24*VLOOKUP('Equation 4 Type I FTE'!$B24,'Equation 3 FTE Conversion'!$B$10:$E$32,4,FALSE)</f>
        <v>0.18430605809128631</v>
      </c>
      <c r="CX24" s="25">
        <f>'RIMS II Type I Employment'!CX24*VLOOKUP('Equation 4 Type I FTE'!$B24,'Equation 3 FTE Conversion'!$B$10:$E$32,4,FALSE)</f>
        <v>0.11228809128630705</v>
      </c>
      <c r="CY24" s="25">
        <f>'RIMS II Type I Employment'!CY24*VLOOKUP('Equation 4 Type I FTE'!$B24,'Equation 3 FTE Conversion'!$B$10:$E$32,4,FALSE)</f>
        <v>9.8708630705394179E-2</v>
      </c>
      <c r="CZ24" s="25">
        <f>'RIMS II Type I Employment'!CZ24*VLOOKUP('Equation 4 Type I FTE'!$B24,'Equation 3 FTE Conversion'!$B$10:$E$32,4,FALSE)</f>
        <v>0.15424394190871371</v>
      </c>
      <c r="DA24" s="25">
        <f>'RIMS II Type I Employment'!DA24*VLOOKUP('Equation 4 Type I FTE'!$B24,'Equation 3 FTE Conversion'!$B$10:$E$32,4,FALSE)</f>
        <v>0.49700825726141074</v>
      </c>
      <c r="DB24" s="25">
        <f>'RIMS II Type I Employment'!DB24*VLOOKUP('Equation 4 Type I FTE'!$B24,'Equation 3 FTE Conversion'!$B$10:$E$32,4,FALSE)</f>
        <v>4.8605103734439839E-2</v>
      </c>
      <c r="DC24" s="25">
        <f>'RIMS II Type I Employment'!DC24*VLOOKUP('Equation 4 Type I FTE'!$B24,'Equation 3 FTE Conversion'!$B$10:$E$32,4,FALSE)</f>
        <v>0.30904979253112036</v>
      </c>
      <c r="DD24" s="25">
        <f>'RIMS II Type I Employment'!DD24*VLOOKUP('Equation 4 Type I FTE'!$B24,'Equation 3 FTE Conversion'!$B$10:$E$32,4,FALSE)</f>
        <v>0.14422323651452282</v>
      </c>
      <c r="DE24" s="25">
        <f>'RIMS II Type I Employment'!DE24*VLOOKUP('Equation 4 Type I FTE'!$B24,'Equation 3 FTE Conversion'!$B$10:$E$32,4,FALSE)</f>
        <v>0.27290033195020746</v>
      </c>
      <c r="DF24" s="25">
        <f>'RIMS II Type I Employment'!DF24*VLOOKUP('Equation 4 Type I FTE'!$B24,'Equation 3 FTE Conversion'!$B$10:$E$32,4,FALSE)</f>
        <v>0.2081871784232365</v>
      </c>
      <c r="DG24" s="25">
        <f>'RIMS II Type I Employment'!DG24*VLOOKUP('Equation 4 Type I FTE'!$B24,'Equation 3 FTE Conversion'!$B$10:$E$32,4,FALSE)</f>
        <v>0.33002771784232365</v>
      </c>
      <c r="DH24" s="25">
        <f>'RIMS II Type I Employment'!DH24*VLOOKUP('Equation 4 Type I FTE'!$B24,'Equation 3 FTE Conversion'!$B$10:$E$32,4,FALSE)</f>
        <v>0.24293186721991702</v>
      </c>
      <c r="DI24" s="25">
        <f>'RIMS II Type I Employment'!DI24*VLOOKUP('Equation 4 Type I FTE'!$B24,'Equation 3 FTE Conversion'!$B$10:$E$32,4,FALSE)</f>
        <v>0.12830248962655602</v>
      </c>
      <c r="DJ24" s="25">
        <f>'RIMS II Type I Employment'!DJ24*VLOOKUP('Equation 4 Type I FTE'!$B24,'Equation 3 FTE Conversion'!$B$10:$E$32,4,FALSE)</f>
        <v>0.18898863070539421</v>
      </c>
      <c r="DK24" s="25">
        <f>'RIMS II Type I Employment'!DK24*VLOOKUP('Equation 4 Type I FTE'!$B24,'Equation 3 FTE Conversion'!$B$10:$E$32,4,FALSE)</f>
        <v>0.25257796680497924</v>
      </c>
      <c r="DL24" s="25">
        <f>'RIMS II Type I Employment'!DL24*VLOOKUP('Equation 4 Type I FTE'!$B24,'Equation 3 FTE Conversion'!$B$10:$E$32,4,FALSE)</f>
        <v>0.22822858921161826</v>
      </c>
      <c r="DM24" s="25">
        <f>'RIMS II Type I Employment'!DM24*VLOOKUP('Equation 4 Type I FTE'!$B24,'Equation 3 FTE Conversion'!$B$10:$E$32,4,FALSE)</f>
        <v>7.417195020746889E-2</v>
      </c>
      <c r="DN24" s="25">
        <f>'RIMS II Type I Employment'!DN24*VLOOKUP('Equation 4 Type I FTE'!$B24,'Equation 3 FTE Conversion'!$B$10:$E$32,4,FALSE)</f>
        <v>9.4681618257261402E-2</v>
      </c>
      <c r="DO24" s="25">
        <f>'RIMS II Type I Employment'!DO24*VLOOKUP('Equation 4 Type I FTE'!$B24,'Equation 3 FTE Conversion'!$B$10:$E$32,4,FALSE)</f>
        <v>0.16389004149377592</v>
      </c>
      <c r="DP24" s="25">
        <f>'RIMS II Type I Employment'!DP24*VLOOKUP('Equation 4 Type I FTE'!$B24,'Equation 3 FTE Conversion'!$B$10:$E$32,4,FALSE)</f>
        <v>0.16089319502074689</v>
      </c>
      <c r="DQ24" s="25">
        <f>'RIMS II Type I Employment'!DQ24*VLOOKUP('Equation 4 Type I FTE'!$B24,'Equation 3 FTE Conversion'!$B$10:$E$32,4,FALSE)</f>
        <v>0.13626286307053942</v>
      </c>
      <c r="DR24" s="25">
        <f>'RIMS II Type I Employment'!DR24*VLOOKUP('Equation 4 Type I FTE'!$B24,'Equation 3 FTE Conversion'!$B$10:$E$32,4,FALSE)</f>
        <v>0.33030867219917015</v>
      </c>
      <c r="DS24" s="25">
        <f>'RIMS II Type I Employment'!DS24*VLOOKUP('Equation 4 Type I FTE'!$B24,'Equation 3 FTE Conversion'!$B$10:$E$32,4,FALSE)</f>
        <v>0.29041315352697095</v>
      </c>
      <c r="DT24" s="25">
        <f>'RIMS II Type I Employment'!DT24*VLOOKUP('Equation 4 Type I FTE'!$B24,'Equation 3 FTE Conversion'!$B$10:$E$32,4,FALSE)</f>
        <v>6.9863983402489629E-2</v>
      </c>
      <c r="DU24" s="25">
        <f>'RIMS II Type I Employment'!DU24*VLOOKUP('Equation 4 Type I FTE'!$B24,'Equation 3 FTE Conversion'!$B$10:$E$32,4,FALSE)</f>
        <v>5.2538464730290453E-2</v>
      </c>
      <c r="DV24" s="25">
        <f>'RIMS II Type I Employment'!DV24*VLOOKUP('Equation 4 Type I FTE'!$B24,'Equation 3 FTE Conversion'!$B$10:$E$32,4,FALSE)</f>
        <v>5.1414647302904563E-2</v>
      </c>
      <c r="DW24" s="25">
        <f>'RIMS II Type I Employment'!DW24*VLOOKUP('Equation 4 Type I FTE'!$B24,'Equation 3 FTE Conversion'!$B$10:$E$32,4,FALSE)</f>
        <v>4.729398340248963E-2</v>
      </c>
      <c r="DX24" s="25">
        <f>'RIMS II Type I Employment'!DX24*VLOOKUP('Equation 4 Type I FTE'!$B24,'Equation 3 FTE Conversion'!$B$10:$E$32,4,FALSE)</f>
        <v>4.8698755186721988E-2</v>
      </c>
      <c r="DY24" s="25">
        <f>'RIMS II Type I Employment'!DY24*VLOOKUP('Equation 4 Type I FTE'!$B24,'Equation 3 FTE Conversion'!$B$10:$E$32,4,FALSE)</f>
        <v>5.1976556016597508E-2</v>
      </c>
      <c r="DZ24" s="25">
        <f>'RIMS II Type I Employment'!DZ24*VLOOKUP('Equation 4 Type I FTE'!$B24,'Equation 3 FTE Conversion'!$B$10:$E$32,4,FALSE)</f>
        <v>5.4692448132780083E-2</v>
      </c>
      <c r="EA24" s="25">
        <f>'RIMS II Type I Employment'!EA24*VLOOKUP('Equation 4 Type I FTE'!$B24,'Equation 3 FTE Conversion'!$B$10:$E$32,4,FALSE)</f>
        <v>6.1248049792531123E-2</v>
      </c>
      <c r="EB24" s="25">
        <f>'RIMS II Type I Employment'!EB24*VLOOKUP('Equation 4 Type I FTE'!$B24,'Equation 3 FTE Conversion'!$B$10:$E$32,4,FALSE)</f>
        <v>3.5868506224066392E-2</v>
      </c>
      <c r="EC24" s="25">
        <f>'RIMS II Type I Employment'!EC24*VLOOKUP('Equation 4 Type I FTE'!$B24,'Equation 3 FTE Conversion'!$B$10:$E$32,4,FALSE)</f>
        <v>3.3433568464730293E-2</v>
      </c>
      <c r="ED24" s="25">
        <f>'RIMS II Type I Employment'!ED24*VLOOKUP('Equation 4 Type I FTE'!$B24,'Equation 3 FTE Conversion'!$B$10:$E$32,4,FALSE)</f>
        <v>3.9427261410788381E-2</v>
      </c>
      <c r="EE24" s="25">
        <f>'RIMS II Type I Employment'!EE24*VLOOKUP('Equation 4 Type I FTE'!$B24,'Equation 3 FTE Conversion'!$B$10:$E$32,4,FALSE)</f>
        <v>3.9520912863070544E-2</v>
      </c>
      <c r="EF24" s="25">
        <f>'RIMS II Type I Employment'!EF24*VLOOKUP('Equation 4 Type I FTE'!$B24,'Equation 3 FTE Conversion'!$B$10:$E$32,4,FALSE)</f>
        <v>3.5868506224066392E-2</v>
      </c>
      <c r="EG24" s="25">
        <f>'RIMS II Type I Employment'!EG24*VLOOKUP('Equation 4 Type I FTE'!$B24,'Equation 3 FTE Conversion'!$B$10:$E$32,4,FALSE)</f>
        <v>8.4848215767634849E-2</v>
      </c>
      <c r="EH24" s="25">
        <f>'RIMS II Type I Employment'!EH24*VLOOKUP('Equation 4 Type I FTE'!$B24,'Equation 3 FTE Conversion'!$B$10:$E$32,4,FALSE)</f>
        <v>4.3922531120331947E-2</v>
      </c>
      <c r="EI24" s="25">
        <f>'RIMS II Type I Employment'!EI24*VLOOKUP('Equation 4 Type I FTE'!$B24,'Equation 3 FTE Conversion'!$B$10:$E$32,4,FALSE)</f>
        <v>5.7782946058091283E-2</v>
      </c>
      <c r="EJ24" s="25">
        <f>'RIMS II Type I Employment'!EJ24*VLOOKUP('Equation 4 Type I FTE'!$B24,'Equation 3 FTE Conversion'!$B$10:$E$32,4,FALSE)</f>
        <v>4.0644730290456434E-2</v>
      </c>
      <c r="EK24" s="25">
        <f>'RIMS II Type I Employment'!EK24*VLOOKUP('Equation 4 Type I FTE'!$B24,'Equation 3 FTE Conversion'!$B$10:$E$32,4,FALSE)</f>
        <v>8.5597427385892114E-2</v>
      </c>
      <c r="EL24" s="25">
        <f>'RIMS II Type I Employment'!EL24*VLOOKUP('Equation 4 Type I FTE'!$B24,'Equation 3 FTE Conversion'!$B$10:$E$32,4,FALSE)</f>
        <v>6.8084605809128632E-2</v>
      </c>
      <c r="EM24" s="25">
        <f>'RIMS II Type I Employment'!EM24*VLOOKUP('Equation 4 Type I FTE'!$B24,'Equation 3 FTE Conversion'!$B$10:$E$32,4,FALSE)</f>
        <v>0.10798012448132781</v>
      </c>
      <c r="EN24" s="25">
        <f>'RIMS II Type I Employment'!EN24*VLOOKUP('Equation 4 Type I FTE'!$B24,'Equation 3 FTE Conversion'!$B$10:$E$32,4,FALSE)</f>
        <v>5.4505145228215771E-2</v>
      </c>
      <c r="EO24" s="25">
        <f>'RIMS II Type I Employment'!EO24*VLOOKUP('Equation 4 Type I FTE'!$B24,'Equation 3 FTE Conversion'!$B$10:$E$32,4,FALSE)</f>
        <v>9.2902240663900418E-2</v>
      </c>
      <c r="EP24" s="25">
        <f>'RIMS II Type I Employment'!EP24*VLOOKUP('Equation 4 Type I FTE'!$B24,'Equation 3 FTE Conversion'!$B$10:$E$32,4,FALSE)</f>
        <v>0.1239008713692946</v>
      </c>
      <c r="EQ24" s="25">
        <f>'RIMS II Type I Employment'!EQ24*VLOOKUP('Equation 4 Type I FTE'!$B24,'Equation 3 FTE Conversion'!$B$10:$E$32,4,FALSE)</f>
        <v>0.10601344398340248</v>
      </c>
      <c r="ER24" s="25">
        <f>'RIMS II Type I Employment'!ER24*VLOOKUP('Equation 4 Type I FTE'!$B24,'Equation 3 FTE Conversion'!$B$10:$E$32,4,FALSE)</f>
        <v>7.716879668049792E-2</v>
      </c>
      <c r="ES24" s="25">
        <f>'RIMS II Type I Employment'!ES24*VLOOKUP('Equation 4 Type I FTE'!$B24,'Equation 3 FTE Conversion'!$B$10:$E$32,4,FALSE)</f>
        <v>0.10844838174273859</v>
      </c>
      <c r="ET24" s="25">
        <f>'RIMS II Type I Employment'!ET24*VLOOKUP('Equation 4 Type I FTE'!$B24,'Equation 3 FTE Conversion'!$B$10:$E$32,4,FALSE)</f>
        <v>7.604497925311203E-2</v>
      </c>
      <c r="EU24" s="25">
        <f>'RIMS II Type I Employment'!EU24*VLOOKUP('Equation 4 Type I FTE'!$B24,'Equation 3 FTE Conversion'!$B$10:$E$32,4,FALSE)</f>
        <v>0.11256904564315352</v>
      </c>
      <c r="EV24" s="25">
        <f>'RIMS II Type I Employment'!EV24*VLOOKUP('Equation 4 Type I FTE'!$B24,'Equation 3 FTE Conversion'!$B$10:$E$32,4,FALSE)</f>
        <v>0.10254834024896266</v>
      </c>
      <c r="EW24" s="25">
        <f>'RIMS II Type I Employment'!EW24*VLOOKUP('Equation 4 Type I FTE'!$B24,'Equation 3 FTE Conversion'!$B$10:$E$32,4,FALSE)</f>
        <v>4.8043195020746887E-2</v>
      </c>
      <c r="EX24" s="25">
        <f>'RIMS II Type I Employment'!EX24*VLOOKUP('Equation 4 Type I FTE'!$B24,'Equation 3 FTE Conversion'!$B$10:$E$32,4,FALSE)</f>
        <v>8.7002199170124472E-2</v>
      </c>
      <c r="EY24" s="25">
        <f>'RIMS II Type I Employment'!EY24*VLOOKUP('Equation 4 Type I FTE'!$B24,'Equation 3 FTE Conversion'!$B$10:$E$32,4,FALSE)</f>
        <v>0.14890580912863072</v>
      </c>
      <c r="EZ24" s="25">
        <f>'RIMS II Type I Employment'!EZ24*VLOOKUP('Equation 4 Type I FTE'!$B24,'Equation 3 FTE Conversion'!$B$10:$E$32,4,FALSE)</f>
        <v>0.15415029045643153</v>
      </c>
      <c r="FA24" s="25">
        <f>'RIMS II Type I Employment'!FA24*VLOOKUP('Equation 4 Type I FTE'!$B24,'Equation 3 FTE Conversion'!$B$10:$E$32,4,FALSE)</f>
        <v>5.459879668049792E-2</v>
      </c>
      <c r="FB24" s="25">
        <f>'RIMS II Type I Employment'!FB24*VLOOKUP('Equation 4 Type I FTE'!$B24,'Equation 3 FTE Conversion'!$B$10:$E$32,4,FALSE)</f>
        <v>6.0873443983402491E-2</v>
      </c>
      <c r="FC24" s="25">
        <f>'RIMS II Type I Employment'!FC24*VLOOKUP('Equation 4 Type I FTE'!$B24,'Equation 3 FTE Conversion'!$B$10:$E$32,4,FALSE)</f>
        <v>0.11893734439834025</v>
      </c>
      <c r="FD24" s="25">
        <f>'RIMS II Type I Employment'!FD24*VLOOKUP('Equation 4 Type I FTE'!$B24,'Equation 3 FTE Conversion'!$B$10:$E$32,4,FALSE)</f>
        <v>6.5368713692946057E-2</v>
      </c>
      <c r="FE24" s="25">
        <f>'RIMS II Type I Employment'!FE24*VLOOKUP('Equation 4 Type I FTE'!$B24,'Equation 3 FTE Conversion'!$B$10:$E$32,4,FALSE)</f>
        <v>5.2257510373443984E-2</v>
      </c>
      <c r="FF24" s="25">
        <f>'RIMS II Type I Employment'!FF24*VLOOKUP('Equation 4 Type I FTE'!$B24,'Equation 3 FTE Conversion'!$B$10:$E$32,4,FALSE)</f>
        <v>6.0967095435684654E-2</v>
      </c>
      <c r="FG24" s="25">
        <f>'RIMS II Type I Employment'!FG24*VLOOKUP('Equation 4 Type I FTE'!$B24,'Equation 3 FTE Conversion'!$B$10:$E$32,4,FALSE)</f>
        <v>4.7481286307053942E-2</v>
      </c>
      <c r="FH24" s="25">
        <f>'RIMS II Type I Employment'!FH24*VLOOKUP('Equation 4 Type I FTE'!$B24,'Equation 3 FTE Conversion'!$B$10:$E$32,4,FALSE)</f>
        <v>4.2049502074688799E-2</v>
      </c>
      <c r="FI24" s="25">
        <f>'RIMS II Type I Employment'!FI24*VLOOKUP('Equation 4 Type I FTE'!$B24,'Equation 3 FTE Conversion'!$B$10:$E$32,4,FALSE)</f>
        <v>8.8687925311203328E-2</v>
      </c>
      <c r="FJ24" s="25">
        <f>'RIMS II Type I Employment'!FJ24*VLOOKUP('Equation 4 Type I FTE'!$B24,'Equation 3 FTE Conversion'!$B$10:$E$32,4,FALSE)</f>
        <v>5.3662282157676343E-2</v>
      </c>
      <c r="FK24" s="25">
        <f>'RIMS II Type I Employment'!FK24*VLOOKUP('Equation 4 Type I FTE'!$B24,'Equation 3 FTE Conversion'!$B$10:$E$32,4,FALSE)</f>
        <v>6.3682987551867229E-2</v>
      </c>
      <c r="FL24" s="25">
        <f>'RIMS II Type I Employment'!FL24*VLOOKUP('Equation 4 Type I FTE'!$B24,'Equation 3 FTE Conversion'!$B$10:$E$32,4,FALSE)</f>
        <v>4.4671742738589211E-2</v>
      </c>
      <c r="FM24" s="25">
        <f>'RIMS II Type I Employment'!FM24*VLOOKUP('Equation 4 Type I FTE'!$B24,'Equation 3 FTE Conversion'!$B$10:$E$32,4,FALSE)</f>
        <v>4.0644730290456434E-2</v>
      </c>
      <c r="FN24" s="25">
        <f>'RIMS II Type I Employment'!FN24*VLOOKUP('Equation 4 Type I FTE'!$B24,'Equation 3 FTE Conversion'!$B$10:$E$32,4,FALSE)</f>
        <v>4.8886058091286308E-2</v>
      </c>
      <c r="FO24" s="25">
        <f>'RIMS II Type I Employment'!FO24*VLOOKUP('Equation 4 Type I FTE'!$B24,'Equation 3 FTE Conversion'!$B$10:$E$32,4,FALSE)</f>
        <v>5.3755933609958506E-2</v>
      </c>
      <c r="FP24" s="25">
        <f>'RIMS II Type I Employment'!FP24*VLOOKUP('Equation 4 Type I FTE'!$B24,'Equation 3 FTE Conversion'!$B$10:$E$32,4,FALSE)</f>
        <v>6.4244896265560167E-2</v>
      </c>
      <c r="FQ24" s="25">
        <f>'RIMS II Type I Employment'!FQ24*VLOOKUP('Equation 4 Type I FTE'!$B24,'Equation 3 FTE Conversion'!$B$10:$E$32,4,FALSE)</f>
        <v>6.1435352697095442E-2</v>
      </c>
      <c r="FR24" s="25">
        <f>'RIMS II Type I Employment'!FR24*VLOOKUP('Equation 4 Type I FTE'!$B24,'Equation 3 FTE Conversion'!$B$10:$E$32,4,FALSE)</f>
        <v>5.2538464730290453E-2</v>
      </c>
      <c r="FS24" s="25">
        <f>'RIMS II Type I Employment'!FS24*VLOOKUP('Equation 4 Type I FTE'!$B24,'Equation 3 FTE Conversion'!$B$10:$E$32,4,FALSE)</f>
        <v>0.10591979253112034</v>
      </c>
      <c r="FT24" s="25">
        <f>'RIMS II Type I Employment'!FT24*VLOOKUP('Equation 4 Type I FTE'!$B24,'Equation 3 FTE Conversion'!$B$10:$E$32,4,FALSE)</f>
        <v>7.6513236514522812E-2</v>
      </c>
      <c r="FU24" s="25">
        <f>'RIMS II Type I Employment'!FU24*VLOOKUP('Equation 4 Type I FTE'!$B24,'Equation 3 FTE Conversion'!$B$10:$E$32,4,FALSE)</f>
        <v>0.10086261410788382</v>
      </c>
      <c r="FV24" s="25">
        <f>'RIMS II Type I Employment'!FV24*VLOOKUP('Equation 4 Type I FTE'!$B24,'Equation 3 FTE Conversion'!$B$10:$E$32,4,FALSE)</f>
        <v>0.17887427385892116</v>
      </c>
      <c r="FW24" s="25">
        <f>'RIMS II Type I Employment'!FW24*VLOOKUP('Equation 4 Type I FTE'!$B24,'Equation 3 FTE Conversion'!$B$10:$E$32,4,FALSE)</f>
        <v>9.5149875518672197E-2</v>
      </c>
      <c r="FX24" s="25">
        <f>'RIMS II Type I Employment'!FX24*VLOOKUP('Equation 4 Type I FTE'!$B24,'Equation 3 FTE Conversion'!$B$10:$E$32,4,FALSE)</f>
        <v>0.13317236514522821</v>
      </c>
      <c r="FY24" s="25">
        <f>'RIMS II Type I Employment'!FY24*VLOOKUP('Equation 4 Type I FTE'!$B24,'Equation 3 FTE Conversion'!$B$10:$E$32,4,FALSE)</f>
        <v>9.5056224066390055E-2</v>
      </c>
      <c r="FZ24" s="25">
        <f>'RIMS II Type I Employment'!FZ24*VLOOKUP('Equation 4 Type I FTE'!$B24,'Equation 3 FTE Conversion'!$B$10:$E$32,4,FALSE)</f>
        <v>5.8813112033195017E-2</v>
      </c>
      <c r="GA24" s="25">
        <f>'RIMS II Type I Employment'!GA24*VLOOKUP('Equation 4 Type I FTE'!$B24,'Equation 3 FTE Conversion'!$B$10:$E$32,4,FALSE)</f>
        <v>4.8792406639004152E-2</v>
      </c>
      <c r="GB24" s="25">
        <f>'RIMS II Type I Employment'!GB24*VLOOKUP('Equation 4 Type I FTE'!$B24,'Equation 3 FTE Conversion'!$B$10:$E$32,4,FALSE)</f>
        <v>2.0790622406639005E-2</v>
      </c>
      <c r="GC24" s="25">
        <f>'RIMS II Type I Employment'!GC24*VLOOKUP('Equation 4 Type I FTE'!$B24,'Equation 3 FTE Conversion'!$B$10:$E$32,4,FALSE)</f>
        <v>2.257E-2</v>
      </c>
      <c r="GD24" s="25">
        <f>'RIMS II Type I Employment'!GD24*VLOOKUP('Equation 4 Type I FTE'!$B24,'Equation 3 FTE Conversion'!$B$10:$E$32,4,FALSE)</f>
        <v>3.118593360995851E-2</v>
      </c>
      <c r="GE24" s="25">
        <f>'RIMS II Type I Employment'!GE24*VLOOKUP('Equation 4 Type I FTE'!$B24,'Equation 3 FTE Conversion'!$B$10:$E$32,4,FALSE)</f>
        <v>1.3954066390041493E-2</v>
      </c>
      <c r="GF24" s="25">
        <f>'RIMS II Type I Employment'!GF24*VLOOKUP('Equation 4 Type I FTE'!$B24,'Equation 3 FTE Conversion'!$B$10:$E$32,4,FALSE)</f>
        <v>8.9437136929460578E-2</v>
      </c>
      <c r="GG24" s="25">
        <f>'RIMS II Type I Employment'!GG24*VLOOKUP('Equation 4 Type I FTE'!$B24,'Equation 3 FTE Conversion'!$B$10:$E$32,4,FALSE)</f>
        <v>0.12212149377593359</v>
      </c>
      <c r="GH24" s="25">
        <f>'RIMS II Type I Employment'!GH24*VLOOKUP('Equation 4 Type I FTE'!$B24,'Equation 3 FTE Conversion'!$B$10:$E$32,4,FALSE)</f>
        <v>8.5503775933609971E-2</v>
      </c>
      <c r="GI24" s="25">
        <f>'RIMS II Type I Employment'!GI24*VLOOKUP('Equation 4 Type I FTE'!$B24,'Equation 3 FTE Conversion'!$B$10:$E$32,4,FALSE)</f>
        <v>0.10994680497925312</v>
      </c>
      <c r="GJ24" s="25">
        <f>'RIMS II Type I Employment'!GJ24*VLOOKUP('Equation 4 Type I FTE'!$B24,'Equation 3 FTE Conversion'!$B$10:$E$32,4,FALSE)</f>
        <v>8.3162489626556022E-2</v>
      </c>
      <c r="GK24" s="25">
        <f>'RIMS II Type I Employment'!GK24*VLOOKUP('Equation 4 Type I FTE'!$B24,'Equation 3 FTE Conversion'!$B$10:$E$32,4,FALSE)</f>
        <v>6.7616348547717836E-2</v>
      </c>
      <c r="GL24" s="25">
        <f>'RIMS II Type I Employment'!GL24*VLOOKUP('Equation 4 Type I FTE'!$B24,'Equation 3 FTE Conversion'!$B$10:$E$32,4,FALSE)</f>
        <v>8.8313319502074689E-2</v>
      </c>
      <c r="GM24" s="25">
        <f>'RIMS II Type I Employment'!GM24*VLOOKUP('Equation 4 Type I FTE'!$B24,'Equation 3 FTE Conversion'!$B$10:$E$32,4,FALSE)</f>
        <v>0.15480585062240665</v>
      </c>
      <c r="GN24" s="25">
        <f>'RIMS II Type I Employment'!GN24*VLOOKUP('Equation 4 Type I FTE'!$B24,'Equation 3 FTE Conversion'!$B$10:$E$32,4,FALSE)</f>
        <v>0.10282929460580913</v>
      </c>
      <c r="GO24" s="25">
        <f>'RIMS II Type I Employment'!GO24*VLOOKUP('Equation 4 Type I FTE'!$B24,'Equation 3 FTE Conversion'!$B$10:$E$32,4,FALSE)</f>
        <v>4.3922531120331947E-2</v>
      </c>
      <c r="GP24" s="25">
        <f>'RIMS II Type I Employment'!GP24*VLOOKUP('Equation 4 Type I FTE'!$B24,'Equation 3 FTE Conversion'!$B$10:$E$32,4,FALSE)</f>
        <v>0.1396343153526971</v>
      </c>
      <c r="GQ24" s="25">
        <f>'RIMS II Type I Employment'!GQ24*VLOOKUP('Equation 4 Type I FTE'!$B24,'Equation 3 FTE Conversion'!$B$10:$E$32,4,FALSE)</f>
        <v>0.20537763485477178</v>
      </c>
      <c r="GR24" s="25">
        <f>'RIMS II Type I Employment'!GR24*VLOOKUP('Equation 4 Type I FTE'!$B24,'Equation 3 FTE Conversion'!$B$10:$E$32,4,FALSE)</f>
        <v>0.13794858921161823</v>
      </c>
      <c r="GS24" s="25">
        <f>'RIMS II Type I Employment'!GS24*VLOOKUP('Equation 4 Type I FTE'!$B24,'Equation 3 FTE Conversion'!$B$10:$E$32,4,FALSE)</f>
        <v>7.8760871369294605E-2</v>
      </c>
      <c r="GT24" s="25">
        <f>'RIMS II Type I Employment'!GT24*VLOOKUP('Equation 4 Type I FTE'!$B24,'Equation 3 FTE Conversion'!$B$10:$E$32,4,FALSE)</f>
        <v>7.7075145228215763E-2</v>
      </c>
      <c r="GU24" s="25">
        <f>'RIMS II Type I Employment'!GU24*VLOOKUP('Equation 4 Type I FTE'!$B24,'Equation 3 FTE Conversion'!$B$10:$E$32,4,FALSE)</f>
        <v>3.6805020746887969E-2</v>
      </c>
      <c r="GV24" s="25">
        <f>'RIMS II Type I Employment'!GV24*VLOOKUP('Equation 4 Type I FTE'!$B24,'Equation 3 FTE Conversion'!$B$10:$E$32,4,FALSE)</f>
        <v>9.6180041493775931E-2</v>
      </c>
      <c r="GW24" s="25">
        <f>'RIMS II Type I Employment'!GW24*VLOOKUP('Equation 4 Type I FTE'!$B24,'Equation 3 FTE Conversion'!$B$10:$E$32,4,FALSE)</f>
        <v>0.10638804979253112</v>
      </c>
      <c r="GX24" s="25">
        <f>'RIMS II Type I Employment'!GX24*VLOOKUP('Equation 4 Type I FTE'!$B24,'Equation 3 FTE Conversion'!$B$10:$E$32,4,FALSE)</f>
        <v>4.6732074688796678E-2</v>
      </c>
      <c r="GY24" s="25">
        <f>'RIMS II Type I Employment'!GY24*VLOOKUP('Equation 4 Type I FTE'!$B24,'Equation 3 FTE Conversion'!$B$10:$E$32,4,FALSE)</f>
        <v>4.2798713692946057E-2</v>
      </c>
      <c r="GZ24" s="25">
        <f>'RIMS II Type I Employment'!GZ24*VLOOKUP('Equation 4 Type I FTE'!$B24,'Equation 3 FTE Conversion'!$B$10:$E$32,4,FALSE)</f>
        <v>5.9187717842323656E-2</v>
      </c>
      <c r="HA24" s="25">
        <f>'RIMS II Type I Employment'!HA24*VLOOKUP('Equation 4 Type I FTE'!$B24,'Equation 3 FTE Conversion'!$B$10:$E$32,4,FALSE)</f>
        <v>4.401618257261411E-2</v>
      </c>
      <c r="HB24" s="25">
        <f>'RIMS II Type I Employment'!HB24*VLOOKUP('Equation 4 Type I FTE'!$B24,'Equation 3 FTE Conversion'!$B$10:$E$32,4,FALSE)</f>
        <v>1.4328672199170124E-2</v>
      </c>
      <c r="HC24" s="25">
        <f>'RIMS II Type I Employment'!HC24*VLOOKUP('Equation 4 Type I FTE'!$B24,'Equation 3 FTE Conversion'!$B$10:$E$32,4,FALSE)</f>
        <v>4.0832033195020746E-2</v>
      </c>
      <c r="HD24" s="25">
        <f>'RIMS II Type I Employment'!HD24*VLOOKUP('Equation 4 Type I FTE'!$B24,'Equation 3 FTE Conversion'!$B$10:$E$32,4,FALSE)</f>
        <v>7.5014813278008297E-2</v>
      </c>
      <c r="HE24" s="25">
        <f>'RIMS II Type I Employment'!HE24*VLOOKUP('Equation 4 Type I FTE'!$B24,'Equation 3 FTE Conversion'!$B$10:$E$32,4,FALSE)</f>
        <v>0.16342178423236514</v>
      </c>
      <c r="HF24" s="25">
        <f>'RIMS II Type I Employment'!HF24*VLOOKUP('Equation 4 Type I FTE'!$B24,'Equation 3 FTE Conversion'!$B$10:$E$32,4,FALSE)</f>
        <v>2.1633485477178423E-2</v>
      </c>
      <c r="HG24" s="25">
        <f>'RIMS II Type I Employment'!HG24*VLOOKUP('Equation 4 Type I FTE'!$B24,'Equation 3 FTE Conversion'!$B$10:$E$32,4,FALSE)</f>
        <v>0.12989456431535268</v>
      </c>
      <c r="HH24" s="25">
        <f>'RIMS II Type I Employment'!HH24*VLOOKUP('Equation 4 Type I FTE'!$B24,'Equation 3 FTE Conversion'!$B$10:$E$32,4,FALSE)</f>
        <v>7.0332240663900411E-2</v>
      </c>
      <c r="HI24" s="25">
        <f>'RIMS II Type I Employment'!HI24*VLOOKUP('Equation 4 Type I FTE'!$B24,'Equation 3 FTE Conversion'!$B$10:$E$32,4,FALSE)</f>
        <v>0.13176759336099583</v>
      </c>
      <c r="HJ24" s="25">
        <f>'RIMS II Type I Employment'!HJ24*VLOOKUP('Equation 4 Type I FTE'!$B24,'Equation 3 FTE Conversion'!$B$10:$E$32,4,FALSE)</f>
        <v>8.4379958506224068E-2</v>
      </c>
      <c r="HK24" s="25">
        <f>'RIMS II Type I Employment'!HK24*VLOOKUP('Equation 4 Type I FTE'!$B24,'Equation 3 FTE Conversion'!$B$10:$E$32,4,FALSE)</f>
        <v>0</v>
      </c>
      <c r="HL24" s="25">
        <f>'RIMS II Type I Employment'!HL24*VLOOKUP('Equation 4 Type I FTE'!$B24,'Equation 3 FTE Conversion'!$B$10:$E$32,4,FALSE)</f>
        <v>7.1737012448132784E-2</v>
      </c>
      <c r="HM24" s="25">
        <f>'RIMS II Type I Employment'!HM24*VLOOKUP('Equation 4 Type I FTE'!$B24,'Equation 3 FTE Conversion'!$B$10:$E$32,4,FALSE)</f>
        <v>8.1195809128630711E-2</v>
      </c>
      <c r="HN24" s="25">
        <f>'RIMS II Type I Employment'!HN24*VLOOKUP('Equation 4 Type I FTE'!$B24,'Equation 3 FTE Conversion'!$B$10:$E$32,4,FALSE)</f>
        <v>2.9312904564315356E-2</v>
      </c>
      <c r="HO24" s="25">
        <f>'RIMS II Type I Employment'!HO24*VLOOKUP('Equation 4 Type I FTE'!$B24,'Equation 3 FTE Conversion'!$B$10:$E$32,4,FALSE)</f>
        <v>5.7876597510373447E-2</v>
      </c>
      <c r="HP24" s="25">
        <f>'RIMS II Type I Employment'!HP24*VLOOKUP('Equation 4 Type I FTE'!$B24,'Equation 3 FTE Conversion'!$B$10:$E$32,4,FALSE)</f>
        <v>9.9551493775933614E-2</v>
      </c>
      <c r="HQ24" s="25">
        <f>'RIMS II Type I Employment'!HQ24*VLOOKUP('Equation 4 Type I FTE'!$B24,'Equation 3 FTE Conversion'!$B$10:$E$32,4,FALSE)</f>
        <v>6.1529004149377592E-2</v>
      </c>
      <c r="HR24" s="25">
        <f>'RIMS II Type I Employment'!HR24*VLOOKUP('Equation 4 Type I FTE'!$B24,'Equation 3 FTE Conversion'!$B$10:$E$32,4,FALSE)</f>
        <v>0.11069601659751037</v>
      </c>
      <c r="HS24" s="25">
        <f>'RIMS II Type I Employment'!HS24*VLOOKUP('Equation 4 Type I FTE'!$B24,'Equation 3 FTE Conversion'!$B$10:$E$32,4,FALSE)</f>
        <v>5.0103526970954354E-2</v>
      </c>
      <c r="HT24" s="25">
        <f>'RIMS II Type I Employment'!HT24*VLOOKUP('Equation 4 Type I FTE'!$B24,'Equation 3 FTE Conversion'!$B$10:$E$32,4,FALSE)</f>
        <v>9.5899087136929462E-2</v>
      </c>
      <c r="HU24" s="25">
        <f>'RIMS II Type I Employment'!HU24*VLOOKUP('Equation 4 Type I FTE'!$B24,'Equation 3 FTE Conversion'!$B$10:$E$32,4,FALSE)</f>
        <v>2.5379543568464731E-2</v>
      </c>
      <c r="HV24" s="25">
        <f>'RIMS II Type I Employment'!HV24*VLOOKUP('Equation 4 Type I FTE'!$B24,'Equation 3 FTE Conversion'!$B$10:$E$32,4,FALSE)</f>
        <v>8.7751410788381751E-2</v>
      </c>
      <c r="HW24" s="25">
        <f>'RIMS II Type I Employment'!HW24*VLOOKUP('Equation 4 Type I FTE'!$B24,'Equation 3 FTE Conversion'!$B$10:$E$32,4,FALSE)</f>
        <v>7.3422738589211611E-2</v>
      </c>
      <c r="HX24" s="25">
        <f>'RIMS II Type I Employment'!HX24*VLOOKUP('Equation 4 Type I FTE'!$B24,'Equation 3 FTE Conversion'!$B$10:$E$32,4,FALSE)</f>
        <v>5.6471825726141081E-2</v>
      </c>
      <c r="HY24" s="25">
        <f>'RIMS II Type I Employment'!HY24*VLOOKUP('Equation 4 Type I FTE'!$B24,'Equation 3 FTE Conversion'!$B$10:$E$32,4,FALSE)</f>
        <v>2.3787468879668049E-2</v>
      </c>
      <c r="HZ24" s="25">
        <f>'RIMS II Type I Employment'!HZ24*VLOOKUP('Equation 4 Type I FTE'!$B24,'Equation 3 FTE Conversion'!$B$10:$E$32,4,FALSE)</f>
        <v>0.10301659751037344</v>
      </c>
      <c r="IA24" s="25">
        <f>'RIMS II Type I Employment'!IA24*VLOOKUP('Equation 4 Type I FTE'!$B24,'Equation 3 FTE Conversion'!$B$10:$E$32,4,FALSE)</f>
        <v>8.8687925311203328E-2</v>
      </c>
      <c r="IB24" s="25">
        <f>'RIMS II Type I Employment'!IB24*VLOOKUP('Equation 4 Type I FTE'!$B24,'Equation 3 FTE Conversion'!$B$10:$E$32,4,FALSE)</f>
        <v>5.0946390041493775E-2</v>
      </c>
      <c r="IC24" s="25">
        <f>'RIMS II Type I Employment'!IC24*VLOOKUP('Equation 4 Type I FTE'!$B24,'Equation 3 FTE Conversion'!$B$10:$E$32,4,FALSE)</f>
        <v>3.7554232365145226E-2</v>
      </c>
      <c r="ID24" s="25">
        <f>'RIMS II Type I Employment'!ID24*VLOOKUP('Equation 4 Type I FTE'!$B24,'Equation 3 FTE Conversion'!$B$10:$E$32,4,FALSE)</f>
        <v>6.9489377593361004E-2</v>
      </c>
      <c r="IE24" s="25">
        <f>'RIMS II Type I Employment'!IE24*VLOOKUP('Equation 4 Type I FTE'!$B24,'Equation 3 FTE Conversion'!$B$10:$E$32,4,FALSE)</f>
        <v>9.9551493775933614E-2</v>
      </c>
      <c r="IF24" s="25">
        <f>'RIMS II Type I Employment'!IF24*VLOOKUP('Equation 4 Type I FTE'!$B24,'Equation 3 FTE Conversion'!$B$10:$E$32,4,FALSE)</f>
        <v>0.11444207468879668</v>
      </c>
      <c r="IG24" s="25">
        <f>'RIMS II Type I Employment'!IG24*VLOOKUP('Equation 4 Type I FTE'!$B24,'Equation 3 FTE Conversion'!$B$10:$E$32,4,FALSE)</f>
        <v>0.13551365145228214</v>
      </c>
      <c r="IH24" s="25">
        <f>'RIMS II Type I Employment'!IH24*VLOOKUP('Equation 4 Type I FTE'!$B24,'Equation 3 FTE Conversion'!$B$10:$E$32,4,FALSE)</f>
        <v>0.13354697095435686</v>
      </c>
      <c r="II24" s="25">
        <f>'RIMS II Type I Employment'!II24*VLOOKUP('Equation 4 Type I FTE'!$B24,'Equation 3 FTE Conversion'!$B$10:$E$32,4,FALSE)</f>
        <v>5.3755933609958506E-2</v>
      </c>
      <c r="IJ24" s="25">
        <f>'RIMS II Type I Employment'!IJ24*VLOOKUP('Equation 4 Type I FTE'!$B24,'Equation 3 FTE Conversion'!$B$10:$E$32,4,FALSE)</f>
        <v>4.6544771784232365E-2</v>
      </c>
      <c r="IK24" s="25">
        <f>'RIMS II Type I Employment'!IK24*VLOOKUP('Equation 4 Type I FTE'!$B24,'Equation 3 FTE Conversion'!$B$10:$E$32,4,FALSE)</f>
        <v>9.3838755186721995E-2</v>
      </c>
      <c r="IL24" s="25">
        <f>'RIMS II Type I Employment'!IL24*VLOOKUP('Equation 4 Type I FTE'!$B24,'Equation 3 FTE Conversion'!$B$10:$E$32,4,FALSE)</f>
        <v>0.10844838174273859</v>
      </c>
      <c r="IM24" s="25">
        <f>'RIMS II Type I Employment'!IM24*VLOOKUP('Equation 4 Type I FTE'!$B24,'Equation 3 FTE Conversion'!$B$10:$E$32,4,FALSE)</f>
        <v>0.10320390041493777</v>
      </c>
      <c r="IN24" s="25">
        <f>'RIMS II Type I Employment'!IN24*VLOOKUP('Equation 4 Type I FTE'!$B24,'Equation 3 FTE Conversion'!$B$10:$E$32,4,FALSE)</f>
        <v>6.4619502074688806E-2</v>
      </c>
      <c r="IO24" s="25">
        <f>'RIMS II Type I Employment'!IO24*VLOOKUP('Equation 4 Type I FTE'!$B24,'Equation 3 FTE Conversion'!$B$10:$E$32,4,FALSE)</f>
        <v>0.14890580912863072</v>
      </c>
      <c r="IP24" s="25">
        <f>'RIMS II Type I Employment'!IP24*VLOOKUP('Equation 4 Type I FTE'!$B24,'Equation 3 FTE Conversion'!$B$10:$E$32,4,FALSE)</f>
        <v>0.14974867219917012</v>
      </c>
      <c r="IQ24" s="25">
        <f>'RIMS II Type I Employment'!IQ24*VLOOKUP('Equation 4 Type I FTE'!$B24,'Equation 3 FTE Conversion'!$B$10:$E$32,4,FALSE)</f>
        <v>0.11181983402489627</v>
      </c>
      <c r="IR24" s="25">
        <f>'RIMS II Type I Employment'!IR24*VLOOKUP('Equation 4 Type I FTE'!$B24,'Equation 3 FTE Conversion'!$B$10:$E$32,4,FALSE)</f>
        <v>4.5327302904564312E-2</v>
      </c>
      <c r="IS24" s="25">
        <f>'RIMS II Type I Employment'!IS24*VLOOKUP('Equation 4 Type I FTE'!$B24,'Equation 3 FTE Conversion'!$B$10:$E$32,4,FALSE)</f>
        <v>4.4203485477178422E-2</v>
      </c>
      <c r="IT24" s="25">
        <f>'RIMS II Type I Employment'!IT24*VLOOKUP('Equation 4 Type I FTE'!$B24,'Equation 3 FTE Conversion'!$B$10:$E$32,4,FALSE)</f>
        <v>4.7387634854771786E-2</v>
      </c>
      <c r="IU24" s="25">
        <f>'RIMS II Type I Employment'!IU24*VLOOKUP('Equation 4 Type I FTE'!$B24,'Equation 3 FTE Conversion'!$B$10:$E$32,4,FALSE)</f>
        <v>5.2632116182572616E-2</v>
      </c>
      <c r="IV24" s="25">
        <f>'RIMS II Type I Employment'!IV24*VLOOKUP('Equation 4 Type I FTE'!$B24,'Equation 3 FTE Conversion'!$B$10:$E$32,4,FALSE)</f>
        <v>4.9728921161825729E-2</v>
      </c>
      <c r="IW24" s="25">
        <f>'RIMS II Type I Employment'!IW24*VLOOKUP('Equation 4 Type I FTE'!$B24,'Equation 3 FTE Conversion'!$B$10:$E$32,4,FALSE)</f>
        <v>3.6711369294605806E-2</v>
      </c>
      <c r="IX24" s="25">
        <f>'RIMS II Type I Employment'!IX24*VLOOKUP('Equation 4 Type I FTE'!$B24,'Equation 3 FTE Conversion'!$B$10:$E$32,4,FALSE)</f>
        <v>5.347497925311203E-2</v>
      </c>
      <c r="IY24" s="25">
        <f>'RIMS II Type I Employment'!IY24*VLOOKUP('Equation 4 Type I FTE'!$B24,'Equation 3 FTE Conversion'!$B$10:$E$32,4,FALSE)</f>
        <v>4.4671742738589211E-2</v>
      </c>
      <c r="IZ24" s="25">
        <f>'RIMS II Type I Employment'!IZ24*VLOOKUP('Equation 4 Type I FTE'!$B24,'Equation 3 FTE Conversion'!$B$10:$E$32,4,FALSE)</f>
        <v>5.3287676348547718E-2</v>
      </c>
      <c r="JA24" s="25">
        <f>'RIMS II Type I Employment'!JA24*VLOOKUP('Equation 4 Type I FTE'!$B24,'Equation 3 FTE Conversion'!$B$10:$E$32,4,FALSE)</f>
        <v>5.0103526970954354E-2</v>
      </c>
      <c r="JB24" s="25">
        <f>'RIMS II Type I Employment'!JB24*VLOOKUP('Equation 4 Type I FTE'!$B24,'Equation 3 FTE Conversion'!$B$10:$E$32,4,FALSE)</f>
        <v>0.150872489626556</v>
      </c>
      <c r="JC24" s="25">
        <f>'RIMS II Type I Employment'!JC24*VLOOKUP('Equation 4 Type I FTE'!$B24,'Equation 3 FTE Conversion'!$B$10:$E$32,4,FALSE)</f>
        <v>2.3693817427385893E-2</v>
      </c>
      <c r="JD24" s="25">
        <f>'RIMS II Type I Employment'!JD24*VLOOKUP('Equation 4 Type I FTE'!$B24,'Equation 3 FTE Conversion'!$B$10:$E$32,4,FALSE)</f>
        <v>6.1622655601659748E-2</v>
      </c>
      <c r="JE24" s="25">
        <f>'RIMS II Type I Employment'!JE24*VLOOKUP('Equation 4 Type I FTE'!$B24,'Equation 3 FTE Conversion'!$B$10:$E$32,4,FALSE)</f>
        <v>0.27318128630705396</v>
      </c>
      <c r="JF24" s="25">
        <f>'RIMS II Type I Employment'!JF24*VLOOKUP('Equation 4 Type I FTE'!$B24,'Equation 3 FTE Conversion'!$B$10:$E$32,4,FALSE)</f>
        <v>4.4297136929460586E-2</v>
      </c>
      <c r="JG24" s="25">
        <f>'RIMS II Type I Employment'!JG24*VLOOKUP('Equation 4 Type I FTE'!$B24,'Equation 3 FTE Conversion'!$B$10:$E$32,4,FALSE)</f>
        <v>6.5743319502074682E-2</v>
      </c>
      <c r="JH24" s="25">
        <f>'RIMS II Type I Employment'!JH24*VLOOKUP('Equation 4 Type I FTE'!$B24,'Equation 3 FTE Conversion'!$B$10:$E$32,4,FALSE)</f>
        <v>2.0603319502074689E-2</v>
      </c>
      <c r="JI24" s="25">
        <f>'RIMS II Type I Employment'!JI24*VLOOKUP('Equation 4 Type I FTE'!$B24,'Equation 3 FTE Conversion'!$B$10:$E$32,4,FALSE)</f>
        <v>0.27355589211618259</v>
      </c>
      <c r="JJ24" s="25">
        <f>'RIMS II Type I Employment'!JJ24*VLOOKUP('Equation 4 Type I FTE'!$B24,'Equation 3 FTE Conversion'!$B$10:$E$32,4,FALSE)</f>
        <v>2.6316058091286308E-2</v>
      </c>
      <c r="JK24" s="25">
        <f>'RIMS II Type I Employment'!JK24*VLOOKUP('Equation 4 Type I FTE'!$B24,'Equation 3 FTE Conversion'!$B$10:$E$32,4,FALSE)</f>
        <v>0.10835473029045643</v>
      </c>
      <c r="JL24" s="25">
        <f>'RIMS II Type I Employment'!JL24*VLOOKUP('Equation 4 Type I FTE'!$B24,'Equation 3 FTE Conversion'!$B$10:$E$32,4,FALSE)</f>
        <v>4.0176473029045645E-2</v>
      </c>
      <c r="JM24" s="25">
        <f>'RIMS II Type I Employment'!JM24*VLOOKUP('Equation 4 Type I FTE'!$B24,'Equation 3 FTE Conversion'!$B$10:$E$32,4,FALSE)</f>
        <v>2.4068423236514525E-2</v>
      </c>
      <c r="JN24" s="25">
        <f>'RIMS II Type I Employment'!JN24*VLOOKUP('Equation 4 Type I FTE'!$B24,'Equation 3 FTE Conversion'!$B$10:$E$32,4,FALSE)</f>
        <v>7.3516390041493782E-2</v>
      </c>
      <c r="JO24" s="25">
        <f>'RIMS II Type I Employment'!JO24*VLOOKUP('Equation 4 Type I FTE'!$B24,'Equation 3 FTE Conversion'!$B$10:$E$32,4,FALSE)</f>
        <v>8.035294605809129E-2</v>
      </c>
      <c r="JP24" s="25">
        <f>'RIMS II Type I Employment'!JP24*VLOOKUP('Equation 4 Type I FTE'!$B24,'Equation 3 FTE Conversion'!$B$10:$E$32,4,FALSE)</f>
        <v>3.7835186721991702E-2</v>
      </c>
      <c r="JQ24" s="25">
        <f>'RIMS II Type I Employment'!JQ24*VLOOKUP('Equation 4 Type I FTE'!$B24,'Equation 3 FTE Conversion'!$B$10:$E$32,4,FALSE)</f>
        <v>1.6482655601659752E-2</v>
      </c>
      <c r="JR24" s="25">
        <f>'RIMS II Type I Employment'!JR24*VLOOKUP('Equation 4 Type I FTE'!$B24,'Equation 3 FTE Conversion'!$B$10:$E$32,4,FALSE)</f>
        <v>7.9322780082987543E-2</v>
      </c>
      <c r="JS24" s="25">
        <f>'RIMS II Type I Employment'!JS24*VLOOKUP('Equation 4 Type I FTE'!$B24,'Equation 3 FTE Conversion'!$B$10:$E$32,4,FALSE)</f>
        <v>5.7876597510373447E-2</v>
      </c>
      <c r="JT24" s="25">
        <f>'RIMS II Type I Employment'!JT24*VLOOKUP('Equation 4 Type I FTE'!$B24,'Equation 3 FTE Conversion'!$B$10:$E$32,4,FALSE)</f>
        <v>3.4651037344398339E-2</v>
      </c>
      <c r="JU24" s="25">
        <f>'RIMS II Type I Employment'!JU24*VLOOKUP('Equation 4 Type I FTE'!$B24,'Equation 3 FTE Conversion'!$B$10:$E$32,4,FALSE)</f>
        <v>7.5857676348547717E-2</v>
      </c>
      <c r="JV24" s="25">
        <f>'RIMS II Type I Employment'!JV24*VLOOKUP('Equation 4 Type I FTE'!$B24,'Equation 3 FTE Conversion'!$B$10:$E$32,4,FALSE)</f>
        <v>6.330838174273859E-2</v>
      </c>
      <c r="JW24" s="25">
        <f>'RIMS II Type I Employment'!JW24*VLOOKUP('Equation 4 Type I FTE'!$B24,'Equation 3 FTE Conversion'!$B$10:$E$32,4,FALSE)</f>
        <v>0.10985315352697096</v>
      </c>
      <c r="JX24" s="25">
        <f>'RIMS II Type I Employment'!JX24*VLOOKUP('Equation 4 Type I FTE'!$B24,'Equation 3 FTE Conversion'!$B$10:$E$32,4,FALSE)</f>
        <v>6.443219917012448E-2</v>
      </c>
      <c r="JY24" s="25">
        <f>'RIMS II Type I Employment'!JY24*VLOOKUP('Equation 4 Type I FTE'!$B24,'Equation 3 FTE Conversion'!$B$10:$E$32,4,FALSE)</f>
        <v>8.7283153526970955E-2</v>
      </c>
      <c r="JZ24" s="25">
        <f>'RIMS II Type I Employment'!JZ24*VLOOKUP('Equation 4 Type I FTE'!$B24,'Equation 3 FTE Conversion'!$B$10:$E$32,4,FALSE)</f>
        <v>2.8938298755186723E-2</v>
      </c>
      <c r="KA24" s="25">
        <f>'RIMS II Type I Employment'!KA24*VLOOKUP('Equation 4 Type I FTE'!$B24,'Equation 3 FTE Conversion'!$B$10:$E$32,4,FALSE)</f>
        <v>2.1633485477178423E-2</v>
      </c>
      <c r="KB24" s="25">
        <f>'RIMS II Type I Employment'!KB24*VLOOKUP('Equation 4 Type I FTE'!$B24,'Equation 3 FTE Conversion'!$B$10:$E$32,4,FALSE)</f>
        <v>3.3058962655601661E-2</v>
      </c>
      <c r="KC24" s="25">
        <f>'RIMS II Type I Employment'!KC24*VLOOKUP('Equation 4 Type I FTE'!$B24,'Equation 3 FTE Conversion'!$B$10:$E$32,4,FALSE)</f>
        <v>2.9125601659751036E-2</v>
      </c>
      <c r="KD24" s="25">
        <f>'RIMS II Type I Employment'!KD24*VLOOKUP('Equation 4 Type I FTE'!$B24,'Equation 3 FTE Conversion'!$B$10:$E$32,4,FALSE)</f>
        <v>3.858439834024896E-2</v>
      </c>
      <c r="KE24" s="25">
        <f>'RIMS II Type I Employment'!KE24*VLOOKUP('Equation 4 Type I FTE'!$B24,'Equation 3 FTE Conversion'!$B$10:$E$32,4,FALSE)</f>
        <v>3.8022489626556015E-2</v>
      </c>
      <c r="KF24" s="25">
        <f>'RIMS II Type I Employment'!KF24*VLOOKUP('Equation 4 Type I FTE'!$B24,'Equation 3 FTE Conversion'!$B$10:$E$32,4,FALSE)</f>
        <v>3.5119294605809127E-2</v>
      </c>
      <c r="KG24" s="25">
        <f>'RIMS II Type I Employment'!KG24*VLOOKUP('Equation 4 Type I FTE'!$B24,'Equation 3 FTE Conversion'!$B$10:$E$32,4,FALSE)</f>
        <v>6.5743319502074682E-2</v>
      </c>
      <c r="KH24" s="25">
        <f>'RIMS II Type I Employment'!KH24*VLOOKUP('Equation 4 Type I FTE'!$B24,'Equation 3 FTE Conversion'!$B$10:$E$32,4,FALSE)</f>
        <v>3.2028796680497927E-2</v>
      </c>
      <c r="KI24" s="25">
        <f>'RIMS II Type I Employment'!KI24*VLOOKUP('Equation 4 Type I FTE'!$B24,'Equation 3 FTE Conversion'!$B$10:$E$32,4,FALSE)</f>
        <v>0.10357850622406639</v>
      </c>
      <c r="KJ24" s="25">
        <f>'RIMS II Type I Employment'!KJ24*VLOOKUP('Equation 4 Type I FTE'!$B24,'Equation 3 FTE Conversion'!$B$10:$E$32,4,FALSE)</f>
        <v>3.9520912863070544E-2</v>
      </c>
      <c r="KK24" s="25">
        <f>'RIMS II Type I Employment'!KK24*VLOOKUP('Equation 4 Type I FTE'!$B24,'Equation 3 FTE Conversion'!$B$10:$E$32,4,FALSE)</f>
        <v>3.5119294605809127E-2</v>
      </c>
      <c r="KL24" s="25">
        <f>'RIMS II Type I Employment'!KL24*VLOOKUP('Equation 4 Type I FTE'!$B24,'Equation 3 FTE Conversion'!$B$10:$E$32,4,FALSE)</f>
        <v>0.13401522821576764</v>
      </c>
      <c r="KM24" s="25">
        <f>'RIMS II Type I Employment'!KM24*VLOOKUP('Equation 4 Type I FTE'!$B24,'Equation 3 FTE Conversion'!$B$10:$E$32,4,FALSE)</f>
        <v>2.8282738589211619E-2</v>
      </c>
      <c r="KN24" s="25">
        <f>'RIMS II Type I Employment'!KN24*VLOOKUP('Equation 4 Type I FTE'!$B24,'Equation 3 FTE Conversion'!$B$10:$E$32,4,FALSE)</f>
        <v>1.5452489626556017E-2</v>
      </c>
      <c r="KO24" s="25">
        <f>'RIMS II Type I Employment'!KO24*VLOOKUP('Equation 4 Type I FTE'!$B24,'Equation 3 FTE Conversion'!$B$10:$E$32,4,FALSE)</f>
        <v>1.5265186721991699E-2</v>
      </c>
      <c r="KP24" s="25">
        <f>'RIMS II Type I Employment'!KP24*VLOOKUP('Equation 4 Type I FTE'!$B24,'Equation 3 FTE Conversion'!$B$10:$E$32,4,FALSE)</f>
        <v>1.0395311203319503E-2</v>
      </c>
      <c r="KQ24" s="25">
        <f>'RIMS II Type I Employment'!KQ24*VLOOKUP('Equation 4 Type I FTE'!$B24,'Equation 3 FTE Conversion'!$B$10:$E$32,4,FALSE)</f>
        <v>7.5857676348547717E-2</v>
      </c>
      <c r="KR24" s="25">
        <f>'RIMS II Type I Employment'!KR24*VLOOKUP('Equation 4 Type I FTE'!$B24,'Equation 3 FTE Conversion'!$B$10:$E$32,4,FALSE)</f>
        <v>1.245564315352697E-2</v>
      </c>
      <c r="KS24" s="25">
        <f>'RIMS II Type I Employment'!KS24*VLOOKUP('Equation 4 Type I FTE'!$B24,'Equation 3 FTE Conversion'!$B$10:$E$32,4,FALSE)</f>
        <v>9.9738796680497926E-2</v>
      </c>
      <c r="KT24" s="25">
        <f>'RIMS II Type I Employment'!KT24*VLOOKUP('Equation 4 Type I FTE'!$B24,'Equation 3 FTE Conversion'!$B$10:$E$32,4,FALSE)</f>
        <v>0.1165960580912863</v>
      </c>
      <c r="KU24" s="25">
        <f>'RIMS II Type I Employment'!KU24*VLOOKUP('Equation 4 Type I FTE'!$B24,'Equation 3 FTE Conversion'!$B$10:$E$32,4,FALSE)</f>
        <v>0.1591138174273859</v>
      </c>
      <c r="KV24" s="25">
        <f>'RIMS II Type I Employment'!KV24*VLOOKUP('Equation 4 Type I FTE'!$B24,'Equation 3 FTE Conversion'!$B$10:$E$32,4,FALSE)</f>
        <v>2.3693817427385893E-2</v>
      </c>
      <c r="KW24" s="25">
        <f>'RIMS II Type I Employment'!KW24*VLOOKUP('Equation 4 Type I FTE'!$B24,'Equation 3 FTE Conversion'!$B$10:$E$32,4,FALSE)</f>
        <v>8.3724398340248959E-2</v>
      </c>
      <c r="KX24" s="25">
        <f>'RIMS II Type I Employment'!KX24*VLOOKUP('Equation 4 Type I FTE'!$B24,'Equation 3 FTE Conversion'!$B$10:$E$32,4,FALSE)</f>
        <v>7.2205269709543565E-2</v>
      </c>
      <c r="KY24" s="25">
        <f>'RIMS II Type I Employment'!KY24*VLOOKUP('Equation 4 Type I FTE'!$B24,'Equation 3 FTE Conversion'!$B$10:$E$32,4,FALSE)</f>
        <v>4.2798713692946057E-2</v>
      </c>
      <c r="KZ24" s="25">
        <f>'RIMS II Type I Employment'!KZ24*VLOOKUP('Equation 4 Type I FTE'!$B24,'Equation 3 FTE Conversion'!$B$10:$E$32,4,FALSE)</f>
        <v>0.12109132780082987</v>
      </c>
      <c r="LA24" s="25">
        <f>'RIMS II Type I Employment'!LA24*VLOOKUP('Equation 4 Type I FTE'!$B24,'Equation 3 FTE Conversion'!$B$10:$E$32,4,FALSE)</f>
        <v>5.5067053941908715E-2</v>
      </c>
      <c r="LB24" s="25">
        <f>'RIMS II Type I Employment'!LB24*VLOOKUP('Equation 4 Type I FTE'!$B24,'Equation 3 FTE Conversion'!$B$10:$E$32,4,FALSE)</f>
        <v>7.2486224066390034E-2</v>
      </c>
      <c r="LC24" s="25">
        <f>'RIMS II Type I Employment'!LC24*VLOOKUP('Equation 4 Type I FTE'!$B24,'Equation 3 FTE Conversion'!$B$10:$E$32,4,FALSE)</f>
        <v>8.3349792531120334E-2</v>
      </c>
      <c r="LD24" s="25">
        <f>'RIMS II Type I Employment'!LD24*VLOOKUP('Equation 4 Type I FTE'!$B24,'Equation 3 FTE Conversion'!$B$10:$E$32,4,FALSE)</f>
        <v>8.2881535269709539E-2</v>
      </c>
      <c r="LE24" s="25">
        <f>'RIMS II Type I Employment'!LE24*VLOOKUP('Equation 4 Type I FTE'!$B24,'Equation 3 FTE Conversion'!$B$10:$E$32,4,FALSE)</f>
        <v>7.4359253112033188E-2</v>
      </c>
      <c r="LF24" s="25">
        <f>'RIMS II Type I Employment'!LF24*VLOOKUP('Equation 4 Type I FTE'!$B24,'Equation 3 FTE Conversion'!$B$10:$E$32,4,FALSE)</f>
        <v>4.9073360995850628E-2</v>
      </c>
      <c r="LG24" s="25">
        <f>'RIMS II Type I Employment'!LG24*VLOOKUP('Equation 4 Type I FTE'!$B24,'Equation 3 FTE Conversion'!$B$10:$E$32,4,FALSE)</f>
        <v>4.7481286307053942E-2</v>
      </c>
      <c r="LH24" s="25">
        <f>'RIMS II Type I Employment'!LH24*VLOOKUP('Equation 4 Type I FTE'!$B24,'Equation 3 FTE Conversion'!$B$10:$E$32,4,FALSE)</f>
        <v>4.6357468879668053E-2</v>
      </c>
      <c r="LI24" s="25">
        <f>'RIMS II Type I Employment'!LI24*VLOOKUP('Equation 4 Type I FTE'!$B24,'Equation 3 FTE Conversion'!$B$10:$E$32,4,FALSE)</f>
        <v>3.6805020746887969E-2</v>
      </c>
      <c r="LJ24" s="25">
        <f>'RIMS II Type I Employment'!LJ24*VLOOKUP('Equation 4 Type I FTE'!$B24,'Equation 3 FTE Conversion'!$B$10:$E$32,4,FALSE)</f>
        <v>7.5576721991701235E-2</v>
      </c>
      <c r="LK24" s="25">
        <f>'RIMS II Type I Employment'!LK24*VLOOKUP('Equation 4 Type I FTE'!$B24,'Equation 3 FTE Conversion'!$B$10:$E$32,4,FALSE)</f>
        <v>3.5834791701244813</v>
      </c>
      <c r="LL24" s="25">
        <f>'RIMS II Type I Employment'!LL24*VLOOKUP('Equation 4 Type I FTE'!$B24,'Equation 3 FTE Conversion'!$B$10:$E$32,4,FALSE)</f>
        <v>0.17241232365145229</v>
      </c>
      <c r="LM24" s="25">
        <f>'RIMS II Type I Employment'!LM24*VLOOKUP('Equation 4 Type I FTE'!$B24,'Equation 3 FTE Conversion'!$B$10:$E$32,4,FALSE)</f>
        <v>8.3630746887966803E-2</v>
      </c>
      <c r="LN24" s="25">
        <f>'RIMS II Type I Employment'!LN24*VLOOKUP('Equation 4 Type I FTE'!$B24,'Equation 3 FTE Conversion'!$B$10:$E$32,4,FALSE)</f>
        <v>0.21464912863070537</v>
      </c>
      <c r="LO24" s="25">
        <f>'RIMS II Type I Employment'!LO24*VLOOKUP('Equation 4 Type I FTE'!$B24,'Equation 3 FTE Conversion'!$B$10:$E$32,4,FALSE)</f>
        <v>7.2579875518672204E-2</v>
      </c>
      <c r="LP24" s="25">
        <f>'RIMS II Type I Employment'!LP24*VLOOKUP('Equation 4 Type I FTE'!$B24,'Equation 3 FTE Conversion'!$B$10:$E$32,4,FALSE)</f>
        <v>0.10311024896265561</v>
      </c>
      <c r="LQ24" s="25">
        <f>'RIMS II Type I Employment'!LQ24*VLOOKUP('Equation 4 Type I FTE'!$B24,'Equation 3 FTE Conversion'!$B$10:$E$32,4,FALSE)</f>
        <v>0.18898863070539421</v>
      </c>
      <c r="LR24" s="25">
        <f>'RIMS II Type I Employment'!LR24*VLOOKUP('Equation 4 Type I FTE'!$B24,'Equation 3 FTE Conversion'!$B$10:$E$32,4,FALSE)</f>
        <v>9.9926099585062239E-2</v>
      </c>
      <c r="LS24" s="25">
        <f>'RIMS II Type I Employment'!LS24*VLOOKUP('Equation 4 Type I FTE'!$B24,'Equation 3 FTE Conversion'!$B$10:$E$32,4,FALSE)</f>
        <v>0.1201548132780083</v>
      </c>
      <c r="LT24" s="25">
        <f>'RIMS II Type I Employment'!LT24*VLOOKUP('Equation 4 Type I FTE'!$B24,'Equation 3 FTE Conversion'!$B$10:$E$32,4,FALSE)</f>
        <v>0.11032141078838174</v>
      </c>
      <c r="LU24" s="25">
        <f>'RIMS II Type I Employment'!LU24*VLOOKUP('Equation 4 Type I FTE'!$B24,'Equation 3 FTE Conversion'!$B$10:$E$32,4,FALSE)</f>
        <v>1.7981078838174274E-2</v>
      </c>
      <c r="LV24" s="25">
        <f>'RIMS II Type I Employment'!LV24*VLOOKUP('Equation 4 Type I FTE'!$B24,'Equation 3 FTE Conversion'!$B$10:$E$32,4,FALSE)</f>
        <v>6.0498838174273865E-2</v>
      </c>
      <c r="LW24" s="25">
        <f>'RIMS II Type I Employment'!LW24*VLOOKUP('Equation 4 Type I FTE'!$B24,'Equation 3 FTE Conversion'!$B$10:$E$32,4,FALSE)</f>
        <v>6.7710000000000006E-2</v>
      </c>
      <c r="LX24" s="25">
        <f>'RIMS II Type I Employment'!LX24*VLOOKUP('Equation 4 Type I FTE'!$B24,'Equation 3 FTE Conversion'!$B$10:$E$32,4,FALSE)</f>
        <v>0.11753257261410789</v>
      </c>
      <c r="LY24" s="25">
        <f>'RIMS II Type I Employment'!LY24*VLOOKUP('Equation 4 Type I FTE'!$B24,'Equation 3 FTE Conversion'!$B$10:$E$32,4,FALSE)</f>
        <v>0.10030070539419088</v>
      </c>
      <c r="LZ24" s="25">
        <f>'RIMS II Type I Employment'!LZ24*VLOOKUP('Equation 4 Type I FTE'!$B24,'Equation 3 FTE Conversion'!$B$10:$E$32,4,FALSE)</f>
        <v>6.6679834024896259E-2</v>
      </c>
      <c r="MA24" s="25">
        <f>'RIMS II Type I Employment'!MA24*VLOOKUP('Equation 4 Type I FTE'!$B24,'Equation 3 FTE Conversion'!$B$10:$E$32,4,FALSE)</f>
        <v>8.1945020746887962E-2</v>
      </c>
      <c r="MB24" s="25">
        <f>'RIMS II Type I Employment'!MB24*VLOOKUP('Equation 4 Type I FTE'!$B24,'Equation 3 FTE Conversion'!$B$10:$E$32,4,FALSE)</f>
        <v>7.604497925311203E-2</v>
      </c>
      <c r="MC24" s="25">
        <f>'RIMS II Type I Employment'!MC24*VLOOKUP('Equation 4 Type I FTE'!$B24,'Equation 3 FTE Conversion'!$B$10:$E$32,4,FALSE)</f>
        <v>6.3870290456431528E-2</v>
      </c>
      <c r="MD24" s="25">
        <f>'RIMS II Type I Employment'!MD24*VLOOKUP('Equation 4 Type I FTE'!$B24,'Equation 3 FTE Conversion'!$B$10:$E$32,4,FALSE)</f>
        <v>8.3256141078838178E-2</v>
      </c>
      <c r="ME24" s="25">
        <f>'RIMS II Type I Employment'!ME24*VLOOKUP('Equation 4 Type I FTE'!$B24,'Equation 3 FTE Conversion'!$B$10:$E$32,4,FALSE)</f>
        <v>5.9000414937759336E-2</v>
      </c>
      <c r="MF24" s="25">
        <f>'RIMS II Type I Employment'!MF24*VLOOKUP('Equation 4 Type I FTE'!$B24,'Equation 3 FTE Conversion'!$B$10:$E$32,4,FALSE)</f>
        <v>7.8386265560165966E-2</v>
      </c>
      <c r="MG24" s="25">
        <f>'RIMS II Type I Employment'!MG24*VLOOKUP('Equation 4 Type I FTE'!$B24,'Equation 3 FTE Conversion'!$B$10:$E$32,4,FALSE)</f>
        <v>6.4151244813278011E-2</v>
      </c>
      <c r="MH24" s="25">
        <f>'RIMS II Type I Employment'!MH24*VLOOKUP('Equation 4 Type I FTE'!$B24,'Equation 3 FTE Conversion'!$B$10:$E$32,4,FALSE)</f>
        <v>6.2652821576763482E-2</v>
      </c>
      <c r="MI24" s="25">
        <f>'RIMS II Type I Employment'!MI24*VLOOKUP('Equation 4 Type I FTE'!$B24,'Equation 3 FTE Conversion'!$B$10:$E$32,4,FALSE)</f>
        <v>3.2871659751037341E-2</v>
      </c>
      <c r="MJ24" s="25">
        <f>'RIMS II Type I Employment'!MJ24*VLOOKUP('Equation 4 Type I FTE'!$B24,'Equation 3 FTE Conversion'!$B$10:$E$32,4,FALSE)</f>
        <v>6.9676680497925303E-2</v>
      </c>
      <c r="MK24" s="25">
        <f>'RIMS II Type I Employment'!MK24*VLOOKUP('Equation 4 Type I FTE'!$B24,'Equation 3 FTE Conversion'!$B$10:$E$32,4,FALSE)</f>
        <v>4.4765394190871374E-2</v>
      </c>
      <c r="ML24" s="25">
        <f>'RIMS II Type I Employment'!ML24*VLOOKUP('Equation 4 Type I FTE'!$B24,'Equation 3 FTE Conversion'!$B$10:$E$32,4,FALSE)</f>
        <v>0.10760551867219917</v>
      </c>
      <c r="MM24" s="25">
        <f>'RIMS II Type I Employment'!MM24*VLOOKUP('Equation 4 Type I FTE'!$B24,'Equation 3 FTE Conversion'!$B$10:$E$32,4,FALSE)</f>
        <v>2.4817634854771783E-2</v>
      </c>
      <c r="MN24" s="25">
        <f>'RIMS II Type I Employment'!MN24*VLOOKUP('Equation 4 Type I FTE'!$B24,'Equation 3 FTE Conversion'!$B$10:$E$32,4,FALSE)</f>
        <v>3.3246265560165973E-2</v>
      </c>
      <c r="MO24" s="25">
        <f>'RIMS II Type I Employment'!MO24*VLOOKUP('Equation 4 Type I FTE'!$B24,'Equation 3 FTE Conversion'!$B$10:$E$32,4,FALSE)</f>
        <v>1.7887427385892114E-2</v>
      </c>
      <c r="MP24" s="25">
        <f>'RIMS II Type I Employment'!MP24*VLOOKUP('Equation 4 Type I FTE'!$B24,'Equation 3 FTE Conversion'!$B$10:$E$32,4,FALSE)</f>
        <v>3.4744688796680502E-2</v>
      </c>
      <c r="MQ24" s="25">
        <f>'RIMS II Type I Employment'!MQ24*VLOOKUP('Equation 4 Type I FTE'!$B24,'Equation 3 FTE Conversion'!$B$10:$E$32,4,FALSE)</f>
        <v>5.4879751037344396E-2</v>
      </c>
      <c r="MR24" s="25">
        <f>'RIMS II Type I Employment'!MR24*VLOOKUP('Equation 4 Type I FTE'!$B24,'Equation 3 FTE Conversion'!$B$10:$E$32,4,FALSE)</f>
        <v>5.9468672199170125E-2</v>
      </c>
      <c r="MS24" s="25">
        <f>'RIMS II Type I Employment'!MS24*VLOOKUP('Equation 4 Type I FTE'!$B24,'Equation 3 FTE Conversion'!$B$10:$E$32,4,FALSE)</f>
        <v>0.22963336099585063</v>
      </c>
      <c r="MT24" s="25">
        <f>'RIMS II Type I Employment'!MT24*VLOOKUP('Equation 4 Type I FTE'!$B24,'Equation 3 FTE Conversion'!$B$10:$E$32,4,FALSE)</f>
        <v>0.23375402489626554</v>
      </c>
      <c r="MU24" s="25">
        <f>'RIMS II Type I Employment'!MU24*VLOOKUP('Equation 4 Type I FTE'!$B24,'Equation 3 FTE Conversion'!$B$10:$E$32,4,FALSE)</f>
        <v>0.20313000000000001</v>
      </c>
      <c r="MV24" s="25">
        <f>'RIMS II Type I Employment'!MV24*VLOOKUP('Equation 4 Type I FTE'!$B24,'Equation 3 FTE Conversion'!$B$10:$E$32,4,FALSE)</f>
        <v>0.30577199170124481</v>
      </c>
      <c r="MW24" s="25">
        <f>'RIMS II Type I Employment'!MW24*VLOOKUP('Equation 4 Type I FTE'!$B24,'Equation 3 FTE Conversion'!$B$10:$E$32,4,FALSE)</f>
        <v>6.0498838174273865E-2</v>
      </c>
      <c r="MX24" s="25">
        <f>'RIMS II Type I Employment'!MX24*VLOOKUP('Equation 4 Type I FTE'!$B24,'Equation 3 FTE Conversion'!$B$10:$E$32,4,FALSE)</f>
        <v>9.0373651452282155E-2</v>
      </c>
      <c r="MY24" s="25">
        <f>'RIMS II Type I Employment'!MY24*VLOOKUP('Equation 4 Type I FTE'!$B24,'Equation 3 FTE Conversion'!$B$10:$E$32,4,FALSE)</f>
        <v>6.2933775933609951E-2</v>
      </c>
      <c r="MZ24" s="25">
        <f>'RIMS II Type I Employment'!MZ24*VLOOKUP('Equation 4 Type I FTE'!$B24,'Equation 3 FTE Conversion'!$B$10:$E$32,4,FALSE)</f>
        <v>4.3173319502074689E-2</v>
      </c>
      <c r="NA24" s="25">
        <f>'RIMS II Type I Employment'!NA24*VLOOKUP('Equation 4 Type I FTE'!$B24,'Equation 3 FTE Conversion'!$B$10:$E$32,4,FALSE)</f>
        <v>8.1570414937759336E-2</v>
      </c>
      <c r="NB24" s="25">
        <f>'RIMS II Type I Employment'!NB24*VLOOKUP('Equation 4 Type I FTE'!$B24,'Equation 3 FTE Conversion'!$B$10:$E$32,4,FALSE)</f>
        <v>7.398464730290457E-3</v>
      </c>
      <c r="NC24" s="25">
        <f>'RIMS II Type I Employment'!NC24*VLOOKUP('Equation 4 Type I FTE'!$B24,'Equation 3 FTE Conversion'!$B$10:$E$32,4,FALSE)</f>
        <v>8.0914854771784242E-2</v>
      </c>
      <c r="ND24" s="25">
        <f>'RIMS II Type I Employment'!ND24*VLOOKUP('Equation 4 Type I FTE'!$B24,'Equation 3 FTE Conversion'!$B$10:$E$32,4,FALSE)</f>
        <v>6.2840124481327808E-2</v>
      </c>
      <c r="NE24" s="25">
        <f>'RIMS II Type I Employment'!NE24*VLOOKUP('Equation 4 Type I FTE'!$B24,'Equation 3 FTE Conversion'!$B$10:$E$32,4,FALSE)</f>
        <v>3.2403402489626552E-2</v>
      </c>
      <c r="NF24" s="25">
        <f>'RIMS II Type I Employment'!NF24*VLOOKUP('Equation 4 Type I FTE'!$B24,'Equation 3 FTE Conversion'!$B$10:$E$32,4,FALSE)</f>
        <v>2.0041410788381741E-2</v>
      </c>
      <c r="NG24" s="25">
        <f>'RIMS II Type I Employment'!NG24*VLOOKUP('Equation 4 Type I FTE'!$B24,'Equation 3 FTE Conversion'!$B$10:$E$32,4,FALSE)</f>
        <v>1.9760456431535272E-2</v>
      </c>
      <c r="NH24" s="25">
        <f>'RIMS II Type I Employment'!NH24*VLOOKUP('Equation 4 Type I FTE'!$B24,'Equation 3 FTE Conversion'!$B$10:$E$32,4,FALSE)</f>
        <v>2.3881120331950206E-2</v>
      </c>
      <c r="NI24" s="25">
        <f>'RIMS II Type I Employment'!NI24*VLOOKUP('Equation 4 Type I FTE'!$B24,'Equation 3 FTE Conversion'!$B$10:$E$32,4,FALSE)</f>
        <v>4.3547925311203321E-2</v>
      </c>
      <c r="NJ24" s="28">
        <f>'RIMS II Type I Employment'!NJ24*VLOOKUP('Equation 4 Type I FTE'!$B24,'Equation 3 FTE Conversion'!$B$10:$E$32,4,FALSE)</f>
        <v>0</v>
      </c>
    </row>
    <row r="25" spans="2:374" x14ac:dyDescent="0.3">
      <c r="B25" s="23" t="s">
        <v>569</v>
      </c>
      <c r="C25" s="25">
        <f>'RIMS II Type I Employment'!C25*VLOOKUP('Equation 4 Type I FTE'!$B25,'Equation 3 FTE Conversion'!$B$10:$E$32,4,FALSE)</f>
        <v>0.14183280615516136</v>
      </c>
      <c r="D25" s="25">
        <f>'RIMS II Type I Employment'!D25*VLOOKUP('Equation 4 Type I FTE'!$B25,'Equation 3 FTE Conversion'!$B$10:$E$32,4,FALSE)</f>
        <v>0.13239578969865357</v>
      </c>
      <c r="E25" s="25">
        <f>'RIMS II Type I Employment'!E25*VLOOKUP('Equation 4 Type I FTE'!$B25,'Equation 3 FTE Conversion'!$B$10:$E$32,4,FALSE)</f>
        <v>7.3830775806796325E-2</v>
      </c>
      <c r="F25" s="25">
        <f>'RIMS II Type I Employment'!F25*VLOOKUP('Equation 4 Type I FTE'!$B25,'Equation 3 FTE Conversion'!$B$10:$E$32,4,FALSE)</f>
        <v>0.10241938448386408</v>
      </c>
      <c r="G25" s="25">
        <f>'RIMS II Type I Employment'!G25*VLOOKUP('Equation 4 Type I FTE'!$B25,'Equation 3 FTE Conversion'!$B$10:$E$32,4,FALSE)</f>
        <v>0.1045473391750374</v>
      </c>
      <c r="H25" s="25">
        <f>'RIMS II Type I Employment'!H25*VLOOKUP('Equation 4 Type I FTE'!$B25,'Equation 3 FTE Conversion'!$B$10:$E$32,4,FALSE)</f>
        <v>0.16070683906817695</v>
      </c>
      <c r="I25" s="25">
        <f>'RIMS II Type I Employment'!I25*VLOOKUP('Equation 4 Type I FTE'!$B25,'Equation 3 FTE Conversion'!$B$10:$E$32,4,FALSE)</f>
        <v>9.8348514639880327E-2</v>
      </c>
      <c r="J25" s="25">
        <f>'RIMS II Type I Employment'!J25*VLOOKUP('Equation 4 Type I FTE'!$B25,'Equation 3 FTE Conversion'!$B$10:$E$32,4,FALSE)</f>
        <v>0.1584863646078222</v>
      </c>
      <c r="K25" s="25">
        <f>'RIMS II Type I Employment'!K25*VLOOKUP('Equation 4 Type I FTE'!$B25,'Equation 3 FTE Conversion'!$B$10:$E$32,4,FALSE)</f>
        <v>5.4956742893780726E-2</v>
      </c>
      <c r="L25" s="25">
        <f>'RIMS II Type I Employment'!L25*VLOOKUP('Equation 4 Type I FTE'!$B25,'Equation 3 FTE Conversion'!$B$10:$E$32,4,FALSE)</f>
        <v>7.0129985039538364E-2</v>
      </c>
      <c r="M25" s="25">
        <f>'RIMS II Type I Employment'!M25*VLOOKUP('Equation 4 Type I FTE'!$B25,'Equation 3 FTE Conversion'!$B$10:$E$32,4,FALSE)</f>
        <v>6.4671318657832877E-2</v>
      </c>
      <c r="N25" s="25">
        <f>'RIMS II Type I Employment'!N25*VLOOKUP('Equation 4 Type I FTE'!$B25,'Equation 3 FTE Conversion'!$B$10:$E$32,4,FALSE)</f>
        <v>8.0677238726223552E-2</v>
      </c>
      <c r="O25" s="25">
        <f>'RIMS II Type I Employment'!O25*VLOOKUP('Equation 4 Type I FTE'!$B25,'Equation 3 FTE Conversion'!$B$10:$E$32,4,FALSE)</f>
        <v>0.11685246847617012</v>
      </c>
      <c r="P25" s="25">
        <f>'RIMS II Type I Employment'!P25*VLOOKUP('Equation 4 Type I FTE'!$B25,'Equation 3 FTE Conversion'!$B$10:$E$32,4,FALSE)</f>
        <v>0.12323633254969012</v>
      </c>
      <c r="Q25" s="25">
        <f>'RIMS II Type I Employment'!Q25*VLOOKUP('Equation 4 Type I FTE'!$B25,'Equation 3 FTE Conversion'!$B$10:$E$32,4,FALSE)</f>
        <v>0</v>
      </c>
      <c r="R25" s="25">
        <f>'RIMS II Type I Employment'!R25*VLOOKUP('Equation 4 Type I FTE'!$B25,'Equation 3 FTE Conversion'!$B$10:$E$32,4,FALSE)</f>
        <v>0.16616550544988246</v>
      </c>
      <c r="S25" s="25">
        <f>'RIMS II Type I Employment'!S25*VLOOKUP('Equation 4 Type I FTE'!$B25,'Equation 3 FTE Conversion'!$B$10:$E$32,4,FALSE)</f>
        <v>0.2374057277195982</v>
      </c>
      <c r="T25" s="25">
        <f>'RIMS II Type I Employment'!T25*VLOOKUP('Equation 4 Type I FTE'!$B25,'Equation 3 FTE Conversion'!$B$10:$E$32,4,FALSE)</f>
        <v>0.20187813635392179</v>
      </c>
      <c r="U25" s="25">
        <f>'RIMS II Type I Employment'!U25*VLOOKUP('Equation 4 Type I FTE'!$B25,'Equation 3 FTE Conversion'!$B$10:$E$32,4,FALSE)</f>
        <v>0.28819908100021374</v>
      </c>
      <c r="V25" s="25">
        <f>'RIMS II Type I Employment'!V25*VLOOKUP('Equation 4 Type I FTE'!$B25,'Equation 3 FTE Conversion'!$B$10:$E$32,4,FALSE)</f>
        <v>0.32104359905962809</v>
      </c>
      <c r="W25" s="25">
        <f>'RIMS II Type I Employment'!W25*VLOOKUP('Equation 4 Type I FTE'!$B25,'Equation 3 FTE Conversion'!$B$10:$E$32,4,FALSE)</f>
        <v>0.42531337892712118</v>
      </c>
      <c r="X25" s="25">
        <f>'RIMS II Type I Employment'!X25*VLOOKUP('Equation 4 Type I FTE'!$B25,'Equation 3 FTE Conversion'!$B$10:$E$32,4,FALSE)</f>
        <v>0.32742746313314813</v>
      </c>
      <c r="Y25" s="25">
        <f>'RIMS II Type I Employment'!Y25*VLOOKUP('Equation 4 Type I FTE'!$B25,'Equation 3 FTE Conversion'!$B$10:$E$32,4,FALSE)</f>
        <v>0.19336631758922845</v>
      </c>
      <c r="Z25" s="25">
        <f>'RIMS II Type I Employment'!Z25*VLOOKUP('Equation 4 Type I FTE'!$B25,'Equation 3 FTE Conversion'!$B$10:$E$32,4,FALSE)</f>
        <v>0.18670489420816413</v>
      </c>
      <c r="AA25" s="25">
        <f>'RIMS II Type I Employment'!AA25*VLOOKUP('Equation 4 Type I FTE'!$B25,'Equation 3 FTE Conversion'!$B$10:$E$32,4,FALSE)</f>
        <v>0.17347456721521692</v>
      </c>
      <c r="AB25" s="25">
        <f>'RIMS II Type I Employment'!AB25*VLOOKUP('Equation 4 Type I FTE'!$B25,'Equation 3 FTE Conversion'!$B$10:$E$32,4,FALSE)</f>
        <v>0.18392930113272069</v>
      </c>
      <c r="AC25" s="25">
        <f>'RIMS II Type I Employment'!AC25*VLOOKUP('Equation 4 Type I FTE'!$B25,'Equation 3 FTE Conversion'!$B$10:$E$32,4,FALSE)</f>
        <v>0.16773834152596709</v>
      </c>
      <c r="AD25" s="25">
        <f>'RIMS II Type I Employment'!AD25*VLOOKUP('Equation 4 Type I FTE'!$B25,'Equation 3 FTE Conversion'!$B$10:$E$32,4,FALSE)</f>
        <v>0.17375212652276129</v>
      </c>
      <c r="AE25" s="25">
        <f>'RIMS II Type I Employment'!AE25*VLOOKUP('Equation 4 Type I FTE'!$B25,'Equation 3 FTE Conversion'!$B$10:$E$32,4,FALSE)</f>
        <v>0.14701391322932253</v>
      </c>
      <c r="AF25" s="25">
        <f>'RIMS II Type I Employment'!AF25*VLOOKUP('Equation 4 Type I FTE'!$B25,'Equation 3 FTE Conversion'!$B$10:$E$32,4,FALSE)</f>
        <v>0.20095293866210728</v>
      </c>
      <c r="AG25" s="25">
        <f>'RIMS II Type I Employment'!AG25*VLOOKUP('Equation 4 Type I FTE'!$B25,'Equation 3 FTE Conversion'!$B$10:$E$32,4,FALSE)</f>
        <v>0.20493128873690961</v>
      </c>
      <c r="AH25" s="25">
        <f>'RIMS II Type I Employment'!AH25*VLOOKUP('Equation 4 Type I FTE'!$B25,'Equation 3 FTE Conversion'!$B$10:$E$32,4,FALSE)</f>
        <v>0.24795298140628341</v>
      </c>
      <c r="AI25" s="25">
        <f>'RIMS II Type I Employment'!AI25*VLOOKUP('Equation 4 Type I FTE'!$B25,'Equation 3 FTE Conversion'!$B$10:$E$32,4,FALSE)</f>
        <v>0.25109865355845262</v>
      </c>
      <c r="AJ25" s="25">
        <f>'RIMS II Type I Employment'!AJ25*VLOOKUP('Equation 4 Type I FTE'!$B25,'Equation 3 FTE Conversion'!$B$10:$E$32,4,FALSE)</f>
        <v>0.55715405001068596</v>
      </c>
      <c r="AK25" s="25">
        <f>'RIMS II Type I Employment'!AK25*VLOOKUP('Equation 4 Type I FTE'!$B25,'Equation 3 FTE Conversion'!$B$10:$E$32,4,FALSE)</f>
        <v>0.25859275486215005</v>
      </c>
      <c r="AL25" s="25">
        <f>'RIMS II Type I Employment'!AL25*VLOOKUP('Equation 4 Type I FTE'!$B25,'Equation 3 FTE Conversion'!$B$10:$E$32,4,FALSE)</f>
        <v>0.2462876255610173</v>
      </c>
      <c r="AM25" s="25">
        <f>'RIMS II Type I Employment'!AM25*VLOOKUP('Equation 4 Type I FTE'!$B25,'Equation 3 FTE Conversion'!$B$10:$E$32,4,FALSE)</f>
        <v>0.38136648856593292</v>
      </c>
      <c r="AN25" s="25">
        <f>'RIMS II Type I Employment'!AN25*VLOOKUP('Equation 4 Type I FTE'!$B25,'Equation 3 FTE Conversion'!$B$10:$E$32,4,FALSE)</f>
        <v>0.29088215430647574</v>
      </c>
      <c r="AO25" s="25">
        <f>'RIMS II Type I Employment'!AO25*VLOOKUP('Equation 4 Type I FTE'!$B25,'Equation 3 FTE Conversion'!$B$10:$E$32,4,FALSE)</f>
        <v>0.11944302201325069</v>
      </c>
      <c r="AP25" s="25">
        <f>'RIMS II Type I Employment'!AP25*VLOOKUP('Equation 4 Type I FTE'!$B25,'Equation 3 FTE Conversion'!$B$10:$E$32,4,FALSE)</f>
        <v>0.41208305193417399</v>
      </c>
      <c r="AQ25" s="25">
        <f>'RIMS II Type I Employment'!AQ25*VLOOKUP('Equation 4 Type I FTE'!$B25,'Equation 3 FTE Conversion'!$B$10:$E$32,4,FALSE)</f>
        <v>0.19604939089549051</v>
      </c>
      <c r="AR25" s="25">
        <f>'RIMS II Type I Employment'!AR25*VLOOKUP('Equation 4 Type I FTE'!$B25,'Equation 3 FTE Conversion'!$B$10:$E$32,4,FALSE)</f>
        <v>0.1871674930540714</v>
      </c>
      <c r="AS25" s="25">
        <f>'RIMS II Type I Employment'!AS25*VLOOKUP('Equation 4 Type I FTE'!$B25,'Equation 3 FTE Conversion'!$B$10:$E$32,4,FALSE)</f>
        <v>0.16810842060269288</v>
      </c>
      <c r="AT25" s="25">
        <f>'RIMS II Type I Employment'!AT25*VLOOKUP('Equation 4 Type I FTE'!$B25,'Equation 3 FTE Conversion'!$B$10:$E$32,4,FALSE)</f>
        <v>0.23629549048942083</v>
      </c>
      <c r="AU25" s="25">
        <f>'RIMS II Type I Employment'!AU25*VLOOKUP('Equation 4 Type I FTE'!$B25,'Equation 3 FTE Conversion'!$B$10:$E$32,4,FALSE)</f>
        <v>0.25017345586663814</v>
      </c>
      <c r="AV25" s="25">
        <f>'RIMS II Type I Employment'!AV25*VLOOKUP('Equation 4 Type I FTE'!$B25,'Equation 3 FTE Conversion'!$B$10:$E$32,4,FALSE)</f>
        <v>0.23796084633468689</v>
      </c>
      <c r="AW25" s="25">
        <f>'RIMS II Type I Employment'!AW25*VLOOKUP('Equation 4 Type I FTE'!$B25,'Equation 3 FTE Conversion'!$B$10:$E$32,4,FALSE)</f>
        <v>0.17190173113913229</v>
      </c>
      <c r="AX25" s="25">
        <f>'RIMS II Type I Employment'!AX25*VLOOKUP('Equation 4 Type I FTE'!$B25,'Equation 3 FTE Conversion'!$B$10:$E$32,4,FALSE)</f>
        <v>0.18318914297926908</v>
      </c>
      <c r="AY25" s="25">
        <f>'RIMS II Type I Employment'!AY25*VLOOKUP('Equation 4 Type I FTE'!$B25,'Equation 3 FTE Conversion'!$B$10:$E$32,4,FALSE)</f>
        <v>0.17347456721521692</v>
      </c>
      <c r="AZ25" s="25">
        <f>'RIMS II Type I Employment'!AZ25*VLOOKUP('Equation 4 Type I FTE'!$B25,'Equation 3 FTE Conversion'!$B$10:$E$32,4,FALSE)</f>
        <v>0.19938010258602265</v>
      </c>
      <c r="BA25" s="25">
        <f>'RIMS II Type I Employment'!BA25*VLOOKUP('Equation 4 Type I FTE'!$B25,'Equation 3 FTE Conversion'!$B$10:$E$32,4,FALSE)</f>
        <v>0.15173242145757643</v>
      </c>
      <c r="BB25" s="25">
        <f>'RIMS II Type I Employment'!BB25*VLOOKUP('Equation 4 Type I FTE'!$B25,'Equation 3 FTE Conversion'!$B$10:$E$32,4,FALSE)</f>
        <v>0.35351803804231674</v>
      </c>
      <c r="BC25" s="25">
        <f>'RIMS II Type I Employment'!BC25*VLOOKUP('Equation 4 Type I FTE'!$B25,'Equation 3 FTE Conversion'!$B$10:$E$32,4,FALSE)</f>
        <v>0.54901231032271858</v>
      </c>
      <c r="BD25" s="25">
        <f>'RIMS II Type I Employment'!BD25*VLOOKUP('Equation 4 Type I FTE'!$B25,'Equation 3 FTE Conversion'!$B$10:$E$32,4,FALSE)</f>
        <v>0.2136281470399658</v>
      </c>
      <c r="BE25" s="25">
        <f>'RIMS II Type I Employment'!BE25*VLOOKUP('Equation 4 Type I FTE'!$B25,'Equation 3 FTE Conversion'!$B$10:$E$32,4,FALSE)</f>
        <v>0.5279178029493482</v>
      </c>
      <c r="BF25" s="25">
        <f>'RIMS II Type I Employment'!BF25*VLOOKUP('Equation 4 Type I FTE'!$B25,'Equation 3 FTE Conversion'!$B$10:$E$32,4,FALSE)</f>
        <v>0.14340564223124599</v>
      </c>
      <c r="BG25" s="25">
        <f>'RIMS II Type I Employment'!BG25*VLOOKUP('Equation 4 Type I FTE'!$B25,'Equation 3 FTE Conversion'!$B$10:$E$32,4,FALSE)</f>
        <v>0.27247072023936736</v>
      </c>
      <c r="BH25" s="25">
        <f>'RIMS II Type I Employment'!BH25*VLOOKUP('Equation 4 Type I FTE'!$B25,'Equation 3 FTE Conversion'!$B$10:$E$32,4,FALSE)</f>
        <v>0.50802605257533662</v>
      </c>
      <c r="BI25" s="25">
        <f>'RIMS II Type I Employment'!BI25*VLOOKUP('Equation 4 Type I FTE'!$B25,'Equation 3 FTE Conversion'!$B$10:$E$32,4,FALSE)</f>
        <v>0.34815189142979275</v>
      </c>
      <c r="BJ25" s="25">
        <f>'RIMS II Type I Employment'!BJ25*VLOOKUP('Equation 4 Type I FTE'!$B25,'Equation 3 FTE Conversion'!$B$10:$E$32,4,FALSE)</f>
        <v>0.13646665954263731</v>
      </c>
      <c r="BK25" s="25">
        <f>'RIMS II Type I Employment'!BK25*VLOOKUP('Equation 4 Type I FTE'!$B25,'Equation 3 FTE Conversion'!$B$10:$E$32,4,FALSE)</f>
        <v>0.39182122248343665</v>
      </c>
      <c r="BL25" s="25">
        <f>'RIMS II Type I Employment'!BL25*VLOOKUP('Equation 4 Type I FTE'!$B25,'Equation 3 FTE Conversion'!$B$10:$E$32,4,FALSE)</f>
        <v>0.14442335969224193</v>
      </c>
      <c r="BM25" s="25">
        <f>'RIMS II Type I Employment'!BM25*VLOOKUP('Equation 4 Type I FTE'!$B25,'Equation 3 FTE Conversion'!$B$10:$E$32,4,FALSE)</f>
        <v>0.30457508014533019</v>
      </c>
      <c r="BN25" s="25">
        <f>'RIMS II Type I Employment'!BN25*VLOOKUP('Equation 4 Type I FTE'!$B25,'Equation 3 FTE Conversion'!$B$10:$E$32,4,FALSE)</f>
        <v>0.29597074161145548</v>
      </c>
      <c r="BO25" s="25">
        <f>'RIMS II Type I Employment'!BO25*VLOOKUP('Equation 4 Type I FTE'!$B25,'Equation 3 FTE Conversion'!$B$10:$E$32,4,FALSE)</f>
        <v>0.35102000427441765</v>
      </c>
      <c r="BP25" s="25">
        <f>'RIMS II Type I Employment'!BP25*VLOOKUP('Equation 4 Type I FTE'!$B25,'Equation 3 FTE Conversion'!$B$10:$E$32,4,FALSE)</f>
        <v>0.20742932250480872</v>
      </c>
      <c r="BQ25" s="25">
        <f>'RIMS II Type I Employment'!BQ25*VLOOKUP('Equation 4 Type I FTE'!$B25,'Equation 3 FTE Conversion'!$B$10:$E$32,4,FALSE)</f>
        <v>0.15765368668518914</v>
      </c>
      <c r="BR25" s="25">
        <f>'RIMS II Type I Employment'!BR25*VLOOKUP('Equation 4 Type I FTE'!$B25,'Equation 3 FTE Conversion'!$B$10:$E$32,4,FALSE)</f>
        <v>0.16847849967941869</v>
      </c>
      <c r="BS25" s="25">
        <f>'RIMS II Type I Employment'!BS25*VLOOKUP('Equation 4 Type I FTE'!$B25,'Equation 3 FTE Conversion'!$B$10:$E$32,4,FALSE)</f>
        <v>0.33288612951485363</v>
      </c>
      <c r="BT25" s="25">
        <f>'RIMS II Type I Employment'!BT25*VLOOKUP('Equation 4 Type I FTE'!$B25,'Equation 3 FTE Conversion'!$B$10:$E$32,4,FALSE)</f>
        <v>0.32974045736268431</v>
      </c>
      <c r="BU25" s="25">
        <f>'RIMS II Type I Employment'!BU25*VLOOKUP('Equation 4 Type I FTE'!$B25,'Equation 3 FTE Conversion'!$B$10:$E$32,4,FALSE)</f>
        <v>0.18189386621072878</v>
      </c>
      <c r="BV25" s="25">
        <f>'RIMS II Type I Employment'!BV25*VLOOKUP('Equation 4 Type I FTE'!$B25,'Equation 3 FTE Conversion'!$B$10:$E$32,4,FALSE)</f>
        <v>0.23176202179952982</v>
      </c>
      <c r="BW25" s="25">
        <f>'RIMS II Type I Employment'!BW25*VLOOKUP('Equation 4 Type I FTE'!$B25,'Equation 3 FTE Conversion'!$B$10:$E$32,4,FALSE)</f>
        <v>0.28653372515494763</v>
      </c>
      <c r="BX25" s="25">
        <f>'RIMS II Type I Employment'!BX25*VLOOKUP('Equation 4 Type I FTE'!$B25,'Equation 3 FTE Conversion'!$B$10:$E$32,4,FALSE)</f>
        <v>0.16542534729643085</v>
      </c>
      <c r="BY25" s="25">
        <f>'RIMS II Type I Employment'!BY25*VLOOKUP('Equation 4 Type I FTE'!$B25,'Equation 3 FTE Conversion'!$B$10:$E$32,4,FALSE)</f>
        <v>0.15413793545629409</v>
      </c>
      <c r="BZ25" s="25">
        <f>'RIMS II Type I Employment'!BZ25*VLOOKUP('Equation 4 Type I FTE'!$B25,'Equation 3 FTE Conversion'!$B$10:$E$32,4,FALSE)</f>
        <v>0.16598046591151958</v>
      </c>
      <c r="CA25" s="25">
        <f>'RIMS II Type I Employment'!CA25*VLOOKUP('Equation 4 Type I FTE'!$B25,'Equation 3 FTE Conversion'!$B$10:$E$32,4,FALSE)</f>
        <v>0.34667157512288949</v>
      </c>
      <c r="CB25" s="25">
        <f>'RIMS II Type I Employment'!CB25*VLOOKUP('Equation 4 Type I FTE'!$B25,'Equation 3 FTE Conversion'!$B$10:$E$32,4,FALSE)</f>
        <v>0.18448441974780935</v>
      </c>
      <c r="CC25" s="25">
        <f>'RIMS II Type I Employment'!CC25*VLOOKUP('Equation 4 Type I FTE'!$B25,'Equation 3 FTE Conversion'!$B$10:$E$32,4,FALSE)</f>
        <v>0.20252577473819194</v>
      </c>
      <c r="CD25" s="25">
        <f>'RIMS II Type I Employment'!CD25*VLOOKUP('Equation 4 Type I FTE'!$B25,'Equation 3 FTE Conversion'!$B$10:$E$32,4,FALSE)</f>
        <v>0.23305729856807011</v>
      </c>
      <c r="CE25" s="25">
        <f>'RIMS II Type I Employment'!CE25*VLOOKUP('Equation 4 Type I FTE'!$B25,'Equation 3 FTE Conversion'!$B$10:$E$32,4,FALSE)</f>
        <v>0.27681914939089552</v>
      </c>
      <c r="CF25" s="25">
        <f>'RIMS II Type I Employment'!CF25*VLOOKUP('Equation 4 Type I FTE'!$B25,'Equation 3 FTE Conversion'!$B$10:$E$32,4,FALSE)</f>
        <v>0.16746078221842273</v>
      </c>
      <c r="CG25" s="25">
        <f>'RIMS II Type I Employment'!CG25*VLOOKUP('Equation 4 Type I FTE'!$B25,'Equation 3 FTE Conversion'!$B$10:$E$32,4,FALSE)</f>
        <v>0.15941156229963668</v>
      </c>
      <c r="CH25" s="25">
        <f>'RIMS II Type I Employment'!CH25*VLOOKUP('Equation 4 Type I FTE'!$B25,'Equation 3 FTE Conversion'!$B$10:$E$32,4,FALSE)</f>
        <v>0.10787805086556956</v>
      </c>
      <c r="CI25" s="25">
        <f>'RIMS II Type I Employment'!CI25*VLOOKUP('Equation 4 Type I FTE'!$B25,'Equation 3 FTE Conversion'!$B$10:$E$32,4,FALSE)</f>
        <v>0.12647452447104082</v>
      </c>
      <c r="CJ25" s="25">
        <f>'RIMS II Type I Employment'!CJ25*VLOOKUP('Equation 4 Type I FTE'!$B25,'Equation 3 FTE Conversion'!$B$10:$E$32,4,FALSE)</f>
        <v>0.16977377644795896</v>
      </c>
      <c r="CK25" s="25">
        <f>'RIMS II Type I Employment'!CK25*VLOOKUP('Equation 4 Type I FTE'!$B25,'Equation 3 FTE Conversion'!$B$10:$E$32,4,FALSE)</f>
        <v>0.14220288523188715</v>
      </c>
      <c r="CL25" s="25">
        <f>'RIMS II Type I Employment'!CL25*VLOOKUP('Equation 4 Type I FTE'!$B25,'Equation 3 FTE Conversion'!$B$10:$E$32,4,FALSE)</f>
        <v>0.23000414618508228</v>
      </c>
      <c r="CM25" s="25">
        <f>'RIMS II Type I Employment'!CM25*VLOOKUP('Equation 4 Type I FTE'!$B25,'Equation 3 FTE Conversion'!$B$10:$E$32,4,FALSE)</f>
        <v>0.16866353921778157</v>
      </c>
      <c r="CN25" s="25">
        <f>'RIMS II Type I Employment'!CN25*VLOOKUP('Equation 4 Type I FTE'!$B25,'Equation 3 FTE Conversion'!$B$10:$E$32,4,FALSE)</f>
        <v>0.19928758281684122</v>
      </c>
      <c r="CO25" s="25">
        <f>'RIMS II Type I Employment'!CO25*VLOOKUP('Equation 4 Type I FTE'!$B25,'Equation 3 FTE Conversion'!$B$10:$E$32,4,FALSE)</f>
        <v>0.31808296644582174</v>
      </c>
      <c r="CP25" s="25">
        <f>'RIMS II Type I Employment'!CP25*VLOOKUP('Equation 4 Type I FTE'!$B25,'Equation 3 FTE Conversion'!$B$10:$E$32,4,FALSE)</f>
        <v>0.19808482581748238</v>
      </c>
      <c r="CQ25" s="25">
        <f>'RIMS II Type I Employment'!CQ25*VLOOKUP('Equation 4 Type I FTE'!$B25,'Equation 3 FTE Conversion'!$B$10:$E$32,4,FALSE)</f>
        <v>0.15043714468903613</v>
      </c>
      <c r="CR25" s="25">
        <f>'RIMS II Type I Employment'!CR25*VLOOKUP('Equation 4 Type I FTE'!$B25,'Equation 3 FTE Conversion'!$B$10:$E$32,4,FALSE)</f>
        <v>0.19364387689677284</v>
      </c>
      <c r="CS25" s="25">
        <f>'RIMS II Type I Employment'!CS25*VLOOKUP('Equation 4 Type I FTE'!$B25,'Equation 3 FTE Conversion'!$B$10:$E$32,4,FALSE)</f>
        <v>0.14738399230604829</v>
      </c>
      <c r="CT25" s="25">
        <f>'RIMS II Type I Employment'!CT25*VLOOKUP('Equation 4 Type I FTE'!$B25,'Equation 3 FTE Conversion'!$B$10:$E$32,4,FALSE)</f>
        <v>0.16218715537508016</v>
      </c>
      <c r="CU25" s="25">
        <f>'RIMS II Type I Employment'!CU25*VLOOKUP('Equation 4 Type I FTE'!$B25,'Equation 3 FTE Conversion'!$B$10:$E$32,4,FALSE)</f>
        <v>0.21298050865569565</v>
      </c>
      <c r="CV25" s="25">
        <f>'RIMS II Type I Employment'!CV25*VLOOKUP('Equation 4 Type I FTE'!$B25,'Equation 3 FTE Conversion'!$B$10:$E$32,4,FALSE)</f>
        <v>0.13831705492626628</v>
      </c>
      <c r="CW25" s="25">
        <f>'RIMS II Type I Employment'!CW25*VLOOKUP('Equation 4 Type I FTE'!$B25,'Equation 3 FTE Conversion'!$B$10:$E$32,4,FALSE)</f>
        <v>0.12573436631758922</v>
      </c>
      <c r="CX25" s="25">
        <f>'RIMS II Type I Employment'!CX25*VLOOKUP('Equation 4 Type I FTE'!$B25,'Equation 3 FTE Conversion'!$B$10:$E$32,4,FALSE)</f>
        <v>0.15413793545629409</v>
      </c>
      <c r="CY25" s="25">
        <f>'RIMS II Type I Employment'!CY25*VLOOKUP('Equation 4 Type I FTE'!$B25,'Equation 3 FTE Conversion'!$B$10:$E$32,4,FALSE)</f>
        <v>0.19345883735840994</v>
      </c>
      <c r="CZ25" s="25">
        <f>'RIMS II Type I Employment'!CZ25*VLOOKUP('Equation 4 Type I FTE'!$B25,'Equation 3 FTE Conversion'!$B$10:$E$32,4,FALSE)</f>
        <v>0.14978950630476598</v>
      </c>
      <c r="DA25" s="25">
        <f>'RIMS II Type I Employment'!DA25*VLOOKUP('Equation 4 Type I FTE'!$B25,'Equation 3 FTE Conversion'!$B$10:$E$32,4,FALSE)</f>
        <v>0.17551000213720883</v>
      </c>
      <c r="DB25" s="25">
        <f>'RIMS II Type I Employment'!DB25*VLOOKUP('Equation 4 Type I FTE'!$B25,'Equation 3 FTE Conversion'!$B$10:$E$32,4,FALSE)</f>
        <v>0.1224961743962385</v>
      </c>
      <c r="DC25" s="25">
        <f>'RIMS II Type I Employment'!DC25*VLOOKUP('Equation 4 Type I FTE'!$B25,'Equation 3 FTE Conversion'!$B$10:$E$32,4,FALSE)</f>
        <v>0.18624229536225689</v>
      </c>
      <c r="DD25" s="25">
        <f>'RIMS II Type I Employment'!DD25*VLOOKUP('Equation 4 Type I FTE'!$B25,'Equation 3 FTE Conversion'!$B$10:$E$32,4,FALSE)</f>
        <v>0.17467732421457577</v>
      </c>
      <c r="DE25" s="25">
        <f>'RIMS II Type I Employment'!DE25*VLOOKUP('Equation 4 Type I FTE'!$B25,'Equation 3 FTE Conversion'!$B$10:$E$32,4,FALSE)</f>
        <v>0.22935650780081215</v>
      </c>
      <c r="DF25" s="25">
        <f>'RIMS II Type I Employment'!DF25*VLOOKUP('Equation 4 Type I FTE'!$B25,'Equation 3 FTE Conversion'!$B$10:$E$32,4,FALSE)</f>
        <v>0.21520098311605043</v>
      </c>
      <c r="DG25" s="25">
        <f>'RIMS II Type I Employment'!DG25*VLOOKUP('Equation 4 Type I FTE'!$B25,'Equation 3 FTE Conversion'!$B$10:$E$32,4,FALSE)</f>
        <v>0.17356708698439838</v>
      </c>
      <c r="DH25" s="25">
        <f>'RIMS II Type I Employment'!DH25*VLOOKUP('Equation 4 Type I FTE'!$B25,'Equation 3 FTE Conversion'!$B$10:$E$32,4,FALSE)</f>
        <v>0.28375813207950412</v>
      </c>
      <c r="DI25" s="25">
        <f>'RIMS II Type I Employment'!DI25*VLOOKUP('Equation 4 Type I FTE'!$B25,'Equation 3 FTE Conversion'!$B$10:$E$32,4,FALSE)</f>
        <v>7.5496131652062412E-2</v>
      </c>
      <c r="DJ25" s="25">
        <f>'RIMS II Type I Employment'!DJ25*VLOOKUP('Equation 4 Type I FTE'!$B25,'Equation 3 FTE Conversion'!$B$10:$E$32,4,FALSE)</f>
        <v>0.15534069245565291</v>
      </c>
      <c r="DK25" s="25">
        <f>'RIMS II Type I Employment'!DK25*VLOOKUP('Equation 4 Type I FTE'!$B25,'Equation 3 FTE Conversion'!$B$10:$E$32,4,FALSE)</f>
        <v>0.13591154092754862</v>
      </c>
      <c r="DL25" s="25">
        <f>'RIMS II Type I Employment'!DL25*VLOOKUP('Equation 4 Type I FTE'!$B25,'Equation 3 FTE Conversion'!$B$10:$E$32,4,FALSE)</f>
        <v>0.14035248984825818</v>
      </c>
      <c r="DM25" s="25">
        <f>'RIMS II Type I Employment'!DM25*VLOOKUP('Equation 4 Type I FTE'!$B25,'Equation 3 FTE Conversion'!$B$10:$E$32,4,FALSE)</f>
        <v>6.9944945501175471E-2</v>
      </c>
      <c r="DN25" s="25">
        <f>'RIMS II Type I Employment'!DN25*VLOOKUP('Equation 4 Type I FTE'!$B25,'Equation 3 FTE Conversion'!$B$10:$E$32,4,FALSE)</f>
        <v>0.20872459927334899</v>
      </c>
      <c r="DO25" s="25">
        <f>'RIMS II Type I Employment'!DO25*VLOOKUP('Equation 4 Type I FTE'!$B25,'Equation 3 FTE Conversion'!$B$10:$E$32,4,FALSE)</f>
        <v>0.10010639025432785</v>
      </c>
      <c r="DP25" s="25">
        <f>'RIMS II Type I Employment'!DP25*VLOOKUP('Equation 4 Type I FTE'!$B25,'Equation 3 FTE Conversion'!$B$10:$E$32,4,FALSE)</f>
        <v>9.4092605257533657E-2</v>
      </c>
      <c r="DQ25" s="25">
        <f>'RIMS II Type I Employment'!DQ25*VLOOKUP('Equation 4 Type I FTE'!$B25,'Equation 3 FTE Conversion'!$B$10:$E$32,4,FALSE)</f>
        <v>0.10972844624919854</v>
      </c>
      <c r="DR25" s="25">
        <f>'RIMS II Type I Employment'!DR25*VLOOKUP('Equation 4 Type I FTE'!$B25,'Equation 3 FTE Conversion'!$B$10:$E$32,4,FALSE)</f>
        <v>9.9551271639239158E-2</v>
      </c>
      <c r="DS25" s="25">
        <f>'RIMS II Type I Employment'!DS25*VLOOKUP('Equation 4 Type I FTE'!$B25,'Equation 3 FTE Conversion'!$B$10:$E$32,4,FALSE)</f>
        <v>0.19271867920495833</v>
      </c>
      <c r="DT25" s="25">
        <f>'RIMS II Type I Employment'!DT25*VLOOKUP('Equation 4 Type I FTE'!$B25,'Equation 3 FTE Conversion'!$B$10:$E$32,4,FALSE)</f>
        <v>0.13729933746527037</v>
      </c>
      <c r="DU25" s="25">
        <f>'RIMS II Type I Employment'!DU25*VLOOKUP('Equation 4 Type I FTE'!$B25,'Equation 3 FTE Conversion'!$B$10:$E$32,4,FALSE)</f>
        <v>0.24184667664030779</v>
      </c>
      <c r="DV25" s="25">
        <f>'RIMS II Type I Employment'!DV25*VLOOKUP('Equation 4 Type I FTE'!$B25,'Equation 3 FTE Conversion'!$B$10:$E$32,4,FALSE)</f>
        <v>0.1247166488565933</v>
      </c>
      <c r="DW25" s="25">
        <f>'RIMS II Type I Employment'!DW25*VLOOKUP('Equation 4 Type I FTE'!$B25,'Equation 3 FTE Conversion'!$B$10:$E$32,4,FALSE)</f>
        <v>0.10010639025432785</v>
      </c>
      <c r="DX25" s="25">
        <f>'RIMS II Type I Employment'!DX25*VLOOKUP('Equation 4 Type I FTE'!$B25,'Equation 3 FTE Conversion'!$B$10:$E$32,4,FALSE)</f>
        <v>0.11907294293652491</v>
      </c>
      <c r="DY25" s="25">
        <f>'RIMS II Type I Employment'!DY25*VLOOKUP('Equation 4 Type I FTE'!$B25,'Equation 3 FTE Conversion'!$B$10:$E$32,4,FALSE)</f>
        <v>9.3815045949989323E-2</v>
      </c>
      <c r="DZ25" s="25">
        <f>'RIMS II Type I Employment'!DZ25*VLOOKUP('Equation 4 Type I FTE'!$B25,'Equation 3 FTE Conversion'!$B$10:$E$32,4,FALSE)</f>
        <v>0.13406114554391965</v>
      </c>
      <c r="EA25" s="25">
        <f>'RIMS II Type I Employment'!EA25*VLOOKUP('Equation 4 Type I FTE'!$B25,'Equation 3 FTE Conversion'!$B$10:$E$32,4,FALSE)</f>
        <v>0.1054725368668519</v>
      </c>
      <c r="EB25" s="25">
        <f>'RIMS II Type I Employment'!EB25*VLOOKUP('Equation 4 Type I FTE'!$B25,'Equation 3 FTE Conversion'!$B$10:$E$32,4,FALSE)</f>
        <v>0.12684460354776661</v>
      </c>
      <c r="EC25" s="25">
        <f>'RIMS II Type I Employment'!EC25*VLOOKUP('Equation 4 Type I FTE'!$B25,'Equation 3 FTE Conversion'!$B$10:$E$32,4,FALSE)</f>
        <v>0.11907294293652491</v>
      </c>
      <c r="ED25" s="25">
        <f>'RIMS II Type I Employment'!ED25*VLOOKUP('Equation 4 Type I FTE'!$B25,'Equation 3 FTE Conversion'!$B$10:$E$32,4,FALSE)</f>
        <v>0.12776980123958112</v>
      </c>
      <c r="EE25" s="25">
        <f>'RIMS II Type I Employment'!EE25*VLOOKUP('Equation 4 Type I FTE'!$B25,'Equation 3 FTE Conversion'!$B$10:$E$32,4,FALSE)</f>
        <v>0.18392930113272069</v>
      </c>
      <c r="EF25" s="25">
        <f>'RIMS II Type I Employment'!EF25*VLOOKUP('Equation 4 Type I FTE'!$B25,'Equation 3 FTE Conversion'!$B$10:$E$32,4,FALSE)</f>
        <v>0.21001987604188929</v>
      </c>
      <c r="EG25" s="25">
        <f>'RIMS II Type I Employment'!EG25*VLOOKUP('Equation 4 Type I FTE'!$B25,'Equation 3 FTE Conversion'!$B$10:$E$32,4,FALSE)</f>
        <v>0.19688206881812353</v>
      </c>
      <c r="EH25" s="25">
        <f>'RIMS II Type I Employment'!EH25*VLOOKUP('Equation 4 Type I FTE'!$B25,'Equation 3 FTE Conversion'!$B$10:$E$32,4,FALSE)</f>
        <v>8.2527634109852532E-2</v>
      </c>
      <c r="EI25" s="25">
        <f>'RIMS II Type I Employment'!EI25*VLOOKUP('Equation 4 Type I FTE'!$B25,'Equation 3 FTE Conversion'!$B$10:$E$32,4,FALSE)</f>
        <v>7.8641803804231677E-2</v>
      </c>
      <c r="EJ25" s="25">
        <f>'RIMS II Type I Employment'!EJ25*VLOOKUP('Equation 4 Type I FTE'!$B25,'Equation 3 FTE Conversion'!$B$10:$E$32,4,FALSE)</f>
        <v>0.18679741397734559</v>
      </c>
      <c r="EK25" s="25">
        <f>'RIMS II Type I Employment'!EK25*VLOOKUP('Equation 4 Type I FTE'!$B25,'Equation 3 FTE Conversion'!$B$10:$E$32,4,FALSE)</f>
        <v>0.13831705492626628</v>
      </c>
      <c r="EL25" s="25">
        <f>'RIMS II Type I Employment'!EL25*VLOOKUP('Equation 4 Type I FTE'!$B25,'Equation 3 FTE Conversion'!$B$10:$E$32,4,FALSE)</f>
        <v>0.13748437700363328</v>
      </c>
      <c r="EM25" s="25">
        <f>'RIMS II Type I Employment'!EM25*VLOOKUP('Equation 4 Type I FTE'!$B25,'Equation 3 FTE Conversion'!$B$10:$E$32,4,FALSE)</f>
        <v>0.13036035477666169</v>
      </c>
      <c r="EN25" s="25">
        <f>'RIMS II Type I Employment'!EN25*VLOOKUP('Equation 4 Type I FTE'!$B25,'Equation 3 FTE Conversion'!$B$10:$E$32,4,FALSE)</f>
        <v>0.18124622782645863</v>
      </c>
      <c r="EO25" s="25">
        <f>'RIMS II Type I Employment'!EO25*VLOOKUP('Equation 4 Type I FTE'!$B25,'Equation 3 FTE Conversion'!$B$10:$E$32,4,FALSE)</f>
        <v>0.22167736695875187</v>
      </c>
      <c r="EP25" s="25">
        <f>'RIMS II Type I Employment'!EP25*VLOOKUP('Equation 4 Type I FTE'!$B25,'Equation 3 FTE Conversion'!$B$10:$E$32,4,FALSE)</f>
        <v>0.28708884377003635</v>
      </c>
      <c r="EQ25" s="25">
        <f>'RIMS II Type I Employment'!EQ25*VLOOKUP('Equation 4 Type I FTE'!$B25,'Equation 3 FTE Conversion'!$B$10:$E$32,4,FALSE)</f>
        <v>0.18809269074588589</v>
      </c>
      <c r="ER25" s="25">
        <f>'RIMS II Type I Employment'!ER25*VLOOKUP('Equation 4 Type I FTE'!$B25,'Equation 3 FTE Conversion'!$B$10:$E$32,4,FALSE)</f>
        <v>0.18346670228681344</v>
      </c>
      <c r="ES25" s="25">
        <f>'RIMS II Type I Employment'!ES25*VLOOKUP('Equation 4 Type I FTE'!$B25,'Equation 3 FTE Conversion'!$B$10:$E$32,4,FALSE)</f>
        <v>0.15043714468903613</v>
      </c>
      <c r="ET25" s="25">
        <f>'RIMS II Type I Employment'!ET25*VLOOKUP('Equation 4 Type I FTE'!$B25,'Equation 3 FTE Conversion'!$B$10:$E$32,4,FALSE)</f>
        <v>0.30799831160504382</v>
      </c>
      <c r="EU25" s="25">
        <f>'RIMS II Type I Employment'!EU25*VLOOKUP('Equation 4 Type I FTE'!$B25,'Equation 3 FTE Conversion'!$B$10:$E$32,4,FALSE)</f>
        <v>0.21594114126950203</v>
      </c>
      <c r="EV25" s="25">
        <f>'RIMS II Type I Employment'!EV25*VLOOKUP('Equation 4 Type I FTE'!$B25,'Equation 3 FTE Conversion'!$B$10:$E$32,4,FALSE)</f>
        <v>0.12203357555033126</v>
      </c>
      <c r="EW25" s="25">
        <f>'RIMS II Type I Employment'!EW25*VLOOKUP('Equation 4 Type I FTE'!$B25,'Equation 3 FTE Conversion'!$B$10:$E$32,4,FALSE)</f>
        <v>0.20844703996580466</v>
      </c>
      <c r="EX25" s="25">
        <f>'RIMS II Type I Employment'!EX25*VLOOKUP('Equation 4 Type I FTE'!$B25,'Equation 3 FTE Conversion'!$B$10:$E$32,4,FALSE)</f>
        <v>0.30679555460568497</v>
      </c>
      <c r="EY25" s="25">
        <f>'RIMS II Type I Employment'!EY25*VLOOKUP('Equation 4 Type I FTE'!$B25,'Equation 3 FTE Conversion'!$B$10:$E$32,4,FALSE)</f>
        <v>0.43308503953836291</v>
      </c>
      <c r="EZ25" s="25">
        <f>'RIMS II Type I Employment'!EZ25*VLOOKUP('Equation 4 Type I FTE'!$B25,'Equation 3 FTE Conversion'!$B$10:$E$32,4,FALSE)</f>
        <v>0.28699632400085484</v>
      </c>
      <c r="FA25" s="25">
        <f>'RIMS II Type I Employment'!FA25*VLOOKUP('Equation 4 Type I FTE'!$B25,'Equation 3 FTE Conversion'!$B$10:$E$32,4,FALSE)</f>
        <v>0.14719895276768541</v>
      </c>
      <c r="FB25" s="25">
        <f>'RIMS II Type I Employment'!FB25*VLOOKUP('Equation 4 Type I FTE'!$B25,'Equation 3 FTE Conversion'!$B$10:$E$32,4,FALSE)</f>
        <v>0.62820923274203899</v>
      </c>
      <c r="FC25" s="25">
        <f>'RIMS II Type I Employment'!FC25*VLOOKUP('Equation 4 Type I FTE'!$B25,'Equation 3 FTE Conversion'!$B$10:$E$32,4,FALSE)</f>
        <v>0.15293517845693524</v>
      </c>
      <c r="FD25" s="25">
        <f>'RIMS II Type I Employment'!FD25*VLOOKUP('Equation 4 Type I FTE'!$B25,'Equation 3 FTE Conversion'!$B$10:$E$32,4,FALSE)</f>
        <v>0.15524817268647148</v>
      </c>
      <c r="FE25" s="25">
        <f>'RIMS II Type I Employment'!FE25*VLOOKUP('Equation 4 Type I FTE'!$B25,'Equation 3 FTE Conversion'!$B$10:$E$32,4,FALSE)</f>
        <v>0.14534855738405641</v>
      </c>
      <c r="FF25" s="25">
        <f>'RIMS II Type I Employment'!FF25*VLOOKUP('Equation 4 Type I FTE'!$B25,'Equation 3 FTE Conversion'!$B$10:$E$32,4,FALSE)</f>
        <v>0.1422954050010686</v>
      </c>
      <c r="FG25" s="25">
        <f>'RIMS II Type I Employment'!FG25*VLOOKUP('Equation 4 Type I FTE'!$B25,'Equation 3 FTE Conversion'!$B$10:$E$32,4,FALSE)</f>
        <v>0.18133874759564012</v>
      </c>
      <c r="FH25" s="25">
        <f>'RIMS II Type I Employment'!FH25*VLOOKUP('Equation 4 Type I FTE'!$B25,'Equation 3 FTE Conversion'!$B$10:$E$32,4,FALSE)</f>
        <v>0.13535642231245995</v>
      </c>
      <c r="FI25" s="25">
        <f>'RIMS II Type I Employment'!FI25*VLOOKUP('Equation 4 Type I FTE'!$B25,'Equation 3 FTE Conversion'!$B$10:$E$32,4,FALSE)</f>
        <v>0.14849422953622571</v>
      </c>
      <c r="FJ25" s="25">
        <f>'RIMS II Type I Employment'!FJ25*VLOOKUP('Equation 4 Type I FTE'!$B25,'Equation 3 FTE Conversion'!$B$10:$E$32,4,FALSE)</f>
        <v>0.26451402008976277</v>
      </c>
      <c r="FK25" s="25">
        <f>'RIMS II Type I Employment'!FK25*VLOOKUP('Equation 4 Type I FTE'!$B25,'Equation 3 FTE Conversion'!$B$10:$E$32,4,FALSE)</f>
        <v>0.28126009831160503</v>
      </c>
      <c r="FL25" s="25">
        <f>'RIMS II Type I Employment'!FL25*VLOOKUP('Equation 4 Type I FTE'!$B25,'Equation 3 FTE Conversion'!$B$10:$E$32,4,FALSE)</f>
        <v>0.13896469331053643</v>
      </c>
      <c r="FM25" s="25">
        <f>'RIMS II Type I Employment'!FM25*VLOOKUP('Equation 4 Type I FTE'!$B25,'Equation 3 FTE Conversion'!$B$10:$E$32,4,FALSE)</f>
        <v>0.18328166274845054</v>
      </c>
      <c r="FN25" s="25">
        <f>'RIMS II Type I Employment'!FN25*VLOOKUP('Equation 4 Type I FTE'!$B25,'Equation 3 FTE Conversion'!$B$10:$E$32,4,FALSE)</f>
        <v>0.21187027142551829</v>
      </c>
      <c r="FO25" s="25">
        <f>'RIMS II Type I Employment'!FO25*VLOOKUP('Equation 4 Type I FTE'!$B25,'Equation 3 FTE Conversion'!$B$10:$E$32,4,FALSE)</f>
        <v>0.20086041889292583</v>
      </c>
      <c r="FP25" s="25">
        <f>'RIMS II Type I Employment'!FP25*VLOOKUP('Equation 4 Type I FTE'!$B25,'Equation 3 FTE Conversion'!$B$10:$E$32,4,FALSE)</f>
        <v>0.16903361829450739</v>
      </c>
      <c r="FQ25" s="25">
        <f>'RIMS II Type I Employment'!FQ25*VLOOKUP('Equation 4 Type I FTE'!$B25,'Equation 3 FTE Conversion'!$B$10:$E$32,4,FALSE)</f>
        <v>0.14386824107715324</v>
      </c>
      <c r="FR25" s="25">
        <f>'RIMS II Type I Employment'!FR25*VLOOKUP('Equation 4 Type I FTE'!$B25,'Equation 3 FTE Conversion'!$B$10:$E$32,4,FALSE)</f>
        <v>0.20012026073947425</v>
      </c>
      <c r="FS25" s="25">
        <f>'RIMS II Type I Employment'!FS25*VLOOKUP('Equation 4 Type I FTE'!$B25,'Equation 3 FTE Conversion'!$B$10:$E$32,4,FALSE)</f>
        <v>0.55049262662962173</v>
      </c>
      <c r="FT25" s="25">
        <f>'RIMS II Type I Employment'!FT25*VLOOKUP('Equation 4 Type I FTE'!$B25,'Equation 3 FTE Conversion'!$B$10:$E$32,4,FALSE)</f>
        <v>0.280427420388972</v>
      </c>
      <c r="FU25" s="25">
        <f>'RIMS II Type I Employment'!FU25*VLOOKUP('Equation 4 Type I FTE'!$B25,'Equation 3 FTE Conversion'!$B$10:$E$32,4,FALSE)</f>
        <v>0.22695099380209446</v>
      </c>
      <c r="FV25" s="25">
        <f>'RIMS II Type I Employment'!FV25*VLOOKUP('Equation 4 Type I FTE'!$B25,'Equation 3 FTE Conversion'!$B$10:$E$32,4,FALSE)</f>
        <v>0.23435257533661041</v>
      </c>
      <c r="FW25" s="25">
        <f>'RIMS II Type I Employment'!FW25*VLOOKUP('Equation 4 Type I FTE'!$B25,'Equation 3 FTE Conversion'!$B$10:$E$32,4,FALSE)</f>
        <v>0.19086828382132937</v>
      </c>
      <c r="FX25" s="25">
        <f>'RIMS II Type I Employment'!FX25*VLOOKUP('Equation 4 Type I FTE'!$B25,'Equation 3 FTE Conversion'!$B$10:$E$32,4,FALSE)</f>
        <v>0.15737612737764481</v>
      </c>
      <c r="FY25" s="25">
        <f>'RIMS II Type I Employment'!FY25*VLOOKUP('Equation 4 Type I FTE'!$B25,'Equation 3 FTE Conversion'!$B$10:$E$32,4,FALSE)</f>
        <v>0.22028957042103015</v>
      </c>
      <c r="FZ25" s="25">
        <f>'RIMS II Type I Employment'!FZ25*VLOOKUP('Equation 4 Type I FTE'!$B25,'Equation 3 FTE Conversion'!$B$10:$E$32,4,FALSE)</f>
        <v>0.13905721307971788</v>
      </c>
      <c r="GA25" s="25">
        <f>'RIMS II Type I Employment'!GA25*VLOOKUP('Equation 4 Type I FTE'!$B25,'Equation 3 FTE Conversion'!$B$10:$E$32,4,FALSE)</f>
        <v>0.11009852532592435</v>
      </c>
      <c r="GB25" s="25">
        <f>'RIMS II Type I Employment'!GB25*VLOOKUP('Equation 4 Type I FTE'!$B25,'Equation 3 FTE Conversion'!$B$10:$E$32,4,FALSE)</f>
        <v>0.11268907886300493</v>
      </c>
      <c r="GC25" s="25">
        <f>'RIMS II Type I Employment'!GC25*VLOOKUP('Equation 4 Type I FTE'!$B25,'Equation 3 FTE Conversion'!$B$10:$E$32,4,FALSE)</f>
        <v>0.18032103013464415</v>
      </c>
      <c r="GD25" s="25">
        <f>'RIMS II Type I Employment'!GD25*VLOOKUP('Equation 4 Type I FTE'!$B25,'Equation 3 FTE Conversion'!$B$10:$E$32,4,FALSE)</f>
        <v>0.11518711263090405</v>
      </c>
      <c r="GE25" s="25">
        <f>'RIMS II Type I Employment'!GE25*VLOOKUP('Equation 4 Type I FTE'!$B25,'Equation 3 FTE Conversion'!$B$10:$E$32,4,FALSE)</f>
        <v>7.4108335114340673E-2</v>
      </c>
      <c r="GF25" s="25">
        <f>'RIMS II Type I Employment'!GF25*VLOOKUP('Equation 4 Type I FTE'!$B25,'Equation 3 FTE Conversion'!$B$10:$E$32,4,FALSE)</f>
        <v>0.12406901047232315</v>
      </c>
      <c r="GG25" s="25">
        <f>'RIMS II Type I Employment'!GG25*VLOOKUP('Equation 4 Type I FTE'!$B25,'Equation 3 FTE Conversion'!$B$10:$E$32,4,FALSE)</f>
        <v>0.19660450951057917</v>
      </c>
      <c r="GH25" s="25">
        <f>'RIMS II Type I Employment'!GH25*VLOOKUP('Equation 4 Type I FTE'!$B25,'Equation 3 FTE Conversion'!$B$10:$E$32,4,FALSE)</f>
        <v>0.14090760846334685</v>
      </c>
      <c r="GI25" s="25">
        <f>'RIMS II Type I Employment'!GI25*VLOOKUP('Equation 4 Type I FTE'!$B25,'Equation 3 FTE Conversion'!$B$10:$E$32,4,FALSE)</f>
        <v>0.1613544774524471</v>
      </c>
      <c r="GJ25" s="25">
        <f>'RIMS II Type I Employment'!GJ25*VLOOKUP('Equation 4 Type I FTE'!$B25,'Equation 3 FTE Conversion'!$B$10:$E$32,4,FALSE)</f>
        <v>0.20446868989100236</v>
      </c>
      <c r="GK25" s="25">
        <f>'RIMS II Type I Employment'!GK25*VLOOKUP('Equation 4 Type I FTE'!$B25,'Equation 3 FTE Conversion'!$B$10:$E$32,4,FALSE)</f>
        <v>0.18133874759564012</v>
      </c>
      <c r="GL25" s="25">
        <f>'RIMS II Type I Employment'!GL25*VLOOKUP('Equation 4 Type I FTE'!$B25,'Equation 3 FTE Conversion'!$B$10:$E$32,4,FALSE)</f>
        <v>0.21964193203676</v>
      </c>
      <c r="GM25" s="25">
        <f>'RIMS II Type I Employment'!GM25*VLOOKUP('Equation 4 Type I FTE'!$B25,'Equation 3 FTE Conversion'!$B$10:$E$32,4,FALSE)</f>
        <v>0.19771474674075656</v>
      </c>
      <c r="GN25" s="25">
        <f>'RIMS II Type I Employment'!GN25*VLOOKUP('Equation 4 Type I FTE'!$B25,'Equation 3 FTE Conversion'!$B$10:$E$32,4,FALSE)</f>
        <v>0.10972844624919854</v>
      </c>
      <c r="GO25" s="25">
        <f>'RIMS II Type I Employment'!GO25*VLOOKUP('Equation 4 Type I FTE'!$B25,'Equation 3 FTE Conversion'!$B$10:$E$32,4,FALSE)</f>
        <v>8.9189057490916865E-2</v>
      </c>
      <c r="GP25" s="25">
        <f>'RIMS II Type I Employment'!GP25*VLOOKUP('Equation 4 Type I FTE'!$B25,'Equation 3 FTE Conversion'!$B$10:$E$32,4,FALSE)</f>
        <v>0.12915759777730285</v>
      </c>
      <c r="GQ25" s="25">
        <f>'RIMS II Type I Employment'!GQ25*VLOOKUP('Equation 4 Type I FTE'!$B25,'Equation 3 FTE Conversion'!$B$10:$E$32,4,FALSE)</f>
        <v>0.19253363966659542</v>
      </c>
      <c r="GR25" s="25">
        <f>'RIMS II Type I Employment'!GR25*VLOOKUP('Equation 4 Type I FTE'!$B25,'Equation 3 FTE Conversion'!$B$10:$E$32,4,FALSE)</f>
        <v>0.17551000213720883</v>
      </c>
      <c r="GS25" s="25">
        <f>'RIMS II Type I Employment'!GS25*VLOOKUP('Equation 4 Type I FTE'!$B25,'Equation 3 FTE Conversion'!$B$10:$E$32,4,FALSE)</f>
        <v>0.1530276982261167</v>
      </c>
      <c r="GT25" s="25">
        <f>'RIMS II Type I Employment'!GT25*VLOOKUP('Equation 4 Type I FTE'!$B25,'Equation 3 FTE Conversion'!$B$10:$E$32,4,FALSE)</f>
        <v>0.13258082923701647</v>
      </c>
      <c r="GU25" s="25">
        <f>'RIMS II Type I Employment'!GU25*VLOOKUP('Equation 4 Type I FTE'!$B25,'Equation 3 FTE Conversion'!$B$10:$E$32,4,FALSE)</f>
        <v>0.11204144047873478</v>
      </c>
      <c r="GV25" s="25">
        <f>'RIMS II Type I Employment'!GV25*VLOOKUP('Equation 4 Type I FTE'!$B25,'Equation 3 FTE Conversion'!$B$10:$E$32,4,FALSE)</f>
        <v>0.17476984398375722</v>
      </c>
      <c r="GW25" s="25">
        <f>'RIMS II Type I Employment'!GW25*VLOOKUP('Equation 4 Type I FTE'!$B25,'Equation 3 FTE Conversion'!$B$10:$E$32,4,FALSE)</f>
        <v>0.25008093609745674</v>
      </c>
      <c r="GX25" s="25">
        <f>'RIMS II Type I Employment'!GX25*VLOOKUP('Equation 4 Type I FTE'!$B25,'Equation 3 FTE Conversion'!$B$10:$E$32,4,FALSE)</f>
        <v>0.16940369737123318</v>
      </c>
      <c r="GY25" s="25">
        <f>'RIMS II Type I Employment'!GY25*VLOOKUP('Equation 4 Type I FTE'!$B25,'Equation 3 FTE Conversion'!$B$10:$E$32,4,FALSE)</f>
        <v>0.11481703355417824</v>
      </c>
      <c r="GZ25" s="25">
        <f>'RIMS II Type I Employment'!GZ25*VLOOKUP('Equation 4 Type I FTE'!$B25,'Equation 3 FTE Conversion'!$B$10:$E$32,4,FALSE)</f>
        <v>0.15987416114554392</v>
      </c>
      <c r="HA25" s="25">
        <f>'RIMS II Type I Employment'!HA25*VLOOKUP('Equation 4 Type I FTE'!$B25,'Equation 3 FTE Conversion'!$B$10:$E$32,4,FALSE)</f>
        <v>8.9651656336824107E-2</v>
      </c>
      <c r="HB25" s="25">
        <f>'RIMS II Type I Employment'!HB25*VLOOKUP('Equation 4 Type I FTE'!$B25,'Equation 3 FTE Conversion'!$B$10:$E$32,4,FALSE)</f>
        <v>0.15857888437700363</v>
      </c>
      <c r="HC25" s="25">
        <f>'RIMS II Type I Employment'!HC25*VLOOKUP('Equation 4 Type I FTE'!$B25,'Equation 3 FTE Conversion'!$B$10:$E$32,4,FALSE)</f>
        <v>9.816347510151742E-2</v>
      </c>
      <c r="HD25" s="25">
        <f>'RIMS II Type I Employment'!HD25*VLOOKUP('Equation 4 Type I FTE'!$B25,'Equation 3 FTE Conversion'!$B$10:$E$32,4,FALSE)</f>
        <v>0.19068324428296646</v>
      </c>
      <c r="HE25" s="25">
        <f>'RIMS II Type I Employment'!HE25*VLOOKUP('Equation 4 Type I FTE'!$B25,'Equation 3 FTE Conversion'!$B$10:$E$32,4,FALSE)</f>
        <v>0.23472265441333617</v>
      </c>
      <c r="HF25" s="25">
        <f>'RIMS II Type I Employment'!HF25*VLOOKUP('Equation 4 Type I FTE'!$B25,'Equation 3 FTE Conversion'!$B$10:$E$32,4,FALSE)</f>
        <v>0.10278946356058988</v>
      </c>
      <c r="HG25" s="25">
        <f>'RIMS II Type I Employment'!HG25*VLOOKUP('Equation 4 Type I FTE'!$B25,'Equation 3 FTE Conversion'!$B$10:$E$32,4,FALSE)</f>
        <v>0.13674421885018165</v>
      </c>
      <c r="HH25" s="25">
        <f>'RIMS II Type I Employment'!HH25*VLOOKUP('Equation 4 Type I FTE'!$B25,'Equation 3 FTE Conversion'!$B$10:$E$32,4,FALSE)</f>
        <v>0.18957300705278907</v>
      </c>
      <c r="HI25" s="25">
        <f>'RIMS II Type I Employment'!HI25*VLOOKUP('Equation 4 Type I FTE'!$B25,'Equation 3 FTE Conversion'!$B$10:$E$32,4,FALSE)</f>
        <v>0.42429566146612524</v>
      </c>
      <c r="HJ25" s="25">
        <f>'RIMS II Type I Employment'!HJ25*VLOOKUP('Equation 4 Type I FTE'!$B25,'Equation 3 FTE Conversion'!$B$10:$E$32,4,FALSE)</f>
        <v>0.17486236375293868</v>
      </c>
      <c r="HK25" s="25">
        <f>'RIMS II Type I Employment'!HK25*VLOOKUP('Equation 4 Type I FTE'!$B25,'Equation 3 FTE Conversion'!$B$10:$E$32,4,FALSE)</f>
        <v>0</v>
      </c>
      <c r="HL25" s="25">
        <f>'RIMS II Type I Employment'!HL25*VLOOKUP('Equation 4 Type I FTE'!$B25,'Equation 3 FTE Conversion'!$B$10:$E$32,4,FALSE)</f>
        <v>0.18837025005343022</v>
      </c>
      <c r="HM25" s="25">
        <f>'RIMS II Type I Employment'!HM25*VLOOKUP('Equation 4 Type I FTE'!$B25,'Equation 3 FTE Conversion'!$B$10:$E$32,4,FALSE)</f>
        <v>0.27580143192989953</v>
      </c>
      <c r="HN25" s="25">
        <f>'RIMS II Type I Employment'!HN25*VLOOKUP('Equation 4 Type I FTE'!$B25,'Equation 3 FTE Conversion'!$B$10:$E$32,4,FALSE)</f>
        <v>0.17588008121393459</v>
      </c>
      <c r="HO25" s="25">
        <f>'RIMS II Type I Employment'!HO25*VLOOKUP('Equation 4 Type I FTE'!$B25,'Equation 3 FTE Conversion'!$B$10:$E$32,4,FALSE)</f>
        <v>0.13720681769608889</v>
      </c>
      <c r="HP25" s="25">
        <f>'RIMS II Type I Employment'!HP25*VLOOKUP('Equation 4 Type I FTE'!$B25,'Equation 3 FTE Conversion'!$B$10:$E$32,4,FALSE)</f>
        <v>0.23102186364607824</v>
      </c>
      <c r="HQ25" s="25">
        <f>'RIMS II Type I Employment'!HQ25*VLOOKUP('Equation 4 Type I FTE'!$B25,'Equation 3 FTE Conversion'!$B$10:$E$32,4,FALSE)</f>
        <v>0.129805236161573</v>
      </c>
      <c r="HR25" s="25">
        <f>'RIMS II Type I Employment'!HR25*VLOOKUP('Equation 4 Type I FTE'!$B25,'Equation 3 FTE Conversion'!$B$10:$E$32,4,FALSE)</f>
        <v>0.17921079290446679</v>
      </c>
      <c r="HS25" s="25">
        <f>'RIMS II Type I Employment'!HS25*VLOOKUP('Equation 4 Type I FTE'!$B25,'Equation 3 FTE Conversion'!$B$10:$E$32,4,FALSE)</f>
        <v>0.50571305834580038</v>
      </c>
      <c r="HT25" s="25">
        <f>'RIMS II Type I Employment'!HT25*VLOOKUP('Equation 4 Type I FTE'!$B25,'Equation 3 FTE Conversion'!$B$10:$E$32,4,FALSE)</f>
        <v>0.80603222910878392</v>
      </c>
      <c r="HU25" s="25">
        <f>'RIMS II Type I Employment'!HU25*VLOOKUP('Equation 4 Type I FTE'!$B25,'Equation 3 FTE Conversion'!$B$10:$E$32,4,FALSE)</f>
        <v>6.7261872194913447E-2</v>
      </c>
      <c r="HV25" s="25">
        <f>'RIMS II Type I Employment'!HV25*VLOOKUP('Equation 4 Type I FTE'!$B25,'Equation 3 FTE Conversion'!$B$10:$E$32,4,FALSE)</f>
        <v>0.15460053430220133</v>
      </c>
      <c r="HW25" s="25">
        <f>'RIMS II Type I Employment'!HW25*VLOOKUP('Equation 4 Type I FTE'!$B25,'Equation 3 FTE Conversion'!$B$10:$E$32,4,FALSE)</f>
        <v>0.13295090831374226</v>
      </c>
      <c r="HX25" s="25">
        <f>'RIMS II Type I Employment'!HX25*VLOOKUP('Equation 4 Type I FTE'!$B25,'Equation 3 FTE Conversion'!$B$10:$E$32,4,FALSE)</f>
        <v>0.15015958538149177</v>
      </c>
      <c r="HY25" s="25">
        <f>'RIMS II Type I Employment'!HY25*VLOOKUP('Equation 4 Type I FTE'!$B25,'Equation 3 FTE Conversion'!$B$10:$E$32,4,FALSE)</f>
        <v>9.557292156443685E-2</v>
      </c>
      <c r="HZ25" s="25">
        <f>'RIMS II Type I Employment'!HZ25*VLOOKUP('Equation 4 Type I FTE'!$B25,'Equation 3 FTE Conversion'!$B$10:$E$32,4,FALSE)</f>
        <v>0.28607112630904036</v>
      </c>
      <c r="IA25" s="25">
        <f>'RIMS II Type I Employment'!IA25*VLOOKUP('Equation 4 Type I FTE'!$B25,'Equation 3 FTE Conversion'!$B$10:$E$32,4,FALSE)</f>
        <v>0.18457693951699083</v>
      </c>
      <c r="IB25" s="25">
        <f>'RIMS II Type I Employment'!IB25*VLOOKUP('Equation 4 Type I FTE'!$B25,'Equation 3 FTE Conversion'!$B$10:$E$32,4,FALSE)</f>
        <v>0.23231714041461851</v>
      </c>
      <c r="IC25" s="25">
        <f>'RIMS II Type I Employment'!IC25*VLOOKUP('Equation 4 Type I FTE'!$B25,'Equation 3 FTE Conversion'!$B$10:$E$32,4,FALSE)</f>
        <v>0.17384464629194274</v>
      </c>
      <c r="ID25" s="25">
        <f>'RIMS II Type I Employment'!ID25*VLOOKUP('Equation 4 Type I FTE'!$B25,'Equation 3 FTE Conversion'!$B$10:$E$32,4,FALSE)</f>
        <v>0.14331312246206457</v>
      </c>
      <c r="IE25" s="25">
        <f>'RIMS II Type I Employment'!IE25*VLOOKUP('Equation 4 Type I FTE'!$B25,'Equation 3 FTE Conversion'!$B$10:$E$32,4,FALSE)</f>
        <v>0.17097653344731781</v>
      </c>
      <c r="IF25" s="25">
        <f>'RIMS II Type I Employment'!IF25*VLOOKUP('Equation 4 Type I FTE'!$B25,'Equation 3 FTE Conversion'!$B$10:$E$32,4,FALSE)</f>
        <v>0.24489982902329557</v>
      </c>
      <c r="IG25" s="25">
        <f>'RIMS II Type I Employment'!IG25*VLOOKUP('Equation 4 Type I FTE'!$B25,'Equation 3 FTE Conversion'!$B$10:$E$32,4,FALSE)</f>
        <v>0.22713603334045737</v>
      </c>
      <c r="IH25" s="25">
        <f>'RIMS II Type I Employment'!IH25*VLOOKUP('Equation 4 Type I FTE'!$B25,'Equation 3 FTE Conversion'!$B$10:$E$32,4,FALSE)</f>
        <v>0.23648053002778371</v>
      </c>
      <c r="II25" s="25">
        <f>'RIMS II Type I Employment'!II25*VLOOKUP('Equation 4 Type I FTE'!$B25,'Equation 3 FTE Conversion'!$B$10:$E$32,4,FALSE)</f>
        <v>0.1483091899978628</v>
      </c>
      <c r="IJ25" s="25">
        <f>'RIMS II Type I Employment'!IJ25*VLOOKUP('Equation 4 Type I FTE'!$B25,'Equation 3 FTE Conversion'!$B$10:$E$32,4,FALSE)</f>
        <v>0.25813015601624284</v>
      </c>
      <c r="IK25" s="25">
        <f>'RIMS II Type I Employment'!IK25*VLOOKUP('Equation 4 Type I FTE'!$B25,'Equation 3 FTE Conversion'!$B$10:$E$32,4,FALSE)</f>
        <v>0.10797057063475102</v>
      </c>
      <c r="IL25" s="25">
        <f>'RIMS II Type I Employment'!IL25*VLOOKUP('Equation 4 Type I FTE'!$B25,'Equation 3 FTE Conversion'!$B$10:$E$32,4,FALSE)</f>
        <v>0.10852568924983971</v>
      </c>
      <c r="IM25" s="25">
        <f>'RIMS II Type I Employment'!IM25*VLOOKUP('Equation 4 Type I FTE'!$B25,'Equation 3 FTE Conversion'!$B$10:$E$32,4,FALSE)</f>
        <v>0.18901788843770037</v>
      </c>
      <c r="IN25" s="25">
        <f>'RIMS II Type I Employment'!IN25*VLOOKUP('Equation 4 Type I FTE'!$B25,'Equation 3 FTE Conversion'!$B$10:$E$32,4,FALSE)</f>
        <v>0.12083081855097243</v>
      </c>
      <c r="IO25" s="25">
        <f>'RIMS II Type I Employment'!IO25*VLOOKUP('Equation 4 Type I FTE'!$B25,'Equation 3 FTE Conversion'!$B$10:$E$32,4,FALSE)</f>
        <v>0.14895682838213295</v>
      </c>
      <c r="IP25" s="25">
        <f>'RIMS II Type I Employment'!IP25*VLOOKUP('Equation 4 Type I FTE'!$B25,'Equation 3 FTE Conversion'!$B$10:$E$32,4,FALSE)</f>
        <v>0.13304342808292371</v>
      </c>
      <c r="IQ25" s="25">
        <f>'RIMS II Type I Employment'!IQ25*VLOOKUP('Equation 4 Type I FTE'!$B25,'Equation 3 FTE Conversion'!$B$10:$E$32,4,FALSE)</f>
        <v>0.16070683906817695</v>
      </c>
      <c r="IR25" s="25">
        <f>'RIMS II Type I Employment'!IR25*VLOOKUP('Equation 4 Type I FTE'!$B25,'Equation 3 FTE Conversion'!$B$10:$E$32,4,FALSE)</f>
        <v>0.18753757213079716</v>
      </c>
      <c r="IS25" s="25">
        <f>'RIMS II Type I Employment'!IS25*VLOOKUP('Equation 4 Type I FTE'!$B25,'Equation 3 FTE Conversion'!$B$10:$E$32,4,FALSE)</f>
        <v>0.14433083992306048</v>
      </c>
      <c r="IT25" s="25">
        <f>'RIMS II Type I Employment'!IT25*VLOOKUP('Equation 4 Type I FTE'!$B25,'Equation 3 FTE Conversion'!$B$10:$E$32,4,FALSE)</f>
        <v>0.15894896345372944</v>
      </c>
      <c r="IU25" s="25">
        <f>'RIMS II Type I Employment'!IU25*VLOOKUP('Equation 4 Type I FTE'!$B25,'Equation 3 FTE Conversion'!$B$10:$E$32,4,FALSE)</f>
        <v>0.35222276127377644</v>
      </c>
      <c r="IV25" s="25">
        <f>'RIMS II Type I Employment'!IV25*VLOOKUP('Equation 4 Type I FTE'!$B25,'Equation 3 FTE Conversion'!$B$10:$E$32,4,FALSE)</f>
        <v>0.18180134644154736</v>
      </c>
      <c r="IW25" s="25">
        <f>'RIMS II Type I Employment'!IW25*VLOOKUP('Equation 4 Type I FTE'!$B25,'Equation 3 FTE Conversion'!$B$10:$E$32,4,FALSE)</f>
        <v>0.14636627484505238</v>
      </c>
      <c r="IX25" s="25">
        <f>'RIMS II Type I Employment'!IX25*VLOOKUP('Equation 4 Type I FTE'!$B25,'Equation 3 FTE Conversion'!$B$10:$E$32,4,FALSE)</f>
        <v>0.21214783073306262</v>
      </c>
      <c r="IY25" s="25">
        <f>'RIMS II Type I Employment'!IY25*VLOOKUP('Equation 4 Type I FTE'!$B25,'Equation 3 FTE Conversion'!$B$10:$E$32,4,FALSE)</f>
        <v>0.13489382346655271</v>
      </c>
      <c r="IZ25" s="25">
        <f>'RIMS II Type I Employment'!IZ25*VLOOKUP('Equation 4 Type I FTE'!$B25,'Equation 3 FTE Conversion'!$B$10:$E$32,4,FALSE)</f>
        <v>0.15617337037828596</v>
      </c>
      <c r="JA25" s="25">
        <f>'RIMS II Type I Employment'!JA25*VLOOKUP('Equation 4 Type I FTE'!$B25,'Equation 3 FTE Conversion'!$B$10:$E$32,4,FALSE)</f>
        <v>0.19577183158794614</v>
      </c>
      <c r="JB25" s="25">
        <f>'RIMS II Type I Employment'!JB25*VLOOKUP('Equation 4 Type I FTE'!$B25,'Equation 3 FTE Conversion'!$B$10:$E$32,4,FALSE)</f>
        <v>0.45612246206454371</v>
      </c>
      <c r="JC25" s="25">
        <f>'RIMS II Type I Employment'!JC25*VLOOKUP('Equation 4 Type I FTE'!$B25,'Equation 3 FTE Conversion'!$B$10:$E$32,4,FALSE)</f>
        <v>0.23768328702714259</v>
      </c>
      <c r="JD25" s="25">
        <f>'RIMS II Type I Employment'!JD25*VLOOKUP('Equation 4 Type I FTE'!$B25,'Equation 3 FTE Conversion'!$B$10:$E$32,4,FALSE)</f>
        <v>0.27191560162427869</v>
      </c>
      <c r="JE25" s="25">
        <f>'RIMS II Type I Employment'!JE25*VLOOKUP('Equation 4 Type I FTE'!$B25,'Equation 3 FTE Conversion'!$B$10:$E$32,4,FALSE)</f>
        <v>0.26636441547339174</v>
      </c>
      <c r="JF25" s="25">
        <f>'RIMS II Type I Employment'!JF25*VLOOKUP('Equation 4 Type I FTE'!$B25,'Equation 3 FTE Conversion'!$B$10:$E$32,4,FALSE)</f>
        <v>0.26442150032058132</v>
      </c>
      <c r="JG25" s="25">
        <f>'RIMS II Type I Employment'!JG25*VLOOKUP('Equation 4 Type I FTE'!$B25,'Equation 3 FTE Conversion'!$B$10:$E$32,4,FALSE)</f>
        <v>0.36045702073092545</v>
      </c>
      <c r="JH25" s="25">
        <f>'RIMS II Type I Employment'!JH25*VLOOKUP('Equation 4 Type I FTE'!$B25,'Equation 3 FTE Conversion'!$B$10:$E$32,4,FALSE)</f>
        <v>0.38377200256465055</v>
      </c>
      <c r="JI25" s="25">
        <f>'RIMS II Type I Employment'!JI25*VLOOKUP('Equation 4 Type I FTE'!$B25,'Equation 3 FTE Conversion'!$B$10:$E$32,4,FALSE)</f>
        <v>0.35527591365676431</v>
      </c>
      <c r="JJ25" s="25">
        <f>'RIMS II Type I Employment'!JJ25*VLOOKUP('Equation 4 Type I FTE'!$B25,'Equation 3 FTE Conversion'!$B$10:$E$32,4,FALSE)</f>
        <v>0.40865982047446037</v>
      </c>
      <c r="JK25" s="25">
        <f>'RIMS II Type I Employment'!JK25*VLOOKUP('Equation 4 Type I FTE'!$B25,'Equation 3 FTE Conversion'!$B$10:$E$32,4,FALSE)</f>
        <v>0.33806723658901477</v>
      </c>
      <c r="JL25" s="25">
        <f>'RIMS II Type I Employment'!JL25*VLOOKUP('Equation 4 Type I FTE'!$B25,'Equation 3 FTE Conversion'!$B$10:$E$32,4,FALSE)</f>
        <v>0.26747465270356918</v>
      </c>
      <c r="JM25" s="25">
        <f>'RIMS II Type I Employment'!JM25*VLOOKUP('Equation 4 Type I FTE'!$B25,'Equation 3 FTE Conversion'!$B$10:$E$32,4,FALSE)</f>
        <v>0.28533096815558884</v>
      </c>
      <c r="JN25" s="25">
        <f>'RIMS II Type I Employment'!JN25*VLOOKUP('Equation 4 Type I FTE'!$B25,'Equation 3 FTE Conversion'!$B$10:$E$32,4,FALSE)</f>
        <v>0.49100241504594994</v>
      </c>
      <c r="JO25" s="25">
        <f>'RIMS II Type I Employment'!JO25*VLOOKUP('Equation 4 Type I FTE'!$B25,'Equation 3 FTE Conversion'!$B$10:$E$32,4,FALSE)</f>
        <v>0.57713832015387911</v>
      </c>
      <c r="JP25" s="25">
        <f>'RIMS II Type I Employment'!JP25*VLOOKUP('Equation 4 Type I FTE'!$B25,'Equation 3 FTE Conversion'!$B$10:$E$32,4,FALSE)</f>
        <v>0.32159871767471687</v>
      </c>
      <c r="JQ25" s="25">
        <f>'RIMS II Type I Employment'!JQ25*VLOOKUP('Equation 4 Type I FTE'!$B25,'Equation 3 FTE Conversion'!$B$10:$E$32,4,FALSE)</f>
        <v>0.70194748877965385</v>
      </c>
      <c r="JR25" s="25">
        <f>'RIMS II Type I Employment'!JR25*VLOOKUP('Equation 4 Type I FTE'!$B25,'Equation 3 FTE Conversion'!$B$10:$E$32,4,FALSE)</f>
        <v>0.59101628553109642</v>
      </c>
      <c r="JS25" s="25">
        <f>'RIMS II Type I Employment'!JS25*VLOOKUP('Equation 4 Type I FTE'!$B25,'Equation 3 FTE Conversion'!$B$10:$E$32,4,FALSE)</f>
        <v>0.41189801239581109</v>
      </c>
      <c r="JT25" s="25">
        <f>'RIMS II Type I Employment'!JT25*VLOOKUP('Equation 4 Type I FTE'!$B25,'Equation 3 FTE Conversion'!$B$10:$E$32,4,FALSE)</f>
        <v>0.57963635392177815</v>
      </c>
      <c r="JU25" s="25">
        <f>'RIMS II Type I Employment'!JU25*VLOOKUP('Equation 4 Type I FTE'!$B25,'Equation 3 FTE Conversion'!$B$10:$E$32,4,FALSE)</f>
        <v>0.33843731566574059</v>
      </c>
      <c r="JV25" s="25">
        <f>'RIMS II Type I Employment'!JV25*VLOOKUP('Equation 4 Type I FTE'!$B25,'Equation 3 FTE Conversion'!$B$10:$E$32,4,FALSE)</f>
        <v>0.45834293652489849</v>
      </c>
      <c r="JW25" s="25">
        <f>'RIMS II Type I Employment'!JW25*VLOOKUP('Equation 4 Type I FTE'!$B25,'Equation 3 FTE Conversion'!$B$10:$E$32,4,FALSE)</f>
        <v>0.64338247488779654</v>
      </c>
      <c r="JX25" s="25">
        <f>'RIMS II Type I Employment'!JX25*VLOOKUP('Equation 4 Type I FTE'!$B25,'Equation 3 FTE Conversion'!$B$10:$E$32,4,FALSE)</f>
        <v>0.52162645864500956</v>
      </c>
      <c r="JY25" s="25">
        <f>'RIMS II Type I Employment'!JY25*VLOOKUP('Equation 4 Type I FTE'!$B25,'Equation 3 FTE Conversion'!$B$10:$E$32,4,FALSE)</f>
        <v>0.71018174823680269</v>
      </c>
      <c r="JZ25" s="25">
        <f>'RIMS II Type I Employment'!JZ25*VLOOKUP('Equation 4 Type I FTE'!$B25,'Equation 3 FTE Conversion'!$B$10:$E$32,4,FALSE)</f>
        <v>0.29402782645864506</v>
      </c>
      <c r="KA25" s="25">
        <f>'RIMS II Type I Employment'!KA25*VLOOKUP('Equation 4 Type I FTE'!$B25,'Equation 3 FTE Conversion'!$B$10:$E$32,4,FALSE)</f>
        <v>9.6220559948706985E-2</v>
      </c>
      <c r="KB25" s="25">
        <f>'RIMS II Type I Employment'!KB25*VLOOKUP('Equation 4 Type I FTE'!$B25,'Equation 3 FTE Conversion'!$B$10:$E$32,4,FALSE)</f>
        <v>0.166072985680701</v>
      </c>
      <c r="KC25" s="25">
        <f>'RIMS II Type I Employment'!KC25*VLOOKUP('Equation 4 Type I FTE'!$B25,'Equation 3 FTE Conversion'!$B$10:$E$32,4,FALSE)</f>
        <v>0.19706710835648644</v>
      </c>
      <c r="KD25" s="25">
        <f>'RIMS II Type I Employment'!KD25*VLOOKUP('Equation 4 Type I FTE'!$B25,'Equation 3 FTE Conversion'!$B$10:$E$32,4,FALSE)</f>
        <v>0.65661280188074378</v>
      </c>
      <c r="KE25" s="25">
        <f>'RIMS II Type I Employment'!KE25*VLOOKUP('Equation 4 Type I FTE'!$B25,'Equation 3 FTE Conversion'!$B$10:$E$32,4,FALSE)</f>
        <v>1.2012766830519341</v>
      </c>
      <c r="KF25" s="25">
        <f>'RIMS II Type I Employment'!KF25*VLOOKUP('Equation 4 Type I FTE'!$B25,'Equation 3 FTE Conversion'!$B$10:$E$32,4,FALSE)</f>
        <v>0.66540217995298134</v>
      </c>
      <c r="KG25" s="25">
        <f>'RIMS II Type I Employment'!KG25*VLOOKUP('Equation 4 Type I FTE'!$B25,'Equation 3 FTE Conversion'!$B$10:$E$32,4,FALSE)</f>
        <v>1.0092056422312461</v>
      </c>
      <c r="KH25" s="25">
        <f>'RIMS II Type I Employment'!KH25*VLOOKUP('Equation 4 Type I FTE'!$B25,'Equation 3 FTE Conversion'!$B$10:$E$32,4,FALSE)</f>
        <v>0.76523101089976486</v>
      </c>
      <c r="KI25" s="25">
        <f>'RIMS II Type I Employment'!KI25*VLOOKUP('Equation 4 Type I FTE'!$B25,'Equation 3 FTE Conversion'!$B$10:$E$32,4,FALSE)</f>
        <v>2.7206363325496898</v>
      </c>
      <c r="KJ25" s="25">
        <f>'RIMS II Type I Employment'!KJ25*VLOOKUP('Equation 4 Type I FTE'!$B25,'Equation 3 FTE Conversion'!$B$10:$E$32,4,FALSE)</f>
        <v>0.56400051293011333</v>
      </c>
      <c r="KK25" s="25">
        <f>'RIMS II Type I Employment'!KK25*VLOOKUP('Equation 4 Type I FTE'!$B25,'Equation 3 FTE Conversion'!$B$10:$E$32,4,FALSE)</f>
        <v>0.32002588159863216</v>
      </c>
      <c r="KL25" s="25">
        <f>'RIMS II Type I Employment'!KL25*VLOOKUP('Equation 4 Type I FTE'!$B25,'Equation 3 FTE Conversion'!$B$10:$E$32,4,FALSE)</f>
        <v>0.41254565078008126</v>
      </c>
      <c r="KM25" s="25">
        <f>'RIMS II Type I Employment'!KM25*VLOOKUP('Equation 4 Type I FTE'!$B25,'Equation 3 FTE Conversion'!$B$10:$E$32,4,FALSE)</f>
        <v>0.51542763410985259</v>
      </c>
      <c r="KN25" s="25">
        <f>'RIMS II Type I Employment'!KN25*VLOOKUP('Equation 4 Type I FTE'!$B25,'Equation 3 FTE Conversion'!$B$10:$E$32,4,FALSE)</f>
        <v>0.13147059200683908</v>
      </c>
      <c r="KO25" s="25">
        <f>'RIMS II Type I Employment'!KO25*VLOOKUP('Equation 4 Type I FTE'!$B25,'Equation 3 FTE Conversion'!$B$10:$E$32,4,FALSE)</f>
        <v>0.10871072878820261</v>
      </c>
      <c r="KP25" s="25">
        <f>'RIMS II Type I Employment'!KP25*VLOOKUP('Equation 4 Type I FTE'!$B25,'Equation 3 FTE Conversion'!$B$10:$E$32,4,FALSE)</f>
        <v>0.15089974353494337</v>
      </c>
      <c r="KQ25" s="25">
        <f>'RIMS II Type I Employment'!KQ25*VLOOKUP('Equation 4 Type I FTE'!$B25,'Equation 3 FTE Conversion'!$B$10:$E$32,4,FALSE)</f>
        <v>0.34112038897200259</v>
      </c>
      <c r="KR25" s="25">
        <f>'RIMS II Type I Employment'!KR25*VLOOKUP('Equation 4 Type I FTE'!$B25,'Equation 3 FTE Conversion'!$B$10:$E$32,4,FALSE)</f>
        <v>0.35527591365676431</v>
      </c>
      <c r="KS25" s="25">
        <f>'RIMS II Type I Employment'!KS25*VLOOKUP('Equation 4 Type I FTE'!$B25,'Equation 3 FTE Conversion'!$B$10:$E$32,4,FALSE)</f>
        <v>0.27043528531737554</v>
      </c>
      <c r="KT25" s="25">
        <f>'RIMS II Type I Employment'!KT25*VLOOKUP('Equation 4 Type I FTE'!$B25,'Equation 3 FTE Conversion'!$B$10:$E$32,4,FALSE)</f>
        <v>0.58574265868775377</v>
      </c>
      <c r="KU25" s="25">
        <f>'RIMS II Type I Employment'!KU25*VLOOKUP('Equation 4 Type I FTE'!$B25,'Equation 3 FTE Conversion'!$B$10:$E$32,4,FALSE)</f>
        <v>0.29217743107501604</v>
      </c>
      <c r="KV25" s="25">
        <f>'RIMS II Type I Employment'!KV25*VLOOKUP('Equation 4 Type I FTE'!$B25,'Equation 3 FTE Conversion'!$B$10:$E$32,4,FALSE)</f>
        <v>0.63218758281684129</v>
      </c>
      <c r="KW25" s="25">
        <f>'RIMS II Type I Employment'!KW25*VLOOKUP('Equation 4 Type I FTE'!$B25,'Equation 3 FTE Conversion'!$B$10:$E$32,4,FALSE)</f>
        <v>0.38950822825390041</v>
      </c>
      <c r="KX25" s="25">
        <f>'RIMS II Type I Employment'!KX25*VLOOKUP('Equation 4 Type I FTE'!$B25,'Equation 3 FTE Conversion'!$B$10:$E$32,4,FALSE)</f>
        <v>1.6461117332763411</v>
      </c>
      <c r="KY25" s="25">
        <f>'RIMS II Type I Employment'!KY25*VLOOKUP('Equation 4 Type I FTE'!$B25,'Equation 3 FTE Conversion'!$B$10:$E$32,4,FALSE)</f>
        <v>0.47018546698012398</v>
      </c>
      <c r="KZ25" s="25">
        <f>'RIMS II Type I Employment'!KZ25*VLOOKUP('Equation 4 Type I FTE'!$B25,'Equation 3 FTE Conversion'!$B$10:$E$32,4,FALSE)</f>
        <v>0.73701248129942298</v>
      </c>
      <c r="LA25" s="25">
        <f>'RIMS II Type I Employment'!LA25*VLOOKUP('Equation 4 Type I FTE'!$B25,'Equation 3 FTE Conversion'!$B$10:$E$32,4,FALSE)</f>
        <v>0.30522271852960037</v>
      </c>
      <c r="LB25" s="25">
        <f>'RIMS II Type I Employment'!LB25*VLOOKUP('Equation 4 Type I FTE'!$B25,'Equation 3 FTE Conversion'!$B$10:$E$32,4,FALSE)</f>
        <v>0.86561496046163711</v>
      </c>
      <c r="LC25" s="25">
        <f>'RIMS II Type I Employment'!LC25*VLOOKUP('Equation 4 Type I FTE'!$B25,'Equation 3 FTE Conversion'!$B$10:$E$32,4,FALSE)</f>
        <v>0.67493171617867076</v>
      </c>
      <c r="LD25" s="25">
        <f>'RIMS II Type I Employment'!LD25*VLOOKUP('Equation 4 Type I FTE'!$B25,'Equation 3 FTE Conversion'!$B$10:$E$32,4,FALSE)</f>
        <v>0.75394359905962816</v>
      </c>
      <c r="LE25" s="25">
        <f>'RIMS II Type I Employment'!LE25*VLOOKUP('Equation 4 Type I FTE'!$B25,'Equation 3 FTE Conversion'!$B$10:$E$32,4,FALSE)</f>
        <v>0.64495531096388126</v>
      </c>
      <c r="LF25" s="25">
        <f>'RIMS II Type I Employment'!LF25*VLOOKUP('Equation 4 Type I FTE'!$B25,'Equation 3 FTE Conversion'!$B$10:$E$32,4,FALSE)</f>
        <v>0.45260671083564868</v>
      </c>
      <c r="LG25" s="25">
        <f>'RIMS II Type I Employment'!LG25*VLOOKUP('Equation 4 Type I FTE'!$B25,'Equation 3 FTE Conversion'!$B$10:$E$32,4,FALSE)</f>
        <v>0.27700418892925838</v>
      </c>
      <c r="LH25" s="25">
        <f>'RIMS II Type I Employment'!LH25*VLOOKUP('Equation 4 Type I FTE'!$B25,'Equation 3 FTE Conversion'!$B$10:$E$32,4,FALSE)</f>
        <v>0.51626031203248568</v>
      </c>
      <c r="LI25" s="25">
        <f>'RIMS II Type I Employment'!LI25*VLOOKUP('Equation 4 Type I FTE'!$B25,'Equation 3 FTE Conversion'!$B$10:$E$32,4,FALSE)</f>
        <v>7.5311092113699504E-2</v>
      </c>
      <c r="LJ25" s="25">
        <f>'RIMS II Type I Employment'!LJ25*VLOOKUP('Equation 4 Type I FTE'!$B25,'Equation 3 FTE Conversion'!$B$10:$E$32,4,FALSE)</f>
        <v>0.71638057277195988</v>
      </c>
      <c r="LK25" s="25">
        <f>'RIMS II Type I Employment'!LK25*VLOOKUP('Equation 4 Type I FTE'!$B25,'Equation 3 FTE Conversion'!$B$10:$E$32,4,FALSE)</f>
        <v>0.2613683479375935</v>
      </c>
      <c r="LL25" s="25">
        <f>'RIMS II Type I Employment'!LL25*VLOOKUP('Equation 4 Type I FTE'!$B25,'Equation 3 FTE Conversion'!$B$10:$E$32,4,FALSE)</f>
        <v>16.290973477238726</v>
      </c>
      <c r="LM25" s="25">
        <f>'RIMS II Type I Employment'!LM25*VLOOKUP('Equation 4 Type I FTE'!$B25,'Equation 3 FTE Conversion'!$B$10:$E$32,4,FALSE)</f>
        <v>12.127028745458432</v>
      </c>
      <c r="LN25" s="25">
        <f>'RIMS II Type I Employment'!LN25*VLOOKUP('Equation 4 Type I FTE'!$B25,'Equation 3 FTE Conversion'!$B$10:$E$32,4,FALSE)</f>
        <v>6.1484937807223767</v>
      </c>
      <c r="LO25" s="25">
        <f>'RIMS II Type I Employment'!LO25*VLOOKUP('Equation 4 Type I FTE'!$B25,'Equation 3 FTE Conversion'!$B$10:$E$32,4,FALSE)</f>
        <v>5.9259837358409921</v>
      </c>
      <c r="LP25" s="25">
        <f>'RIMS II Type I Employment'!LP25*VLOOKUP('Equation 4 Type I FTE'!$B25,'Equation 3 FTE Conversion'!$B$10:$E$32,4,FALSE)</f>
        <v>9.8191231032271844</v>
      </c>
      <c r="LQ25" s="25">
        <f>'RIMS II Type I Employment'!LQ25*VLOOKUP('Equation 4 Type I FTE'!$B25,'Equation 3 FTE Conversion'!$B$10:$E$32,4,FALSE)</f>
        <v>4.3397322932250484</v>
      </c>
      <c r="LR25" s="25">
        <f>'RIMS II Type I Employment'!LR25*VLOOKUP('Equation 4 Type I FTE'!$B25,'Equation 3 FTE Conversion'!$B$10:$E$32,4,FALSE)</f>
        <v>14.705924791622142</v>
      </c>
      <c r="LS25" s="25">
        <f>'RIMS II Type I Employment'!LS25*VLOOKUP('Equation 4 Type I FTE'!$B25,'Equation 3 FTE Conversion'!$B$10:$E$32,4,FALSE)</f>
        <v>7.1737978627911945</v>
      </c>
      <c r="LT25" s="25">
        <f>'RIMS II Type I Employment'!LT25*VLOOKUP('Equation 4 Type I FTE'!$B25,'Equation 3 FTE Conversion'!$B$10:$E$32,4,FALSE)</f>
        <v>4.2630334045736271</v>
      </c>
      <c r="LU25" s="25">
        <f>'RIMS II Type I Employment'!LU25*VLOOKUP('Equation 4 Type I FTE'!$B25,'Equation 3 FTE Conversion'!$B$10:$E$32,4,FALSE)</f>
        <v>0.12675208377858518</v>
      </c>
      <c r="LV25" s="25">
        <f>'RIMS II Type I Employment'!LV25*VLOOKUP('Equation 4 Type I FTE'!$B25,'Equation 3 FTE Conversion'!$B$10:$E$32,4,FALSE)</f>
        <v>0.13535642231245995</v>
      </c>
      <c r="LW25" s="25">
        <f>'RIMS II Type I Employment'!LW25*VLOOKUP('Equation 4 Type I FTE'!$B25,'Equation 3 FTE Conversion'!$B$10:$E$32,4,FALSE)</f>
        <v>0.57380760846334689</v>
      </c>
      <c r="LX25" s="25">
        <f>'RIMS II Type I Employment'!LX25*VLOOKUP('Equation 4 Type I FTE'!$B25,'Equation 3 FTE Conversion'!$B$10:$E$32,4,FALSE)</f>
        <v>0.45963821329343879</v>
      </c>
      <c r="LY25" s="25">
        <f>'RIMS II Type I Employment'!LY25*VLOOKUP('Equation 4 Type I FTE'!$B25,'Equation 3 FTE Conversion'!$B$10:$E$32,4,FALSE)</f>
        <v>0.35518339388758285</v>
      </c>
      <c r="LZ25" s="25">
        <f>'RIMS II Type I Employment'!LZ25*VLOOKUP('Equation 4 Type I FTE'!$B25,'Equation 3 FTE Conversion'!$B$10:$E$32,4,FALSE)</f>
        <v>0.41439604616371023</v>
      </c>
      <c r="MA25" s="25">
        <f>'RIMS II Type I Employment'!MA25*VLOOKUP('Equation 4 Type I FTE'!$B25,'Equation 3 FTE Conversion'!$B$10:$E$32,4,FALSE)</f>
        <v>0.47795712759136566</v>
      </c>
      <c r="MB25" s="25">
        <f>'RIMS II Type I Employment'!MB25*VLOOKUP('Equation 4 Type I FTE'!$B25,'Equation 3 FTE Conversion'!$B$10:$E$32,4,FALSE)</f>
        <v>0.40199839709339602</v>
      </c>
      <c r="MC25" s="25">
        <f>'RIMS II Type I Employment'!MC25*VLOOKUP('Equation 4 Type I FTE'!$B25,'Equation 3 FTE Conversion'!$B$10:$E$32,4,FALSE)</f>
        <v>0.77920149604616373</v>
      </c>
      <c r="MD25" s="25">
        <f>'RIMS II Type I Employment'!MD25*VLOOKUP('Equation 4 Type I FTE'!$B25,'Equation 3 FTE Conversion'!$B$10:$E$32,4,FALSE)</f>
        <v>0.33362628766830515</v>
      </c>
      <c r="ME25" s="25">
        <f>'RIMS II Type I Employment'!ME25*VLOOKUP('Equation 4 Type I FTE'!$B25,'Equation 3 FTE Conversion'!$B$10:$E$32,4,FALSE)</f>
        <v>0.70389040393246427</v>
      </c>
      <c r="MF25" s="25">
        <f>'RIMS II Type I Employment'!MF25*VLOOKUP('Equation 4 Type I FTE'!$B25,'Equation 3 FTE Conversion'!$B$10:$E$32,4,FALSE)</f>
        <v>0.52893552041034408</v>
      </c>
      <c r="MG25" s="25">
        <f>'RIMS II Type I Employment'!MG25*VLOOKUP('Equation 4 Type I FTE'!$B25,'Equation 3 FTE Conversion'!$B$10:$E$32,4,FALSE)</f>
        <v>0.41809683693096816</v>
      </c>
      <c r="MH25" s="25">
        <f>'RIMS II Type I Employment'!MH25*VLOOKUP('Equation 4 Type I FTE'!$B25,'Equation 3 FTE Conversion'!$B$10:$E$32,4,FALSE)</f>
        <v>0.56936665954263732</v>
      </c>
      <c r="MI25" s="25">
        <f>'RIMS II Type I Employment'!MI25*VLOOKUP('Equation 4 Type I FTE'!$B25,'Equation 3 FTE Conversion'!$B$10:$E$32,4,FALSE)</f>
        <v>0.19503167343449454</v>
      </c>
      <c r="MJ25" s="25">
        <f>'RIMS II Type I Employment'!MJ25*VLOOKUP('Equation 4 Type I FTE'!$B25,'Equation 3 FTE Conversion'!$B$10:$E$32,4,FALSE)</f>
        <v>0.37303970933960251</v>
      </c>
      <c r="MK25" s="25">
        <f>'RIMS II Type I Employment'!MK25*VLOOKUP('Equation 4 Type I FTE'!$B25,'Equation 3 FTE Conversion'!$B$10:$E$32,4,FALSE)</f>
        <v>0.36295505449882454</v>
      </c>
      <c r="ML25" s="25">
        <f>'RIMS II Type I Employment'!ML25*VLOOKUP('Equation 4 Type I FTE'!$B25,'Equation 3 FTE Conversion'!$B$10:$E$32,4,FALSE)</f>
        <v>0.22315768326565505</v>
      </c>
      <c r="MM25" s="25">
        <f>'RIMS II Type I Employment'!MM25*VLOOKUP('Equation 4 Type I FTE'!$B25,'Equation 3 FTE Conversion'!$B$10:$E$32,4,FALSE)</f>
        <v>0.10463985894421886</v>
      </c>
      <c r="MN25" s="25">
        <f>'RIMS II Type I Employment'!MN25*VLOOKUP('Equation 4 Type I FTE'!$B25,'Equation 3 FTE Conversion'!$B$10:$E$32,4,FALSE)</f>
        <v>0.43502795469117334</v>
      </c>
      <c r="MO25" s="25">
        <f>'RIMS II Type I Employment'!MO25*VLOOKUP('Equation 4 Type I FTE'!$B25,'Equation 3 FTE Conversion'!$B$10:$E$32,4,FALSE)</f>
        <v>0.39135862363752938</v>
      </c>
      <c r="MP25" s="25">
        <f>'RIMS II Type I Employment'!MP25*VLOOKUP('Equation 4 Type I FTE'!$B25,'Equation 3 FTE Conversion'!$B$10:$E$32,4,FALSE)</f>
        <v>0.26386638170549265</v>
      </c>
      <c r="MQ25" s="25">
        <f>'RIMS II Type I Employment'!MQ25*VLOOKUP('Equation 4 Type I FTE'!$B25,'Equation 3 FTE Conversion'!$B$10:$E$32,4,FALSE)</f>
        <v>0.34852197050651845</v>
      </c>
      <c r="MR25" s="25">
        <f>'RIMS II Type I Employment'!MR25*VLOOKUP('Equation 4 Type I FTE'!$B25,'Equation 3 FTE Conversion'!$B$10:$E$32,4,FALSE)</f>
        <v>0.36415781149818338</v>
      </c>
      <c r="MS25" s="25">
        <f>'RIMS II Type I Employment'!MS25*VLOOKUP('Equation 4 Type I FTE'!$B25,'Equation 3 FTE Conversion'!$B$10:$E$32,4,FALSE)</f>
        <v>0.41874447531523828</v>
      </c>
      <c r="MT25" s="25">
        <f>'RIMS II Type I Employment'!MT25*VLOOKUP('Equation 4 Type I FTE'!$B25,'Equation 3 FTE Conversion'!$B$10:$E$32,4,FALSE)</f>
        <v>0.28061245992733491</v>
      </c>
      <c r="MU25" s="25">
        <f>'RIMS II Type I Employment'!MU25*VLOOKUP('Equation 4 Type I FTE'!$B25,'Equation 3 FTE Conversion'!$B$10:$E$32,4,FALSE)</f>
        <v>0.35240780081213935</v>
      </c>
      <c r="MV25" s="25">
        <f>'RIMS II Type I Employment'!MV25*VLOOKUP('Equation 4 Type I FTE'!$B25,'Equation 3 FTE Conversion'!$B$10:$E$32,4,FALSE)</f>
        <v>0.35999442188501818</v>
      </c>
      <c r="MW25" s="25">
        <f>'RIMS II Type I Employment'!MW25*VLOOKUP('Equation 4 Type I FTE'!$B25,'Equation 3 FTE Conversion'!$B$10:$E$32,4,FALSE)</f>
        <v>0.14858674930540713</v>
      </c>
      <c r="MX25" s="25">
        <f>'RIMS II Type I Employment'!MX25*VLOOKUP('Equation 4 Type I FTE'!$B25,'Equation 3 FTE Conversion'!$B$10:$E$32,4,FALSE)</f>
        <v>0.37711057918358626</v>
      </c>
      <c r="MY25" s="25">
        <f>'RIMS II Type I Employment'!MY25*VLOOKUP('Equation 4 Type I FTE'!$B25,'Equation 3 FTE Conversion'!$B$10:$E$32,4,FALSE)</f>
        <v>0.31900816413763627</v>
      </c>
      <c r="MZ25" s="25">
        <f>'RIMS II Type I Employment'!MZ25*VLOOKUP('Equation 4 Type I FTE'!$B25,'Equation 3 FTE Conversion'!$B$10:$E$32,4,FALSE)</f>
        <v>0.10787805086556956</v>
      </c>
      <c r="NA25" s="25">
        <f>'RIMS II Type I Employment'!NA25*VLOOKUP('Equation 4 Type I FTE'!$B25,'Equation 3 FTE Conversion'!$B$10:$E$32,4,FALSE)</f>
        <v>0.23555533233596923</v>
      </c>
      <c r="NB25" s="25">
        <f>'RIMS II Type I Employment'!NB25*VLOOKUP('Equation 4 Type I FTE'!$B25,'Equation 3 FTE Conversion'!$B$10:$E$32,4,FALSE)</f>
        <v>2.3500021372088054E-2</v>
      </c>
      <c r="NC25" s="25">
        <f>'RIMS II Type I Employment'!NC25*VLOOKUP('Equation 4 Type I FTE'!$B25,'Equation 3 FTE Conversion'!$B$10:$E$32,4,FALSE)</f>
        <v>0.21390570634751013</v>
      </c>
      <c r="ND25" s="25">
        <f>'RIMS II Type I Employment'!ND25*VLOOKUP('Equation 4 Type I FTE'!$B25,'Equation 3 FTE Conversion'!$B$10:$E$32,4,FALSE)</f>
        <v>0.33917747381919211</v>
      </c>
      <c r="NE25" s="25">
        <f>'RIMS II Type I Employment'!NE25*VLOOKUP('Equation 4 Type I FTE'!$B25,'Equation 3 FTE Conversion'!$B$10:$E$32,4,FALSE)</f>
        <v>0.6436600341953409</v>
      </c>
      <c r="NF25" s="25">
        <f>'RIMS II Type I Employment'!NF25*VLOOKUP('Equation 4 Type I FTE'!$B25,'Equation 3 FTE Conversion'!$B$10:$E$32,4,FALSE)</f>
        <v>0.44150433853387477</v>
      </c>
      <c r="NG25" s="25">
        <f>'RIMS II Type I Employment'!NG25*VLOOKUP('Equation 4 Type I FTE'!$B25,'Equation 3 FTE Conversion'!$B$10:$E$32,4,FALSE)</f>
        <v>0.34306330412481301</v>
      </c>
      <c r="NH25" s="25">
        <f>'RIMS II Type I Employment'!NH25*VLOOKUP('Equation 4 Type I FTE'!$B25,'Equation 3 FTE Conversion'!$B$10:$E$32,4,FALSE)</f>
        <v>0.53365402863859801</v>
      </c>
      <c r="NI25" s="25">
        <f>'RIMS II Type I Employment'!NI25*VLOOKUP('Equation 4 Type I FTE'!$B25,'Equation 3 FTE Conversion'!$B$10:$E$32,4,FALSE)</f>
        <v>0.36989403718743319</v>
      </c>
      <c r="NJ25" s="28">
        <f>'RIMS II Type I Employment'!NJ25*VLOOKUP('Equation 4 Type I FTE'!$B25,'Equation 3 FTE Conversion'!$B$10:$E$32,4,FALSE)</f>
        <v>0</v>
      </c>
    </row>
    <row r="26" spans="2:374" x14ac:dyDescent="0.3">
      <c r="B26" s="23" t="s">
        <v>570</v>
      </c>
      <c r="C26" s="25">
        <f>'RIMS II Type I Employment'!C26*VLOOKUP('Equation 4 Type I FTE'!$B26,'Equation 3 FTE Conversion'!$B$10:$E$32,4,FALSE)</f>
        <v>4.1114719190843757E-3</v>
      </c>
      <c r="D26" s="25">
        <f>'RIMS II Type I Employment'!D26*VLOOKUP('Equation 4 Type I FTE'!$B26,'Equation 3 FTE Conversion'!$B$10:$E$32,4,FALSE)</f>
        <v>3.307053500133085E-3</v>
      </c>
      <c r="E26" s="25">
        <f>'RIMS II Type I Employment'!E26*VLOOKUP('Equation 4 Type I FTE'!$B26,'Equation 3 FTE Conversion'!$B$10:$E$32,4,FALSE)</f>
        <v>2.0557359595421878E-3</v>
      </c>
      <c r="F26" s="25">
        <f>'RIMS II Type I Employment'!F26*VLOOKUP('Equation 4 Type I FTE'!$B26,'Equation 3 FTE Conversion'!$B$10:$E$32,4,FALSE)</f>
        <v>3.2176736758051635E-3</v>
      </c>
      <c r="G26" s="25">
        <f>'RIMS II Type I Employment'!G26*VLOOKUP('Equation 4 Type I FTE'!$B26,'Equation 3 FTE Conversion'!$B$10:$E$32,4,FALSE)</f>
        <v>3.0389140271493208E-3</v>
      </c>
      <c r="H26" s="25">
        <f>'RIMS II Type I Employment'!H26*VLOOKUP('Equation 4 Type I FTE'!$B26,'Equation 3 FTE Conversion'!$B$10:$E$32,4,FALSE)</f>
        <v>5.1840298110194302E-3</v>
      </c>
      <c r="I26" s="25">
        <f>'RIMS II Type I Employment'!I26*VLOOKUP('Equation 4 Type I FTE'!$B26,'Equation 3 FTE Conversion'!$B$10:$E$32,4,FALSE)</f>
        <v>2.5920149055097151E-3</v>
      </c>
      <c r="J26" s="25">
        <f>'RIMS II Type I Employment'!J26*VLOOKUP('Equation 4 Type I FTE'!$B26,'Equation 3 FTE Conversion'!$B$10:$E$32,4,FALSE)</f>
        <v>5.0946499866915095E-3</v>
      </c>
      <c r="K26" s="25">
        <f>'RIMS II Type I Employment'!K26*VLOOKUP('Equation 4 Type I FTE'!$B26,'Equation 3 FTE Conversion'!$B$10:$E$32,4,FALSE)</f>
        <v>1.7875964865584242E-3</v>
      </c>
      <c r="L26" s="25">
        <f>'RIMS II Type I Employment'!L26*VLOOKUP('Equation 4 Type I FTE'!$B26,'Equation 3 FTE Conversion'!$B$10:$E$32,4,FALSE)</f>
        <v>2.2344956081980301E-3</v>
      </c>
      <c r="M26" s="25">
        <f>'RIMS II Type I Employment'!M26*VLOOKUP('Equation 4 Type I FTE'!$B26,'Equation 3 FTE Conversion'!$B$10:$E$32,4,FALSE)</f>
        <v>2.8601543784934789E-3</v>
      </c>
      <c r="N26" s="25">
        <f>'RIMS II Type I Employment'!N26*VLOOKUP('Equation 4 Type I FTE'!$B26,'Equation 3 FTE Conversion'!$B$10:$E$32,4,FALSE)</f>
        <v>2.5026350811817939E-3</v>
      </c>
      <c r="O26" s="25">
        <f>'RIMS II Type I Employment'!O26*VLOOKUP('Equation 4 Type I FTE'!$B26,'Equation 3 FTE Conversion'!$B$10:$E$32,4,FALSE)</f>
        <v>2.9495342028214E-3</v>
      </c>
      <c r="P26" s="25">
        <f>'RIMS II Type I Employment'!P26*VLOOKUP('Equation 4 Type I FTE'!$B26,'Equation 3 FTE Conversion'!$B$10:$E$32,4,FALSE)</f>
        <v>2.6813947298376362E-3</v>
      </c>
      <c r="Q26" s="25">
        <f>'RIMS II Type I Employment'!Q26*VLOOKUP('Equation 4 Type I FTE'!$B26,'Equation 3 FTE Conversion'!$B$10:$E$32,4,FALSE)</f>
        <v>0</v>
      </c>
      <c r="R26" s="25">
        <f>'RIMS II Type I Employment'!R26*VLOOKUP('Equation 4 Type I FTE'!$B26,'Equation 3 FTE Conversion'!$B$10:$E$32,4,FALSE)</f>
        <v>2.8601543784934789E-3</v>
      </c>
      <c r="S26" s="25">
        <f>'RIMS II Type I Employment'!S26*VLOOKUP('Equation 4 Type I FTE'!$B26,'Equation 3 FTE Conversion'!$B$10:$E$32,4,FALSE)</f>
        <v>4.5583710407239818E-3</v>
      </c>
      <c r="T26" s="25">
        <f>'RIMS II Type I Employment'!T26*VLOOKUP('Equation 4 Type I FTE'!$B26,'Equation 3 FTE Conversion'!$B$10:$E$32,4,FALSE)</f>
        <v>3.7539526217726907E-3</v>
      </c>
      <c r="U26" s="25">
        <f>'RIMS II Type I Employment'!U26*VLOOKUP('Equation 4 Type I FTE'!$B26,'Equation 3 FTE Conversion'!$B$10:$E$32,4,FALSE)</f>
        <v>4.9158903380356663E-3</v>
      </c>
      <c r="V26" s="25">
        <f>'RIMS II Type I Employment'!V26*VLOOKUP('Equation 4 Type I FTE'!$B26,'Equation 3 FTE Conversion'!$B$10:$E$32,4,FALSE)</f>
        <v>9.6530210274154912E-3</v>
      </c>
      <c r="W26" s="25">
        <f>'RIMS II Type I Employment'!W26*VLOOKUP('Equation 4 Type I FTE'!$B26,'Equation 3 FTE Conversion'!$B$10:$E$32,4,FALSE)</f>
        <v>1.1351237689645993E-2</v>
      </c>
      <c r="X26" s="25">
        <f>'RIMS II Type I Employment'!X26*VLOOKUP('Equation 4 Type I FTE'!$B26,'Equation 3 FTE Conversion'!$B$10:$E$32,4,FALSE)</f>
        <v>1.2960074527548576E-2</v>
      </c>
      <c r="Y26" s="25">
        <f>'RIMS II Type I Employment'!Y26*VLOOKUP('Equation 4 Type I FTE'!$B26,'Equation 3 FTE Conversion'!$B$10:$E$32,4,FALSE)</f>
        <v>3.5751929731168484E-3</v>
      </c>
      <c r="Z26" s="25">
        <f>'RIMS II Type I Employment'!Z26*VLOOKUP('Equation 4 Type I FTE'!$B26,'Equation 3 FTE Conversion'!$B$10:$E$32,4,FALSE)</f>
        <v>3.7539526217726907E-3</v>
      </c>
      <c r="AA26" s="25">
        <f>'RIMS II Type I Employment'!AA26*VLOOKUP('Equation 4 Type I FTE'!$B26,'Equation 3 FTE Conversion'!$B$10:$E$32,4,FALSE)</f>
        <v>8.9379824327921204E-3</v>
      </c>
      <c r="AB26" s="25">
        <f>'RIMS II Type I Employment'!AB26*VLOOKUP('Equation 4 Type I FTE'!$B26,'Equation 3 FTE Conversion'!$B$10:$E$32,4,FALSE)</f>
        <v>6.4353473516103269E-3</v>
      </c>
      <c r="AC26" s="25">
        <f>'RIMS II Type I Employment'!AC26*VLOOKUP('Equation 4 Type I FTE'!$B26,'Equation 3 FTE Conversion'!$B$10:$E$32,4,FALSE)</f>
        <v>3.4858131487889269E-3</v>
      </c>
      <c r="AD26" s="25">
        <f>'RIMS II Type I Employment'!AD26*VLOOKUP('Equation 4 Type I FTE'!$B26,'Equation 3 FTE Conversion'!$B$10:$E$32,4,FALSE)</f>
        <v>5.0052701623635879E-3</v>
      </c>
      <c r="AE26" s="25">
        <f>'RIMS II Type I Employment'!AE26*VLOOKUP('Equation 4 Type I FTE'!$B26,'Equation 3 FTE Conversion'!$B$10:$E$32,4,FALSE)</f>
        <v>4.3796113920681395E-3</v>
      </c>
      <c r="AF26" s="25">
        <f>'RIMS II Type I Employment'!AF26*VLOOKUP('Equation 4 Type I FTE'!$B26,'Equation 3 FTE Conversion'!$B$10:$E$32,4,FALSE)</f>
        <v>6.4353473516103269E-3</v>
      </c>
      <c r="AG26" s="25">
        <f>'RIMS II Type I Employment'!AG26*VLOOKUP('Equation 4 Type I FTE'!$B26,'Equation 3 FTE Conversion'!$B$10:$E$32,4,FALSE)</f>
        <v>6.7034868245940907E-3</v>
      </c>
      <c r="AH26" s="25">
        <f>'RIMS II Type I Employment'!AH26*VLOOKUP('Equation 4 Type I FTE'!$B26,'Equation 3 FTE Conversion'!$B$10:$E$32,4,FALSE)</f>
        <v>4.9158903380356663E-3</v>
      </c>
      <c r="AI26" s="25">
        <f>'RIMS II Type I Employment'!AI26*VLOOKUP('Equation 4 Type I FTE'!$B26,'Equation 3 FTE Conversion'!$B$10:$E$32,4,FALSE)</f>
        <v>5.7203087569869578E-3</v>
      </c>
      <c r="AJ26" s="25">
        <f>'RIMS II Type I Employment'!AJ26*VLOOKUP('Equation 4 Type I FTE'!$B26,'Equation 3 FTE Conversion'!$B$10:$E$32,4,FALSE)</f>
        <v>5.8990684056428001E-3</v>
      </c>
      <c r="AK26" s="25">
        <f>'RIMS II Type I Employment'!AK26*VLOOKUP('Equation 4 Type I FTE'!$B26,'Equation 3 FTE Conversion'!$B$10:$E$32,4,FALSE)</f>
        <v>8.4910833111525152E-3</v>
      </c>
      <c r="AL26" s="25">
        <f>'RIMS II Type I Employment'!AL26*VLOOKUP('Equation 4 Type I FTE'!$B26,'Equation 3 FTE Conversion'!$B$10:$E$32,4,FALSE)</f>
        <v>7.8654245408570668E-3</v>
      </c>
      <c r="AM26" s="25">
        <f>'RIMS II Type I Employment'!AM26*VLOOKUP('Equation 4 Type I FTE'!$B26,'Equation 3 FTE Conversion'!$B$10:$E$32,4,FALSE)</f>
        <v>8.759222784136279E-3</v>
      </c>
      <c r="AN26" s="25">
        <f>'RIMS II Type I Employment'!AN26*VLOOKUP('Equation 4 Type I FTE'!$B26,'Equation 3 FTE Conversion'!$B$10:$E$32,4,FALSE)</f>
        <v>3.4858131487889269E-3</v>
      </c>
      <c r="AO26" s="25">
        <f>'RIMS II Type I Employment'!AO26*VLOOKUP('Equation 4 Type I FTE'!$B26,'Equation 3 FTE Conversion'!$B$10:$E$32,4,FALSE)</f>
        <v>3.66457279744477E-3</v>
      </c>
      <c r="AP26" s="25">
        <f>'RIMS II Type I Employment'!AP26*VLOOKUP('Equation 4 Type I FTE'!$B26,'Equation 3 FTE Conversion'!$B$10:$E$32,4,FALSE)</f>
        <v>7.0610061219057762E-3</v>
      </c>
      <c r="AQ26" s="25">
        <f>'RIMS II Type I Employment'!AQ26*VLOOKUP('Equation 4 Type I FTE'!$B26,'Equation 3 FTE Conversion'!$B$10:$E$32,4,FALSE)</f>
        <v>5.8096885813148785E-3</v>
      </c>
      <c r="AR26" s="25">
        <f>'RIMS II Type I Employment'!AR26*VLOOKUP('Equation 4 Type I FTE'!$B26,'Equation 3 FTE Conversion'!$B$10:$E$32,4,FALSE)</f>
        <v>4.9158903380356663E-3</v>
      </c>
      <c r="AS26" s="25">
        <f>'RIMS II Type I Employment'!AS26*VLOOKUP('Equation 4 Type I FTE'!$B26,'Equation 3 FTE Conversion'!$B$10:$E$32,4,FALSE)</f>
        <v>5.9884482299707208E-3</v>
      </c>
      <c r="AT26" s="25">
        <f>'RIMS II Type I Employment'!AT26*VLOOKUP('Equation 4 Type I FTE'!$B26,'Equation 3 FTE Conversion'!$B$10:$E$32,4,FALSE)</f>
        <v>5.0946499866915095E-3</v>
      </c>
      <c r="AU26" s="25">
        <f>'RIMS II Type I Employment'!AU26*VLOOKUP('Equation 4 Type I FTE'!$B26,'Equation 3 FTE Conversion'!$B$10:$E$32,4,FALSE)</f>
        <v>3.9327122704285334E-3</v>
      </c>
      <c r="AV26" s="25">
        <f>'RIMS II Type I Employment'!AV26*VLOOKUP('Equation 4 Type I FTE'!$B26,'Equation 3 FTE Conversion'!$B$10:$E$32,4,FALSE)</f>
        <v>5.8096885813148785E-3</v>
      </c>
      <c r="AW26" s="25">
        <f>'RIMS II Type I Employment'!AW26*VLOOKUP('Equation 4 Type I FTE'!$B26,'Equation 3 FTE Conversion'!$B$10:$E$32,4,FALSE)</f>
        <v>3.7539526217726907E-3</v>
      </c>
      <c r="AX26" s="25">
        <f>'RIMS II Type I Employment'!AX26*VLOOKUP('Equation 4 Type I FTE'!$B26,'Equation 3 FTE Conversion'!$B$10:$E$32,4,FALSE)</f>
        <v>3.8433324461006118E-3</v>
      </c>
      <c r="AY26" s="25">
        <f>'RIMS II Type I Employment'!AY26*VLOOKUP('Equation 4 Type I FTE'!$B26,'Equation 3 FTE Conversion'!$B$10:$E$32,4,FALSE)</f>
        <v>2.2344956081980301E-3</v>
      </c>
      <c r="AZ26" s="25">
        <f>'RIMS II Type I Employment'!AZ26*VLOOKUP('Equation 4 Type I FTE'!$B26,'Equation 3 FTE Conversion'!$B$10:$E$32,4,FALSE)</f>
        <v>3.0389140271493208E-3</v>
      </c>
      <c r="BA26" s="25">
        <f>'RIMS II Type I Employment'!BA26*VLOOKUP('Equation 4 Type I FTE'!$B26,'Equation 3 FTE Conversion'!$B$10:$E$32,4,FALSE)</f>
        <v>2.9495342028214E-3</v>
      </c>
      <c r="BB26" s="25">
        <f>'RIMS II Type I Employment'!BB26*VLOOKUP('Equation 4 Type I FTE'!$B26,'Equation 3 FTE Conversion'!$B$10:$E$32,4,FALSE)</f>
        <v>4.0220920947564541E-3</v>
      </c>
      <c r="BC26" s="25">
        <f>'RIMS II Type I Employment'!BC26*VLOOKUP('Equation 4 Type I FTE'!$B26,'Equation 3 FTE Conversion'!$B$10:$E$32,4,FALSE)</f>
        <v>7.2397657705616176E-3</v>
      </c>
      <c r="BD26" s="25">
        <f>'RIMS II Type I Employment'!BD26*VLOOKUP('Equation 4 Type I FTE'!$B26,'Equation 3 FTE Conversion'!$B$10:$E$32,4,FALSE)</f>
        <v>4.1114719190843757E-3</v>
      </c>
      <c r="BE26" s="25">
        <f>'RIMS II Type I Employment'!BE26*VLOOKUP('Equation 4 Type I FTE'!$B26,'Equation 3 FTE Conversion'!$B$10:$E$32,4,FALSE)</f>
        <v>5.8990684056428001E-3</v>
      </c>
      <c r="BF26" s="25">
        <f>'RIMS II Type I Employment'!BF26*VLOOKUP('Equation 4 Type I FTE'!$B26,'Equation 3 FTE Conversion'!$B$10:$E$32,4,FALSE)</f>
        <v>5.0052701623635879E-3</v>
      </c>
      <c r="BG26" s="25">
        <f>'RIMS II Type I Employment'!BG26*VLOOKUP('Equation 4 Type I FTE'!$B26,'Equation 3 FTE Conversion'!$B$10:$E$32,4,FALSE)</f>
        <v>4.8265105137077456E-3</v>
      </c>
      <c r="BH26" s="25">
        <f>'RIMS II Type I Employment'!BH26*VLOOKUP('Equation 4 Type I FTE'!$B26,'Equation 3 FTE Conversion'!$B$10:$E$32,4,FALSE)</f>
        <v>5.9884482299707208E-3</v>
      </c>
      <c r="BI26" s="25">
        <f>'RIMS II Type I Employment'!BI26*VLOOKUP('Equation 4 Type I FTE'!$B26,'Equation 3 FTE Conversion'!$B$10:$E$32,4,FALSE)</f>
        <v>6.2565877029544846E-3</v>
      </c>
      <c r="BJ26" s="25">
        <f>'RIMS II Type I Employment'!BJ26*VLOOKUP('Equation 4 Type I FTE'!$B26,'Equation 3 FTE Conversion'!$B$10:$E$32,4,FALSE)</f>
        <v>3.66457279744477E-3</v>
      </c>
      <c r="BK26" s="25">
        <f>'RIMS II Type I Employment'!BK26*VLOOKUP('Equation 4 Type I FTE'!$B26,'Equation 3 FTE Conversion'!$B$10:$E$32,4,FALSE)</f>
        <v>5.5415491083311147E-3</v>
      </c>
      <c r="BL26" s="25">
        <f>'RIMS II Type I Employment'!BL26*VLOOKUP('Equation 4 Type I FTE'!$B26,'Equation 3 FTE Conversion'!$B$10:$E$32,4,FALSE)</f>
        <v>3.1282938514772423E-3</v>
      </c>
      <c r="BM26" s="25">
        <f>'RIMS II Type I Employment'!BM26*VLOOKUP('Equation 4 Type I FTE'!$B26,'Equation 3 FTE Conversion'!$B$10:$E$32,4,FALSE)</f>
        <v>7.597285067873303E-3</v>
      </c>
      <c r="BN26" s="25">
        <f>'RIMS II Type I Employment'!BN26*VLOOKUP('Equation 4 Type I FTE'!$B26,'Equation 3 FTE Conversion'!$B$10:$E$32,4,FALSE)</f>
        <v>5.0946499866915095E-3</v>
      </c>
      <c r="BO26" s="25">
        <f>'RIMS II Type I Employment'!BO26*VLOOKUP('Equation 4 Type I FTE'!$B26,'Equation 3 FTE Conversion'!$B$10:$E$32,4,FALSE)</f>
        <v>8.2229438381687513E-3</v>
      </c>
      <c r="BP26" s="25">
        <f>'RIMS II Type I Employment'!BP26*VLOOKUP('Equation 4 Type I FTE'!$B26,'Equation 3 FTE Conversion'!$B$10:$E$32,4,FALSE)</f>
        <v>5.9884482299707208E-3</v>
      </c>
      <c r="BQ26" s="25">
        <f>'RIMS II Type I Employment'!BQ26*VLOOKUP('Equation 4 Type I FTE'!$B26,'Equation 3 FTE Conversion'!$B$10:$E$32,4,FALSE)</f>
        <v>5.2734096353473509E-3</v>
      </c>
      <c r="BR26" s="25">
        <f>'RIMS II Type I Employment'!BR26*VLOOKUP('Equation 4 Type I FTE'!$B26,'Equation 3 FTE Conversion'!$B$10:$E$32,4,FALSE)</f>
        <v>3.3964333244610057E-3</v>
      </c>
      <c r="BS26" s="25">
        <f>'RIMS II Type I Employment'!BS26*VLOOKUP('Equation 4 Type I FTE'!$B26,'Equation 3 FTE Conversion'!$B$10:$E$32,4,FALSE)</f>
        <v>4.737130689379824E-3</v>
      </c>
      <c r="BT26" s="25">
        <f>'RIMS II Type I Employment'!BT26*VLOOKUP('Equation 4 Type I FTE'!$B26,'Equation 3 FTE Conversion'!$B$10:$E$32,4,FALSE)</f>
        <v>3.7539526217726907E-3</v>
      </c>
      <c r="BU26" s="25">
        <f>'RIMS II Type I Employment'!BU26*VLOOKUP('Equation 4 Type I FTE'!$B26,'Equation 3 FTE Conversion'!$B$10:$E$32,4,FALSE)</f>
        <v>4.4689912163960602E-3</v>
      </c>
      <c r="BV26" s="25">
        <f>'RIMS II Type I Employment'!BV26*VLOOKUP('Equation 4 Type I FTE'!$B26,'Equation 3 FTE Conversion'!$B$10:$E$32,4,FALSE)</f>
        <v>3.2176736758051635E-3</v>
      </c>
      <c r="BW26" s="25">
        <f>'RIMS II Type I Employment'!BW26*VLOOKUP('Equation 4 Type I FTE'!$B26,'Equation 3 FTE Conversion'!$B$10:$E$32,4,FALSE)</f>
        <v>5.0052701623635879E-3</v>
      </c>
      <c r="BX26" s="25">
        <f>'RIMS II Type I Employment'!BX26*VLOOKUP('Equation 4 Type I FTE'!$B26,'Equation 3 FTE Conversion'!$B$10:$E$32,4,FALSE)</f>
        <v>4.2008517434122972E-3</v>
      </c>
      <c r="BY26" s="25">
        <f>'RIMS II Type I Employment'!BY26*VLOOKUP('Equation 4 Type I FTE'!$B26,'Equation 3 FTE Conversion'!$B$10:$E$32,4,FALSE)</f>
        <v>2.9495342028214E-3</v>
      </c>
      <c r="BZ26" s="25">
        <f>'RIMS II Type I Employment'!BZ26*VLOOKUP('Equation 4 Type I FTE'!$B26,'Equation 3 FTE Conversion'!$B$10:$E$32,4,FALSE)</f>
        <v>3.2176736758051635E-3</v>
      </c>
      <c r="CA26" s="25">
        <f>'RIMS II Type I Employment'!CA26*VLOOKUP('Equation 4 Type I FTE'!$B26,'Equation 3 FTE Conversion'!$B$10:$E$32,4,FALSE)</f>
        <v>7.32914559488954E-3</v>
      </c>
      <c r="CB26" s="25">
        <f>'RIMS II Type I Employment'!CB26*VLOOKUP('Equation 4 Type I FTE'!$B26,'Equation 3 FTE Conversion'!$B$10:$E$32,4,FALSE)</f>
        <v>4.4689912163960602E-3</v>
      </c>
      <c r="CC26" s="25">
        <f>'RIMS II Type I Employment'!CC26*VLOOKUP('Equation 4 Type I FTE'!$B26,'Equation 3 FTE Conversion'!$B$10:$E$32,4,FALSE)</f>
        <v>6.7928666489220114E-3</v>
      </c>
      <c r="CD26" s="25">
        <f>'RIMS II Type I Employment'!CD26*VLOOKUP('Equation 4 Type I FTE'!$B26,'Equation 3 FTE Conversion'!$B$10:$E$32,4,FALSE)</f>
        <v>8.759222784136279E-3</v>
      </c>
      <c r="CE26" s="25">
        <f>'RIMS II Type I Employment'!CE26*VLOOKUP('Equation 4 Type I FTE'!$B26,'Equation 3 FTE Conversion'!$B$10:$E$32,4,FALSE)</f>
        <v>3.9327122704285334E-3</v>
      </c>
      <c r="CF26" s="25">
        <f>'RIMS II Type I Employment'!CF26*VLOOKUP('Equation 4 Type I FTE'!$B26,'Equation 3 FTE Conversion'!$B$10:$E$32,4,FALSE)</f>
        <v>4.737130689379824E-3</v>
      </c>
      <c r="CG26" s="25">
        <f>'RIMS II Type I Employment'!CG26*VLOOKUP('Equation 4 Type I FTE'!$B26,'Equation 3 FTE Conversion'!$B$10:$E$32,4,FALSE)</f>
        <v>5.9884482299707208E-3</v>
      </c>
      <c r="CH26" s="25">
        <f>'RIMS II Type I Employment'!CH26*VLOOKUP('Equation 4 Type I FTE'!$B26,'Equation 3 FTE Conversion'!$B$10:$E$32,4,FALSE)</f>
        <v>3.3964333244610057E-3</v>
      </c>
      <c r="CI26" s="25">
        <f>'RIMS II Type I Employment'!CI26*VLOOKUP('Equation 4 Type I FTE'!$B26,'Equation 3 FTE Conversion'!$B$10:$E$32,4,FALSE)</f>
        <v>3.9327122704285334E-3</v>
      </c>
      <c r="CJ26" s="25">
        <f>'RIMS II Type I Employment'!CJ26*VLOOKUP('Equation 4 Type I FTE'!$B26,'Equation 3 FTE Conversion'!$B$10:$E$32,4,FALSE)</f>
        <v>4.8265105137077456E-3</v>
      </c>
      <c r="CK26" s="25">
        <f>'RIMS II Type I Employment'!CK26*VLOOKUP('Equation 4 Type I FTE'!$B26,'Equation 3 FTE Conversion'!$B$10:$E$32,4,FALSE)</f>
        <v>5.1840298110194302E-3</v>
      </c>
      <c r="CL26" s="25">
        <f>'RIMS II Type I Employment'!CL26*VLOOKUP('Equation 4 Type I FTE'!$B26,'Equation 3 FTE Conversion'!$B$10:$E$32,4,FALSE)</f>
        <v>8.1335640138408306E-3</v>
      </c>
      <c r="CM26" s="25">
        <f>'RIMS II Type I Employment'!CM26*VLOOKUP('Equation 4 Type I FTE'!$B26,'Equation 3 FTE Conversion'!$B$10:$E$32,4,FALSE)</f>
        <v>4.9158903380356663E-3</v>
      </c>
      <c r="CN26" s="25">
        <f>'RIMS II Type I Employment'!CN26*VLOOKUP('Equation 4 Type I FTE'!$B26,'Equation 3 FTE Conversion'!$B$10:$E$32,4,FALSE)</f>
        <v>2.8601543784934789E-3</v>
      </c>
      <c r="CO26" s="25">
        <f>'RIMS II Type I Employment'!CO26*VLOOKUP('Equation 4 Type I FTE'!$B26,'Equation 3 FTE Conversion'!$B$10:$E$32,4,FALSE)</f>
        <v>4.0220920947564541E-3</v>
      </c>
      <c r="CP26" s="25">
        <f>'RIMS II Type I Employment'!CP26*VLOOKUP('Equation 4 Type I FTE'!$B26,'Equation 3 FTE Conversion'!$B$10:$E$32,4,FALSE)</f>
        <v>4.2902315677402179E-3</v>
      </c>
      <c r="CQ26" s="25">
        <f>'RIMS II Type I Employment'!CQ26*VLOOKUP('Equation 4 Type I FTE'!$B26,'Equation 3 FTE Conversion'!$B$10:$E$32,4,FALSE)</f>
        <v>4.2902315677402179E-3</v>
      </c>
      <c r="CR26" s="25">
        <f>'RIMS II Type I Employment'!CR26*VLOOKUP('Equation 4 Type I FTE'!$B26,'Equation 3 FTE Conversion'!$B$10:$E$32,4,FALSE)</f>
        <v>4.0220920947564541E-3</v>
      </c>
      <c r="CS26" s="25">
        <f>'RIMS II Type I Employment'!CS26*VLOOKUP('Equation 4 Type I FTE'!$B26,'Equation 3 FTE Conversion'!$B$10:$E$32,4,FALSE)</f>
        <v>4.2902315677402179E-3</v>
      </c>
      <c r="CT26" s="25">
        <f>'RIMS II Type I Employment'!CT26*VLOOKUP('Equation 4 Type I FTE'!$B26,'Equation 3 FTE Conversion'!$B$10:$E$32,4,FALSE)</f>
        <v>3.3964333244610057E-3</v>
      </c>
      <c r="CU26" s="25">
        <f>'RIMS II Type I Employment'!CU26*VLOOKUP('Equation 4 Type I FTE'!$B26,'Equation 3 FTE Conversion'!$B$10:$E$32,4,FALSE)</f>
        <v>2.7707745541655573E-3</v>
      </c>
      <c r="CV26" s="25">
        <f>'RIMS II Type I Employment'!CV26*VLOOKUP('Equation 4 Type I FTE'!$B26,'Equation 3 FTE Conversion'!$B$10:$E$32,4,FALSE)</f>
        <v>5.6309289326590363E-3</v>
      </c>
      <c r="CW26" s="25">
        <f>'RIMS II Type I Employment'!CW26*VLOOKUP('Equation 4 Type I FTE'!$B26,'Equation 3 FTE Conversion'!$B$10:$E$32,4,FALSE)</f>
        <v>3.9327122704285334E-3</v>
      </c>
      <c r="CX26" s="25">
        <f>'RIMS II Type I Employment'!CX26*VLOOKUP('Equation 4 Type I FTE'!$B26,'Equation 3 FTE Conversion'!$B$10:$E$32,4,FALSE)</f>
        <v>5.5415491083311147E-3</v>
      </c>
      <c r="CY26" s="25">
        <f>'RIMS II Type I Employment'!CY26*VLOOKUP('Equation 4 Type I FTE'!$B26,'Equation 3 FTE Conversion'!$B$10:$E$32,4,FALSE)</f>
        <v>4.4689912163960602E-3</v>
      </c>
      <c r="CZ26" s="25">
        <f>'RIMS II Type I Employment'!CZ26*VLOOKUP('Equation 4 Type I FTE'!$B26,'Equation 3 FTE Conversion'!$B$10:$E$32,4,FALSE)</f>
        <v>1.5194570135746604E-3</v>
      </c>
      <c r="DA26" s="25">
        <f>'RIMS II Type I Employment'!DA26*VLOOKUP('Equation 4 Type I FTE'!$B26,'Equation 3 FTE Conversion'!$B$10:$E$32,4,FALSE)</f>
        <v>3.3964333244610057E-3</v>
      </c>
      <c r="DB26" s="25">
        <f>'RIMS II Type I Employment'!DB26*VLOOKUP('Equation 4 Type I FTE'!$B26,'Equation 3 FTE Conversion'!$B$10:$E$32,4,FALSE)</f>
        <v>1.8769763108863453E-3</v>
      </c>
      <c r="DC26" s="25">
        <f>'RIMS II Type I Employment'!DC26*VLOOKUP('Equation 4 Type I FTE'!$B26,'Equation 3 FTE Conversion'!$B$10:$E$32,4,FALSE)</f>
        <v>2.7707745541655573E-3</v>
      </c>
      <c r="DD26" s="25">
        <f>'RIMS II Type I Employment'!DD26*VLOOKUP('Equation 4 Type I FTE'!$B26,'Equation 3 FTE Conversion'!$B$10:$E$32,4,FALSE)</f>
        <v>2.5920149055097151E-3</v>
      </c>
      <c r="DE26" s="25">
        <f>'RIMS II Type I Employment'!DE26*VLOOKUP('Equation 4 Type I FTE'!$B26,'Equation 3 FTE Conversion'!$B$10:$E$32,4,FALSE)</f>
        <v>2.9495342028214E-3</v>
      </c>
      <c r="DF26" s="25">
        <f>'RIMS II Type I Employment'!DF26*VLOOKUP('Equation 4 Type I FTE'!$B26,'Equation 3 FTE Conversion'!$B$10:$E$32,4,FALSE)</f>
        <v>2.2344956081980301E-3</v>
      </c>
      <c r="DG26" s="25">
        <f>'RIMS II Type I Employment'!DG26*VLOOKUP('Equation 4 Type I FTE'!$B26,'Equation 3 FTE Conversion'!$B$10:$E$32,4,FALSE)</f>
        <v>2.9495342028214E-3</v>
      </c>
      <c r="DH26" s="25">
        <f>'RIMS II Type I Employment'!DH26*VLOOKUP('Equation 4 Type I FTE'!$B26,'Equation 3 FTE Conversion'!$B$10:$E$32,4,FALSE)</f>
        <v>3.2176736758051635E-3</v>
      </c>
      <c r="DI26" s="25">
        <f>'RIMS II Type I Employment'!DI26*VLOOKUP('Equation 4 Type I FTE'!$B26,'Equation 3 FTE Conversion'!$B$10:$E$32,4,FALSE)</f>
        <v>1.8769763108863453E-3</v>
      </c>
      <c r="DJ26" s="25">
        <f>'RIMS II Type I Employment'!DJ26*VLOOKUP('Equation 4 Type I FTE'!$B26,'Equation 3 FTE Conversion'!$B$10:$E$32,4,FALSE)</f>
        <v>1.8769763108863453E-3</v>
      </c>
      <c r="DK26" s="25">
        <f>'RIMS II Type I Employment'!DK26*VLOOKUP('Equation 4 Type I FTE'!$B26,'Equation 3 FTE Conversion'!$B$10:$E$32,4,FALSE)</f>
        <v>2.4132552568538728E-3</v>
      </c>
      <c r="DL26" s="25">
        <f>'RIMS II Type I Employment'!DL26*VLOOKUP('Equation 4 Type I FTE'!$B26,'Equation 3 FTE Conversion'!$B$10:$E$32,4,FALSE)</f>
        <v>3.8433324461006118E-3</v>
      </c>
      <c r="DM26" s="25">
        <f>'RIMS II Type I Employment'!DM26*VLOOKUP('Equation 4 Type I FTE'!$B26,'Equation 3 FTE Conversion'!$B$10:$E$32,4,FALSE)</f>
        <v>1.251317540590897E-3</v>
      </c>
      <c r="DN26" s="25">
        <f>'RIMS II Type I Employment'!DN26*VLOOKUP('Equation 4 Type I FTE'!$B26,'Equation 3 FTE Conversion'!$B$10:$E$32,4,FALSE)</f>
        <v>5.0052701623635879E-3</v>
      </c>
      <c r="DO26" s="25">
        <f>'RIMS II Type I Employment'!DO26*VLOOKUP('Equation 4 Type I FTE'!$B26,'Equation 3 FTE Conversion'!$B$10:$E$32,4,FALSE)</f>
        <v>2.5920149055097151E-3</v>
      </c>
      <c r="DP26" s="25">
        <f>'RIMS II Type I Employment'!DP26*VLOOKUP('Equation 4 Type I FTE'!$B26,'Equation 3 FTE Conversion'!$B$10:$E$32,4,FALSE)</f>
        <v>2.0557359595421878E-3</v>
      </c>
      <c r="DQ26" s="25">
        <f>'RIMS II Type I Employment'!DQ26*VLOOKUP('Equation 4 Type I FTE'!$B26,'Equation 3 FTE Conversion'!$B$10:$E$32,4,FALSE)</f>
        <v>2.2344956081980301E-3</v>
      </c>
      <c r="DR26" s="25">
        <f>'RIMS II Type I Employment'!DR26*VLOOKUP('Equation 4 Type I FTE'!$B26,'Equation 3 FTE Conversion'!$B$10:$E$32,4,FALSE)</f>
        <v>2.9495342028214E-3</v>
      </c>
      <c r="DS26" s="25">
        <f>'RIMS II Type I Employment'!DS26*VLOOKUP('Equation 4 Type I FTE'!$B26,'Equation 3 FTE Conversion'!$B$10:$E$32,4,FALSE)</f>
        <v>2.4132552568538728E-3</v>
      </c>
      <c r="DT26" s="25">
        <f>'RIMS II Type I Employment'!DT26*VLOOKUP('Equation 4 Type I FTE'!$B26,'Equation 3 FTE Conversion'!$B$10:$E$32,4,FALSE)</f>
        <v>3.66457279744477E-3</v>
      </c>
      <c r="DU26" s="25">
        <f>'RIMS II Type I Employment'!DU26*VLOOKUP('Equation 4 Type I FTE'!$B26,'Equation 3 FTE Conversion'!$B$10:$E$32,4,FALSE)</f>
        <v>4.2902315677402179E-3</v>
      </c>
      <c r="DV26" s="25">
        <f>'RIMS II Type I Employment'!DV26*VLOOKUP('Equation 4 Type I FTE'!$B26,'Equation 3 FTE Conversion'!$B$10:$E$32,4,FALSE)</f>
        <v>3.3964333244610057E-3</v>
      </c>
      <c r="DW26" s="25">
        <f>'RIMS II Type I Employment'!DW26*VLOOKUP('Equation 4 Type I FTE'!$B26,'Equation 3 FTE Conversion'!$B$10:$E$32,4,FALSE)</f>
        <v>2.145115783870109E-3</v>
      </c>
      <c r="DX26" s="25">
        <f>'RIMS II Type I Employment'!DX26*VLOOKUP('Equation 4 Type I FTE'!$B26,'Equation 3 FTE Conversion'!$B$10:$E$32,4,FALSE)</f>
        <v>2.6813947298376362E-3</v>
      </c>
      <c r="DY26" s="25">
        <f>'RIMS II Type I Employment'!DY26*VLOOKUP('Equation 4 Type I FTE'!$B26,'Equation 3 FTE Conversion'!$B$10:$E$32,4,FALSE)</f>
        <v>2.2344956081980301E-3</v>
      </c>
      <c r="DZ26" s="25">
        <f>'RIMS II Type I Employment'!DZ26*VLOOKUP('Equation 4 Type I FTE'!$B26,'Equation 3 FTE Conversion'!$B$10:$E$32,4,FALSE)</f>
        <v>3.2176736758051635E-3</v>
      </c>
      <c r="EA26" s="25">
        <f>'RIMS II Type I Employment'!EA26*VLOOKUP('Equation 4 Type I FTE'!$B26,'Equation 3 FTE Conversion'!$B$10:$E$32,4,FALSE)</f>
        <v>2.3238754325259512E-3</v>
      </c>
      <c r="EB26" s="25">
        <f>'RIMS II Type I Employment'!EB26*VLOOKUP('Equation 4 Type I FTE'!$B26,'Equation 3 FTE Conversion'!$B$10:$E$32,4,FALSE)</f>
        <v>2.4132552568538728E-3</v>
      </c>
      <c r="EC26" s="25">
        <f>'RIMS II Type I Employment'!EC26*VLOOKUP('Equation 4 Type I FTE'!$B26,'Equation 3 FTE Conversion'!$B$10:$E$32,4,FALSE)</f>
        <v>1.8769763108863453E-3</v>
      </c>
      <c r="ED26" s="25">
        <f>'RIMS II Type I Employment'!ED26*VLOOKUP('Equation 4 Type I FTE'!$B26,'Equation 3 FTE Conversion'!$B$10:$E$32,4,FALSE)</f>
        <v>3.0389140271493208E-3</v>
      </c>
      <c r="EE26" s="25">
        <f>'RIMS II Type I Employment'!EE26*VLOOKUP('Equation 4 Type I FTE'!$B26,'Equation 3 FTE Conversion'!$B$10:$E$32,4,FALSE)</f>
        <v>2.8601543784934789E-3</v>
      </c>
      <c r="EF26" s="25">
        <f>'RIMS II Type I Employment'!EF26*VLOOKUP('Equation 4 Type I FTE'!$B26,'Equation 3 FTE Conversion'!$B$10:$E$32,4,FALSE)</f>
        <v>2.6813947298376362E-3</v>
      </c>
      <c r="EG26" s="25">
        <f>'RIMS II Type I Employment'!EG26*VLOOKUP('Equation 4 Type I FTE'!$B26,'Equation 3 FTE Conversion'!$B$10:$E$32,4,FALSE)</f>
        <v>5.8096885813148785E-3</v>
      </c>
      <c r="EH26" s="25">
        <f>'RIMS II Type I Employment'!EH26*VLOOKUP('Equation 4 Type I FTE'!$B26,'Equation 3 FTE Conversion'!$B$10:$E$32,4,FALSE)</f>
        <v>2.2344956081980301E-3</v>
      </c>
      <c r="EI26" s="25">
        <f>'RIMS II Type I Employment'!EI26*VLOOKUP('Equation 4 Type I FTE'!$B26,'Equation 3 FTE Conversion'!$B$10:$E$32,4,FALSE)</f>
        <v>2.0557359595421878E-3</v>
      </c>
      <c r="EJ26" s="25">
        <f>'RIMS II Type I Employment'!EJ26*VLOOKUP('Equation 4 Type I FTE'!$B26,'Equation 3 FTE Conversion'!$B$10:$E$32,4,FALSE)</f>
        <v>2.5026350811817939E-3</v>
      </c>
      <c r="EK26" s="25">
        <f>'RIMS II Type I Employment'!EK26*VLOOKUP('Equation 4 Type I FTE'!$B26,'Equation 3 FTE Conversion'!$B$10:$E$32,4,FALSE)</f>
        <v>3.8433324461006118E-3</v>
      </c>
      <c r="EL26" s="25">
        <f>'RIMS II Type I Employment'!EL26*VLOOKUP('Equation 4 Type I FTE'!$B26,'Equation 3 FTE Conversion'!$B$10:$E$32,4,FALSE)</f>
        <v>3.7539526217726907E-3</v>
      </c>
      <c r="EM26" s="25">
        <f>'RIMS II Type I Employment'!EM26*VLOOKUP('Equation 4 Type I FTE'!$B26,'Equation 3 FTE Conversion'!$B$10:$E$32,4,FALSE)</f>
        <v>1.8769763108863453E-3</v>
      </c>
      <c r="EN26" s="25">
        <f>'RIMS II Type I Employment'!EN26*VLOOKUP('Equation 4 Type I FTE'!$B26,'Equation 3 FTE Conversion'!$B$10:$E$32,4,FALSE)</f>
        <v>4.1114719190843757E-3</v>
      </c>
      <c r="EO26" s="25">
        <f>'RIMS II Type I Employment'!EO26*VLOOKUP('Equation 4 Type I FTE'!$B26,'Equation 3 FTE Conversion'!$B$10:$E$32,4,FALSE)</f>
        <v>4.2008517434122972E-3</v>
      </c>
      <c r="EP26" s="25">
        <f>'RIMS II Type I Employment'!EP26*VLOOKUP('Equation 4 Type I FTE'!$B26,'Equation 3 FTE Conversion'!$B$10:$E$32,4,FALSE)</f>
        <v>4.1114719190843757E-3</v>
      </c>
      <c r="EQ26" s="25">
        <f>'RIMS II Type I Employment'!EQ26*VLOOKUP('Equation 4 Type I FTE'!$B26,'Equation 3 FTE Conversion'!$B$10:$E$32,4,FALSE)</f>
        <v>3.7539526217726907E-3</v>
      </c>
      <c r="ER26" s="25">
        <f>'RIMS II Type I Employment'!ER26*VLOOKUP('Equation 4 Type I FTE'!$B26,'Equation 3 FTE Conversion'!$B$10:$E$32,4,FALSE)</f>
        <v>3.8433324461006118E-3</v>
      </c>
      <c r="ES26" s="25">
        <f>'RIMS II Type I Employment'!ES26*VLOOKUP('Equation 4 Type I FTE'!$B26,'Equation 3 FTE Conversion'!$B$10:$E$32,4,FALSE)</f>
        <v>5.8096885813148785E-3</v>
      </c>
      <c r="ET26" s="25">
        <f>'RIMS II Type I Employment'!ET26*VLOOKUP('Equation 4 Type I FTE'!$B26,'Equation 3 FTE Conversion'!$B$10:$E$32,4,FALSE)</f>
        <v>5.0946499866915095E-3</v>
      </c>
      <c r="EU26" s="25">
        <f>'RIMS II Type I Employment'!EU26*VLOOKUP('Equation 4 Type I FTE'!$B26,'Equation 3 FTE Conversion'!$B$10:$E$32,4,FALSE)</f>
        <v>4.1114719190843757E-3</v>
      </c>
      <c r="EV26" s="25">
        <f>'RIMS II Type I Employment'!EV26*VLOOKUP('Equation 4 Type I FTE'!$B26,'Equation 3 FTE Conversion'!$B$10:$E$32,4,FALSE)</f>
        <v>2.6813947298376362E-3</v>
      </c>
      <c r="EW26" s="25">
        <f>'RIMS II Type I Employment'!EW26*VLOOKUP('Equation 4 Type I FTE'!$B26,'Equation 3 FTE Conversion'!$B$10:$E$32,4,FALSE)</f>
        <v>2.145115783870109E-3</v>
      </c>
      <c r="EX26" s="25">
        <f>'RIMS II Type I Employment'!EX26*VLOOKUP('Equation 4 Type I FTE'!$B26,'Equation 3 FTE Conversion'!$B$10:$E$32,4,FALSE)</f>
        <v>3.3964333244610057E-3</v>
      </c>
      <c r="EY26" s="25">
        <f>'RIMS II Type I Employment'!EY26*VLOOKUP('Equation 4 Type I FTE'!$B26,'Equation 3 FTE Conversion'!$B$10:$E$32,4,FALSE)</f>
        <v>3.1282938514772423E-3</v>
      </c>
      <c r="EZ26" s="25">
        <f>'RIMS II Type I Employment'!EZ26*VLOOKUP('Equation 4 Type I FTE'!$B26,'Equation 3 FTE Conversion'!$B$10:$E$32,4,FALSE)</f>
        <v>3.5751929731168484E-3</v>
      </c>
      <c r="FA26" s="25">
        <f>'RIMS II Type I Employment'!FA26*VLOOKUP('Equation 4 Type I FTE'!$B26,'Equation 3 FTE Conversion'!$B$10:$E$32,4,FALSE)</f>
        <v>4.5583710407239818E-3</v>
      </c>
      <c r="FB26" s="25">
        <f>'RIMS II Type I Employment'!FB26*VLOOKUP('Equation 4 Type I FTE'!$B26,'Equation 3 FTE Conversion'!$B$10:$E$32,4,FALSE)</f>
        <v>8.8486026084641997E-3</v>
      </c>
      <c r="FC26" s="25">
        <f>'RIMS II Type I Employment'!FC26*VLOOKUP('Equation 4 Type I FTE'!$B26,'Equation 3 FTE Conversion'!$B$10:$E$32,4,FALSE)</f>
        <v>4.737130689379824E-3</v>
      </c>
      <c r="FD26" s="25">
        <f>'RIMS II Type I Employment'!FD26*VLOOKUP('Equation 4 Type I FTE'!$B26,'Equation 3 FTE Conversion'!$B$10:$E$32,4,FALSE)</f>
        <v>3.0389140271493208E-3</v>
      </c>
      <c r="FE26" s="25">
        <f>'RIMS II Type I Employment'!FE26*VLOOKUP('Equation 4 Type I FTE'!$B26,'Equation 3 FTE Conversion'!$B$10:$E$32,4,FALSE)</f>
        <v>1.7875964865584242E-3</v>
      </c>
      <c r="FF26" s="25">
        <f>'RIMS II Type I Employment'!FF26*VLOOKUP('Equation 4 Type I FTE'!$B26,'Equation 3 FTE Conversion'!$B$10:$E$32,4,FALSE)</f>
        <v>2.4132552568538728E-3</v>
      </c>
      <c r="FG26" s="25">
        <f>'RIMS II Type I Employment'!FG26*VLOOKUP('Equation 4 Type I FTE'!$B26,'Equation 3 FTE Conversion'!$B$10:$E$32,4,FALSE)</f>
        <v>8.9379824327921204E-3</v>
      </c>
      <c r="FH26" s="25">
        <f>'RIMS II Type I Employment'!FH26*VLOOKUP('Equation 4 Type I FTE'!$B26,'Equation 3 FTE Conversion'!$B$10:$E$32,4,FALSE)</f>
        <v>4.0220920947564541E-3</v>
      </c>
      <c r="FI26" s="25">
        <f>'RIMS II Type I Employment'!FI26*VLOOKUP('Equation 4 Type I FTE'!$B26,'Equation 3 FTE Conversion'!$B$10:$E$32,4,FALSE)</f>
        <v>5.2734096353473509E-3</v>
      </c>
      <c r="FJ26" s="25">
        <f>'RIMS II Type I Employment'!FJ26*VLOOKUP('Equation 4 Type I FTE'!$B26,'Equation 3 FTE Conversion'!$B$10:$E$32,4,FALSE)</f>
        <v>1.0189299973383019E-2</v>
      </c>
      <c r="FK26" s="25">
        <f>'RIMS II Type I Employment'!FK26*VLOOKUP('Equation 4 Type I FTE'!$B26,'Equation 3 FTE Conversion'!$B$10:$E$32,4,FALSE)</f>
        <v>8.1335640138408306E-3</v>
      </c>
      <c r="FL26" s="25">
        <f>'RIMS II Type I Employment'!FL26*VLOOKUP('Equation 4 Type I FTE'!$B26,'Equation 3 FTE Conversion'!$B$10:$E$32,4,FALSE)</f>
        <v>4.6477508650519025E-3</v>
      </c>
      <c r="FM26" s="25">
        <f>'RIMS II Type I Employment'!FM26*VLOOKUP('Equation 4 Type I FTE'!$B26,'Equation 3 FTE Conversion'!$B$10:$E$32,4,FALSE)</f>
        <v>6.9716262975778537E-3</v>
      </c>
      <c r="FN26" s="25">
        <f>'RIMS II Type I Employment'!FN26*VLOOKUP('Equation 4 Type I FTE'!$B26,'Equation 3 FTE Conversion'!$B$10:$E$32,4,FALSE)</f>
        <v>9.1167420814479636E-3</v>
      </c>
      <c r="FO26" s="25">
        <f>'RIMS II Type I Employment'!FO26*VLOOKUP('Equation 4 Type I FTE'!$B26,'Equation 3 FTE Conversion'!$B$10:$E$32,4,FALSE)</f>
        <v>4.2902315677402179E-3</v>
      </c>
      <c r="FP26" s="25">
        <f>'RIMS II Type I Employment'!FP26*VLOOKUP('Equation 4 Type I FTE'!$B26,'Equation 3 FTE Conversion'!$B$10:$E$32,4,FALSE)</f>
        <v>8.312323662496672E-3</v>
      </c>
      <c r="FQ26" s="25">
        <f>'RIMS II Type I Employment'!FQ26*VLOOKUP('Equation 4 Type I FTE'!$B26,'Equation 3 FTE Conversion'!$B$10:$E$32,4,FALSE)</f>
        <v>4.1114719190843757E-3</v>
      </c>
      <c r="FR26" s="25">
        <f>'RIMS II Type I Employment'!FR26*VLOOKUP('Equation 4 Type I FTE'!$B26,'Equation 3 FTE Conversion'!$B$10:$E$32,4,FALSE)</f>
        <v>4.8265105137077456E-3</v>
      </c>
      <c r="FS26" s="25">
        <f>'RIMS II Type I Employment'!FS26*VLOOKUP('Equation 4 Type I FTE'!$B26,'Equation 3 FTE Conversion'!$B$10:$E$32,4,FALSE)</f>
        <v>6.1672078786265631E-3</v>
      </c>
      <c r="FT26" s="25">
        <f>'RIMS II Type I Employment'!FT26*VLOOKUP('Equation 4 Type I FTE'!$B26,'Equation 3 FTE Conversion'!$B$10:$E$32,4,FALSE)</f>
        <v>4.9158903380356663E-3</v>
      </c>
      <c r="FU26" s="25">
        <f>'RIMS II Type I Employment'!FU26*VLOOKUP('Equation 4 Type I FTE'!$B26,'Equation 3 FTE Conversion'!$B$10:$E$32,4,FALSE)</f>
        <v>8.9379824327921204E-3</v>
      </c>
      <c r="FV26" s="25">
        <f>'RIMS II Type I Employment'!FV26*VLOOKUP('Equation 4 Type I FTE'!$B26,'Equation 3 FTE Conversion'!$B$10:$E$32,4,FALSE)</f>
        <v>4.0220920947564541E-3</v>
      </c>
      <c r="FW26" s="25">
        <f>'RIMS II Type I Employment'!FW26*VLOOKUP('Equation 4 Type I FTE'!$B26,'Equation 3 FTE Conversion'!$B$10:$E$32,4,FALSE)</f>
        <v>4.737130689379824E-3</v>
      </c>
      <c r="FX26" s="25">
        <f>'RIMS II Type I Employment'!FX26*VLOOKUP('Equation 4 Type I FTE'!$B26,'Equation 3 FTE Conversion'!$B$10:$E$32,4,FALSE)</f>
        <v>4.5583710407239818E-3</v>
      </c>
      <c r="FY26" s="25">
        <f>'RIMS II Type I Employment'!FY26*VLOOKUP('Equation 4 Type I FTE'!$B26,'Equation 3 FTE Conversion'!$B$10:$E$32,4,FALSE)</f>
        <v>5.7203087569869578E-3</v>
      </c>
      <c r="FZ26" s="25">
        <f>'RIMS II Type I Employment'!FZ26*VLOOKUP('Equation 4 Type I FTE'!$B26,'Equation 3 FTE Conversion'!$B$10:$E$32,4,FALSE)</f>
        <v>2.7707745541655573E-3</v>
      </c>
      <c r="GA26" s="25">
        <f>'RIMS II Type I Employment'!GA26*VLOOKUP('Equation 4 Type I FTE'!$B26,'Equation 3 FTE Conversion'!$B$10:$E$32,4,FALSE)</f>
        <v>3.0389140271493208E-3</v>
      </c>
      <c r="GB26" s="25">
        <f>'RIMS II Type I Employment'!GB26*VLOOKUP('Equation 4 Type I FTE'!$B26,'Equation 3 FTE Conversion'!$B$10:$E$32,4,FALSE)</f>
        <v>2.5026350811817939E-3</v>
      </c>
      <c r="GC26" s="25">
        <f>'RIMS II Type I Employment'!GC26*VLOOKUP('Equation 4 Type I FTE'!$B26,'Equation 3 FTE Conversion'!$B$10:$E$32,4,FALSE)</f>
        <v>2.5920149055097151E-3</v>
      </c>
      <c r="GD26" s="25">
        <f>'RIMS II Type I Employment'!GD26*VLOOKUP('Equation 4 Type I FTE'!$B26,'Equation 3 FTE Conversion'!$B$10:$E$32,4,FALSE)</f>
        <v>2.8601543784934789E-3</v>
      </c>
      <c r="GE26" s="25">
        <f>'RIMS II Type I Employment'!GE26*VLOOKUP('Equation 4 Type I FTE'!$B26,'Equation 3 FTE Conversion'!$B$10:$E$32,4,FALSE)</f>
        <v>1.4300771892467395E-3</v>
      </c>
      <c r="GF26" s="25">
        <f>'RIMS II Type I Employment'!GF26*VLOOKUP('Equation 4 Type I FTE'!$B26,'Equation 3 FTE Conversion'!$B$10:$E$32,4,FALSE)</f>
        <v>2.8601543784934789E-3</v>
      </c>
      <c r="GG26" s="25">
        <f>'RIMS II Type I Employment'!GG26*VLOOKUP('Equation 4 Type I FTE'!$B26,'Equation 3 FTE Conversion'!$B$10:$E$32,4,FALSE)</f>
        <v>4.5583710407239818E-3</v>
      </c>
      <c r="GH26" s="25">
        <f>'RIMS II Type I Employment'!GH26*VLOOKUP('Equation 4 Type I FTE'!$B26,'Equation 3 FTE Conversion'!$B$10:$E$32,4,FALSE)</f>
        <v>3.1282938514772423E-3</v>
      </c>
      <c r="GI26" s="25">
        <f>'RIMS II Type I Employment'!GI26*VLOOKUP('Equation 4 Type I FTE'!$B26,'Equation 3 FTE Conversion'!$B$10:$E$32,4,FALSE)</f>
        <v>4.1114719190843757E-3</v>
      </c>
      <c r="GJ26" s="25">
        <f>'RIMS II Type I Employment'!GJ26*VLOOKUP('Equation 4 Type I FTE'!$B26,'Equation 3 FTE Conversion'!$B$10:$E$32,4,FALSE)</f>
        <v>5.5415491083311147E-3</v>
      </c>
      <c r="GK26" s="25">
        <f>'RIMS II Type I Employment'!GK26*VLOOKUP('Equation 4 Type I FTE'!$B26,'Equation 3 FTE Conversion'!$B$10:$E$32,4,FALSE)</f>
        <v>4.737130689379824E-3</v>
      </c>
      <c r="GL26" s="25">
        <f>'RIMS II Type I Employment'!GL26*VLOOKUP('Equation 4 Type I FTE'!$B26,'Equation 3 FTE Conversion'!$B$10:$E$32,4,FALSE)</f>
        <v>6.3459675272824062E-3</v>
      </c>
      <c r="GM26" s="25">
        <f>'RIMS II Type I Employment'!GM26*VLOOKUP('Equation 4 Type I FTE'!$B26,'Equation 3 FTE Conversion'!$B$10:$E$32,4,FALSE)</f>
        <v>4.5583710407239818E-3</v>
      </c>
      <c r="GN26" s="25">
        <f>'RIMS II Type I Employment'!GN26*VLOOKUP('Equation 4 Type I FTE'!$B26,'Equation 3 FTE Conversion'!$B$10:$E$32,4,FALSE)</f>
        <v>3.1282938514772423E-3</v>
      </c>
      <c r="GO26" s="25">
        <f>'RIMS II Type I Employment'!GO26*VLOOKUP('Equation 4 Type I FTE'!$B26,'Equation 3 FTE Conversion'!$B$10:$E$32,4,FALSE)</f>
        <v>2.5026350811817939E-3</v>
      </c>
      <c r="GP26" s="25">
        <f>'RIMS II Type I Employment'!GP26*VLOOKUP('Equation 4 Type I FTE'!$B26,'Equation 3 FTE Conversion'!$B$10:$E$32,4,FALSE)</f>
        <v>3.3964333244610057E-3</v>
      </c>
      <c r="GQ26" s="25">
        <f>'RIMS II Type I Employment'!GQ26*VLOOKUP('Equation 4 Type I FTE'!$B26,'Equation 3 FTE Conversion'!$B$10:$E$32,4,FALSE)</f>
        <v>7.4185254192174607E-3</v>
      </c>
      <c r="GR26" s="25">
        <f>'RIMS II Type I Employment'!GR26*VLOOKUP('Equation 4 Type I FTE'!$B26,'Equation 3 FTE Conversion'!$B$10:$E$32,4,FALSE)</f>
        <v>5.3627894596752724E-3</v>
      </c>
      <c r="GS26" s="25">
        <f>'RIMS II Type I Employment'!GS26*VLOOKUP('Equation 4 Type I FTE'!$B26,'Equation 3 FTE Conversion'!$B$10:$E$32,4,FALSE)</f>
        <v>3.5751929731168484E-3</v>
      </c>
      <c r="GT26" s="25">
        <f>'RIMS II Type I Employment'!GT26*VLOOKUP('Equation 4 Type I FTE'!$B26,'Equation 3 FTE Conversion'!$B$10:$E$32,4,FALSE)</f>
        <v>3.9327122704285334E-3</v>
      </c>
      <c r="GU26" s="25">
        <f>'RIMS II Type I Employment'!GU26*VLOOKUP('Equation 4 Type I FTE'!$B26,'Equation 3 FTE Conversion'!$B$10:$E$32,4,FALSE)</f>
        <v>4.2008517434122972E-3</v>
      </c>
      <c r="GV26" s="25">
        <f>'RIMS II Type I Employment'!GV26*VLOOKUP('Equation 4 Type I FTE'!$B26,'Equation 3 FTE Conversion'!$B$10:$E$32,4,FALSE)</f>
        <v>4.9158903380356663E-3</v>
      </c>
      <c r="GW26" s="25">
        <f>'RIMS II Type I Employment'!GW26*VLOOKUP('Equation 4 Type I FTE'!$B26,'Equation 3 FTE Conversion'!$B$10:$E$32,4,FALSE)</f>
        <v>5.0946499866915095E-3</v>
      </c>
      <c r="GX26" s="25">
        <f>'RIMS II Type I Employment'!GX26*VLOOKUP('Equation 4 Type I FTE'!$B26,'Equation 3 FTE Conversion'!$B$10:$E$32,4,FALSE)</f>
        <v>5.1840298110194302E-3</v>
      </c>
      <c r="GY26" s="25">
        <f>'RIMS II Type I Employment'!GY26*VLOOKUP('Equation 4 Type I FTE'!$B26,'Equation 3 FTE Conversion'!$B$10:$E$32,4,FALSE)</f>
        <v>3.2176736758051635E-3</v>
      </c>
      <c r="GZ26" s="25">
        <f>'RIMS II Type I Employment'!GZ26*VLOOKUP('Equation 4 Type I FTE'!$B26,'Equation 3 FTE Conversion'!$B$10:$E$32,4,FALSE)</f>
        <v>4.8265105137077456E-3</v>
      </c>
      <c r="HA26" s="25">
        <f>'RIMS II Type I Employment'!HA26*VLOOKUP('Equation 4 Type I FTE'!$B26,'Equation 3 FTE Conversion'!$B$10:$E$32,4,FALSE)</f>
        <v>2.5920149055097151E-3</v>
      </c>
      <c r="HB26" s="25">
        <f>'RIMS II Type I Employment'!HB26*VLOOKUP('Equation 4 Type I FTE'!$B26,'Equation 3 FTE Conversion'!$B$10:$E$32,4,FALSE)</f>
        <v>1.9663561352142667E-3</v>
      </c>
      <c r="HC26" s="25">
        <f>'RIMS II Type I Employment'!HC26*VLOOKUP('Equation 4 Type I FTE'!$B26,'Equation 3 FTE Conversion'!$B$10:$E$32,4,FALSE)</f>
        <v>2.4132552568538728E-3</v>
      </c>
      <c r="HD26" s="25">
        <f>'RIMS II Type I Employment'!HD26*VLOOKUP('Equation 4 Type I FTE'!$B26,'Equation 3 FTE Conversion'!$B$10:$E$32,4,FALSE)</f>
        <v>3.3964333244610057E-3</v>
      </c>
      <c r="HE26" s="25">
        <f>'RIMS II Type I Employment'!HE26*VLOOKUP('Equation 4 Type I FTE'!$B26,'Equation 3 FTE Conversion'!$B$10:$E$32,4,FALSE)</f>
        <v>4.4689912163960602E-3</v>
      </c>
      <c r="HF26" s="25">
        <f>'RIMS II Type I Employment'!HF26*VLOOKUP('Equation 4 Type I FTE'!$B26,'Equation 3 FTE Conversion'!$B$10:$E$32,4,FALSE)</f>
        <v>2.7707745541655573E-3</v>
      </c>
      <c r="HG26" s="25">
        <f>'RIMS II Type I Employment'!HG26*VLOOKUP('Equation 4 Type I FTE'!$B26,'Equation 3 FTE Conversion'!$B$10:$E$32,4,FALSE)</f>
        <v>3.4858131487889269E-3</v>
      </c>
      <c r="HH26" s="25">
        <f>'RIMS II Type I Employment'!HH26*VLOOKUP('Equation 4 Type I FTE'!$B26,'Equation 3 FTE Conversion'!$B$10:$E$32,4,FALSE)</f>
        <v>6.0778280542986415E-3</v>
      </c>
      <c r="HI26" s="25">
        <f>'RIMS II Type I Employment'!HI26*VLOOKUP('Equation 4 Type I FTE'!$B26,'Equation 3 FTE Conversion'!$B$10:$E$32,4,FALSE)</f>
        <v>3.8433324461006118E-3</v>
      </c>
      <c r="HJ26" s="25">
        <f>'RIMS II Type I Employment'!HJ26*VLOOKUP('Equation 4 Type I FTE'!$B26,'Equation 3 FTE Conversion'!$B$10:$E$32,4,FALSE)</f>
        <v>5.452169284003194E-3</v>
      </c>
      <c r="HK26" s="25">
        <f>'RIMS II Type I Employment'!HK26*VLOOKUP('Equation 4 Type I FTE'!$B26,'Equation 3 FTE Conversion'!$B$10:$E$32,4,FALSE)</f>
        <v>0</v>
      </c>
      <c r="HL26" s="25">
        <f>'RIMS II Type I Employment'!HL26*VLOOKUP('Equation 4 Type I FTE'!$B26,'Equation 3 FTE Conversion'!$B$10:$E$32,4,FALSE)</f>
        <v>3.9327122704285334E-3</v>
      </c>
      <c r="HM26" s="25">
        <f>'RIMS II Type I Employment'!HM26*VLOOKUP('Equation 4 Type I FTE'!$B26,'Equation 3 FTE Conversion'!$B$10:$E$32,4,FALSE)</f>
        <v>4.2008517434122972E-3</v>
      </c>
      <c r="HN26" s="25">
        <f>'RIMS II Type I Employment'!HN26*VLOOKUP('Equation 4 Type I FTE'!$B26,'Equation 3 FTE Conversion'!$B$10:$E$32,4,FALSE)</f>
        <v>5.0946499866915095E-3</v>
      </c>
      <c r="HO26" s="25">
        <f>'RIMS II Type I Employment'!HO26*VLOOKUP('Equation 4 Type I FTE'!$B26,'Equation 3 FTE Conversion'!$B$10:$E$32,4,FALSE)</f>
        <v>3.307053500133085E-3</v>
      </c>
      <c r="HP26" s="25">
        <f>'RIMS II Type I Employment'!HP26*VLOOKUP('Equation 4 Type I FTE'!$B26,'Equation 3 FTE Conversion'!$B$10:$E$32,4,FALSE)</f>
        <v>4.9158903380356663E-3</v>
      </c>
      <c r="HQ26" s="25">
        <f>'RIMS II Type I Employment'!HQ26*VLOOKUP('Equation 4 Type I FTE'!$B26,'Equation 3 FTE Conversion'!$B$10:$E$32,4,FALSE)</f>
        <v>3.3964333244610057E-3</v>
      </c>
      <c r="HR26" s="25">
        <f>'RIMS II Type I Employment'!HR26*VLOOKUP('Equation 4 Type I FTE'!$B26,'Equation 3 FTE Conversion'!$B$10:$E$32,4,FALSE)</f>
        <v>4.737130689379824E-3</v>
      </c>
      <c r="HS26" s="25">
        <f>'RIMS II Type I Employment'!HS26*VLOOKUP('Equation 4 Type I FTE'!$B26,'Equation 3 FTE Conversion'!$B$10:$E$32,4,FALSE)</f>
        <v>1.8859142933191377E-2</v>
      </c>
      <c r="HT26" s="25">
        <f>'RIMS II Type I Employment'!HT26*VLOOKUP('Equation 4 Type I FTE'!$B26,'Equation 3 FTE Conversion'!$B$10:$E$32,4,FALSE)</f>
        <v>9.4742613787596481E-3</v>
      </c>
      <c r="HU26" s="25">
        <f>'RIMS II Type I Employment'!HU26*VLOOKUP('Equation 4 Type I FTE'!$B26,'Equation 3 FTE Conversion'!$B$10:$E$32,4,FALSE)</f>
        <v>1.6088368379025817E-3</v>
      </c>
      <c r="HV26" s="25">
        <f>'RIMS II Type I Employment'!HV26*VLOOKUP('Equation 4 Type I FTE'!$B26,'Equation 3 FTE Conversion'!$B$10:$E$32,4,FALSE)</f>
        <v>3.8433324461006118E-3</v>
      </c>
      <c r="HW26" s="25">
        <f>'RIMS II Type I Employment'!HW26*VLOOKUP('Equation 4 Type I FTE'!$B26,'Equation 3 FTE Conversion'!$B$10:$E$32,4,FALSE)</f>
        <v>3.7539526217726907E-3</v>
      </c>
      <c r="HX26" s="25">
        <f>'RIMS II Type I Employment'!HX26*VLOOKUP('Equation 4 Type I FTE'!$B26,'Equation 3 FTE Conversion'!$B$10:$E$32,4,FALSE)</f>
        <v>3.3964333244610057E-3</v>
      </c>
      <c r="HY26" s="25">
        <f>'RIMS II Type I Employment'!HY26*VLOOKUP('Equation 4 Type I FTE'!$B26,'Equation 3 FTE Conversion'!$B$10:$E$32,4,FALSE)</f>
        <v>1.7875964865584242E-3</v>
      </c>
      <c r="HZ26" s="25">
        <f>'RIMS II Type I Employment'!HZ26*VLOOKUP('Equation 4 Type I FTE'!$B26,'Equation 3 FTE Conversion'!$B$10:$E$32,4,FALSE)</f>
        <v>3.7539526217726907E-3</v>
      </c>
      <c r="IA26" s="25">
        <f>'RIMS II Type I Employment'!IA26*VLOOKUP('Equation 4 Type I FTE'!$B26,'Equation 3 FTE Conversion'!$B$10:$E$32,4,FALSE)</f>
        <v>2.5920149055097151E-3</v>
      </c>
      <c r="IB26" s="25">
        <f>'RIMS II Type I Employment'!IB26*VLOOKUP('Equation 4 Type I FTE'!$B26,'Equation 3 FTE Conversion'!$B$10:$E$32,4,FALSE)</f>
        <v>4.0220920947564541E-3</v>
      </c>
      <c r="IC26" s="25">
        <f>'RIMS II Type I Employment'!IC26*VLOOKUP('Equation 4 Type I FTE'!$B26,'Equation 3 FTE Conversion'!$B$10:$E$32,4,FALSE)</f>
        <v>3.66457279744477E-3</v>
      </c>
      <c r="ID26" s="25">
        <f>'RIMS II Type I Employment'!ID26*VLOOKUP('Equation 4 Type I FTE'!$B26,'Equation 3 FTE Conversion'!$B$10:$E$32,4,FALSE)</f>
        <v>3.0389140271493208E-3</v>
      </c>
      <c r="IE26" s="25">
        <f>'RIMS II Type I Employment'!IE26*VLOOKUP('Equation 4 Type I FTE'!$B26,'Equation 3 FTE Conversion'!$B$10:$E$32,4,FALSE)</f>
        <v>2.9495342028214E-3</v>
      </c>
      <c r="IF26" s="25">
        <f>'RIMS II Type I Employment'!IF26*VLOOKUP('Equation 4 Type I FTE'!$B26,'Equation 3 FTE Conversion'!$B$10:$E$32,4,FALSE)</f>
        <v>3.4858131487889269E-3</v>
      </c>
      <c r="IG26" s="25">
        <f>'RIMS II Type I Employment'!IG26*VLOOKUP('Equation 4 Type I FTE'!$B26,'Equation 3 FTE Conversion'!$B$10:$E$32,4,FALSE)</f>
        <v>2.9495342028214E-3</v>
      </c>
      <c r="IH26" s="25">
        <f>'RIMS II Type I Employment'!IH26*VLOOKUP('Equation 4 Type I FTE'!$B26,'Equation 3 FTE Conversion'!$B$10:$E$32,4,FALSE)</f>
        <v>3.5751929731168484E-3</v>
      </c>
      <c r="II26" s="25">
        <f>'RIMS II Type I Employment'!II26*VLOOKUP('Equation 4 Type I FTE'!$B26,'Equation 3 FTE Conversion'!$B$10:$E$32,4,FALSE)</f>
        <v>1.8769763108863453E-3</v>
      </c>
      <c r="IJ26" s="25">
        <f>'RIMS II Type I Employment'!IJ26*VLOOKUP('Equation 4 Type I FTE'!$B26,'Equation 3 FTE Conversion'!$B$10:$E$32,4,FALSE)</f>
        <v>4.0220920947564541E-3</v>
      </c>
      <c r="IK26" s="25">
        <f>'RIMS II Type I Employment'!IK26*VLOOKUP('Equation 4 Type I FTE'!$B26,'Equation 3 FTE Conversion'!$B$10:$E$32,4,FALSE)</f>
        <v>2.4132552568538728E-3</v>
      </c>
      <c r="IL26" s="25">
        <f>'RIMS II Type I Employment'!IL26*VLOOKUP('Equation 4 Type I FTE'!$B26,'Equation 3 FTE Conversion'!$B$10:$E$32,4,FALSE)</f>
        <v>2.8601543784934789E-3</v>
      </c>
      <c r="IM26" s="25">
        <f>'RIMS II Type I Employment'!IM26*VLOOKUP('Equation 4 Type I FTE'!$B26,'Equation 3 FTE Conversion'!$B$10:$E$32,4,FALSE)</f>
        <v>3.307053500133085E-3</v>
      </c>
      <c r="IN26" s="25">
        <f>'RIMS II Type I Employment'!IN26*VLOOKUP('Equation 4 Type I FTE'!$B26,'Equation 3 FTE Conversion'!$B$10:$E$32,4,FALSE)</f>
        <v>3.307053500133085E-3</v>
      </c>
      <c r="IO26" s="25">
        <f>'RIMS II Type I Employment'!IO26*VLOOKUP('Equation 4 Type I FTE'!$B26,'Equation 3 FTE Conversion'!$B$10:$E$32,4,FALSE)</f>
        <v>3.5751929731168484E-3</v>
      </c>
      <c r="IP26" s="25">
        <f>'RIMS II Type I Employment'!IP26*VLOOKUP('Equation 4 Type I FTE'!$B26,'Equation 3 FTE Conversion'!$B$10:$E$32,4,FALSE)</f>
        <v>2.9495342028214E-3</v>
      </c>
      <c r="IQ26" s="25">
        <f>'RIMS II Type I Employment'!IQ26*VLOOKUP('Equation 4 Type I FTE'!$B26,'Equation 3 FTE Conversion'!$B$10:$E$32,4,FALSE)</f>
        <v>3.7539526217726907E-3</v>
      </c>
      <c r="IR26" s="25">
        <f>'RIMS II Type I Employment'!IR26*VLOOKUP('Equation 4 Type I FTE'!$B26,'Equation 3 FTE Conversion'!$B$10:$E$32,4,FALSE)</f>
        <v>5.1840298110194302E-3</v>
      </c>
      <c r="IS26" s="25">
        <f>'RIMS II Type I Employment'!IS26*VLOOKUP('Equation 4 Type I FTE'!$B26,'Equation 3 FTE Conversion'!$B$10:$E$32,4,FALSE)</f>
        <v>2.5920149055097151E-3</v>
      </c>
      <c r="IT26" s="25">
        <f>'RIMS II Type I Employment'!IT26*VLOOKUP('Equation 4 Type I FTE'!$B26,'Equation 3 FTE Conversion'!$B$10:$E$32,4,FALSE)</f>
        <v>2.3238754325259512E-3</v>
      </c>
      <c r="IU26" s="25">
        <f>'RIMS II Type I Employment'!IU26*VLOOKUP('Equation 4 Type I FTE'!$B26,'Equation 3 FTE Conversion'!$B$10:$E$32,4,FALSE)</f>
        <v>2.2791855203619905E-2</v>
      </c>
      <c r="IV26" s="25">
        <f>'RIMS II Type I Employment'!IV26*VLOOKUP('Equation 4 Type I FTE'!$B26,'Equation 3 FTE Conversion'!$B$10:$E$32,4,FALSE)</f>
        <v>5.5415491083311147E-3</v>
      </c>
      <c r="IW26" s="25">
        <f>'RIMS II Type I Employment'!IW26*VLOOKUP('Equation 4 Type I FTE'!$B26,'Equation 3 FTE Conversion'!$B$10:$E$32,4,FALSE)</f>
        <v>3.307053500133085E-3</v>
      </c>
      <c r="IX26" s="25">
        <f>'RIMS II Type I Employment'!IX26*VLOOKUP('Equation 4 Type I FTE'!$B26,'Equation 3 FTE Conversion'!$B$10:$E$32,4,FALSE)</f>
        <v>5.7203087569869578E-3</v>
      </c>
      <c r="IY26" s="25">
        <f>'RIMS II Type I Employment'!IY26*VLOOKUP('Equation 4 Type I FTE'!$B26,'Equation 3 FTE Conversion'!$B$10:$E$32,4,FALSE)</f>
        <v>3.8433324461006118E-3</v>
      </c>
      <c r="IZ26" s="25">
        <f>'RIMS II Type I Employment'!IZ26*VLOOKUP('Equation 4 Type I FTE'!$B26,'Equation 3 FTE Conversion'!$B$10:$E$32,4,FALSE)</f>
        <v>4.1114719190843757E-3</v>
      </c>
      <c r="JA26" s="25">
        <f>'RIMS II Type I Employment'!JA26*VLOOKUP('Equation 4 Type I FTE'!$B26,'Equation 3 FTE Conversion'!$B$10:$E$32,4,FALSE)</f>
        <v>4.2008517434122972E-3</v>
      </c>
      <c r="JB26" s="25">
        <f>'RIMS II Type I Employment'!JB26*VLOOKUP('Equation 4 Type I FTE'!$B26,'Equation 3 FTE Conversion'!$B$10:$E$32,4,FALSE)</f>
        <v>1.6177748203353739E-2</v>
      </c>
      <c r="JC26" s="25">
        <f>'RIMS II Type I Employment'!JC26*VLOOKUP('Equation 4 Type I FTE'!$B26,'Equation 3 FTE Conversion'!$B$10:$E$32,4,FALSE)</f>
        <v>5.8990684056428001E-3</v>
      </c>
      <c r="JD26" s="25">
        <f>'RIMS II Type I Employment'!JD26*VLOOKUP('Equation 4 Type I FTE'!$B26,'Equation 3 FTE Conversion'!$B$10:$E$32,4,FALSE)</f>
        <v>4.4421772690976843E-2</v>
      </c>
      <c r="JE26" s="25">
        <f>'RIMS II Type I Employment'!JE26*VLOOKUP('Equation 4 Type I FTE'!$B26,'Equation 3 FTE Conversion'!$B$10:$E$32,4,FALSE)</f>
        <v>5.1840298110194302E-3</v>
      </c>
      <c r="JF26" s="25">
        <f>'RIMS II Type I Employment'!JF26*VLOOKUP('Equation 4 Type I FTE'!$B26,'Equation 3 FTE Conversion'!$B$10:$E$32,4,FALSE)</f>
        <v>5.4164173542720254E-2</v>
      </c>
      <c r="JG26" s="25">
        <f>'RIMS II Type I Employment'!JG26*VLOOKUP('Equation 4 Type I FTE'!$B26,'Equation 3 FTE Conversion'!$B$10:$E$32,4,FALSE)</f>
        <v>4.8265105137077456E-3</v>
      </c>
      <c r="JH26" s="25">
        <f>'RIMS II Type I Employment'!JH26*VLOOKUP('Equation 4 Type I FTE'!$B26,'Equation 3 FTE Conversion'!$B$10:$E$32,4,FALSE)</f>
        <v>0.10082044184189512</v>
      </c>
      <c r="JI26" s="25">
        <f>'RIMS II Type I Employment'!JI26*VLOOKUP('Equation 4 Type I FTE'!$B26,'Equation 3 FTE Conversion'!$B$10:$E$32,4,FALSE)</f>
        <v>5.7203087569869578E-3</v>
      </c>
      <c r="JJ26" s="25">
        <f>'RIMS II Type I Employment'!JJ26*VLOOKUP('Equation 4 Type I FTE'!$B26,'Equation 3 FTE Conversion'!$B$10:$E$32,4,FALSE)</f>
        <v>5.3717274421080645E-2</v>
      </c>
      <c r="JK26" s="25">
        <f>'RIMS II Type I Employment'!JK26*VLOOKUP('Equation 4 Type I FTE'!$B26,'Equation 3 FTE Conversion'!$B$10:$E$32,4,FALSE)</f>
        <v>2.3685653446899119E-2</v>
      </c>
      <c r="JL26" s="25">
        <f>'RIMS II Type I Employment'!JL26*VLOOKUP('Equation 4 Type I FTE'!$B26,'Equation 3 FTE Conversion'!$B$10:$E$32,4,FALSE)</f>
        <v>3.9595262177269094E-2</v>
      </c>
      <c r="JM26" s="25">
        <f>'RIMS II Type I Employment'!JM26*VLOOKUP('Equation 4 Type I FTE'!$B26,'Equation 3 FTE Conversion'!$B$10:$E$32,4,FALSE)</f>
        <v>9.7424008517434119E-3</v>
      </c>
      <c r="JN26" s="25">
        <f>'RIMS II Type I Employment'!JN26*VLOOKUP('Equation 4 Type I FTE'!$B26,'Equation 3 FTE Conversion'!$B$10:$E$32,4,FALSE)</f>
        <v>6.882246473249933E-3</v>
      </c>
      <c r="JO26" s="25">
        <f>'RIMS II Type I Employment'!JO26*VLOOKUP('Equation 4 Type I FTE'!$B26,'Equation 3 FTE Conversion'!$B$10:$E$32,4,FALSE)</f>
        <v>6.1672078786265631E-3</v>
      </c>
      <c r="JP26" s="25">
        <f>'RIMS II Type I Employment'!JP26*VLOOKUP('Equation 4 Type I FTE'!$B26,'Equation 3 FTE Conversion'!$B$10:$E$32,4,FALSE)</f>
        <v>5.0946499866915095E-3</v>
      </c>
      <c r="JQ26" s="25">
        <f>'RIMS II Type I Employment'!JQ26*VLOOKUP('Equation 4 Type I FTE'!$B26,'Equation 3 FTE Conversion'!$B$10:$E$32,4,FALSE)</f>
        <v>6.0778280542986415E-3</v>
      </c>
      <c r="JR26" s="25">
        <f>'RIMS II Type I Employment'!JR26*VLOOKUP('Equation 4 Type I FTE'!$B26,'Equation 3 FTE Conversion'!$B$10:$E$32,4,FALSE)</f>
        <v>1.2691935054564812E-2</v>
      </c>
      <c r="JS26" s="25">
        <f>'RIMS II Type I Employment'!JS26*VLOOKUP('Equation 4 Type I FTE'!$B26,'Equation 3 FTE Conversion'!$B$10:$E$32,4,FALSE)</f>
        <v>9.1167420814479636E-3</v>
      </c>
      <c r="JT26" s="25">
        <f>'RIMS II Type I Employment'!JT26*VLOOKUP('Equation 4 Type I FTE'!$B26,'Equation 3 FTE Conversion'!$B$10:$E$32,4,FALSE)</f>
        <v>7.0610061219057762E-3</v>
      </c>
      <c r="JU26" s="25">
        <f>'RIMS II Type I Employment'!JU26*VLOOKUP('Equation 4 Type I FTE'!$B26,'Equation 3 FTE Conversion'!$B$10:$E$32,4,FALSE)</f>
        <v>5.9884482299707208E-3</v>
      </c>
      <c r="JV26" s="25">
        <f>'RIMS II Type I Employment'!JV26*VLOOKUP('Equation 4 Type I FTE'!$B26,'Equation 3 FTE Conversion'!$B$10:$E$32,4,FALSE)</f>
        <v>1.0725578919350545E-2</v>
      </c>
      <c r="JW26" s="25">
        <f>'RIMS II Type I Employment'!JW26*VLOOKUP('Equation 4 Type I FTE'!$B26,'Equation 3 FTE Conversion'!$B$10:$E$32,4,FALSE)</f>
        <v>1.2781314878892733E-2</v>
      </c>
      <c r="JX26" s="25">
        <f>'RIMS II Type I Employment'!JX26*VLOOKUP('Equation 4 Type I FTE'!$B26,'Equation 3 FTE Conversion'!$B$10:$E$32,4,FALSE)</f>
        <v>9.295501730103805E-3</v>
      </c>
      <c r="JY26" s="25">
        <f>'RIMS II Type I Employment'!JY26*VLOOKUP('Equation 4 Type I FTE'!$B26,'Equation 3 FTE Conversion'!$B$10:$E$32,4,FALSE)</f>
        <v>5.452169284003194E-3</v>
      </c>
      <c r="JZ26" s="25">
        <f>'RIMS II Type I Employment'!JZ26*VLOOKUP('Equation 4 Type I FTE'!$B26,'Equation 3 FTE Conversion'!$B$10:$E$32,4,FALSE)</f>
        <v>1.2513175405908969E-2</v>
      </c>
      <c r="KA26" s="25">
        <f>'RIMS II Type I Employment'!KA26*VLOOKUP('Equation 4 Type I FTE'!$B26,'Equation 3 FTE Conversion'!$B$10:$E$32,4,FALSE)</f>
        <v>5.9884482299707208E-3</v>
      </c>
      <c r="KB26" s="25">
        <f>'RIMS II Type I Employment'!KB26*VLOOKUP('Equation 4 Type I FTE'!$B26,'Equation 3 FTE Conversion'!$B$10:$E$32,4,FALSE)</f>
        <v>5.076774021825925E-2</v>
      </c>
      <c r="KC26" s="25">
        <f>'RIMS II Type I Employment'!KC26*VLOOKUP('Equation 4 Type I FTE'!$B26,'Equation 3 FTE Conversion'!$B$10:$E$32,4,FALSE)</f>
        <v>2.4132552568538725E-2</v>
      </c>
      <c r="KD26" s="25">
        <f>'RIMS II Type I Employment'!KD26*VLOOKUP('Equation 4 Type I FTE'!$B26,'Equation 3 FTE Conversion'!$B$10:$E$32,4,FALSE)</f>
        <v>7.7760447165291444E-3</v>
      </c>
      <c r="KE26" s="25">
        <f>'RIMS II Type I Employment'!KE26*VLOOKUP('Equation 4 Type I FTE'!$B26,'Equation 3 FTE Conversion'!$B$10:$E$32,4,FALSE)</f>
        <v>1.17981368112856E-2</v>
      </c>
      <c r="KF26" s="25">
        <f>'RIMS II Type I Employment'!KF26*VLOOKUP('Equation 4 Type I FTE'!$B26,'Equation 3 FTE Conversion'!$B$10:$E$32,4,FALSE)</f>
        <v>1.4479531541123235E-2</v>
      </c>
      <c r="KG26" s="25">
        <f>'RIMS II Type I Employment'!KG26*VLOOKUP('Equation 4 Type I FTE'!$B26,'Equation 3 FTE Conversion'!$B$10:$E$32,4,FALSE)</f>
        <v>3.9863401650252858E-2</v>
      </c>
      <c r="KH26" s="25">
        <f>'RIMS II Type I Employment'!KH26*VLOOKUP('Equation 4 Type I FTE'!$B26,'Equation 3 FTE Conversion'!$B$10:$E$32,4,FALSE)</f>
        <v>1.3764492946499866E-2</v>
      </c>
      <c r="KI26" s="25">
        <f>'RIMS II Type I Employment'!KI26*VLOOKUP('Equation 4 Type I FTE'!$B26,'Equation 3 FTE Conversion'!$B$10:$E$32,4,FALSE)</f>
        <v>6.4353473516103269E-3</v>
      </c>
      <c r="KJ26" s="25">
        <f>'RIMS II Type I Employment'!KJ26*VLOOKUP('Equation 4 Type I FTE'!$B26,'Equation 3 FTE Conversion'!$B$10:$E$32,4,FALSE)</f>
        <v>1.4837050838434921E-2</v>
      </c>
      <c r="KK26" s="25">
        <f>'RIMS II Type I Employment'!KK26*VLOOKUP('Equation 4 Type I FTE'!$B26,'Equation 3 FTE Conversion'!$B$10:$E$32,4,FALSE)</f>
        <v>1.0904338568006388E-2</v>
      </c>
      <c r="KL26" s="25">
        <f>'RIMS II Type I Employment'!KL26*VLOOKUP('Equation 4 Type I FTE'!$B26,'Equation 3 FTE Conversion'!$B$10:$E$32,4,FALSE)</f>
        <v>1.7965344689912163E-2</v>
      </c>
      <c r="KM26" s="25">
        <f>'RIMS II Type I Employment'!KM26*VLOOKUP('Equation 4 Type I FTE'!$B26,'Equation 3 FTE Conversion'!$B$10:$E$32,4,FALSE)</f>
        <v>1.0457439446366781E-2</v>
      </c>
      <c r="KN26" s="25">
        <f>'RIMS II Type I Employment'!KN26*VLOOKUP('Equation 4 Type I FTE'!$B26,'Equation 3 FTE Conversion'!$B$10:$E$32,4,FALSE)</f>
        <v>3.8433324461006118E-3</v>
      </c>
      <c r="KO26" s="25">
        <f>'RIMS II Type I Employment'!KO26*VLOOKUP('Equation 4 Type I FTE'!$B26,'Equation 3 FTE Conversion'!$B$10:$E$32,4,FALSE)</f>
        <v>4.3796113920681395E-3</v>
      </c>
      <c r="KP26" s="25">
        <f>'RIMS II Type I Employment'!KP26*VLOOKUP('Equation 4 Type I FTE'!$B26,'Equation 3 FTE Conversion'!$B$10:$E$32,4,FALSE)</f>
        <v>6.3459675272824062E-3</v>
      </c>
      <c r="KQ26" s="25">
        <f>'RIMS II Type I Employment'!KQ26*VLOOKUP('Equation 4 Type I FTE'!$B26,'Equation 3 FTE Conversion'!$B$10:$E$32,4,FALSE)</f>
        <v>1.4926430662762842E-2</v>
      </c>
      <c r="KR26" s="25">
        <f>'RIMS II Type I Employment'!KR26*VLOOKUP('Equation 4 Type I FTE'!$B26,'Equation 3 FTE Conversion'!$B$10:$E$32,4,FALSE)</f>
        <v>6.3459675272824062E-3</v>
      </c>
      <c r="KS26" s="25">
        <f>'RIMS II Type I Employment'!KS26*VLOOKUP('Equation 4 Type I FTE'!$B26,'Equation 3 FTE Conversion'!$B$10:$E$32,4,FALSE)</f>
        <v>1.3138834176204418E-2</v>
      </c>
      <c r="KT26" s="25">
        <f>'RIMS II Type I Employment'!KT26*VLOOKUP('Equation 4 Type I FTE'!$B26,'Equation 3 FTE Conversion'!$B$10:$E$32,4,FALSE)</f>
        <v>1.2781314878892733E-2</v>
      </c>
      <c r="KU26" s="25">
        <f>'RIMS II Type I Employment'!KU26*VLOOKUP('Equation 4 Type I FTE'!$B26,'Equation 3 FTE Conversion'!$B$10:$E$32,4,FALSE)</f>
        <v>1.2155656108597283E-2</v>
      </c>
      <c r="KV26" s="25">
        <f>'RIMS II Type I Employment'!KV26*VLOOKUP('Equation 4 Type I FTE'!$B26,'Equation 3 FTE Conversion'!$B$10:$E$32,4,FALSE)</f>
        <v>9.3848815544317274E-3</v>
      </c>
      <c r="KW26" s="25">
        <f>'RIMS II Type I Employment'!KW26*VLOOKUP('Equation 4 Type I FTE'!$B26,'Equation 3 FTE Conversion'!$B$10:$E$32,4,FALSE)</f>
        <v>1.260255523023689E-2</v>
      </c>
      <c r="KX26" s="25">
        <f>'RIMS II Type I Employment'!KX26*VLOOKUP('Equation 4 Type I FTE'!$B26,'Equation 3 FTE Conversion'!$B$10:$E$32,4,FALSE)</f>
        <v>7.4185254192174607E-3</v>
      </c>
      <c r="KY26" s="25">
        <f>'RIMS II Type I Employment'!KY26*VLOOKUP('Equation 4 Type I FTE'!$B26,'Equation 3 FTE Conversion'!$B$10:$E$32,4,FALSE)</f>
        <v>1.5194570135746606E-2</v>
      </c>
      <c r="KZ26" s="25">
        <f>'RIMS II Type I Employment'!KZ26*VLOOKUP('Equation 4 Type I FTE'!$B26,'Equation 3 FTE Conversion'!$B$10:$E$32,4,FALSE)</f>
        <v>3.0031620974181526E-2</v>
      </c>
      <c r="LA26" s="25">
        <f>'RIMS II Type I Employment'!LA26*VLOOKUP('Equation 4 Type I FTE'!$B26,'Equation 3 FTE Conversion'!$B$10:$E$32,4,FALSE)</f>
        <v>1.1440617513973916E-2</v>
      </c>
      <c r="LB26" s="25">
        <f>'RIMS II Type I Employment'!LB26*VLOOKUP('Equation 4 Type I FTE'!$B26,'Equation 3 FTE Conversion'!$B$10:$E$32,4,FALSE)</f>
        <v>1.4926430662762842E-2</v>
      </c>
      <c r="LC26" s="25">
        <f>'RIMS II Type I Employment'!LC26*VLOOKUP('Equation 4 Type I FTE'!$B26,'Equation 3 FTE Conversion'!$B$10:$E$32,4,FALSE)</f>
        <v>1.8859142933191377E-2</v>
      </c>
      <c r="LD26" s="25">
        <f>'RIMS II Type I Employment'!LD26*VLOOKUP('Equation 4 Type I FTE'!$B26,'Equation 3 FTE Conversion'!$B$10:$E$32,4,FALSE)</f>
        <v>1.1261857865318073E-2</v>
      </c>
      <c r="LE26" s="25">
        <f>'RIMS II Type I Employment'!LE26*VLOOKUP('Equation 4 Type I FTE'!$B26,'Equation 3 FTE Conversion'!$B$10:$E$32,4,FALSE)</f>
        <v>2.5830769230769227E-2</v>
      </c>
      <c r="LF26" s="25">
        <f>'RIMS II Type I Employment'!LF26*VLOOKUP('Equation 4 Type I FTE'!$B26,'Equation 3 FTE Conversion'!$B$10:$E$32,4,FALSE)</f>
        <v>1.1708756986957679E-2</v>
      </c>
      <c r="LG26" s="25">
        <f>'RIMS II Type I Employment'!LG26*VLOOKUP('Equation 4 Type I FTE'!$B26,'Equation 3 FTE Conversion'!$B$10:$E$32,4,FALSE)</f>
        <v>6.882246473249933E-3</v>
      </c>
      <c r="LH26" s="25">
        <f>'RIMS II Type I Employment'!LH26*VLOOKUP('Equation 4 Type I FTE'!$B26,'Equation 3 FTE Conversion'!$B$10:$E$32,4,FALSE)</f>
        <v>1.036805962203886E-2</v>
      </c>
      <c r="LI26" s="25">
        <f>'RIMS II Type I Employment'!LI26*VLOOKUP('Equation 4 Type I FTE'!$B26,'Equation 3 FTE Conversion'!$B$10:$E$32,4,FALSE)</f>
        <v>3.307053500133085E-3</v>
      </c>
      <c r="LJ26" s="25">
        <f>'RIMS II Type I Employment'!LJ26*VLOOKUP('Equation 4 Type I FTE'!$B26,'Equation 3 FTE Conversion'!$B$10:$E$32,4,FALSE)</f>
        <v>1.0010540324727176E-2</v>
      </c>
      <c r="LK26" s="25">
        <f>'RIMS II Type I Employment'!LK26*VLOOKUP('Equation 4 Type I FTE'!$B26,'Equation 3 FTE Conversion'!$B$10:$E$32,4,FALSE)</f>
        <v>9.7424008517434119E-3</v>
      </c>
      <c r="LL26" s="25">
        <f>'RIMS II Type I Employment'!LL26*VLOOKUP('Equation 4 Type I FTE'!$B26,'Equation 3 FTE Conversion'!$B$10:$E$32,4,FALSE)</f>
        <v>1.8412243811551769E-2</v>
      </c>
      <c r="LM26" s="25">
        <f>'RIMS II Type I Employment'!LM26*VLOOKUP('Equation 4 Type I FTE'!$B26,'Equation 3 FTE Conversion'!$B$10:$E$32,4,FALSE)</f>
        <v>4.7996965664093685E-2</v>
      </c>
      <c r="LN26" s="25">
        <f>'RIMS II Type I Employment'!LN26*VLOOKUP('Equation 4 Type I FTE'!$B26,'Equation 3 FTE Conversion'!$B$10:$E$32,4,FALSE)</f>
        <v>2.3059994676603673E-2</v>
      </c>
      <c r="LO26" s="25">
        <f>'RIMS II Type I Employment'!LO26*VLOOKUP('Equation 4 Type I FTE'!$B26,'Equation 3 FTE Conversion'!$B$10:$E$32,4,FALSE)</f>
        <v>1.2960074527548576E-2</v>
      </c>
      <c r="LP26" s="25">
        <f>'RIMS II Type I Employment'!LP26*VLOOKUP('Equation 4 Type I FTE'!$B26,'Equation 3 FTE Conversion'!$B$10:$E$32,4,FALSE)</f>
        <v>4.5583710407239811E-2</v>
      </c>
      <c r="LQ26" s="25">
        <f>'RIMS II Type I Employment'!LQ26*VLOOKUP('Equation 4 Type I FTE'!$B26,'Equation 3 FTE Conversion'!$B$10:$E$32,4,FALSE)</f>
        <v>3.2266116582379559E-2</v>
      </c>
      <c r="LR26" s="25">
        <f>'RIMS II Type I Employment'!LR26*VLOOKUP('Equation 4 Type I FTE'!$B26,'Equation 3 FTE Conversion'!$B$10:$E$32,4,FALSE)</f>
        <v>1.5998988554697897E-2</v>
      </c>
      <c r="LS26" s="25">
        <f>'RIMS II Type I Employment'!LS26*VLOOKUP('Equation 4 Type I FTE'!$B26,'Equation 3 FTE Conversion'!$B$10:$E$32,4,FALSE)</f>
        <v>8.2944476976310882E-2</v>
      </c>
      <c r="LT26" s="25">
        <f>'RIMS II Type I Employment'!LT26*VLOOKUP('Equation 4 Type I FTE'!$B26,'Equation 3 FTE Conversion'!$B$10:$E$32,4,FALSE)</f>
        <v>1.1619377162629757E-2</v>
      </c>
      <c r="LU26" s="25">
        <f>'RIMS II Type I Employment'!LU26*VLOOKUP('Equation 4 Type I FTE'!$B26,'Equation 3 FTE Conversion'!$B$10:$E$32,4,FALSE)</f>
        <v>15.014291030077189</v>
      </c>
      <c r="LV26" s="25">
        <f>'RIMS II Type I Employment'!LV26*VLOOKUP('Equation 4 Type I FTE'!$B26,'Equation 3 FTE Conversion'!$B$10:$E$32,4,FALSE)</f>
        <v>9.2955017301038065</v>
      </c>
      <c r="LW26" s="25">
        <f>'RIMS II Type I Employment'!LW26*VLOOKUP('Equation 4 Type I FTE'!$B26,'Equation 3 FTE Conversion'!$B$10:$E$32,4,FALSE)</f>
        <v>15.332304445035932</v>
      </c>
      <c r="LX26" s="25">
        <f>'RIMS II Type I Employment'!LX26*VLOOKUP('Equation 4 Type I FTE'!$B26,'Equation 3 FTE Conversion'!$B$10:$E$32,4,FALSE)</f>
        <v>1.4122012243811552E-2</v>
      </c>
      <c r="LY26" s="25">
        <f>'RIMS II Type I Employment'!LY26*VLOOKUP('Equation 4 Type I FTE'!$B26,'Equation 3 FTE Conversion'!$B$10:$E$32,4,FALSE)</f>
        <v>6.7034868245940907E-3</v>
      </c>
      <c r="LZ26" s="25">
        <f>'RIMS II Type I Employment'!LZ26*VLOOKUP('Equation 4 Type I FTE'!$B26,'Equation 3 FTE Conversion'!$B$10:$E$32,4,FALSE)</f>
        <v>8.6698429598083583E-3</v>
      </c>
      <c r="MA26" s="25">
        <f>'RIMS II Type I Employment'!MA26*VLOOKUP('Equation 4 Type I FTE'!$B26,'Equation 3 FTE Conversion'!$B$10:$E$32,4,FALSE)</f>
        <v>3.6824487623103537E-2</v>
      </c>
      <c r="MB26" s="25">
        <f>'RIMS II Type I Employment'!MB26*VLOOKUP('Equation 4 Type I FTE'!$B26,'Equation 3 FTE Conversion'!$B$10:$E$32,4,FALSE)</f>
        <v>4.9158903380356663E-3</v>
      </c>
      <c r="MC26" s="25">
        <f>'RIMS II Type I Employment'!MC26*VLOOKUP('Equation 4 Type I FTE'!$B26,'Equation 3 FTE Conversion'!$B$10:$E$32,4,FALSE)</f>
        <v>6.0778280542986415E-3</v>
      </c>
      <c r="MD26" s="25">
        <f>'RIMS II Type I Employment'!MD26*VLOOKUP('Equation 4 Type I FTE'!$B26,'Equation 3 FTE Conversion'!$B$10:$E$32,4,FALSE)</f>
        <v>5.7203087569869578E-3</v>
      </c>
      <c r="ME26" s="25">
        <f>'RIMS II Type I Employment'!ME26*VLOOKUP('Equation 4 Type I FTE'!$B26,'Equation 3 FTE Conversion'!$B$10:$E$32,4,FALSE)</f>
        <v>7.6866648922012237E-3</v>
      </c>
      <c r="MF26" s="25">
        <f>'RIMS II Type I Employment'!MF26*VLOOKUP('Equation 4 Type I FTE'!$B26,'Equation 3 FTE Conversion'!$B$10:$E$32,4,FALSE)</f>
        <v>2.7439606068671813E-2</v>
      </c>
      <c r="MG26" s="25">
        <f>'RIMS II Type I Employment'!MG26*VLOOKUP('Equation 4 Type I FTE'!$B26,'Equation 3 FTE Conversion'!$B$10:$E$32,4,FALSE)</f>
        <v>1.1887516635613521E-2</v>
      </c>
      <c r="MH26" s="25">
        <f>'RIMS II Type I Employment'!MH26*VLOOKUP('Equation 4 Type I FTE'!$B26,'Equation 3 FTE Conversion'!$B$10:$E$32,4,FALSE)</f>
        <v>7.5079052435453814E-3</v>
      </c>
      <c r="MI26" s="25">
        <f>'RIMS II Type I Employment'!MI26*VLOOKUP('Equation 4 Type I FTE'!$B26,'Equation 3 FTE Conversion'!$B$10:$E$32,4,FALSE)</f>
        <v>7.32914559488954E-3</v>
      </c>
      <c r="MJ26" s="25">
        <f>'RIMS II Type I Employment'!MJ26*VLOOKUP('Equation 4 Type I FTE'!$B26,'Equation 3 FTE Conversion'!$B$10:$E$32,4,FALSE)</f>
        <v>1.0814958743678466E-2</v>
      </c>
      <c r="MK26" s="25">
        <f>'RIMS II Type I Employment'!MK26*VLOOKUP('Equation 4 Type I FTE'!$B26,'Equation 3 FTE Conversion'!$B$10:$E$32,4,FALSE)</f>
        <v>0.13710865051903115</v>
      </c>
      <c r="ML26" s="25">
        <f>'RIMS II Type I Employment'!ML26*VLOOKUP('Equation 4 Type I FTE'!$B26,'Equation 3 FTE Conversion'!$B$10:$E$32,4,FALSE)</f>
        <v>7.6598509449028476E-2</v>
      </c>
      <c r="MM26" s="25">
        <f>'RIMS II Type I Employment'!MM26*VLOOKUP('Equation 4 Type I FTE'!$B26,'Equation 3 FTE Conversion'!$B$10:$E$32,4,FALSE)</f>
        <v>2.7528985892999732E-2</v>
      </c>
      <c r="MN26" s="25">
        <f>'RIMS II Type I Employment'!MN26*VLOOKUP('Equation 4 Type I FTE'!$B26,'Equation 3 FTE Conversion'!$B$10:$E$32,4,FALSE)</f>
        <v>0.46084237423476171</v>
      </c>
      <c r="MO26" s="25">
        <f>'RIMS II Type I Employment'!MO26*VLOOKUP('Equation 4 Type I FTE'!$B26,'Equation 3 FTE Conversion'!$B$10:$E$32,4,FALSE)</f>
        <v>5.4253553367048173E-2</v>
      </c>
      <c r="MP26" s="25">
        <f>'RIMS II Type I Employment'!MP26*VLOOKUP('Equation 4 Type I FTE'!$B26,'Equation 3 FTE Conversion'!$B$10:$E$32,4,FALSE)</f>
        <v>6.61410700026617E-3</v>
      </c>
      <c r="MQ26" s="25">
        <f>'RIMS II Type I Employment'!MQ26*VLOOKUP('Equation 4 Type I FTE'!$B26,'Equation 3 FTE Conversion'!$B$10:$E$32,4,FALSE)</f>
        <v>1.9574181527814743E-2</v>
      </c>
      <c r="MR26" s="25">
        <f>'RIMS II Type I Employment'!MR26*VLOOKUP('Equation 4 Type I FTE'!$B26,'Equation 3 FTE Conversion'!$B$10:$E$32,4,FALSE)</f>
        <v>4.9516422677668349E-2</v>
      </c>
      <c r="MS26" s="25">
        <f>'RIMS II Type I Employment'!MS26*VLOOKUP('Equation 4 Type I FTE'!$B26,'Equation 3 FTE Conversion'!$B$10:$E$32,4,FALSE)</f>
        <v>1.9752941176470588E-2</v>
      </c>
      <c r="MT26" s="25">
        <f>'RIMS II Type I Employment'!MT26*VLOOKUP('Equation 4 Type I FTE'!$B26,'Equation 3 FTE Conversion'!$B$10:$E$32,4,FALSE)</f>
        <v>7.2397657705616176E-3</v>
      </c>
      <c r="MU26" s="25">
        <f>'RIMS II Type I Employment'!MU26*VLOOKUP('Equation 4 Type I FTE'!$B26,'Equation 3 FTE Conversion'!$B$10:$E$32,4,FALSE)</f>
        <v>1.1172478040990152E-2</v>
      </c>
      <c r="MV26" s="25">
        <f>'RIMS II Type I Employment'!MV26*VLOOKUP('Equation 4 Type I FTE'!$B26,'Equation 3 FTE Conversion'!$B$10:$E$32,4,FALSE)</f>
        <v>6.7928666489220114E-3</v>
      </c>
      <c r="MW26" s="25">
        <f>'RIMS II Type I Employment'!MW26*VLOOKUP('Equation 4 Type I FTE'!$B26,'Equation 3 FTE Conversion'!$B$10:$E$32,4,FALSE)</f>
        <v>3.3964333244610057E-3</v>
      </c>
      <c r="MX26" s="25">
        <f>'RIMS II Type I Employment'!MX26*VLOOKUP('Equation 4 Type I FTE'!$B26,'Equation 3 FTE Conversion'!$B$10:$E$32,4,FALSE)</f>
        <v>3.0389140271493208E-3</v>
      </c>
      <c r="MY26" s="25">
        <f>'RIMS II Type I Employment'!MY26*VLOOKUP('Equation 4 Type I FTE'!$B26,'Equation 3 FTE Conversion'!$B$10:$E$32,4,FALSE)</f>
        <v>6.1672078786265631E-3</v>
      </c>
      <c r="MZ26" s="25">
        <f>'RIMS II Type I Employment'!MZ26*VLOOKUP('Equation 4 Type I FTE'!$B26,'Equation 3 FTE Conversion'!$B$10:$E$32,4,FALSE)</f>
        <v>1.8769763108863453E-3</v>
      </c>
      <c r="NA26" s="25">
        <f>'RIMS II Type I Employment'!NA26*VLOOKUP('Equation 4 Type I FTE'!$B26,'Equation 3 FTE Conversion'!$B$10:$E$32,4,FALSE)</f>
        <v>1.3496353473516104E-2</v>
      </c>
      <c r="NB26" s="25">
        <f>'RIMS II Type I Employment'!NB26*VLOOKUP('Equation 4 Type I FTE'!$B26,'Equation 3 FTE Conversion'!$B$10:$E$32,4,FALSE)</f>
        <v>6.2565877029544849E-4</v>
      </c>
      <c r="NC26" s="25">
        <f>'RIMS II Type I Employment'!NC26*VLOOKUP('Equation 4 Type I FTE'!$B26,'Equation 3 FTE Conversion'!$B$10:$E$32,4,FALSE)</f>
        <v>4.2902315677402179E-3</v>
      </c>
      <c r="ND26" s="25">
        <f>'RIMS II Type I Employment'!ND26*VLOOKUP('Equation 4 Type I FTE'!$B26,'Equation 3 FTE Conversion'!$B$10:$E$32,4,FALSE)</f>
        <v>7.4185254192174607E-3</v>
      </c>
      <c r="NE26" s="25">
        <f>'RIMS II Type I Employment'!NE26*VLOOKUP('Equation 4 Type I FTE'!$B26,'Equation 3 FTE Conversion'!$B$10:$E$32,4,FALSE)</f>
        <v>0.11252919882885282</v>
      </c>
      <c r="NF26" s="25">
        <f>'RIMS II Type I Employment'!NF26*VLOOKUP('Equation 4 Type I FTE'!$B26,'Equation 3 FTE Conversion'!$B$10:$E$32,4,FALSE)</f>
        <v>0.29852861325525687</v>
      </c>
      <c r="NG26" s="25">
        <f>'RIMS II Type I Employment'!NG26*VLOOKUP('Equation 4 Type I FTE'!$B26,'Equation 3 FTE Conversion'!$B$10:$E$32,4,FALSE)</f>
        <v>0.23801847218525415</v>
      </c>
      <c r="NH26" s="25">
        <f>'RIMS II Type I Employment'!NH26*VLOOKUP('Equation 4 Type I FTE'!$B26,'Equation 3 FTE Conversion'!$B$10:$E$32,4,FALSE)</f>
        <v>6.4353473516103269E-3</v>
      </c>
      <c r="NI26" s="25">
        <f>'RIMS II Type I Employment'!NI26*VLOOKUP('Equation 4 Type I FTE'!$B26,'Equation 3 FTE Conversion'!$B$10:$E$32,4,FALSE)</f>
        <v>6.9716262975778537E-3</v>
      </c>
      <c r="NJ26" s="28">
        <f>'RIMS II Type I Employment'!NJ26*VLOOKUP('Equation 4 Type I FTE'!$B26,'Equation 3 FTE Conversion'!$B$10:$E$32,4,FALSE)</f>
        <v>0</v>
      </c>
    </row>
    <row r="27" spans="2:374" x14ac:dyDescent="0.3">
      <c r="B27" s="23" t="s">
        <v>571</v>
      </c>
      <c r="C27" s="25">
        <f>'RIMS II Type I Employment'!C27*VLOOKUP('Equation 4 Type I FTE'!$B27,'Equation 3 FTE Conversion'!$B$10:$E$32,4,FALSE)</f>
        <v>1.0924874138520944E-3</v>
      </c>
      <c r="D27" s="25">
        <f>'RIMS II Type I Employment'!D27*VLOOKUP('Equation 4 Type I FTE'!$B27,'Equation 3 FTE Conversion'!$B$10:$E$32,4,FALSE)</f>
        <v>1.1835280316731024E-3</v>
      </c>
      <c r="E27" s="25">
        <f>'RIMS II Type I Employment'!E27*VLOOKUP('Equation 4 Type I FTE'!$B27,'Equation 3 FTE Conversion'!$B$10:$E$32,4,FALSE)</f>
        <v>6.372843247470551E-4</v>
      </c>
      <c r="F27" s="25">
        <f>'RIMS II Type I Employment'!F27*VLOOKUP('Equation 4 Type I FTE'!$B27,'Equation 3 FTE Conversion'!$B$10:$E$32,4,FALSE)</f>
        <v>1.7297717385991497E-3</v>
      </c>
      <c r="G27" s="25">
        <f>'RIMS II Type I Employment'!G27*VLOOKUP('Equation 4 Type I FTE'!$B27,'Equation 3 FTE Conversion'!$B$10:$E$32,4,FALSE)</f>
        <v>1.1835280316731024E-3</v>
      </c>
      <c r="H27" s="25">
        <f>'RIMS II Type I Employment'!H27*VLOOKUP('Equation 4 Type I FTE'!$B27,'Equation 3 FTE Conversion'!$B$10:$E$32,4,FALSE)</f>
        <v>1.0924874138520944E-3</v>
      </c>
      <c r="I27" s="25">
        <f>'RIMS II Type I Employment'!I27*VLOOKUP('Equation 4 Type I FTE'!$B27,'Equation 3 FTE Conversion'!$B$10:$E$32,4,FALSE)</f>
        <v>5.4624370692604718E-4</v>
      </c>
      <c r="J27" s="25">
        <f>'RIMS II Type I Employment'!J27*VLOOKUP('Equation 4 Type I FTE'!$B27,'Equation 3 FTE Conversion'!$B$10:$E$32,4,FALSE)</f>
        <v>7.2832494256806302E-4</v>
      </c>
      <c r="K27" s="25">
        <f>'RIMS II Type I Employment'!K27*VLOOKUP('Equation 4 Type I FTE'!$B27,'Equation 3 FTE Conversion'!$B$10:$E$32,4,FALSE)</f>
        <v>2.7312185346302359E-4</v>
      </c>
      <c r="L27" s="25">
        <f>'RIMS II Type I Employment'!L27*VLOOKUP('Equation 4 Type I FTE'!$B27,'Equation 3 FTE Conversion'!$B$10:$E$32,4,FALSE)</f>
        <v>1.0924874138520944E-3</v>
      </c>
      <c r="M27" s="25">
        <f>'RIMS II Type I Employment'!M27*VLOOKUP('Equation 4 Type I FTE'!$B27,'Equation 3 FTE Conversion'!$B$10:$E$32,4,FALSE)</f>
        <v>1.8208123564201575E-4</v>
      </c>
      <c r="N27" s="25">
        <f>'RIMS II Type I Employment'!N27*VLOOKUP('Equation 4 Type I FTE'!$B27,'Equation 3 FTE Conversion'!$B$10:$E$32,4,FALSE)</f>
        <v>3.6416247128403151E-4</v>
      </c>
      <c r="O27" s="25">
        <f>'RIMS II Type I Employment'!O27*VLOOKUP('Equation 4 Type I FTE'!$B27,'Equation 3 FTE Conversion'!$B$10:$E$32,4,FALSE)</f>
        <v>1.6387311207781417E-3</v>
      </c>
      <c r="P27" s="25">
        <f>'RIMS II Type I Employment'!P27*VLOOKUP('Equation 4 Type I FTE'!$B27,'Equation 3 FTE Conversion'!$B$10:$E$32,4,FALSE)</f>
        <v>1.6387311207781417E-3</v>
      </c>
      <c r="Q27" s="25">
        <f>'RIMS II Type I Employment'!Q27*VLOOKUP('Equation 4 Type I FTE'!$B27,'Equation 3 FTE Conversion'!$B$10:$E$32,4,FALSE)</f>
        <v>0</v>
      </c>
      <c r="R27" s="25">
        <f>'RIMS II Type I Employment'!R27*VLOOKUP('Equation 4 Type I FTE'!$B27,'Equation 3 FTE Conversion'!$B$10:$E$32,4,FALSE)</f>
        <v>7.2832494256806302E-4</v>
      </c>
      <c r="S27" s="25">
        <f>'RIMS II Type I Employment'!S27*VLOOKUP('Equation 4 Type I FTE'!$B27,'Equation 3 FTE Conversion'!$B$10:$E$32,4,FALSE)</f>
        <v>1.7297717385991497E-3</v>
      </c>
      <c r="T27" s="25">
        <f>'RIMS II Type I Employment'!T27*VLOOKUP('Equation 4 Type I FTE'!$B27,'Equation 3 FTE Conversion'!$B$10:$E$32,4,FALSE)</f>
        <v>2.0028935920621735E-3</v>
      </c>
      <c r="U27" s="25">
        <f>'RIMS II Type I Employment'!U27*VLOOKUP('Equation 4 Type I FTE'!$B27,'Equation 3 FTE Conversion'!$B$10:$E$32,4,FALSE)</f>
        <v>4.8251527445134171E-3</v>
      </c>
      <c r="V27" s="25">
        <f>'RIMS II Type I Employment'!V27*VLOOKUP('Equation 4 Type I FTE'!$B27,'Equation 3 FTE Conversion'!$B$10:$E$32,4,FALSE)</f>
        <v>2.4580966811672128E-3</v>
      </c>
      <c r="W27" s="25">
        <f>'RIMS II Type I Employment'!W27*VLOOKUP('Equation 4 Type I FTE'!$B27,'Equation 3 FTE Conversion'!$B$10:$E$32,4,FALSE)</f>
        <v>3.6416247128403151E-4</v>
      </c>
      <c r="X27" s="25">
        <f>'RIMS II Type I Employment'!X27*VLOOKUP('Equation 4 Type I FTE'!$B27,'Equation 3 FTE Conversion'!$B$10:$E$32,4,FALSE)</f>
        <v>4.5520308910503937E-4</v>
      </c>
      <c r="Y27" s="25">
        <f>'RIMS II Type I Employment'!Y27*VLOOKUP('Equation 4 Type I FTE'!$B27,'Equation 3 FTE Conversion'!$B$10:$E$32,4,FALSE)</f>
        <v>3.6416247128403151E-4</v>
      </c>
      <c r="Z27" s="25">
        <f>'RIMS II Type I Employment'!Z27*VLOOKUP('Equation 4 Type I FTE'!$B27,'Equation 3 FTE Conversion'!$B$10:$E$32,4,FALSE)</f>
        <v>2.0028935920621735E-3</v>
      </c>
      <c r="AA27" s="25">
        <f>'RIMS II Type I Employment'!AA27*VLOOKUP('Equation 4 Type I FTE'!$B27,'Equation 3 FTE Conversion'!$B$10:$E$32,4,FALSE)</f>
        <v>2.3670560633462048E-3</v>
      </c>
      <c r="AB27" s="25">
        <f>'RIMS II Type I Employment'!AB27*VLOOKUP('Equation 4 Type I FTE'!$B27,'Equation 3 FTE Conversion'!$B$10:$E$32,4,FALSE)</f>
        <v>1.6387311207781417E-3</v>
      </c>
      <c r="AC27" s="25">
        <f>'RIMS II Type I Employment'!AC27*VLOOKUP('Equation 4 Type I FTE'!$B27,'Equation 3 FTE Conversion'!$B$10:$E$32,4,FALSE)</f>
        <v>2.822259152451244E-3</v>
      </c>
      <c r="AD27" s="25">
        <f>'RIMS II Type I Employment'!AD27*VLOOKUP('Equation 4 Type I FTE'!$B27,'Equation 3 FTE Conversion'!$B$10:$E$32,4,FALSE)</f>
        <v>5.4624370692604718E-4</v>
      </c>
      <c r="AE27" s="25">
        <f>'RIMS II Type I Employment'!AE27*VLOOKUP('Equation 4 Type I FTE'!$B27,'Equation 3 FTE Conversion'!$B$10:$E$32,4,FALSE)</f>
        <v>4.5520308910503937E-4</v>
      </c>
      <c r="AF27" s="25">
        <f>'RIMS II Type I Employment'!AF27*VLOOKUP('Equation 4 Type I FTE'!$B27,'Equation 3 FTE Conversion'!$B$10:$E$32,4,FALSE)</f>
        <v>5.4624370692604718E-4</v>
      </c>
      <c r="AG27" s="25">
        <f>'RIMS II Type I Employment'!AG27*VLOOKUP('Equation 4 Type I FTE'!$B27,'Equation 3 FTE Conversion'!$B$10:$E$32,4,FALSE)</f>
        <v>5.4624370692604718E-4</v>
      </c>
      <c r="AH27" s="25">
        <f>'RIMS II Type I Employment'!AH27*VLOOKUP('Equation 4 Type I FTE'!$B27,'Equation 3 FTE Conversion'!$B$10:$E$32,4,FALSE)</f>
        <v>6.372843247470551E-4</v>
      </c>
      <c r="AI27" s="25">
        <f>'RIMS II Type I Employment'!AI27*VLOOKUP('Equation 4 Type I FTE'!$B27,'Equation 3 FTE Conversion'!$B$10:$E$32,4,FALSE)</f>
        <v>6.372843247470551E-4</v>
      </c>
      <c r="AJ27" s="25">
        <f>'RIMS II Type I Employment'!AJ27*VLOOKUP('Equation 4 Type I FTE'!$B27,'Equation 3 FTE Conversion'!$B$10:$E$32,4,FALSE)</f>
        <v>1.0014467960310868E-3</v>
      </c>
      <c r="AK27" s="25">
        <f>'RIMS II Type I Employment'!AK27*VLOOKUP('Equation 4 Type I FTE'!$B27,'Equation 3 FTE Conversion'!$B$10:$E$32,4,FALSE)</f>
        <v>1.0924874138520944E-3</v>
      </c>
      <c r="AL27" s="25">
        <f>'RIMS II Type I Employment'!AL27*VLOOKUP('Equation 4 Type I FTE'!$B27,'Equation 3 FTE Conversion'!$B$10:$E$32,4,FALSE)</f>
        <v>9.1040617821007874E-4</v>
      </c>
      <c r="AM27" s="25">
        <f>'RIMS II Type I Employment'!AM27*VLOOKUP('Equation 4 Type I FTE'!$B27,'Equation 3 FTE Conversion'!$B$10:$E$32,4,FALSE)</f>
        <v>9.1040617821007874E-4</v>
      </c>
      <c r="AN27" s="25">
        <f>'RIMS II Type I Employment'!AN27*VLOOKUP('Equation 4 Type I FTE'!$B27,'Equation 3 FTE Conversion'!$B$10:$E$32,4,FALSE)</f>
        <v>8.1936556038907083E-4</v>
      </c>
      <c r="AO27" s="25">
        <f>'RIMS II Type I Employment'!AO27*VLOOKUP('Equation 4 Type I FTE'!$B27,'Equation 3 FTE Conversion'!$B$10:$E$32,4,FALSE)</f>
        <v>2.7312185346302359E-4</v>
      </c>
      <c r="AP27" s="25">
        <f>'RIMS II Type I Employment'!AP27*VLOOKUP('Equation 4 Type I FTE'!$B27,'Equation 3 FTE Conversion'!$B$10:$E$32,4,FALSE)</f>
        <v>7.2832494256806302E-4</v>
      </c>
      <c r="AQ27" s="25">
        <f>'RIMS II Type I Employment'!AQ27*VLOOKUP('Equation 4 Type I FTE'!$B27,'Equation 3 FTE Conversion'!$B$10:$E$32,4,FALSE)</f>
        <v>6.372843247470551E-4</v>
      </c>
      <c r="AR27" s="25">
        <f>'RIMS II Type I Employment'!AR27*VLOOKUP('Equation 4 Type I FTE'!$B27,'Equation 3 FTE Conversion'!$B$10:$E$32,4,FALSE)</f>
        <v>4.5520308910503937E-4</v>
      </c>
      <c r="AS27" s="25">
        <f>'RIMS II Type I Employment'!AS27*VLOOKUP('Equation 4 Type I FTE'!$B27,'Equation 3 FTE Conversion'!$B$10:$E$32,4,FALSE)</f>
        <v>9.1040617821007874E-4</v>
      </c>
      <c r="AT27" s="25">
        <f>'RIMS II Type I Employment'!AT27*VLOOKUP('Equation 4 Type I FTE'!$B27,'Equation 3 FTE Conversion'!$B$10:$E$32,4,FALSE)</f>
        <v>5.4624370692604718E-4</v>
      </c>
      <c r="AU27" s="25">
        <f>'RIMS II Type I Employment'!AU27*VLOOKUP('Equation 4 Type I FTE'!$B27,'Equation 3 FTE Conversion'!$B$10:$E$32,4,FALSE)</f>
        <v>3.6416247128403151E-4</v>
      </c>
      <c r="AV27" s="25">
        <f>'RIMS II Type I Employment'!AV27*VLOOKUP('Equation 4 Type I FTE'!$B27,'Equation 3 FTE Conversion'!$B$10:$E$32,4,FALSE)</f>
        <v>5.4624370692604718E-4</v>
      </c>
      <c r="AW27" s="25">
        <f>'RIMS II Type I Employment'!AW27*VLOOKUP('Equation 4 Type I FTE'!$B27,'Equation 3 FTE Conversion'!$B$10:$E$32,4,FALSE)</f>
        <v>4.5520308910503937E-4</v>
      </c>
      <c r="AX27" s="25">
        <f>'RIMS II Type I Employment'!AX27*VLOOKUP('Equation 4 Type I FTE'!$B27,'Equation 3 FTE Conversion'!$B$10:$E$32,4,FALSE)</f>
        <v>4.5520308910503937E-4</v>
      </c>
      <c r="AY27" s="25">
        <f>'RIMS II Type I Employment'!AY27*VLOOKUP('Equation 4 Type I FTE'!$B27,'Equation 3 FTE Conversion'!$B$10:$E$32,4,FALSE)</f>
        <v>2.7312185346302359E-4</v>
      </c>
      <c r="AZ27" s="25">
        <f>'RIMS II Type I Employment'!AZ27*VLOOKUP('Equation 4 Type I FTE'!$B27,'Equation 3 FTE Conversion'!$B$10:$E$32,4,FALSE)</f>
        <v>2.7312185346302359E-4</v>
      </c>
      <c r="BA27" s="25">
        <f>'RIMS II Type I Employment'!BA27*VLOOKUP('Equation 4 Type I FTE'!$B27,'Equation 3 FTE Conversion'!$B$10:$E$32,4,FALSE)</f>
        <v>3.6416247128403151E-4</v>
      </c>
      <c r="BB27" s="25">
        <f>'RIMS II Type I Employment'!BB27*VLOOKUP('Equation 4 Type I FTE'!$B27,'Equation 3 FTE Conversion'!$B$10:$E$32,4,FALSE)</f>
        <v>4.5520308910503937E-4</v>
      </c>
      <c r="BC27" s="25">
        <f>'RIMS II Type I Employment'!BC27*VLOOKUP('Equation 4 Type I FTE'!$B27,'Equation 3 FTE Conversion'!$B$10:$E$32,4,FALSE)</f>
        <v>5.4624370692604718E-4</v>
      </c>
      <c r="BD27" s="25">
        <f>'RIMS II Type I Employment'!BD27*VLOOKUP('Equation 4 Type I FTE'!$B27,'Equation 3 FTE Conversion'!$B$10:$E$32,4,FALSE)</f>
        <v>4.5520308910503937E-4</v>
      </c>
      <c r="BE27" s="25">
        <f>'RIMS II Type I Employment'!BE27*VLOOKUP('Equation 4 Type I FTE'!$B27,'Equation 3 FTE Conversion'!$B$10:$E$32,4,FALSE)</f>
        <v>4.5520308910503937E-4</v>
      </c>
      <c r="BF27" s="25">
        <f>'RIMS II Type I Employment'!BF27*VLOOKUP('Equation 4 Type I FTE'!$B27,'Equation 3 FTE Conversion'!$B$10:$E$32,4,FALSE)</f>
        <v>4.5520308910503937E-4</v>
      </c>
      <c r="BG27" s="25">
        <f>'RIMS II Type I Employment'!BG27*VLOOKUP('Equation 4 Type I FTE'!$B27,'Equation 3 FTE Conversion'!$B$10:$E$32,4,FALSE)</f>
        <v>4.5520308910503937E-4</v>
      </c>
      <c r="BH27" s="25">
        <f>'RIMS II Type I Employment'!BH27*VLOOKUP('Equation 4 Type I FTE'!$B27,'Equation 3 FTE Conversion'!$B$10:$E$32,4,FALSE)</f>
        <v>5.4624370692604718E-4</v>
      </c>
      <c r="BI27" s="25">
        <f>'RIMS II Type I Employment'!BI27*VLOOKUP('Equation 4 Type I FTE'!$B27,'Equation 3 FTE Conversion'!$B$10:$E$32,4,FALSE)</f>
        <v>5.4624370692604718E-4</v>
      </c>
      <c r="BJ27" s="25">
        <f>'RIMS II Type I Employment'!BJ27*VLOOKUP('Equation 4 Type I FTE'!$B27,'Equation 3 FTE Conversion'!$B$10:$E$32,4,FALSE)</f>
        <v>3.6416247128403151E-4</v>
      </c>
      <c r="BK27" s="25">
        <f>'RIMS II Type I Employment'!BK27*VLOOKUP('Equation 4 Type I FTE'!$B27,'Equation 3 FTE Conversion'!$B$10:$E$32,4,FALSE)</f>
        <v>5.4624370692604718E-4</v>
      </c>
      <c r="BL27" s="25">
        <f>'RIMS II Type I Employment'!BL27*VLOOKUP('Equation 4 Type I FTE'!$B27,'Equation 3 FTE Conversion'!$B$10:$E$32,4,FALSE)</f>
        <v>3.6416247128403151E-4</v>
      </c>
      <c r="BM27" s="25">
        <f>'RIMS II Type I Employment'!BM27*VLOOKUP('Equation 4 Type I FTE'!$B27,'Equation 3 FTE Conversion'!$B$10:$E$32,4,FALSE)</f>
        <v>4.5520308910503937E-4</v>
      </c>
      <c r="BN27" s="25">
        <f>'RIMS II Type I Employment'!BN27*VLOOKUP('Equation 4 Type I FTE'!$B27,'Equation 3 FTE Conversion'!$B$10:$E$32,4,FALSE)</f>
        <v>4.5520308910503937E-4</v>
      </c>
      <c r="BO27" s="25">
        <f>'RIMS II Type I Employment'!BO27*VLOOKUP('Equation 4 Type I FTE'!$B27,'Equation 3 FTE Conversion'!$B$10:$E$32,4,FALSE)</f>
        <v>1.0014467960310868E-3</v>
      </c>
      <c r="BP27" s="25">
        <f>'RIMS II Type I Employment'!BP27*VLOOKUP('Equation 4 Type I FTE'!$B27,'Equation 3 FTE Conversion'!$B$10:$E$32,4,FALSE)</f>
        <v>5.4624370692604718E-4</v>
      </c>
      <c r="BQ27" s="25">
        <f>'RIMS II Type I Employment'!BQ27*VLOOKUP('Equation 4 Type I FTE'!$B27,'Equation 3 FTE Conversion'!$B$10:$E$32,4,FALSE)</f>
        <v>5.4624370692604718E-4</v>
      </c>
      <c r="BR27" s="25">
        <f>'RIMS II Type I Employment'!BR27*VLOOKUP('Equation 4 Type I FTE'!$B27,'Equation 3 FTE Conversion'!$B$10:$E$32,4,FALSE)</f>
        <v>3.6416247128403151E-4</v>
      </c>
      <c r="BS27" s="25">
        <f>'RIMS II Type I Employment'!BS27*VLOOKUP('Equation 4 Type I FTE'!$B27,'Equation 3 FTE Conversion'!$B$10:$E$32,4,FALSE)</f>
        <v>3.6416247128403151E-4</v>
      </c>
      <c r="BT27" s="25">
        <f>'RIMS II Type I Employment'!BT27*VLOOKUP('Equation 4 Type I FTE'!$B27,'Equation 3 FTE Conversion'!$B$10:$E$32,4,FALSE)</f>
        <v>3.6416247128403151E-4</v>
      </c>
      <c r="BU27" s="25">
        <f>'RIMS II Type I Employment'!BU27*VLOOKUP('Equation 4 Type I FTE'!$B27,'Equation 3 FTE Conversion'!$B$10:$E$32,4,FALSE)</f>
        <v>4.5520308910503937E-4</v>
      </c>
      <c r="BV27" s="25">
        <f>'RIMS II Type I Employment'!BV27*VLOOKUP('Equation 4 Type I FTE'!$B27,'Equation 3 FTE Conversion'!$B$10:$E$32,4,FALSE)</f>
        <v>4.5520308910503937E-4</v>
      </c>
      <c r="BW27" s="25">
        <f>'RIMS II Type I Employment'!BW27*VLOOKUP('Equation 4 Type I FTE'!$B27,'Equation 3 FTE Conversion'!$B$10:$E$32,4,FALSE)</f>
        <v>5.4624370692604718E-4</v>
      </c>
      <c r="BX27" s="25">
        <f>'RIMS II Type I Employment'!BX27*VLOOKUP('Equation 4 Type I FTE'!$B27,'Equation 3 FTE Conversion'!$B$10:$E$32,4,FALSE)</f>
        <v>3.6416247128403151E-4</v>
      </c>
      <c r="BY27" s="25">
        <f>'RIMS II Type I Employment'!BY27*VLOOKUP('Equation 4 Type I FTE'!$B27,'Equation 3 FTE Conversion'!$B$10:$E$32,4,FALSE)</f>
        <v>2.7312185346302359E-4</v>
      </c>
      <c r="BZ27" s="25">
        <f>'RIMS II Type I Employment'!BZ27*VLOOKUP('Equation 4 Type I FTE'!$B27,'Equation 3 FTE Conversion'!$B$10:$E$32,4,FALSE)</f>
        <v>2.7312185346302359E-4</v>
      </c>
      <c r="CA27" s="25">
        <f>'RIMS II Type I Employment'!CA27*VLOOKUP('Equation 4 Type I FTE'!$B27,'Equation 3 FTE Conversion'!$B$10:$E$32,4,FALSE)</f>
        <v>5.4624370692604718E-4</v>
      </c>
      <c r="CB27" s="25">
        <f>'RIMS II Type I Employment'!CB27*VLOOKUP('Equation 4 Type I FTE'!$B27,'Equation 3 FTE Conversion'!$B$10:$E$32,4,FALSE)</f>
        <v>4.5520308910503937E-4</v>
      </c>
      <c r="CC27" s="25">
        <f>'RIMS II Type I Employment'!CC27*VLOOKUP('Equation 4 Type I FTE'!$B27,'Equation 3 FTE Conversion'!$B$10:$E$32,4,FALSE)</f>
        <v>9.1040617821007874E-4</v>
      </c>
      <c r="CD27" s="25">
        <f>'RIMS II Type I Employment'!CD27*VLOOKUP('Equation 4 Type I FTE'!$B27,'Equation 3 FTE Conversion'!$B$10:$E$32,4,FALSE)</f>
        <v>7.2832494256806302E-4</v>
      </c>
      <c r="CE27" s="25">
        <f>'RIMS II Type I Employment'!CE27*VLOOKUP('Equation 4 Type I FTE'!$B27,'Equation 3 FTE Conversion'!$B$10:$E$32,4,FALSE)</f>
        <v>3.6416247128403151E-4</v>
      </c>
      <c r="CF27" s="25">
        <f>'RIMS II Type I Employment'!CF27*VLOOKUP('Equation 4 Type I FTE'!$B27,'Equation 3 FTE Conversion'!$B$10:$E$32,4,FALSE)</f>
        <v>4.5520308910503937E-4</v>
      </c>
      <c r="CG27" s="25">
        <f>'RIMS II Type I Employment'!CG27*VLOOKUP('Equation 4 Type I FTE'!$B27,'Equation 3 FTE Conversion'!$B$10:$E$32,4,FALSE)</f>
        <v>4.5520308910503937E-4</v>
      </c>
      <c r="CH27" s="25">
        <f>'RIMS II Type I Employment'!CH27*VLOOKUP('Equation 4 Type I FTE'!$B27,'Equation 3 FTE Conversion'!$B$10:$E$32,4,FALSE)</f>
        <v>2.7312185346302359E-4</v>
      </c>
      <c r="CI27" s="25">
        <f>'RIMS II Type I Employment'!CI27*VLOOKUP('Equation 4 Type I FTE'!$B27,'Equation 3 FTE Conversion'!$B$10:$E$32,4,FALSE)</f>
        <v>3.6416247128403151E-4</v>
      </c>
      <c r="CJ27" s="25">
        <f>'RIMS II Type I Employment'!CJ27*VLOOKUP('Equation 4 Type I FTE'!$B27,'Equation 3 FTE Conversion'!$B$10:$E$32,4,FALSE)</f>
        <v>6.372843247470551E-4</v>
      </c>
      <c r="CK27" s="25">
        <f>'RIMS II Type I Employment'!CK27*VLOOKUP('Equation 4 Type I FTE'!$B27,'Equation 3 FTE Conversion'!$B$10:$E$32,4,FALSE)</f>
        <v>6.372843247470551E-4</v>
      </c>
      <c r="CL27" s="25">
        <f>'RIMS II Type I Employment'!CL27*VLOOKUP('Equation 4 Type I FTE'!$B27,'Equation 3 FTE Conversion'!$B$10:$E$32,4,FALSE)</f>
        <v>1.1835280316731024E-3</v>
      </c>
      <c r="CM27" s="25">
        <f>'RIMS II Type I Employment'!CM27*VLOOKUP('Equation 4 Type I FTE'!$B27,'Equation 3 FTE Conversion'!$B$10:$E$32,4,FALSE)</f>
        <v>7.2832494256806302E-4</v>
      </c>
      <c r="CN27" s="25">
        <f>'RIMS II Type I Employment'!CN27*VLOOKUP('Equation 4 Type I FTE'!$B27,'Equation 3 FTE Conversion'!$B$10:$E$32,4,FALSE)</f>
        <v>3.6416247128403151E-4</v>
      </c>
      <c r="CO27" s="25">
        <f>'RIMS II Type I Employment'!CO27*VLOOKUP('Equation 4 Type I FTE'!$B27,'Equation 3 FTE Conversion'!$B$10:$E$32,4,FALSE)</f>
        <v>4.5520308910503937E-4</v>
      </c>
      <c r="CP27" s="25">
        <f>'RIMS II Type I Employment'!CP27*VLOOKUP('Equation 4 Type I FTE'!$B27,'Equation 3 FTE Conversion'!$B$10:$E$32,4,FALSE)</f>
        <v>3.6416247128403151E-4</v>
      </c>
      <c r="CQ27" s="25">
        <f>'RIMS II Type I Employment'!CQ27*VLOOKUP('Equation 4 Type I FTE'!$B27,'Equation 3 FTE Conversion'!$B$10:$E$32,4,FALSE)</f>
        <v>3.6416247128403151E-4</v>
      </c>
      <c r="CR27" s="25">
        <f>'RIMS II Type I Employment'!CR27*VLOOKUP('Equation 4 Type I FTE'!$B27,'Equation 3 FTE Conversion'!$B$10:$E$32,4,FALSE)</f>
        <v>3.6416247128403151E-4</v>
      </c>
      <c r="CS27" s="25">
        <f>'RIMS II Type I Employment'!CS27*VLOOKUP('Equation 4 Type I FTE'!$B27,'Equation 3 FTE Conversion'!$B$10:$E$32,4,FALSE)</f>
        <v>4.5520308910503937E-4</v>
      </c>
      <c r="CT27" s="25">
        <f>'RIMS II Type I Employment'!CT27*VLOOKUP('Equation 4 Type I FTE'!$B27,'Equation 3 FTE Conversion'!$B$10:$E$32,4,FALSE)</f>
        <v>3.6416247128403151E-4</v>
      </c>
      <c r="CU27" s="25">
        <f>'RIMS II Type I Employment'!CU27*VLOOKUP('Equation 4 Type I FTE'!$B27,'Equation 3 FTE Conversion'!$B$10:$E$32,4,FALSE)</f>
        <v>4.5520308910503937E-4</v>
      </c>
      <c r="CV27" s="25">
        <f>'RIMS II Type I Employment'!CV27*VLOOKUP('Equation 4 Type I FTE'!$B27,'Equation 3 FTE Conversion'!$B$10:$E$32,4,FALSE)</f>
        <v>4.5520308910503937E-4</v>
      </c>
      <c r="CW27" s="25">
        <f>'RIMS II Type I Employment'!CW27*VLOOKUP('Equation 4 Type I FTE'!$B27,'Equation 3 FTE Conversion'!$B$10:$E$32,4,FALSE)</f>
        <v>3.6416247128403151E-4</v>
      </c>
      <c r="CX27" s="25">
        <f>'RIMS II Type I Employment'!CX27*VLOOKUP('Equation 4 Type I FTE'!$B27,'Equation 3 FTE Conversion'!$B$10:$E$32,4,FALSE)</f>
        <v>5.4624370692604718E-4</v>
      </c>
      <c r="CY27" s="25">
        <f>'RIMS II Type I Employment'!CY27*VLOOKUP('Equation 4 Type I FTE'!$B27,'Equation 3 FTE Conversion'!$B$10:$E$32,4,FALSE)</f>
        <v>6.372843247470551E-4</v>
      </c>
      <c r="CZ27" s="25">
        <f>'RIMS II Type I Employment'!CZ27*VLOOKUP('Equation 4 Type I FTE'!$B27,'Equation 3 FTE Conversion'!$B$10:$E$32,4,FALSE)</f>
        <v>1.8208123564201575E-4</v>
      </c>
      <c r="DA27" s="25">
        <f>'RIMS II Type I Employment'!DA27*VLOOKUP('Equation 4 Type I FTE'!$B27,'Equation 3 FTE Conversion'!$B$10:$E$32,4,FALSE)</f>
        <v>3.6416247128403151E-4</v>
      </c>
      <c r="DB27" s="25">
        <f>'RIMS II Type I Employment'!DB27*VLOOKUP('Equation 4 Type I FTE'!$B27,'Equation 3 FTE Conversion'!$B$10:$E$32,4,FALSE)</f>
        <v>1.8208123564201575E-4</v>
      </c>
      <c r="DC27" s="25">
        <f>'RIMS II Type I Employment'!DC27*VLOOKUP('Equation 4 Type I FTE'!$B27,'Equation 3 FTE Conversion'!$B$10:$E$32,4,FALSE)</f>
        <v>2.7312185346302359E-4</v>
      </c>
      <c r="DD27" s="25">
        <f>'RIMS II Type I Employment'!DD27*VLOOKUP('Equation 4 Type I FTE'!$B27,'Equation 3 FTE Conversion'!$B$10:$E$32,4,FALSE)</f>
        <v>2.7312185346302359E-4</v>
      </c>
      <c r="DE27" s="25">
        <f>'RIMS II Type I Employment'!DE27*VLOOKUP('Equation 4 Type I FTE'!$B27,'Equation 3 FTE Conversion'!$B$10:$E$32,4,FALSE)</f>
        <v>2.7312185346302359E-4</v>
      </c>
      <c r="DF27" s="25">
        <f>'RIMS II Type I Employment'!DF27*VLOOKUP('Equation 4 Type I FTE'!$B27,'Equation 3 FTE Conversion'!$B$10:$E$32,4,FALSE)</f>
        <v>2.7312185346302359E-4</v>
      </c>
      <c r="DG27" s="25">
        <f>'RIMS II Type I Employment'!DG27*VLOOKUP('Equation 4 Type I FTE'!$B27,'Equation 3 FTE Conversion'!$B$10:$E$32,4,FALSE)</f>
        <v>3.6416247128403151E-4</v>
      </c>
      <c r="DH27" s="25">
        <f>'RIMS II Type I Employment'!DH27*VLOOKUP('Equation 4 Type I FTE'!$B27,'Equation 3 FTE Conversion'!$B$10:$E$32,4,FALSE)</f>
        <v>3.6416247128403151E-4</v>
      </c>
      <c r="DI27" s="25">
        <f>'RIMS II Type I Employment'!DI27*VLOOKUP('Equation 4 Type I FTE'!$B27,'Equation 3 FTE Conversion'!$B$10:$E$32,4,FALSE)</f>
        <v>1.8208123564201575E-4</v>
      </c>
      <c r="DJ27" s="25">
        <f>'RIMS II Type I Employment'!DJ27*VLOOKUP('Equation 4 Type I FTE'!$B27,'Equation 3 FTE Conversion'!$B$10:$E$32,4,FALSE)</f>
        <v>1.8208123564201575E-4</v>
      </c>
      <c r="DK27" s="25">
        <f>'RIMS II Type I Employment'!DK27*VLOOKUP('Equation 4 Type I FTE'!$B27,'Equation 3 FTE Conversion'!$B$10:$E$32,4,FALSE)</f>
        <v>2.7312185346302359E-4</v>
      </c>
      <c r="DL27" s="25">
        <f>'RIMS II Type I Employment'!DL27*VLOOKUP('Equation 4 Type I FTE'!$B27,'Equation 3 FTE Conversion'!$B$10:$E$32,4,FALSE)</f>
        <v>4.5520308910503937E-4</v>
      </c>
      <c r="DM27" s="25">
        <f>'RIMS II Type I Employment'!DM27*VLOOKUP('Equation 4 Type I FTE'!$B27,'Equation 3 FTE Conversion'!$B$10:$E$32,4,FALSE)</f>
        <v>1.8208123564201575E-4</v>
      </c>
      <c r="DN27" s="25">
        <f>'RIMS II Type I Employment'!DN27*VLOOKUP('Equation 4 Type I FTE'!$B27,'Equation 3 FTE Conversion'!$B$10:$E$32,4,FALSE)</f>
        <v>4.5520308910503937E-4</v>
      </c>
      <c r="DO27" s="25">
        <f>'RIMS II Type I Employment'!DO27*VLOOKUP('Equation 4 Type I FTE'!$B27,'Equation 3 FTE Conversion'!$B$10:$E$32,4,FALSE)</f>
        <v>2.7312185346302359E-4</v>
      </c>
      <c r="DP27" s="25">
        <f>'RIMS II Type I Employment'!DP27*VLOOKUP('Equation 4 Type I FTE'!$B27,'Equation 3 FTE Conversion'!$B$10:$E$32,4,FALSE)</f>
        <v>1.8208123564201575E-4</v>
      </c>
      <c r="DQ27" s="25">
        <f>'RIMS II Type I Employment'!DQ27*VLOOKUP('Equation 4 Type I FTE'!$B27,'Equation 3 FTE Conversion'!$B$10:$E$32,4,FALSE)</f>
        <v>2.7312185346302359E-4</v>
      </c>
      <c r="DR27" s="25">
        <f>'RIMS II Type I Employment'!DR27*VLOOKUP('Equation 4 Type I FTE'!$B27,'Equation 3 FTE Conversion'!$B$10:$E$32,4,FALSE)</f>
        <v>3.6416247128403151E-4</v>
      </c>
      <c r="DS27" s="25">
        <f>'RIMS II Type I Employment'!DS27*VLOOKUP('Equation 4 Type I FTE'!$B27,'Equation 3 FTE Conversion'!$B$10:$E$32,4,FALSE)</f>
        <v>2.7312185346302359E-4</v>
      </c>
      <c r="DT27" s="25">
        <f>'RIMS II Type I Employment'!DT27*VLOOKUP('Equation 4 Type I FTE'!$B27,'Equation 3 FTE Conversion'!$B$10:$E$32,4,FALSE)</f>
        <v>3.6416247128403151E-4</v>
      </c>
      <c r="DU27" s="25">
        <f>'RIMS II Type I Employment'!DU27*VLOOKUP('Equation 4 Type I FTE'!$B27,'Equation 3 FTE Conversion'!$B$10:$E$32,4,FALSE)</f>
        <v>3.6416247128403151E-4</v>
      </c>
      <c r="DV27" s="25">
        <f>'RIMS II Type I Employment'!DV27*VLOOKUP('Equation 4 Type I FTE'!$B27,'Equation 3 FTE Conversion'!$B$10:$E$32,4,FALSE)</f>
        <v>2.7312185346302359E-4</v>
      </c>
      <c r="DW27" s="25">
        <f>'RIMS II Type I Employment'!DW27*VLOOKUP('Equation 4 Type I FTE'!$B27,'Equation 3 FTE Conversion'!$B$10:$E$32,4,FALSE)</f>
        <v>2.7312185346302359E-4</v>
      </c>
      <c r="DX27" s="25">
        <f>'RIMS II Type I Employment'!DX27*VLOOKUP('Equation 4 Type I FTE'!$B27,'Equation 3 FTE Conversion'!$B$10:$E$32,4,FALSE)</f>
        <v>3.6416247128403151E-4</v>
      </c>
      <c r="DY27" s="25">
        <f>'RIMS II Type I Employment'!DY27*VLOOKUP('Equation 4 Type I FTE'!$B27,'Equation 3 FTE Conversion'!$B$10:$E$32,4,FALSE)</f>
        <v>2.7312185346302359E-4</v>
      </c>
      <c r="DZ27" s="25">
        <f>'RIMS II Type I Employment'!DZ27*VLOOKUP('Equation 4 Type I FTE'!$B27,'Equation 3 FTE Conversion'!$B$10:$E$32,4,FALSE)</f>
        <v>3.6416247128403151E-4</v>
      </c>
      <c r="EA27" s="25">
        <f>'RIMS II Type I Employment'!EA27*VLOOKUP('Equation 4 Type I FTE'!$B27,'Equation 3 FTE Conversion'!$B$10:$E$32,4,FALSE)</f>
        <v>2.7312185346302359E-4</v>
      </c>
      <c r="EB27" s="25">
        <f>'RIMS II Type I Employment'!EB27*VLOOKUP('Equation 4 Type I FTE'!$B27,'Equation 3 FTE Conversion'!$B$10:$E$32,4,FALSE)</f>
        <v>3.6416247128403151E-4</v>
      </c>
      <c r="EC27" s="25">
        <f>'RIMS II Type I Employment'!EC27*VLOOKUP('Equation 4 Type I FTE'!$B27,'Equation 3 FTE Conversion'!$B$10:$E$32,4,FALSE)</f>
        <v>1.8208123564201575E-4</v>
      </c>
      <c r="ED27" s="25">
        <f>'RIMS II Type I Employment'!ED27*VLOOKUP('Equation 4 Type I FTE'!$B27,'Equation 3 FTE Conversion'!$B$10:$E$32,4,FALSE)</f>
        <v>2.7312185346302359E-4</v>
      </c>
      <c r="EE27" s="25">
        <f>'RIMS II Type I Employment'!EE27*VLOOKUP('Equation 4 Type I FTE'!$B27,'Equation 3 FTE Conversion'!$B$10:$E$32,4,FALSE)</f>
        <v>2.7312185346302359E-4</v>
      </c>
      <c r="EF27" s="25">
        <f>'RIMS II Type I Employment'!EF27*VLOOKUP('Equation 4 Type I FTE'!$B27,'Equation 3 FTE Conversion'!$B$10:$E$32,4,FALSE)</f>
        <v>4.5520308910503937E-4</v>
      </c>
      <c r="EG27" s="25">
        <f>'RIMS II Type I Employment'!EG27*VLOOKUP('Equation 4 Type I FTE'!$B27,'Equation 3 FTE Conversion'!$B$10:$E$32,4,FALSE)</f>
        <v>4.5520308910503937E-4</v>
      </c>
      <c r="EH27" s="25">
        <f>'RIMS II Type I Employment'!EH27*VLOOKUP('Equation 4 Type I FTE'!$B27,'Equation 3 FTE Conversion'!$B$10:$E$32,4,FALSE)</f>
        <v>1.8208123564201575E-4</v>
      </c>
      <c r="EI27" s="25">
        <f>'RIMS II Type I Employment'!EI27*VLOOKUP('Equation 4 Type I FTE'!$B27,'Equation 3 FTE Conversion'!$B$10:$E$32,4,FALSE)</f>
        <v>1.8208123564201575E-4</v>
      </c>
      <c r="EJ27" s="25">
        <f>'RIMS II Type I Employment'!EJ27*VLOOKUP('Equation 4 Type I FTE'!$B27,'Equation 3 FTE Conversion'!$B$10:$E$32,4,FALSE)</f>
        <v>1.8208123564201575E-4</v>
      </c>
      <c r="EK27" s="25">
        <f>'RIMS II Type I Employment'!EK27*VLOOKUP('Equation 4 Type I FTE'!$B27,'Equation 3 FTE Conversion'!$B$10:$E$32,4,FALSE)</f>
        <v>3.6416247128403151E-4</v>
      </c>
      <c r="EL27" s="25">
        <f>'RIMS II Type I Employment'!EL27*VLOOKUP('Equation 4 Type I FTE'!$B27,'Equation 3 FTE Conversion'!$B$10:$E$32,4,FALSE)</f>
        <v>3.6416247128403151E-4</v>
      </c>
      <c r="EM27" s="25">
        <f>'RIMS II Type I Employment'!EM27*VLOOKUP('Equation 4 Type I FTE'!$B27,'Equation 3 FTE Conversion'!$B$10:$E$32,4,FALSE)</f>
        <v>1.8208123564201575E-4</v>
      </c>
      <c r="EN27" s="25">
        <f>'RIMS II Type I Employment'!EN27*VLOOKUP('Equation 4 Type I FTE'!$B27,'Equation 3 FTE Conversion'!$B$10:$E$32,4,FALSE)</f>
        <v>3.6416247128403151E-4</v>
      </c>
      <c r="EO27" s="25">
        <f>'RIMS II Type I Employment'!EO27*VLOOKUP('Equation 4 Type I FTE'!$B27,'Equation 3 FTE Conversion'!$B$10:$E$32,4,FALSE)</f>
        <v>4.5520308910503937E-4</v>
      </c>
      <c r="EP27" s="25">
        <f>'RIMS II Type I Employment'!EP27*VLOOKUP('Equation 4 Type I FTE'!$B27,'Equation 3 FTE Conversion'!$B$10:$E$32,4,FALSE)</f>
        <v>4.5520308910503937E-4</v>
      </c>
      <c r="EQ27" s="25">
        <f>'RIMS II Type I Employment'!EQ27*VLOOKUP('Equation 4 Type I FTE'!$B27,'Equation 3 FTE Conversion'!$B$10:$E$32,4,FALSE)</f>
        <v>3.6416247128403151E-4</v>
      </c>
      <c r="ER27" s="25">
        <f>'RIMS II Type I Employment'!ER27*VLOOKUP('Equation 4 Type I FTE'!$B27,'Equation 3 FTE Conversion'!$B$10:$E$32,4,FALSE)</f>
        <v>3.6416247128403151E-4</v>
      </c>
      <c r="ES27" s="25">
        <f>'RIMS II Type I Employment'!ES27*VLOOKUP('Equation 4 Type I FTE'!$B27,'Equation 3 FTE Conversion'!$B$10:$E$32,4,FALSE)</f>
        <v>4.5520308910503937E-4</v>
      </c>
      <c r="ET27" s="25">
        <f>'RIMS II Type I Employment'!ET27*VLOOKUP('Equation 4 Type I FTE'!$B27,'Equation 3 FTE Conversion'!$B$10:$E$32,4,FALSE)</f>
        <v>4.5520308910503937E-4</v>
      </c>
      <c r="EU27" s="25">
        <f>'RIMS II Type I Employment'!EU27*VLOOKUP('Equation 4 Type I FTE'!$B27,'Equation 3 FTE Conversion'!$B$10:$E$32,4,FALSE)</f>
        <v>4.5520308910503937E-4</v>
      </c>
      <c r="EV27" s="25">
        <f>'RIMS II Type I Employment'!EV27*VLOOKUP('Equation 4 Type I FTE'!$B27,'Equation 3 FTE Conversion'!$B$10:$E$32,4,FALSE)</f>
        <v>2.7312185346302359E-4</v>
      </c>
      <c r="EW27" s="25">
        <f>'RIMS II Type I Employment'!EW27*VLOOKUP('Equation 4 Type I FTE'!$B27,'Equation 3 FTE Conversion'!$B$10:$E$32,4,FALSE)</f>
        <v>1.8208123564201575E-4</v>
      </c>
      <c r="EX27" s="25">
        <f>'RIMS II Type I Employment'!EX27*VLOOKUP('Equation 4 Type I FTE'!$B27,'Equation 3 FTE Conversion'!$B$10:$E$32,4,FALSE)</f>
        <v>3.6416247128403151E-4</v>
      </c>
      <c r="EY27" s="25">
        <f>'RIMS II Type I Employment'!EY27*VLOOKUP('Equation 4 Type I FTE'!$B27,'Equation 3 FTE Conversion'!$B$10:$E$32,4,FALSE)</f>
        <v>3.6416247128403151E-4</v>
      </c>
      <c r="EZ27" s="25">
        <f>'RIMS II Type I Employment'!EZ27*VLOOKUP('Equation 4 Type I FTE'!$B27,'Equation 3 FTE Conversion'!$B$10:$E$32,4,FALSE)</f>
        <v>4.5520308910503937E-4</v>
      </c>
      <c r="FA27" s="25">
        <f>'RIMS II Type I Employment'!FA27*VLOOKUP('Equation 4 Type I FTE'!$B27,'Equation 3 FTE Conversion'!$B$10:$E$32,4,FALSE)</f>
        <v>3.6416247128403151E-4</v>
      </c>
      <c r="FB27" s="25">
        <f>'RIMS II Type I Employment'!FB27*VLOOKUP('Equation 4 Type I FTE'!$B27,'Equation 3 FTE Conversion'!$B$10:$E$32,4,FALSE)</f>
        <v>7.2832494256806302E-4</v>
      </c>
      <c r="FC27" s="25">
        <f>'RIMS II Type I Employment'!FC27*VLOOKUP('Equation 4 Type I FTE'!$B27,'Equation 3 FTE Conversion'!$B$10:$E$32,4,FALSE)</f>
        <v>5.4624370692604718E-4</v>
      </c>
      <c r="FD27" s="25">
        <f>'RIMS II Type I Employment'!FD27*VLOOKUP('Equation 4 Type I FTE'!$B27,'Equation 3 FTE Conversion'!$B$10:$E$32,4,FALSE)</f>
        <v>2.7312185346302359E-4</v>
      </c>
      <c r="FE27" s="25">
        <f>'RIMS II Type I Employment'!FE27*VLOOKUP('Equation 4 Type I FTE'!$B27,'Equation 3 FTE Conversion'!$B$10:$E$32,4,FALSE)</f>
        <v>1.8208123564201575E-4</v>
      </c>
      <c r="FF27" s="25">
        <f>'RIMS II Type I Employment'!FF27*VLOOKUP('Equation 4 Type I FTE'!$B27,'Equation 3 FTE Conversion'!$B$10:$E$32,4,FALSE)</f>
        <v>2.7312185346302359E-4</v>
      </c>
      <c r="FG27" s="25">
        <f>'RIMS II Type I Employment'!FG27*VLOOKUP('Equation 4 Type I FTE'!$B27,'Equation 3 FTE Conversion'!$B$10:$E$32,4,FALSE)</f>
        <v>6.372843247470551E-4</v>
      </c>
      <c r="FH27" s="25">
        <f>'RIMS II Type I Employment'!FH27*VLOOKUP('Equation 4 Type I FTE'!$B27,'Equation 3 FTE Conversion'!$B$10:$E$32,4,FALSE)</f>
        <v>3.6416247128403151E-4</v>
      </c>
      <c r="FI27" s="25">
        <f>'RIMS II Type I Employment'!FI27*VLOOKUP('Equation 4 Type I FTE'!$B27,'Equation 3 FTE Conversion'!$B$10:$E$32,4,FALSE)</f>
        <v>5.4624370692604718E-4</v>
      </c>
      <c r="FJ27" s="25">
        <f>'RIMS II Type I Employment'!FJ27*VLOOKUP('Equation 4 Type I FTE'!$B27,'Equation 3 FTE Conversion'!$B$10:$E$32,4,FALSE)</f>
        <v>7.2832494256806302E-4</v>
      </c>
      <c r="FK27" s="25">
        <f>'RIMS II Type I Employment'!FK27*VLOOKUP('Equation 4 Type I FTE'!$B27,'Equation 3 FTE Conversion'!$B$10:$E$32,4,FALSE)</f>
        <v>5.4624370692604718E-4</v>
      </c>
      <c r="FL27" s="25">
        <f>'RIMS II Type I Employment'!FL27*VLOOKUP('Equation 4 Type I FTE'!$B27,'Equation 3 FTE Conversion'!$B$10:$E$32,4,FALSE)</f>
        <v>4.5520308910503937E-4</v>
      </c>
      <c r="FM27" s="25">
        <f>'RIMS II Type I Employment'!FM27*VLOOKUP('Equation 4 Type I FTE'!$B27,'Equation 3 FTE Conversion'!$B$10:$E$32,4,FALSE)</f>
        <v>6.372843247470551E-4</v>
      </c>
      <c r="FN27" s="25">
        <f>'RIMS II Type I Employment'!FN27*VLOOKUP('Equation 4 Type I FTE'!$B27,'Equation 3 FTE Conversion'!$B$10:$E$32,4,FALSE)</f>
        <v>8.1936556038907083E-4</v>
      </c>
      <c r="FO27" s="25">
        <f>'RIMS II Type I Employment'!FO27*VLOOKUP('Equation 4 Type I FTE'!$B27,'Equation 3 FTE Conversion'!$B$10:$E$32,4,FALSE)</f>
        <v>3.6416247128403151E-4</v>
      </c>
      <c r="FP27" s="25">
        <f>'RIMS II Type I Employment'!FP27*VLOOKUP('Equation 4 Type I FTE'!$B27,'Equation 3 FTE Conversion'!$B$10:$E$32,4,FALSE)</f>
        <v>3.6416247128403151E-4</v>
      </c>
      <c r="FQ27" s="25">
        <f>'RIMS II Type I Employment'!FQ27*VLOOKUP('Equation 4 Type I FTE'!$B27,'Equation 3 FTE Conversion'!$B$10:$E$32,4,FALSE)</f>
        <v>2.7312185346302359E-4</v>
      </c>
      <c r="FR27" s="25">
        <f>'RIMS II Type I Employment'!FR27*VLOOKUP('Equation 4 Type I FTE'!$B27,'Equation 3 FTE Conversion'!$B$10:$E$32,4,FALSE)</f>
        <v>5.4624370692604718E-4</v>
      </c>
      <c r="FS27" s="25">
        <f>'RIMS II Type I Employment'!FS27*VLOOKUP('Equation 4 Type I FTE'!$B27,'Equation 3 FTE Conversion'!$B$10:$E$32,4,FALSE)</f>
        <v>5.4624370692604718E-4</v>
      </c>
      <c r="FT27" s="25">
        <f>'RIMS II Type I Employment'!FT27*VLOOKUP('Equation 4 Type I FTE'!$B27,'Equation 3 FTE Conversion'!$B$10:$E$32,4,FALSE)</f>
        <v>3.6416247128403151E-4</v>
      </c>
      <c r="FU27" s="25">
        <f>'RIMS II Type I Employment'!FU27*VLOOKUP('Equation 4 Type I FTE'!$B27,'Equation 3 FTE Conversion'!$B$10:$E$32,4,FALSE)</f>
        <v>5.4624370692604718E-4</v>
      </c>
      <c r="FV27" s="25">
        <f>'RIMS II Type I Employment'!FV27*VLOOKUP('Equation 4 Type I FTE'!$B27,'Equation 3 FTE Conversion'!$B$10:$E$32,4,FALSE)</f>
        <v>3.6416247128403151E-4</v>
      </c>
      <c r="FW27" s="25">
        <f>'RIMS II Type I Employment'!FW27*VLOOKUP('Equation 4 Type I FTE'!$B27,'Equation 3 FTE Conversion'!$B$10:$E$32,4,FALSE)</f>
        <v>3.6416247128403151E-4</v>
      </c>
      <c r="FX27" s="25">
        <f>'RIMS II Type I Employment'!FX27*VLOOKUP('Equation 4 Type I FTE'!$B27,'Equation 3 FTE Conversion'!$B$10:$E$32,4,FALSE)</f>
        <v>5.4624370692604718E-4</v>
      </c>
      <c r="FY27" s="25">
        <f>'RIMS II Type I Employment'!FY27*VLOOKUP('Equation 4 Type I FTE'!$B27,'Equation 3 FTE Conversion'!$B$10:$E$32,4,FALSE)</f>
        <v>4.5520308910503937E-4</v>
      </c>
      <c r="FZ27" s="25">
        <f>'RIMS II Type I Employment'!FZ27*VLOOKUP('Equation 4 Type I FTE'!$B27,'Equation 3 FTE Conversion'!$B$10:$E$32,4,FALSE)</f>
        <v>3.6416247128403151E-4</v>
      </c>
      <c r="GA27" s="25">
        <f>'RIMS II Type I Employment'!GA27*VLOOKUP('Equation 4 Type I FTE'!$B27,'Equation 3 FTE Conversion'!$B$10:$E$32,4,FALSE)</f>
        <v>3.6416247128403151E-4</v>
      </c>
      <c r="GB27" s="25">
        <f>'RIMS II Type I Employment'!GB27*VLOOKUP('Equation 4 Type I FTE'!$B27,'Equation 3 FTE Conversion'!$B$10:$E$32,4,FALSE)</f>
        <v>5.4624370692604718E-4</v>
      </c>
      <c r="GC27" s="25">
        <f>'RIMS II Type I Employment'!GC27*VLOOKUP('Equation 4 Type I FTE'!$B27,'Equation 3 FTE Conversion'!$B$10:$E$32,4,FALSE)</f>
        <v>4.5520308910503937E-4</v>
      </c>
      <c r="GD27" s="25">
        <f>'RIMS II Type I Employment'!GD27*VLOOKUP('Equation 4 Type I FTE'!$B27,'Equation 3 FTE Conversion'!$B$10:$E$32,4,FALSE)</f>
        <v>3.6416247128403151E-4</v>
      </c>
      <c r="GE27" s="25">
        <f>'RIMS II Type I Employment'!GE27*VLOOKUP('Equation 4 Type I FTE'!$B27,'Equation 3 FTE Conversion'!$B$10:$E$32,4,FALSE)</f>
        <v>2.7312185346302359E-4</v>
      </c>
      <c r="GF27" s="25">
        <f>'RIMS II Type I Employment'!GF27*VLOOKUP('Equation 4 Type I FTE'!$B27,'Equation 3 FTE Conversion'!$B$10:$E$32,4,FALSE)</f>
        <v>3.6416247128403151E-4</v>
      </c>
      <c r="GG27" s="25">
        <f>'RIMS II Type I Employment'!GG27*VLOOKUP('Equation 4 Type I FTE'!$B27,'Equation 3 FTE Conversion'!$B$10:$E$32,4,FALSE)</f>
        <v>5.4624370692604718E-4</v>
      </c>
      <c r="GH27" s="25">
        <f>'RIMS II Type I Employment'!GH27*VLOOKUP('Equation 4 Type I FTE'!$B27,'Equation 3 FTE Conversion'!$B$10:$E$32,4,FALSE)</f>
        <v>4.5520308910503937E-4</v>
      </c>
      <c r="GI27" s="25">
        <f>'RIMS II Type I Employment'!GI27*VLOOKUP('Equation 4 Type I FTE'!$B27,'Equation 3 FTE Conversion'!$B$10:$E$32,4,FALSE)</f>
        <v>5.4624370692604718E-4</v>
      </c>
      <c r="GJ27" s="25">
        <f>'RIMS II Type I Employment'!GJ27*VLOOKUP('Equation 4 Type I FTE'!$B27,'Equation 3 FTE Conversion'!$B$10:$E$32,4,FALSE)</f>
        <v>9.1040617821007874E-4</v>
      </c>
      <c r="GK27" s="25">
        <f>'RIMS II Type I Employment'!GK27*VLOOKUP('Equation 4 Type I FTE'!$B27,'Equation 3 FTE Conversion'!$B$10:$E$32,4,FALSE)</f>
        <v>7.2832494256806302E-4</v>
      </c>
      <c r="GL27" s="25">
        <f>'RIMS II Type I Employment'!GL27*VLOOKUP('Equation 4 Type I FTE'!$B27,'Equation 3 FTE Conversion'!$B$10:$E$32,4,FALSE)</f>
        <v>1.0014467960310868E-3</v>
      </c>
      <c r="GM27" s="25">
        <f>'RIMS II Type I Employment'!GM27*VLOOKUP('Equation 4 Type I FTE'!$B27,'Equation 3 FTE Conversion'!$B$10:$E$32,4,FALSE)</f>
        <v>6.372843247470551E-4</v>
      </c>
      <c r="GN27" s="25">
        <f>'RIMS II Type I Employment'!GN27*VLOOKUP('Equation 4 Type I FTE'!$B27,'Equation 3 FTE Conversion'!$B$10:$E$32,4,FALSE)</f>
        <v>3.6416247128403151E-4</v>
      </c>
      <c r="GO27" s="25">
        <f>'RIMS II Type I Employment'!GO27*VLOOKUP('Equation 4 Type I FTE'!$B27,'Equation 3 FTE Conversion'!$B$10:$E$32,4,FALSE)</f>
        <v>2.7312185346302359E-4</v>
      </c>
      <c r="GP27" s="25">
        <f>'RIMS II Type I Employment'!GP27*VLOOKUP('Equation 4 Type I FTE'!$B27,'Equation 3 FTE Conversion'!$B$10:$E$32,4,FALSE)</f>
        <v>3.6416247128403151E-4</v>
      </c>
      <c r="GQ27" s="25">
        <f>'RIMS II Type I Employment'!GQ27*VLOOKUP('Equation 4 Type I FTE'!$B27,'Equation 3 FTE Conversion'!$B$10:$E$32,4,FALSE)</f>
        <v>7.2832494256806302E-4</v>
      </c>
      <c r="GR27" s="25">
        <f>'RIMS II Type I Employment'!GR27*VLOOKUP('Equation 4 Type I FTE'!$B27,'Equation 3 FTE Conversion'!$B$10:$E$32,4,FALSE)</f>
        <v>6.372843247470551E-4</v>
      </c>
      <c r="GS27" s="25">
        <f>'RIMS II Type I Employment'!GS27*VLOOKUP('Equation 4 Type I FTE'!$B27,'Equation 3 FTE Conversion'!$B$10:$E$32,4,FALSE)</f>
        <v>5.4624370692604718E-4</v>
      </c>
      <c r="GT27" s="25">
        <f>'RIMS II Type I Employment'!GT27*VLOOKUP('Equation 4 Type I FTE'!$B27,'Equation 3 FTE Conversion'!$B$10:$E$32,4,FALSE)</f>
        <v>4.5520308910503937E-4</v>
      </c>
      <c r="GU27" s="25">
        <f>'RIMS II Type I Employment'!GU27*VLOOKUP('Equation 4 Type I FTE'!$B27,'Equation 3 FTE Conversion'!$B$10:$E$32,4,FALSE)</f>
        <v>4.5520308910503937E-4</v>
      </c>
      <c r="GV27" s="25">
        <f>'RIMS II Type I Employment'!GV27*VLOOKUP('Equation 4 Type I FTE'!$B27,'Equation 3 FTE Conversion'!$B$10:$E$32,4,FALSE)</f>
        <v>6.372843247470551E-4</v>
      </c>
      <c r="GW27" s="25">
        <f>'RIMS II Type I Employment'!GW27*VLOOKUP('Equation 4 Type I FTE'!$B27,'Equation 3 FTE Conversion'!$B$10:$E$32,4,FALSE)</f>
        <v>6.372843247470551E-4</v>
      </c>
      <c r="GX27" s="25">
        <f>'RIMS II Type I Employment'!GX27*VLOOKUP('Equation 4 Type I FTE'!$B27,'Equation 3 FTE Conversion'!$B$10:$E$32,4,FALSE)</f>
        <v>5.4624370692604718E-4</v>
      </c>
      <c r="GY27" s="25">
        <f>'RIMS II Type I Employment'!GY27*VLOOKUP('Equation 4 Type I FTE'!$B27,'Equation 3 FTE Conversion'!$B$10:$E$32,4,FALSE)</f>
        <v>3.6416247128403151E-4</v>
      </c>
      <c r="GZ27" s="25">
        <f>'RIMS II Type I Employment'!GZ27*VLOOKUP('Equation 4 Type I FTE'!$B27,'Equation 3 FTE Conversion'!$B$10:$E$32,4,FALSE)</f>
        <v>5.4624370692604718E-4</v>
      </c>
      <c r="HA27" s="25">
        <f>'RIMS II Type I Employment'!HA27*VLOOKUP('Equation 4 Type I FTE'!$B27,'Equation 3 FTE Conversion'!$B$10:$E$32,4,FALSE)</f>
        <v>2.7312185346302359E-4</v>
      </c>
      <c r="HB27" s="25">
        <f>'RIMS II Type I Employment'!HB27*VLOOKUP('Equation 4 Type I FTE'!$B27,'Equation 3 FTE Conversion'!$B$10:$E$32,4,FALSE)</f>
        <v>2.7312185346302359E-4</v>
      </c>
      <c r="HC27" s="25">
        <f>'RIMS II Type I Employment'!HC27*VLOOKUP('Equation 4 Type I FTE'!$B27,'Equation 3 FTE Conversion'!$B$10:$E$32,4,FALSE)</f>
        <v>3.6416247128403151E-4</v>
      </c>
      <c r="HD27" s="25">
        <f>'RIMS II Type I Employment'!HD27*VLOOKUP('Equation 4 Type I FTE'!$B27,'Equation 3 FTE Conversion'!$B$10:$E$32,4,FALSE)</f>
        <v>3.6416247128403151E-4</v>
      </c>
      <c r="HE27" s="25">
        <f>'RIMS II Type I Employment'!HE27*VLOOKUP('Equation 4 Type I FTE'!$B27,'Equation 3 FTE Conversion'!$B$10:$E$32,4,FALSE)</f>
        <v>3.6416247128403151E-4</v>
      </c>
      <c r="HF27" s="25">
        <f>'RIMS II Type I Employment'!HF27*VLOOKUP('Equation 4 Type I FTE'!$B27,'Equation 3 FTE Conversion'!$B$10:$E$32,4,FALSE)</f>
        <v>2.7312185346302359E-4</v>
      </c>
      <c r="HG27" s="25">
        <f>'RIMS II Type I Employment'!HG27*VLOOKUP('Equation 4 Type I FTE'!$B27,'Equation 3 FTE Conversion'!$B$10:$E$32,4,FALSE)</f>
        <v>3.6416247128403151E-4</v>
      </c>
      <c r="HH27" s="25">
        <f>'RIMS II Type I Employment'!HH27*VLOOKUP('Equation 4 Type I FTE'!$B27,'Equation 3 FTE Conversion'!$B$10:$E$32,4,FALSE)</f>
        <v>2.4580966811672128E-3</v>
      </c>
      <c r="HI27" s="25">
        <f>'RIMS II Type I Employment'!HI27*VLOOKUP('Equation 4 Type I FTE'!$B27,'Equation 3 FTE Conversion'!$B$10:$E$32,4,FALSE)</f>
        <v>3.6416247128403151E-4</v>
      </c>
      <c r="HJ27" s="25">
        <f>'RIMS II Type I Employment'!HJ27*VLOOKUP('Equation 4 Type I FTE'!$B27,'Equation 3 FTE Conversion'!$B$10:$E$32,4,FALSE)</f>
        <v>3.6416247128403151E-4</v>
      </c>
      <c r="HK27" s="25">
        <f>'RIMS II Type I Employment'!HK27*VLOOKUP('Equation 4 Type I FTE'!$B27,'Equation 3 FTE Conversion'!$B$10:$E$32,4,FALSE)</f>
        <v>0</v>
      </c>
      <c r="HL27" s="25">
        <f>'RIMS II Type I Employment'!HL27*VLOOKUP('Equation 4 Type I FTE'!$B27,'Equation 3 FTE Conversion'!$B$10:$E$32,4,FALSE)</f>
        <v>4.5520308910503937E-4</v>
      </c>
      <c r="HM27" s="25">
        <f>'RIMS II Type I Employment'!HM27*VLOOKUP('Equation 4 Type I FTE'!$B27,'Equation 3 FTE Conversion'!$B$10:$E$32,4,FALSE)</f>
        <v>5.4624370692604718E-4</v>
      </c>
      <c r="HN27" s="25">
        <f>'RIMS II Type I Employment'!HN27*VLOOKUP('Equation 4 Type I FTE'!$B27,'Equation 3 FTE Conversion'!$B$10:$E$32,4,FALSE)</f>
        <v>5.4624370692604718E-4</v>
      </c>
      <c r="HO27" s="25">
        <f>'RIMS II Type I Employment'!HO27*VLOOKUP('Equation 4 Type I FTE'!$B27,'Equation 3 FTE Conversion'!$B$10:$E$32,4,FALSE)</f>
        <v>3.6416247128403151E-4</v>
      </c>
      <c r="HP27" s="25">
        <f>'RIMS II Type I Employment'!HP27*VLOOKUP('Equation 4 Type I FTE'!$B27,'Equation 3 FTE Conversion'!$B$10:$E$32,4,FALSE)</f>
        <v>4.5520308910503937E-4</v>
      </c>
      <c r="HQ27" s="25">
        <f>'RIMS II Type I Employment'!HQ27*VLOOKUP('Equation 4 Type I FTE'!$B27,'Equation 3 FTE Conversion'!$B$10:$E$32,4,FALSE)</f>
        <v>3.6416247128403151E-4</v>
      </c>
      <c r="HR27" s="25">
        <f>'RIMS II Type I Employment'!HR27*VLOOKUP('Equation 4 Type I FTE'!$B27,'Equation 3 FTE Conversion'!$B$10:$E$32,4,FALSE)</f>
        <v>5.4624370692604718E-4</v>
      </c>
      <c r="HS27" s="25">
        <f>'RIMS II Type I Employment'!HS27*VLOOKUP('Equation 4 Type I FTE'!$B27,'Equation 3 FTE Conversion'!$B$10:$E$32,4,FALSE)</f>
        <v>1.2745686494941102E-3</v>
      </c>
      <c r="HT27" s="25">
        <f>'RIMS II Type I Employment'!HT27*VLOOKUP('Equation 4 Type I FTE'!$B27,'Equation 3 FTE Conversion'!$B$10:$E$32,4,FALSE)</f>
        <v>1.7297717385991497E-3</v>
      </c>
      <c r="HU27" s="25">
        <f>'RIMS II Type I Employment'!HU27*VLOOKUP('Equation 4 Type I FTE'!$B27,'Equation 3 FTE Conversion'!$B$10:$E$32,4,FALSE)</f>
        <v>2.7312185346302359E-4</v>
      </c>
      <c r="HV27" s="25">
        <f>'RIMS II Type I Employment'!HV27*VLOOKUP('Equation 4 Type I FTE'!$B27,'Equation 3 FTE Conversion'!$B$10:$E$32,4,FALSE)</f>
        <v>8.1936556038907083E-4</v>
      </c>
      <c r="HW27" s="25">
        <f>'RIMS II Type I Employment'!HW27*VLOOKUP('Equation 4 Type I FTE'!$B27,'Equation 3 FTE Conversion'!$B$10:$E$32,4,FALSE)</f>
        <v>5.4624370692604718E-4</v>
      </c>
      <c r="HX27" s="25">
        <f>'RIMS II Type I Employment'!HX27*VLOOKUP('Equation 4 Type I FTE'!$B27,'Equation 3 FTE Conversion'!$B$10:$E$32,4,FALSE)</f>
        <v>7.2832494256806302E-4</v>
      </c>
      <c r="HY27" s="25">
        <f>'RIMS II Type I Employment'!HY27*VLOOKUP('Equation 4 Type I FTE'!$B27,'Equation 3 FTE Conversion'!$B$10:$E$32,4,FALSE)</f>
        <v>2.7312185346302359E-4</v>
      </c>
      <c r="HZ27" s="25">
        <f>'RIMS II Type I Employment'!HZ27*VLOOKUP('Equation 4 Type I FTE'!$B27,'Equation 3 FTE Conversion'!$B$10:$E$32,4,FALSE)</f>
        <v>6.372843247470551E-4</v>
      </c>
      <c r="IA27" s="25">
        <f>'RIMS II Type I Employment'!IA27*VLOOKUP('Equation 4 Type I FTE'!$B27,'Equation 3 FTE Conversion'!$B$10:$E$32,4,FALSE)</f>
        <v>3.6416247128403151E-4</v>
      </c>
      <c r="IB27" s="25">
        <f>'RIMS II Type I Employment'!IB27*VLOOKUP('Equation 4 Type I FTE'!$B27,'Equation 3 FTE Conversion'!$B$10:$E$32,4,FALSE)</f>
        <v>5.4624370692604718E-4</v>
      </c>
      <c r="IC27" s="25">
        <f>'RIMS II Type I Employment'!IC27*VLOOKUP('Equation 4 Type I FTE'!$B27,'Equation 3 FTE Conversion'!$B$10:$E$32,4,FALSE)</f>
        <v>4.5520308910503937E-4</v>
      </c>
      <c r="ID27" s="25">
        <f>'RIMS II Type I Employment'!ID27*VLOOKUP('Equation 4 Type I FTE'!$B27,'Equation 3 FTE Conversion'!$B$10:$E$32,4,FALSE)</f>
        <v>3.6416247128403151E-4</v>
      </c>
      <c r="IE27" s="25">
        <f>'RIMS II Type I Employment'!IE27*VLOOKUP('Equation 4 Type I FTE'!$B27,'Equation 3 FTE Conversion'!$B$10:$E$32,4,FALSE)</f>
        <v>3.6416247128403151E-4</v>
      </c>
      <c r="IF27" s="25">
        <f>'RIMS II Type I Employment'!IF27*VLOOKUP('Equation 4 Type I FTE'!$B27,'Equation 3 FTE Conversion'!$B$10:$E$32,4,FALSE)</f>
        <v>3.6416247128403151E-4</v>
      </c>
      <c r="IG27" s="25">
        <f>'RIMS II Type I Employment'!IG27*VLOOKUP('Equation 4 Type I FTE'!$B27,'Equation 3 FTE Conversion'!$B$10:$E$32,4,FALSE)</f>
        <v>2.7312185346302359E-4</v>
      </c>
      <c r="IH27" s="25">
        <f>'RIMS II Type I Employment'!IH27*VLOOKUP('Equation 4 Type I FTE'!$B27,'Equation 3 FTE Conversion'!$B$10:$E$32,4,FALSE)</f>
        <v>2.7312185346302359E-4</v>
      </c>
      <c r="II27" s="25">
        <f>'RIMS II Type I Employment'!II27*VLOOKUP('Equation 4 Type I FTE'!$B27,'Equation 3 FTE Conversion'!$B$10:$E$32,4,FALSE)</f>
        <v>1.8208123564201575E-4</v>
      </c>
      <c r="IJ27" s="25">
        <f>'RIMS II Type I Employment'!IJ27*VLOOKUP('Equation 4 Type I FTE'!$B27,'Equation 3 FTE Conversion'!$B$10:$E$32,4,FALSE)</f>
        <v>4.5520308910503937E-4</v>
      </c>
      <c r="IK27" s="25">
        <f>'RIMS II Type I Employment'!IK27*VLOOKUP('Equation 4 Type I FTE'!$B27,'Equation 3 FTE Conversion'!$B$10:$E$32,4,FALSE)</f>
        <v>3.6416247128403151E-4</v>
      </c>
      <c r="IL27" s="25">
        <f>'RIMS II Type I Employment'!IL27*VLOOKUP('Equation 4 Type I FTE'!$B27,'Equation 3 FTE Conversion'!$B$10:$E$32,4,FALSE)</f>
        <v>3.6416247128403151E-4</v>
      </c>
      <c r="IM27" s="25">
        <f>'RIMS II Type I Employment'!IM27*VLOOKUP('Equation 4 Type I FTE'!$B27,'Equation 3 FTE Conversion'!$B$10:$E$32,4,FALSE)</f>
        <v>4.5520308910503937E-4</v>
      </c>
      <c r="IN27" s="25">
        <f>'RIMS II Type I Employment'!IN27*VLOOKUP('Equation 4 Type I FTE'!$B27,'Equation 3 FTE Conversion'!$B$10:$E$32,4,FALSE)</f>
        <v>4.5520308910503937E-4</v>
      </c>
      <c r="IO27" s="25">
        <f>'RIMS II Type I Employment'!IO27*VLOOKUP('Equation 4 Type I FTE'!$B27,'Equation 3 FTE Conversion'!$B$10:$E$32,4,FALSE)</f>
        <v>4.5520308910503937E-4</v>
      </c>
      <c r="IP27" s="25">
        <f>'RIMS II Type I Employment'!IP27*VLOOKUP('Equation 4 Type I FTE'!$B27,'Equation 3 FTE Conversion'!$B$10:$E$32,4,FALSE)</f>
        <v>4.5520308910503937E-4</v>
      </c>
      <c r="IQ27" s="25">
        <f>'RIMS II Type I Employment'!IQ27*VLOOKUP('Equation 4 Type I FTE'!$B27,'Equation 3 FTE Conversion'!$B$10:$E$32,4,FALSE)</f>
        <v>5.4624370692604718E-4</v>
      </c>
      <c r="IR27" s="25">
        <f>'RIMS II Type I Employment'!IR27*VLOOKUP('Equation 4 Type I FTE'!$B27,'Equation 3 FTE Conversion'!$B$10:$E$32,4,FALSE)</f>
        <v>4.5520308910503937E-4</v>
      </c>
      <c r="IS27" s="25">
        <f>'RIMS II Type I Employment'!IS27*VLOOKUP('Equation 4 Type I FTE'!$B27,'Equation 3 FTE Conversion'!$B$10:$E$32,4,FALSE)</f>
        <v>4.5520308910503937E-4</v>
      </c>
      <c r="IT27" s="25">
        <f>'RIMS II Type I Employment'!IT27*VLOOKUP('Equation 4 Type I FTE'!$B27,'Equation 3 FTE Conversion'!$B$10:$E$32,4,FALSE)</f>
        <v>3.6416247128403151E-4</v>
      </c>
      <c r="IU27" s="25">
        <f>'RIMS II Type I Employment'!IU27*VLOOKUP('Equation 4 Type I FTE'!$B27,'Equation 3 FTE Conversion'!$B$10:$E$32,4,FALSE)</f>
        <v>4.5520308910503937E-4</v>
      </c>
      <c r="IV27" s="25">
        <f>'RIMS II Type I Employment'!IV27*VLOOKUP('Equation 4 Type I FTE'!$B27,'Equation 3 FTE Conversion'!$B$10:$E$32,4,FALSE)</f>
        <v>5.4624370692604718E-4</v>
      </c>
      <c r="IW27" s="25">
        <f>'RIMS II Type I Employment'!IW27*VLOOKUP('Equation 4 Type I FTE'!$B27,'Equation 3 FTE Conversion'!$B$10:$E$32,4,FALSE)</f>
        <v>3.6416247128403151E-4</v>
      </c>
      <c r="IX27" s="25">
        <f>'RIMS II Type I Employment'!IX27*VLOOKUP('Equation 4 Type I FTE'!$B27,'Equation 3 FTE Conversion'!$B$10:$E$32,4,FALSE)</f>
        <v>4.5520308910503937E-4</v>
      </c>
      <c r="IY27" s="25">
        <f>'RIMS II Type I Employment'!IY27*VLOOKUP('Equation 4 Type I FTE'!$B27,'Equation 3 FTE Conversion'!$B$10:$E$32,4,FALSE)</f>
        <v>4.5520308910503937E-4</v>
      </c>
      <c r="IZ27" s="25">
        <f>'RIMS II Type I Employment'!IZ27*VLOOKUP('Equation 4 Type I FTE'!$B27,'Equation 3 FTE Conversion'!$B$10:$E$32,4,FALSE)</f>
        <v>3.6416247128403151E-4</v>
      </c>
      <c r="JA27" s="25">
        <f>'RIMS II Type I Employment'!JA27*VLOOKUP('Equation 4 Type I FTE'!$B27,'Equation 3 FTE Conversion'!$B$10:$E$32,4,FALSE)</f>
        <v>4.5520308910503937E-4</v>
      </c>
      <c r="JB27" s="25">
        <f>'RIMS II Type I Employment'!JB27*VLOOKUP('Equation 4 Type I FTE'!$B27,'Equation 3 FTE Conversion'!$B$10:$E$32,4,FALSE)</f>
        <v>1.0014467960310868E-3</v>
      </c>
      <c r="JC27" s="25">
        <f>'RIMS II Type I Employment'!JC27*VLOOKUP('Equation 4 Type I FTE'!$B27,'Equation 3 FTE Conversion'!$B$10:$E$32,4,FALSE)</f>
        <v>4.5520308910503937E-4</v>
      </c>
      <c r="JD27" s="25">
        <f>'RIMS II Type I Employment'!JD27*VLOOKUP('Equation 4 Type I FTE'!$B27,'Equation 3 FTE Conversion'!$B$10:$E$32,4,FALSE)</f>
        <v>4.5520308910503937E-4</v>
      </c>
      <c r="JE27" s="25">
        <f>'RIMS II Type I Employment'!JE27*VLOOKUP('Equation 4 Type I FTE'!$B27,'Equation 3 FTE Conversion'!$B$10:$E$32,4,FALSE)</f>
        <v>4.5520308910503937E-4</v>
      </c>
      <c r="JF27" s="25">
        <f>'RIMS II Type I Employment'!JF27*VLOOKUP('Equation 4 Type I FTE'!$B27,'Equation 3 FTE Conversion'!$B$10:$E$32,4,FALSE)</f>
        <v>6.372843247470551E-4</v>
      </c>
      <c r="JG27" s="25">
        <f>'RIMS II Type I Employment'!JG27*VLOOKUP('Equation 4 Type I FTE'!$B27,'Equation 3 FTE Conversion'!$B$10:$E$32,4,FALSE)</f>
        <v>7.2832494256806302E-4</v>
      </c>
      <c r="JH27" s="25">
        <f>'RIMS II Type I Employment'!JH27*VLOOKUP('Equation 4 Type I FTE'!$B27,'Equation 3 FTE Conversion'!$B$10:$E$32,4,FALSE)</f>
        <v>6.372843247470551E-4</v>
      </c>
      <c r="JI27" s="25">
        <f>'RIMS II Type I Employment'!JI27*VLOOKUP('Equation 4 Type I FTE'!$B27,'Equation 3 FTE Conversion'!$B$10:$E$32,4,FALSE)</f>
        <v>5.4624370692604718E-4</v>
      </c>
      <c r="JJ27" s="25">
        <f>'RIMS II Type I Employment'!JJ27*VLOOKUP('Equation 4 Type I FTE'!$B27,'Equation 3 FTE Conversion'!$B$10:$E$32,4,FALSE)</f>
        <v>5.4624370692604718E-4</v>
      </c>
      <c r="JK27" s="25">
        <f>'RIMS II Type I Employment'!JK27*VLOOKUP('Equation 4 Type I FTE'!$B27,'Equation 3 FTE Conversion'!$B$10:$E$32,4,FALSE)</f>
        <v>5.4624370692604718E-4</v>
      </c>
      <c r="JL27" s="25">
        <f>'RIMS II Type I Employment'!JL27*VLOOKUP('Equation 4 Type I FTE'!$B27,'Equation 3 FTE Conversion'!$B$10:$E$32,4,FALSE)</f>
        <v>5.4624370692604729E-3</v>
      </c>
      <c r="JM27" s="25">
        <f>'RIMS II Type I Employment'!JM27*VLOOKUP('Equation 4 Type I FTE'!$B27,'Equation 3 FTE Conversion'!$B$10:$E$32,4,FALSE)</f>
        <v>6.0086807761865193E-3</v>
      </c>
      <c r="JN27" s="25">
        <f>'RIMS II Type I Employment'!JN27*VLOOKUP('Equation 4 Type I FTE'!$B27,'Equation 3 FTE Conversion'!$B$10:$E$32,4,FALSE)</f>
        <v>1.0924874138520944E-3</v>
      </c>
      <c r="JO27" s="25">
        <f>'RIMS II Type I Employment'!JO27*VLOOKUP('Equation 4 Type I FTE'!$B27,'Equation 3 FTE Conversion'!$B$10:$E$32,4,FALSE)</f>
        <v>2.640177916809228E-3</v>
      </c>
      <c r="JP27" s="25">
        <f>'RIMS II Type I Employment'!JP27*VLOOKUP('Equation 4 Type I FTE'!$B27,'Equation 3 FTE Conversion'!$B$10:$E$32,4,FALSE)</f>
        <v>7.2832494256806302E-4</v>
      </c>
      <c r="JQ27" s="25">
        <f>'RIMS II Type I Employment'!JQ27*VLOOKUP('Equation 4 Type I FTE'!$B27,'Equation 3 FTE Conversion'!$B$10:$E$32,4,FALSE)</f>
        <v>7.2832494256806302E-4</v>
      </c>
      <c r="JR27" s="25">
        <f>'RIMS II Type I Employment'!JR27*VLOOKUP('Equation 4 Type I FTE'!$B27,'Equation 3 FTE Conversion'!$B$10:$E$32,4,FALSE)</f>
        <v>1.8208123564201575E-3</v>
      </c>
      <c r="JS27" s="25">
        <f>'RIMS II Type I Employment'!JS27*VLOOKUP('Equation 4 Type I FTE'!$B27,'Equation 3 FTE Conversion'!$B$10:$E$32,4,FALSE)</f>
        <v>2.640177916809228E-3</v>
      </c>
      <c r="JT27" s="25">
        <f>'RIMS II Type I Employment'!JT27*VLOOKUP('Equation 4 Type I FTE'!$B27,'Equation 3 FTE Conversion'!$B$10:$E$32,4,FALSE)</f>
        <v>1.0924874138520944E-3</v>
      </c>
      <c r="JU27" s="25">
        <f>'RIMS II Type I Employment'!JU27*VLOOKUP('Equation 4 Type I FTE'!$B27,'Equation 3 FTE Conversion'!$B$10:$E$32,4,FALSE)</f>
        <v>7.2832494256806302E-4</v>
      </c>
      <c r="JV27" s="25">
        <f>'RIMS II Type I Employment'!JV27*VLOOKUP('Equation 4 Type I FTE'!$B27,'Equation 3 FTE Conversion'!$B$10:$E$32,4,FALSE)</f>
        <v>1.0924874138520944E-3</v>
      </c>
      <c r="JW27" s="25">
        <f>'RIMS II Type I Employment'!JW27*VLOOKUP('Equation 4 Type I FTE'!$B27,'Equation 3 FTE Conversion'!$B$10:$E$32,4,FALSE)</f>
        <v>1.6387311207781417E-3</v>
      </c>
      <c r="JX27" s="25">
        <f>'RIMS II Type I Employment'!JX27*VLOOKUP('Equation 4 Type I FTE'!$B27,'Equation 3 FTE Conversion'!$B$10:$E$32,4,FALSE)</f>
        <v>4.5520308910503937E-4</v>
      </c>
      <c r="JY27" s="25">
        <f>'RIMS II Type I Employment'!JY27*VLOOKUP('Equation 4 Type I FTE'!$B27,'Equation 3 FTE Conversion'!$B$10:$E$32,4,FALSE)</f>
        <v>2.7312185346302359E-4</v>
      </c>
      <c r="JZ27" s="25">
        <f>'RIMS II Type I Employment'!JZ27*VLOOKUP('Equation 4 Type I FTE'!$B27,'Equation 3 FTE Conversion'!$B$10:$E$32,4,FALSE)</f>
        <v>2.640177916809228E-3</v>
      </c>
      <c r="KA27" s="25">
        <f>'RIMS II Type I Employment'!KA27*VLOOKUP('Equation 4 Type I FTE'!$B27,'Equation 3 FTE Conversion'!$B$10:$E$32,4,FALSE)</f>
        <v>2.7312185346302359E-4</v>
      </c>
      <c r="KB27" s="25">
        <f>'RIMS II Type I Employment'!KB27*VLOOKUP('Equation 4 Type I FTE'!$B27,'Equation 3 FTE Conversion'!$B$10:$E$32,4,FALSE)</f>
        <v>1.6387311207781417E-3</v>
      </c>
      <c r="KC27" s="25">
        <f>'RIMS II Type I Employment'!KC27*VLOOKUP('Equation 4 Type I FTE'!$B27,'Equation 3 FTE Conversion'!$B$10:$E$32,4,FALSE)</f>
        <v>2.0028935920621735E-3</v>
      </c>
      <c r="KD27" s="25">
        <f>'RIMS II Type I Employment'!KD27*VLOOKUP('Equation 4 Type I FTE'!$B27,'Equation 3 FTE Conversion'!$B$10:$E$32,4,FALSE)</f>
        <v>1.0924874138520944E-3</v>
      </c>
      <c r="KE27" s="25">
        <f>'RIMS II Type I Employment'!KE27*VLOOKUP('Equation 4 Type I FTE'!$B27,'Equation 3 FTE Conversion'!$B$10:$E$32,4,FALSE)</f>
        <v>1.456649885136126E-3</v>
      </c>
      <c r="KF27" s="25">
        <f>'RIMS II Type I Employment'!KF27*VLOOKUP('Equation 4 Type I FTE'!$B27,'Equation 3 FTE Conversion'!$B$10:$E$32,4,FALSE)</f>
        <v>1.0924874138520944E-3</v>
      </c>
      <c r="KG27" s="25">
        <f>'RIMS II Type I Employment'!KG27*VLOOKUP('Equation 4 Type I FTE'!$B27,'Equation 3 FTE Conversion'!$B$10:$E$32,4,FALSE)</f>
        <v>1.0924874138520944E-3</v>
      </c>
      <c r="KH27" s="25">
        <f>'RIMS II Type I Employment'!KH27*VLOOKUP('Equation 4 Type I FTE'!$B27,'Equation 3 FTE Conversion'!$B$10:$E$32,4,FALSE)</f>
        <v>2.7312185346302364E-3</v>
      </c>
      <c r="KI27" s="25">
        <f>'RIMS II Type I Employment'!KI27*VLOOKUP('Equation 4 Type I FTE'!$B27,'Equation 3 FTE Conversion'!$B$10:$E$32,4,FALSE)</f>
        <v>2.7312185346302359E-4</v>
      </c>
      <c r="KJ27" s="25">
        <f>'RIMS II Type I Employment'!KJ27*VLOOKUP('Equation 4 Type I FTE'!$B27,'Equation 3 FTE Conversion'!$B$10:$E$32,4,FALSE)</f>
        <v>6.372843247470551E-4</v>
      </c>
      <c r="KK27" s="25">
        <f>'RIMS II Type I Employment'!KK27*VLOOKUP('Equation 4 Type I FTE'!$B27,'Equation 3 FTE Conversion'!$B$10:$E$32,4,FALSE)</f>
        <v>7.2832494256806302E-4</v>
      </c>
      <c r="KL27" s="25">
        <f>'RIMS II Type I Employment'!KL27*VLOOKUP('Equation 4 Type I FTE'!$B27,'Equation 3 FTE Conversion'!$B$10:$E$32,4,FALSE)</f>
        <v>7.2832494256806302E-4</v>
      </c>
      <c r="KM27" s="25">
        <f>'RIMS II Type I Employment'!KM27*VLOOKUP('Equation 4 Type I FTE'!$B27,'Equation 3 FTE Conversion'!$B$10:$E$32,4,FALSE)</f>
        <v>5.4624370692604718E-4</v>
      </c>
      <c r="KN27" s="25">
        <f>'RIMS II Type I Employment'!KN27*VLOOKUP('Equation 4 Type I FTE'!$B27,'Equation 3 FTE Conversion'!$B$10:$E$32,4,FALSE)</f>
        <v>9.1040617821007877E-5</v>
      </c>
      <c r="KO27" s="25">
        <f>'RIMS II Type I Employment'!KO27*VLOOKUP('Equation 4 Type I FTE'!$B27,'Equation 3 FTE Conversion'!$B$10:$E$32,4,FALSE)</f>
        <v>1.1835280316731024E-3</v>
      </c>
      <c r="KP27" s="25">
        <f>'RIMS II Type I Employment'!KP27*VLOOKUP('Equation 4 Type I FTE'!$B27,'Equation 3 FTE Conversion'!$B$10:$E$32,4,FALSE)</f>
        <v>1.8208123564201575E-4</v>
      </c>
      <c r="KQ27" s="25">
        <f>'RIMS II Type I Employment'!KQ27*VLOOKUP('Equation 4 Type I FTE'!$B27,'Equation 3 FTE Conversion'!$B$10:$E$32,4,FALSE)</f>
        <v>6.372843247470551E-4</v>
      </c>
      <c r="KR27" s="25">
        <f>'RIMS II Type I Employment'!KR27*VLOOKUP('Equation 4 Type I FTE'!$B27,'Equation 3 FTE Conversion'!$B$10:$E$32,4,FALSE)</f>
        <v>3.6416247128403151E-4</v>
      </c>
      <c r="KS27" s="25">
        <f>'RIMS II Type I Employment'!KS27*VLOOKUP('Equation 4 Type I FTE'!$B27,'Equation 3 FTE Conversion'!$B$10:$E$32,4,FALSE)</f>
        <v>9.1040617821007874E-4</v>
      </c>
      <c r="KT27" s="25">
        <f>'RIMS II Type I Employment'!KT27*VLOOKUP('Equation 4 Type I FTE'!$B27,'Equation 3 FTE Conversion'!$B$10:$E$32,4,FALSE)</f>
        <v>3.550584095019307E-3</v>
      </c>
      <c r="KU27" s="25">
        <f>'RIMS II Type I Employment'!KU27*VLOOKUP('Equation 4 Type I FTE'!$B27,'Equation 3 FTE Conversion'!$B$10:$E$32,4,FALSE)</f>
        <v>1.2745686494941102E-3</v>
      </c>
      <c r="KV27" s="25">
        <f>'RIMS II Type I Employment'!KV27*VLOOKUP('Equation 4 Type I FTE'!$B27,'Equation 3 FTE Conversion'!$B$10:$E$32,4,FALSE)</f>
        <v>8.1936556038907083E-4</v>
      </c>
      <c r="KW27" s="25">
        <f>'RIMS II Type I Employment'!KW27*VLOOKUP('Equation 4 Type I FTE'!$B27,'Equation 3 FTE Conversion'!$B$10:$E$32,4,FALSE)</f>
        <v>8.1936556038907083E-4</v>
      </c>
      <c r="KX27" s="25">
        <f>'RIMS II Type I Employment'!KX27*VLOOKUP('Equation 4 Type I FTE'!$B27,'Equation 3 FTE Conversion'!$B$10:$E$32,4,FALSE)</f>
        <v>2.7312185346302359E-4</v>
      </c>
      <c r="KY27" s="25">
        <f>'RIMS II Type I Employment'!KY27*VLOOKUP('Equation 4 Type I FTE'!$B27,'Equation 3 FTE Conversion'!$B$10:$E$32,4,FALSE)</f>
        <v>3.6416247128403151E-4</v>
      </c>
      <c r="KZ27" s="25">
        <f>'RIMS II Type I Employment'!KZ27*VLOOKUP('Equation 4 Type I FTE'!$B27,'Equation 3 FTE Conversion'!$B$10:$E$32,4,FALSE)</f>
        <v>1.0924874138520944E-3</v>
      </c>
      <c r="LA27" s="25">
        <f>'RIMS II Type I Employment'!LA27*VLOOKUP('Equation 4 Type I FTE'!$B27,'Equation 3 FTE Conversion'!$B$10:$E$32,4,FALSE)</f>
        <v>5.4624370692604718E-4</v>
      </c>
      <c r="LB27" s="25">
        <f>'RIMS II Type I Employment'!LB27*VLOOKUP('Equation 4 Type I FTE'!$B27,'Equation 3 FTE Conversion'!$B$10:$E$32,4,FALSE)</f>
        <v>7.2832494256806302E-4</v>
      </c>
      <c r="LC27" s="25">
        <f>'RIMS II Type I Employment'!LC27*VLOOKUP('Equation 4 Type I FTE'!$B27,'Equation 3 FTE Conversion'!$B$10:$E$32,4,FALSE)</f>
        <v>8.1936556038907083E-4</v>
      </c>
      <c r="LD27" s="25">
        <f>'RIMS II Type I Employment'!LD27*VLOOKUP('Equation 4 Type I FTE'!$B27,'Equation 3 FTE Conversion'!$B$10:$E$32,4,FALSE)</f>
        <v>7.2832494256806302E-4</v>
      </c>
      <c r="LE27" s="25">
        <f>'RIMS II Type I Employment'!LE27*VLOOKUP('Equation 4 Type I FTE'!$B27,'Equation 3 FTE Conversion'!$B$10:$E$32,4,FALSE)</f>
        <v>2.2760154455251968E-3</v>
      </c>
      <c r="LF27" s="25">
        <f>'RIMS II Type I Employment'!LF27*VLOOKUP('Equation 4 Type I FTE'!$B27,'Equation 3 FTE Conversion'!$B$10:$E$32,4,FALSE)</f>
        <v>2.0028935920621735E-3</v>
      </c>
      <c r="LG27" s="25">
        <f>'RIMS II Type I Employment'!LG27*VLOOKUP('Equation 4 Type I FTE'!$B27,'Equation 3 FTE Conversion'!$B$10:$E$32,4,FALSE)</f>
        <v>1.3656092673151182E-3</v>
      </c>
      <c r="LH27" s="25">
        <f>'RIMS II Type I Employment'!LH27*VLOOKUP('Equation 4 Type I FTE'!$B27,'Equation 3 FTE Conversion'!$B$10:$E$32,4,FALSE)</f>
        <v>6.372843247470551E-4</v>
      </c>
      <c r="LI27" s="25">
        <f>'RIMS II Type I Employment'!LI27*VLOOKUP('Equation 4 Type I FTE'!$B27,'Equation 3 FTE Conversion'!$B$10:$E$32,4,FALSE)</f>
        <v>5.7355589227234965E-3</v>
      </c>
      <c r="LJ27" s="25">
        <f>'RIMS II Type I Employment'!LJ27*VLOOKUP('Equation 4 Type I FTE'!$B27,'Equation 3 FTE Conversion'!$B$10:$E$32,4,FALSE)</f>
        <v>6.372843247470551E-4</v>
      </c>
      <c r="LK27" s="25">
        <f>'RIMS II Type I Employment'!LK27*VLOOKUP('Equation 4 Type I FTE'!$B27,'Equation 3 FTE Conversion'!$B$10:$E$32,4,FALSE)</f>
        <v>1.456649885136126E-3</v>
      </c>
      <c r="LL27" s="25">
        <f>'RIMS II Type I Employment'!LL27*VLOOKUP('Equation 4 Type I FTE'!$B27,'Equation 3 FTE Conversion'!$B$10:$E$32,4,FALSE)</f>
        <v>3.6416247128403151E-4</v>
      </c>
      <c r="LM27" s="25">
        <f>'RIMS II Type I Employment'!LM27*VLOOKUP('Equation 4 Type I FTE'!$B27,'Equation 3 FTE Conversion'!$B$10:$E$32,4,FALSE)</f>
        <v>7.2832494256806302E-4</v>
      </c>
      <c r="LN27" s="25">
        <f>'RIMS II Type I Employment'!LN27*VLOOKUP('Equation 4 Type I FTE'!$B27,'Equation 3 FTE Conversion'!$B$10:$E$32,4,FALSE)</f>
        <v>1.1835280316731024E-3</v>
      </c>
      <c r="LO27" s="25">
        <f>'RIMS II Type I Employment'!LO27*VLOOKUP('Equation 4 Type I FTE'!$B27,'Equation 3 FTE Conversion'!$B$10:$E$32,4,FALSE)</f>
        <v>6.372843247470551E-4</v>
      </c>
      <c r="LP27" s="25">
        <f>'RIMS II Type I Employment'!LP27*VLOOKUP('Equation 4 Type I FTE'!$B27,'Equation 3 FTE Conversion'!$B$10:$E$32,4,FALSE)</f>
        <v>8.1936556038907083E-4</v>
      </c>
      <c r="LQ27" s="25">
        <f>'RIMS II Type I Employment'!LQ27*VLOOKUP('Equation 4 Type I FTE'!$B27,'Equation 3 FTE Conversion'!$B$10:$E$32,4,FALSE)</f>
        <v>1.456649885136126E-3</v>
      </c>
      <c r="LR27" s="25">
        <f>'RIMS II Type I Employment'!LR27*VLOOKUP('Equation 4 Type I FTE'!$B27,'Equation 3 FTE Conversion'!$B$10:$E$32,4,FALSE)</f>
        <v>7.2832494256806302E-4</v>
      </c>
      <c r="LS27" s="25">
        <f>'RIMS II Type I Employment'!LS27*VLOOKUP('Equation 4 Type I FTE'!$B27,'Equation 3 FTE Conversion'!$B$10:$E$32,4,FALSE)</f>
        <v>8.2846962217117178E-3</v>
      </c>
      <c r="LT27" s="25">
        <f>'RIMS II Type I Employment'!LT27*VLOOKUP('Equation 4 Type I FTE'!$B27,'Equation 3 FTE Conversion'!$B$10:$E$32,4,FALSE)</f>
        <v>1.2745686494941102E-3</v>
      </c>
      <c r="LU27" s="25">
        <f>'RIMS II Type I Employment'!LU27*VLOOKUP('Equation 4 Type I FTE'!$B27,'Equation 3 FTE Conversion'!$B$10:$E$32,4,FALSE)</f>
        <v>1.9118529742411653E-3</v>
      </c>
      <c r="LV27" s="25">
        <f>'RIMS II Type I Employment'!LV27*VLOOKUP('Equation 4 Type I FTE'!$B27,'Equation 3 FTE Conversion'!$B$10:$E$32,4,FALSE)</f>
        <v>7.2832494256806302E-4</v>
      </c>
      <c r="LW27" s="25">
        <f>'RIMS II Type I Employment'!LW27*VLOOKUP('Equation 4 Type I FTE'!$B27,'Equation 3 FTE Conversion'!$B$10:$E$32,4,FALSE)</f>
        <v>1.0924874138520944E-3</v>
      </c>
      <c r="LX27" s="25">
        <f>'RIMS II Type I Employment'!LX27*VLOOKUP('Equation 4 Type I FTE'!$B27,'Equation 3 FTE Conversion'!$B$10:$E$32,4,FALSE)</f>
        <v>5.9040751063101817</v>
      </c>
      <c r="LY27" s="25">
        <f>'RIMS II Type I Employment'!LY27*VLOOKUP('Equation 4 Type I FTE'!$B27,'Equation 3 FTE Conversion'!$B$10:$E$32,4,FALSE)</f>
        <v>9.1336499828926154</v>
      </c>
      <c r="LZ27" s="25">
        <f>'RIMS II Type I Employment'!LZ27*VLOOKUP('Equation 4 Type I FTE'!$B27,'Equation 3 FTE Conversion'!$B$10:$E$32,4,FALSE)</f>
        <v>9.6540381543574973</v>
      </c>
      <c r="MA27" s="25">
        <f>'RIMS II Type I Employment'!MA27*VLOOKUP('Equation 4 Type I FTE'!$B27,'Equation 3 FTE Conversion'!$B$10:$E$32,4,FALSE)</f>
        <v>3.1682135001710741</v>
      </c>
      <c r="MB27" s="25">
        <f>'RIMS II Type I Employment'!MB27*VLOOKUP('Equation 4 Type I FTE'!$B27,'Equation 3 FTE Conversion'!$B$10:$E$32,4,FALSE)</f>
        <v>5.211256004692312</v>
      </c>
      <c r="MC27" s="25">
        <f>'RIMS II Type I Employment'!MC27*VLOOKUP('Equation 4 Type I FTE'!$B27,'Equation 3 FTE Conversion'!$B$10:$E$32,4,FALSE)</f>
        <v>14.196418739918863</v>
      </c>
      <c r="MD27" s="25">
        <f>'RIMS II Type I Employment'!MD27*VLOOKUP('Equation 4 Type I FTE'!$B27,'Equation 3 FTE Conversion'!$B$10:$E$32,4,FALSE)</f>
        <v>8.2120458086905526</v>
      </c>
      <c r="ME27" s="25">
        <f>'RIMS II Type I Employment'!ME27*VLOOKUP('Equation 4 Type I FTE'!$B27,'Equation 3 FTE Conversion'!$B$10:$E$32,4,FALSE)</f>
        <v>5.259234410283983</v>
      </c>
      <c r="MF27" s="25">
        <f>'RIMS II Type I Employment'!MF27*VLOOKUP('Equation 4 Type I FTE'!$B27,'Equation 3 FTE Conversion'!$B$10:$E$32,4,FALSE)</f>
        <v>11.417859084021702</v>
      </c>
      <c r="MG27" s="25">
        <f>'RIMS II Type I Employment'!MG27*VLOOKUP('Equation 4 Type I FTE'!$B27,'Equation 3 FTE Conversion'!$B$10:$E$32,4,FALSE)</f>
        <v>11.793947876240285</v>
      </c>
      <c r="MH27" s="25">
        <f>'RIMS II Type I Employment'!MH27*VLOOKUP('Equation 4 Type I FTE'!$B27,'Equation 3 FTE Conversion'!$B$10:$E$32,4,FALSE)</f>
        <v>19.845580116330222</v>
      </c>
      <c r="MI27" s="25">
        <f>'RIMS II Type I Employment'!MI27*VLOOKUP('Equation 4 Type I FTE'!$B27,'Equation 3 FTE Conversion'!$B$10:$E$32,4,FALSE)</f>
        <v>17.322480434038809</v>
      </c>
      <c r="MJ27" s="25">
        <f>'RIMS II Type I Employment'!MJ27*VLOOKUP('Equation 4 Type I FTE'!$B27,'Equation 3 FTE Conversion'!$B$10:$E$32,4,FALSE)</f>
        <v>8.8964891734688898</v>
      </c>
      <c r="MK27" s="25">
        <f>'RIMS II Type I Employment'!MK27*VLOOKUP('Equation 4 Type I FTE'!$B27,'Equation 3 FTE Conversion'!$B$10:$E$32,4,FALSE)</f>
        <v>1.0924874138520944E-3</v>
      </c>
      <c r="ML27" s="25">
        <f>'RIMS II Type I Employment'!ML27*VLOOKUP('Equation 4 Type I FTE'!$B27,'Equation 3 FTE Conversion'!$B$10:$E$32,4,FALSE)</f>
        <v>6.3728432474705514E-3</v>
      </c>
      <c r="MM27" s="25">
        <f>'RIMS II Type I Employment'!MM27*VLOOKUP('Equation 4 Type I FTE'!$B27,'Equation 3 FTE Conversion'!$B$10:$E$32,4,FALSE)</f>
        <v>4.5520308910503937E-4</v>
      </c>
      <c r="MN27" s="25">
        <f>'RIMS II Type I Employment'!MN27*VLOOKUP('Equation 4 Type I FTE'!$B27,'Equation 3 FTE Conversion'!$B$10:$E$32,4,FALSE)</f>
        <v>4.8251527445134171E-3</v>
      </c>
      <c r="MO27" s="25">
        <f>'RIMS II Type I Employment'!MO27*VLOOKUP('Equation 4 Type I FTE'!$B27,'Equation 3 FTE Conversion'!$B$10:$E$32,4,FALSE)</f>
        <v>6.372843247470551E-4</v>
      </c>
      <c r="MP27" s="25">
        <f>'RIMS II Type I Employment'!MP27*VLOOKUP('Equation 4 Type I FTE'!$B27,'Equation 3 FTE Conversion'!$B$10:$E$32,4,FALSE)</f>
        <v>6.372843247470551E-4</v>
      </c>
      <c r="MQ27" s="25">
        <f>'RIMS II Type I Employment'!MQ27*VLOOKUP('Equation 4 Type I FTE'!$B27,'Equation 3 FTE Conversion'!$B$10:$E$32,4,FALSE)</f>
        <v>1.0924874138520944E-3</v>
      </c>
      <c r="MR27" s="25">
        <f>'RIMS II Type I Employment'!MR27*VLOOKUP('Equation 4 Type I FTE'!$B27,'Equation 3 FTE Conversion'!$B$10:$E$32,4,FALSE)</f>
        <v>1.0014467960310868E-3</v>
      </c>
      <c r="MS27" s="25">
        <f>'RIMS II Type I Employment'!MS27*VLOOKUP('Equation 4 Type I FTE'!$B27,'Equation 3 FTE Conversion'!$B$10:$E$32,4,FALSE)</f>
        <v>6.372843247470551E-4</v>
      </c>
      <c r="MT27" s="25">
        <f>'RIMS II Type I Employment'!MT27*VLOOKUP('Equation 4 Type I FTE'!$B27,'Equation 3 FTE Conversion'!$B$10:$E$32,4,FALSE)</f>
        <v>5.4624370692604718E-4</v>
      </c>
      <c r="MU27" s="25">
        <f>'RIMS II Type I Employment'!MU27*VLOOKUP('Equation 4 Type I FTE'!$B27,'Equation 3 FTE Conversion'!$B$10:$E$32,4,FALSE)</f>
        <v>7.2832494256806302E-4</v>
      </c>
      <c r="MV27" s="25">
        <f>'RIMS II Type I Employment'!MV27*VLOOKUP('Equation 4 Type I FTE'!$B27,'Equation 3 FTE Conversion'!$B$10:$E$32,4,FALSE)</f>
        <v>5.4624370692604718E-4</v>
      </c>
      <c r="MW27" s="25">
        <f>'RIMS II Type I Employment'!MW27*VLOOKUP('Equation 4 Type I FTE'!$B27,'Equation 3 FTE Conversion'!$B$10:$E$32,4,FALSE)</f>
        <v>3.6416247128403151E-4</v>
      </c>
      <c r="MX27" s="25">
        <f>'RIMS II Type I Employment'!MX27*VLOOKUP('Equation 4 Type I FTE'!$B27,'Equation 3 FTE Conversion'!$B$10:$E$32,4,FALSE)</f>
        <v>4.5520308910503937E-4</v>
      </c>
      <c r="MY27" s="25">
        <f>'RIMS II Type I Employment'!MY27*VLOOKUP('Equation 4 Type I FTE'!$B27,'Equation 3 FTE Conversion'!$B$10:$E$32,4,FALSE)</f>
        <v>5.4624370692604718E-4</v>
      </c>
      <c r="MZ27" s="25">
        <f>'RIMS II Type I Employment'!MZ27*VLOOKUP('Equation 4 Type I FTE'!$B27,'Equation 3 FTE Conversion'!$B$10:$E$32,4,FALSE)</f>
        <v>1.8208123564201575E-4</v>
      </c>
      <c r="NA27" s="25">
        <f>'RIMS II Type I Employment'!NA27*VLOOKUP('Equation 4 Type I FTE'!$B27,'Equation 3 FTE Conversion'!$B$10:$E$32,4,FALSE)</f>
        <v>5.4624370692604718E-4</v>
      </c>
      <c r="NB27" s="25">
        <f>'RIMS II Type I Employment'!NB27*VLOOKUP('Equation 4 Type I FTE'!$B27,'Equation 3 FTE Conversion'!$B$10:$E$32,4,FALSE)</f>
        <v>9.1040617821007877E-5</v>
      </c>
      <c r="NC27" s="25">
        <f>'RIMS II Type I Employment'!NC27*VLOOKUP('Equation 4 Type I FTE'!$B27,'Equation 3 FTE Conversion'!$B$10:$E$32,4,FALSE)</f>
        <v>8.1936556038907083E-4</v>
      </c>
      <c r="ND27" s="25">
        <f>'RIMS II Type I Employment'!ND27*VLOOKUP('Equation 4 Type I FTE'!$B27,'Equation 3 FTE Conversion'!$B$10:$E$32,4,FALSE)</f>
        <v>1.0924874138520944E-3</v>
      </c>
      <c r="NE27" s="25">
        <f>'RIMS II Type I Employment'!NE27*VLOOKUP('Equation 4 Type I FTE'!$B27,'Equation 3 FTE Conversion'!$B$10:$E$32,4,FALSE)</f>
        <v>2.4580966811672128E-3</v>
      </c>
      <c r="NF27" s="25">
        <f>'RIMS II Type I Employment'!NF27*VLOOKUP('Equation 4 Type I FTE'!$B27,'Equation 3 FTE Conversion'!$B$10:$E$32,4,FALSE)</f>
        <v>2.640177916809228E-3</v>
      </c>
      <c r="NG27" s="25">
        <f>'RIMS II Type I Employment'!NG27*VLOOKUP('Equation 4 Type I FTE'!$B27,'Equation 3 FTE Conversion'!$B$10:$E$32,4,FALSE)</f>
        <v>1.6387311207781417E-3</v>
      </c>
      <c r="NH27" s="25">
        <f>'RIMS II Type I Employment'!NH27*VLOOKUP('Equation 4 Type I FTE'!$B27,'Equation 3 FTE Conversion'!$B$10:$E$32,4,FALSE)</f>
        <v>7.2832494256806302E-4</v>
      </c>
      <c r="NI27" s="25">
        <f>'RIMS II Type I Employment'!NI27*VLOOKUP('Equation 4 Type I FTE'!$B27,'Equation 3 FTE Conversion'!$B$10:$E$32,4,FALSE)</f>
        <v>8.1936556038907083E-4</v>
      </c>
      <c r="NJ27" s="28">
        <f>'RIMS II Type I Employment'!NJ27*VLOOKUP('Equation 4 Type I FTE'!$B27,'Equation 3 FTE Conversion'!$B$10:$E$32,4,FALSE)</f>
        <v>0</v>
      </c>
    </row>
    <row r="28" spans="2:374" x14ac:dyDescent="0.3">
      <c r="B28" s="23" t="s">
        <v>572</v>
      </c>
      <c r="C28" s="25">
        <f>'RIMS II Type I Employment'!C28*VLOOKUP('Equation 4 Type I FTE'!$B28,'Equation 3 FTE Conversion'!$B$10:$E$32,4,FALSE)</f>
        <v>1.0899229833806243E-2</v>
      </c>
      <c r="D28" s="25">
        <f>'RIMS II Type I Employment'!D28*VLOOKUP('Equation 4 Type I FTE'!$B28,'Equation 3 FTE Conversion'!$B$10:$E$32,4,FALSE)</f>
        <v>8.5047020672882057E-3</v>
      </c>
      <c r="E28" s="25">
        <f>'RIMS II Type I Employment'!E28*VLOOKUP('Equation 4 Type I FTE'!$B28,'Equation 3 FTE Conversion'!$B$10:$E$32,4,FALSE)</f>
        <v>5.0367653019862185E-3</v>
      </c>
      <c r="F28" s="25">
        <f>'RIMS II Type I Employment'!F28*VLOOKUP('Equation 4 Type I FTE'!$B28,'Equation 3 FTE Conversion'!$B$10:$E$32,4,FALSE)</f>
        <v>7.9267126064045401E-3</v>
      </c>
      <c r="G28" s="25">
        <f>'RIMS II Type I Employment'!G28*VLOOKUP('Equation 4 Type I FTE'!$B28,'Equation 3 FTE Conversion'!$B$10:$E$32,4,FALSE)</f>
        <v>7.5964329144710173E-3</v>
      </c>
      <c r="H28" s="25">
        <f>'RIMS II Type I Employment'!H28*VLOOKUP('Equation 4 Type I FTE'!$B28,'Equation 3 FTE Conversion'!$B$10:$E$32,4,FALSE)</f>
        <v>1.6596554519659506E-2</v>
      </c>
      <c r="I28" s="25">
        <f>'RIMS II Type I Employment'!I28*VLOOKUP('Equation 4 Type I FTE'!$B28,'Equation 3 FTE Conversion'!$B$10:$E$32,4,FALSE)</f>
        <v>6.192744223753547E-3</v>
      </c>
      <c r="J28" s="25">
        <f>'RIMS II Type I Employment'!J28*VLOOKUP('Equation 4 Type I FTE'!$B28,'Equation 3 FTE Conversion'!$B$10:$E$32,4,FALSE)</f>
        <v>1.3541467369274423E-2</v>
      </c>
      <c r="K28" s="25">
        <f>'RIMS II Type I Employment'!K28*VLOOKUP('Equation 4 Type I FTE'!$B28,'Equation 3 FTE Conversion'!$B$10:$E$32,4,FALSE)</f>
        <v>5.3670449939197404E-3</v>
      </c>
      <c r="L28" s="25">
        <f>'RIMS II Type I Employment'!L28*VLOOKUP('Equation 4 Type I FTE'!$B28,'Equation 3 FTE Conversion'!$B$10:$E$32,4,FALSE)</f>
        <v>5.6973246858532632E-3</v>
      </c>
      <c r="M28" s="25">
        <f>'RIMS II Type I Employment'!M28*VLOOKUP('Equation 4 Type I FTE'!$B28,'Equation 3 FTE Conversion'!$B$10:$E$32,4,FALSE)</f>
        <v>3.8807863802188896E-3</v>
      </c>
      <c r="N28" s="25">
        <f>'RIMS II Type I Employment'!N28*VLOOKUP('Equation 4 Type I FTE'!$B28,'Equation 3 FTE Conversion'!$B$10:$E$32,4,FALSE)</f>
        <v>4.2936359951357929E-3</v>
      </c>
      <c r="O28" s="25">
        <f>'RIMS II Type I Employment'!O28*VLOOKUP('Equation 4 Type I FTE'!$B28,'Equation 3 FTE Conversion'!$B$10:$E$32,4,FALSE)</f>
        <v>8.7524118362383458E-3</v>
      </c>
      <c r="P28" s="25">
        <f>'RIMS II Type I Employment'!P28*VLOOKUP('Equation 4 Type I FTE'!$B28,'Equation 3 FTE Conversion'!$B$10:$E$32,4,FALSE)</f>
        <v>8.0092825293879219E-3</v>
      </c>
      <c r="Q28" s="25">
        <f>'RIMS II Type I Employment'!Q28*VLOOKUP('Equation 4 Type I FTE'!$B28,'Equation 3 FTE Conversion'!$B$10:$E$32,4,FALSE)</f>
        <v>0</v>
      </c>
      <c r="R28" s="25">
        <f>'RIMS II Type I Employment'!R28*VLOOKUP('Equation 4 Type I FTE'!$B28,'Equation 3 FTE Conversion'!$B$10:$E$32,4,FALSE)</f>
        <v>7.6790028374543974E-3</v>
      </c>
      <c r="S28" s="25">
        <f>'RIMS II Type I Employment'!S28*VLOOKUP('Equation 4 Type I FTE'!$B28,'Equation 3 FTE Conversion'!$B$10:$E$32,4,FALSE)</f>
        <v>1.2550628293473856E-2</v>
      </c>
      <c r="T28" s="25">
        <f>'RIMS II Type I Employment'!T28*VLOOKUP('Equation 4 Type I FTE'!$B28,'Equation 3 FTE Conversion'!$B$10:$E$32,4,FALSE)</f>
        <v>1.0486380218889339E-2</v>
      </c>
      <c r="U28" s="25">
        <f>'RIMS II Type I Employment'!U28*VLOOKUP('Equation 4 Type I FTE'!$B28,'Equation 3 FTE Conversion'!$B$10:$E$32,4,FALSE)</f>
        <v>1.2633198216457236E-2</v>
      </c>
      <c r="V28" s="25">
        <f>'RIMS II Type I Employment'!V28*VLOOKUP('Equation 4 Type I FTE'!$B28,'Equation 3 FTE Conversion'!$B$10:$E$32,4,FALSE)</f>
        <v>2.0725050668828539E-2</v>
      </c>
      <c r="W28" s="25">
        <f>'RIMS II Type I Employment'!W28*VLOOKUP('Equation 4 Type I FTE'!$B28,'Equation 3 FTE Conversion'!$B$10:$E$32,4,FALSE)</f>
        <v>1.1312079448723146E-2</v>
      </c>
      <c r="X28" s="25">
        <f>'RIMS II Type I Employment'!X28*VLOOKUP('Equation 4 Type I FTE'!$B28,'Equation 3 FTE Conversion'!$B$10:$E$32,4,FALSE)</f>
        <v>1.0734089987839481E-2</v>
      </c>
      <c r="Y28" s="25">
        <f>'RIMS II Type I Employment'!Y28*VLOOKUP('Equation 4 Type I FTE'!$B28,'Equation 3 FTE Conversion'!$B$10:$E$32,4,FALSE)</f>
        <v>1.8082813133360357E-2</v>
      </c>
      <c r="Z28" s="25">
        <f>'RIMS II Type I Employment'!Z28*VLOOKUP('Equation 4 Type I FTE'!$B28,'Equation 3 FTE Conversion'!$B$10:$E$32,4,FALSE)</f>
        <v>9.7432509120389133E-3</v>
      </c>
      <c r="AA28" s="25">
        <f>'RIMS II Type I Employment'!AA28*VLOOKUP('Equation 4 Type I FTE'!$B28,'Equation 3 FTE Conversion'!$B$10:$E$32,4,FALSE)</f>
        <v>1.3789177138224565E-2</v>
      </c>
      <c r="AB28" s="25">
        <f>'RIMS II Type I Employment'!AB28*VLOOKUP('Equation 4 Type I FTE'!$B28,'Equation 3 FTE Conversion'!$B$10:$E$32,4,FALSE)</f>
        <v>1.1064369679773004E-2</v>
      </c>
      <c r="AC28" s="25">
        <f>'RIMS II Type I Employment'!AC28*VLOOKUP('Equation 4 Type I FTE'!$B28,'Equation 3 FTE Conversion'!$B$10:$E$32,4,FALSE)</f>
        <v>9.3304012971220096E-3</v>
      </c>
      <c r="AD28" s="25">
        <f>'RIMS II Type I Employment'!AD28*VLOOKUP('Equation 4 Type I FTE'!$B28,'Equation 3 FTE Conversion'!$B$10:$E$32,4,FALSE)</f>
        <v>1.4202026753141469E-2</v>
      </c>
      <c r="AE28" s="25">
        <f>'RIMS II Type I Employment'!AE28*VLOOKUP('Equation 4 Type I FTE'!$B28,'Equation 3 FTE Conversion'!$B$10:$E$32,4,FALSE)</f>
        <v>1.0734089987839481E-2</v>
      </c>
      <c r="AF28" s="25">
        <f>'RIMS II Type I Employment'!AF28*VLOOKUP('Equation 4 Type I FTE'!$B28,'Equation 3 FTE Conversion'!$B$10:$E$32,4,FALSE)</f>
        <v>1.6348844750709364E-2</v>
      </c>
      <c r="AG28" s="25">
        <f>'RIMS II Type I Employment'!AG28*VLOOKUP('Equation 4 Type I FTE'!$B28,'Equation 3 FTE Conversion'!$B$10:$E$32,4,FALSE)</f>
        <v>1.6348844750709364E-2</v>
      </c>
      <c r="AH28" s="25">
        <f>'RIMS II Type I Employment'!AH28*VLOOKUP('Equation 4 Type I FTE'!$B28,'Equation 3 FTE Conversion'!$B$10:$E$32,4,FALSE)</f>
        <v>1.3706607215241185E-2</v>
      </c>
      <c r="AI28" s="25">
        <f>'RIMS II Type I Employment'!AI28*VLOOKUP('Equation 4 Type I FTE'!$B28,'Equation 3 FTE Conversion'!$B$10:$E$32,4,FALSE)</f>
        <v>1.4697446291041751E-2</v>
      </c>
      <c r="AJ28" s="25">
        <f>'RIMS II Type I Employment'!AJ28*VLOOKUP('Equation 4 Type I FTE'!$B28,'Equation 3 FTE Conversion'!$B$10:$E$32,4,FALSE)</f>
        <v>1.2302918524523714E-2</v>
      </c>
      <c r="AK28" s="25">
        <f>'RIMS II Type I Employment'!AK28*VLOOKUP('Equation 4 Type I FTE'!$B28,'Equation 3 FTE Conversion'!$B$10:$E$32,4,FALSE)</f>
        <v>2.0229631130928256E-2</v>
      </c>
      <c r="AL28" s="25">
        <f>'RIMS II Type I Employment'!AL28*VLOOKUP('Equation 4 Type I FTE'!$B28,'Equation 3 FTE Conversion'!$B$10:$E$32,4,FALSE)</f>
        <v>1.9899351438994732E-2</v>
      </c>
      <c r="AM28" s="25">
        <f>'RIMS II Type I Employment'!AM28*VLOOKUP('Equation 4 Type I FTE'!$B28,'Equation 3 FTE Conversion'!$B$10:$E$32,4,FALSE)</f>
        <v>2.105533036076206E-2</v>
      </c>
      <c r="AN28" s="25">
        <f>'RIMS II Type I Employment'!AN28*VLOOKUP('Equation 4 Type I FTE'!$B28,'Equation 3 FTE Conversion'!$B$10:$E$32,4,FALSE)</f>
        <v>8.6698419132549658E-3</v>
      </c>
      <c r="AO28" s="25">
        <f>'RIMS II Type I Employment'!AO28*VLOOKUP('Equation 4 Type I FTE'!$B28,'Equation 3 FTE Conversion'!$B$10:$E$32,4,FALSE)</f>
        <v>9.5781110660721515E-3</v>
      </c>
      <c r="AP28" s="25">
        <f>'RIMS II Type I Employment'!AP28*VLOOKUP('Equation 4 Type I FTE'!$B28,'Equation 3 FTE Conversion'!$B$10:$E$32,4,FALSE)</f>
        <v>1.4697446291041751E-2</v>
      </c>
      <c r="AQ28" s="25">
        <f>'RIMS II Type I Employment'!AQ28*VLOOKUP('Equation 4 Type I FTE'!$B28,'Equation 3 FTE Conversion'!$B$10:$E$32,4,FALSE)</f>
        <v>1.2633198216457236E-2</v>
      </c>
      <c r="AR28" s="25">
        <f>'RIMS II Type I Employment'!AR28*VLOOKUP('Equation 4 Type I FTE'!$B28,'Equation 3 FTE Conversion'!$B$10:$E$32,4,FALSE)</f>
        <v>1.0734089987839481E-2</v>
      </c>
      <c r="AS28" s="25">
        <f>'RIMS II Type I Employment'!AS28*VLOOKUP('Equation 4 Type I FTE'!$B28,'Equation 3 FTE Conversion'!$B$10:$E$32,4,FALSE)</f>
        <v>1.4202026753141469E-2</v>
      </c>
      <c r="AT28" s="25">
        <f>'RIMS II Type I Employment'!AT28*VLOOKUP('Equation 4 Type I FTE'!$B28,'Equation 3 FTE Conversion'!$B$10:$E$32,4,FALSE)</f>
        <v>1.2055208755573572E-2</v>
      </c>
      <c r="AU28" s="25">
        <f>'RIMS II Type I Employment'!AU28*VLOOKUP('Equation 4 Type I FTE'!$B28,'Equation 3 FTE Conversion'!$B$10:$E$32,4,FALSE)</f>
        <v>9.7432509120389133E-3</v>
      </c>
      <c r="AV28" s="25">
        <f>'RIMS II Type I Employment'!AV28*VLOOKUP('Equation 4 Type I FTE'!$B28,'Equation 3 FTE Conversion'!$B$10:$E$32,4,FALSE)</f>
        <v>1.3871747061207945E-2</v>
      </c>
      <c r="AW28" s="25">
        <f>'RIMS II Type I Employment'!AW28*VLOOKUP('Equation 4 Type I FTE'!$B28,'Equation 3 FTE Conversion'!$B$10:$E$32,4,FALSE)</f>
        <v>6.6881637616538307E-3</v>
      </c>
      <c r="AX28" s="25">
        <f>'RIMS II Type I Employment'!AX28*VLOOKUP('Equation 4 Type I FTE'!$B28,'Equation 3 FTE Conversion'!$B$10:$E$32,4,FALSE)</f>
        <v>9.0001216051884877E-3</v>
      </c>
      <c r="AY28" s="25">
        <f>'RIMS II Type I Employment'!AY28*VLOOKUP('Equation 4 Type I FTE'!$B28,'Equation 3 FTE Conversion'!$B$10:$E$32,4,FALSE)</f>
        <v>5.0367653019862185E-3</v>
      </c>
      <c r="AZ28" s="25">
        <f>'RIMS II Type I Employment'!AZ28*VLOOKUP('Equation 4 Type I FTE'!$B28,'Equation 3 FTE Conversion'!$B$10:$E$32,4,FALSE)</f>
        <v>7.2661532225374954E-3</v>
      </c>
      <c r="BA28" s="25">
        <f>'RIMS II Type I Employment'!BA28*VLOOKUP('Equation 4 Type I FTE'!$B28,'Equation 3 FTE Conversion'!$B$10:$E$32,4,FALSE)</f>
        <v>7.9267126064045401E-3</v>
      </c>
      <c r="BB28" s="25">
        <f>'RIMS II Type I Employment'!BB28*VLOOKUP('Equation 4 Type I FTE'!$B28,'Equation 3 FTE Conversion'!$B$10:$E$32,4,FALSE)</f>
        <v>9.9083907580056751E-3</v>
      </c>
      <c r="BC28" s="25">
        <f>'RIMS II Type I Employment'!BC28*VLOOKUP('Equation 4 Type I FTE'!$B28,'Equation 3 FTE Conversion'!$B$10:$E$32,4,FALSE)</f>
        <v>1.7174543980543171E-2</v>
      </c>
      <c r="BD28" s="25">
        <f>'RIMS II Type I Employment'!BD28*VLOOKUP('Equation 4 Type I FTE'!$B28,'Equation 3 FTE Conversion'!$B$10:$E$32,4,FALSE)</f>
        <v>8.9175516822051076E-3</v>
      </c>
      <c r="BE28" s="25">
        <f>'RIMS II Type I Employment'!BE28*VLOOKUP('Equation 4 Type I FTE'!$B28,'Equation 3 FTE Conversion'!$B$10:$E$32,4,FALSE)</f>
        <v>1.2550628293473856E-2</v>
      </c>
      <c r="BF28" s="25">
        <f>'RIMS II Type I Employment'!BF28*VLOOKUP('Equation 4 Type I FTE'!$B28,'Equation 3 FTE Conversion'!$B$10:$E$32,4,FALSE)</f>
        <v>1.3541467369274423E-2</v>
      </c>
      <c r="BG28" s="25">
        <f>'RIMS II Type I Employment'!BG28*VLOOKUP('Equation 4 Type I FTE'!$B28,'Equation 3 FTE Conversion'!$B$10:$E$32,4,FALSE)</f>
        <v>2.0394770976895016E-2</v>
      </c>
      <c r="BH28" s="25">
        <f>'RIMS II Type I Employment'!BH28*VLOOKUP('Equation 4 Type I FTE'!$B28,'Equation 3 FTE Conversion'!$B$10:$E$32,4,FALSE)</f>
        <v>1.4119456830158087E-2</v>
      </c>
      <c r="BI28" s="25">
        <f>'RIMS II Type I Employment'!BI28*VLOOKUP('Equation 4 Type I FTE'!$B28,'Equation 3 FTE Conversion'!$B$10:$E$32,4,FALSE)</f>
        <v>1.7339683826509932E-2</v>
      </c>
      <c r="BJ28" s="25">
        <f>'RIMS II Type I Employment'!BJ28*VLOOKUP('Equation 4 Type I FTE'!$B28,'Equation 3 FTE Conversion'!$B$10:$E$32,4,FALSE)</f>
        <v>1.0486380218889339E-2</v>
      </c>
      <c r="BK28" s="25">
        <f>'RIMS II Type I Employment'!BK28*VLOOKUP('Equation 4 Type I FTE'!$B28,'Equation 3 FTE Conversion'!$B$10:$E$32,4,FALSE)</f>
        <v>1.4036886907174707E-2</v>
      </c>
      <c r="BL28" s="25">
        <f>'RIMS II Type I Employment'!BL28*VLOOKUP('Equation 4 Type I FTE'!$B28,'Equation 3 FTE Conversion'!$B$10:$E$32,4,FALSE)</f>
        <v>8.174422375354682E-3</v>
      </c>
      <c r="BM28" s="25">
        <f>'RIMS II Type I Employment'!BM28*VLOOKUP('Equation 4 Type I FTE'!$B28,'Equation 3 FTE Conversion'!$B$10:$E$32,4,FALSE)</f>
        <v>2.1881029590595867E-2</v>
      </c>
      <c r="BN28" s="25">
        <f>'RIMS II Type I Employment'!BN28*VLOOKUP('Equation 4 Type I FTE'!$B28,'Equation 3 FTE Conversion'!$B$10:$E$32,4,FALSE)</f>
        <v>1.4202026753141469E-2</v>
      </c>
      <c r="BO28" s="25">
        <f>'RIMS II Type I Employment'!BO28*VLOOKUP('Equation 4 Type I FTE'!$B28,'Equation 3 FTE Conversion'!$B$10:$E$32,4,FALSE)</f>
        <v>1.9321361978111067E-2</v>
      </c>
      <c r="BP28" s="25">
        <f>'RIMS II Type I Employment'!BP28*VLOOKUP('Equation 4 Type I FTE'!$B28,'Equation 3 FTE Conversion'!$B$10:$E$32,4,FALSE)</f>
        <v>1.6183704904742604E-2</v>
      </c>
      <c r="BQ28" s="25">
        <f>'RIMS II Type I Employment'!BQ28*VLOOKUP('Equation 4 Type I FTE'!$B28,'Equation 3 FTE Conversion'!$B$10:$E$32,4,FALSE)</f>
        <v>1.2880907985407378E-2</v>
      </c>
      <c r="BR28" s="25">
        <f>'RIMS II Type I Employment'!BR28*VLOOKUP('Equation 4 Type I FTE'!$B28,'Equation 3 FTE Conversion'!$B$10:$E$32,4,FALSE)</f>
        <v>1.172492906364005E-2</v>
      </c>
      <c r="BS28" s="25">
        <f>'RIMS II Type I Employment'!BS28*VLOOKUP('Equation 4 Type I FTE'!$B28,'Equation 3 FTE Conversion'!$B$10:$E$32,4,FALSE)</f>
        <v>1.3128617754357521E-2</v>
      </c>
      <c r="BT28" s="25">
        <f>'RIMS II Type I Employment'!BT28*VLOOKUP('Equation 4 Type I FTE'!$B28,'Equation 3 FTE Conversion'!$B$10:$E$32,4,FALSE)</f>
        <v>1.0899229833806243E-2</v>
      </c>
      <c r="BU28" s="25">
        <f>'RIMS II Type I Employment'!BU28*VLOOKUP('Equation 4 Type I FTE'!$B28,'Equation 3 FTE Conversion'!$B$10:$E$32,4,FALSE)</f>
        <v>1.1642359140656668E-2</v>
      </c>
      <c r="BV28" s="25">
        <f>'RIMS II Type I Employment'!BV28*VLOOKUP('Equation 4 Type I FTE'!$B28,'Equation 3 FTE Conversion'!$B$10:$E$32,4,FALSE)</f>
        <v>9.8258208350222951E-3</v>
      </c>
      <c r="BW28" s="25">
        <f>'RIMS II Type I Employment'!BW28*VLOOKUP('Equation 4 Type I FTE'!$B28,'Equation 3 FTE Conversion'!$B$10:$E$32,4,FALSE)</f>
        <v>1.5523145520875558E-2</v>
      </c>
      <c r="BX28" s="25">
        <f>'RIMS II Type I Employment'!BX28*VLOOKUP('Equation 4 Type I FTE'!$B28,'Equation 3 FTE Conversion'!$B$10:$E$32,4,FALSE)</f>
        <v>1.1972638832590192E-2</v>
      </c>
      <c r="BY28" s="25">
        <f>'RIMS II Type I Employment'!BY28*VLOOKUP('Equation 4 Type I FTE'!$B28,'Equation 3 FTE Conversion'!$B$10:$E$32,4,FALSE)</f>
        <v>9.0826915281718677E-3</v>
      </c>
      <c r="BZ28" s="25">
        <f>'RIMS II Type I Employment'!BZ28*VLOOKUP('Equation 4 Type I FTE'!$B28,'Equation 3 FTE Conversion'!$B$10:$E$32,4,FALSE)</f>
        <v>9.9909606809890552E-3</v>
      </c>
      <c r="CA28" s="25">
        <f>'RIMS II Type I Employment'!CA28*VLOOKUP('Equation 4 Type I FTE'!$B28,'Equation 3 FTE Conversion'!$B$10:$E$32,4,FALSE)</f>
        <v>1.5110295905958655E-2</v>
      </c>
      <c r="CB28" s="25">
        <f>'RIMS II Type I Employment'!CB28*VLOOKUP('Equation 4 Type I FTE'!$B28,'Equation 3 FTE Conversion'!$B$10:$E$32,4,FALSE)</f>
        <v>1.5275435751925415E-2</v>
      </c>
      <c r="CC28" s="25">
        <f>'RIMS II Type I Employment'!CC28*VLOOKUP('Equation 4 Type I FTE'!$B28,'Equation 3 FTE Conversion'!$B$10:$E$32,4,FALSE)</f>
        <v>1.8660802594244019E-2</v>
      </c>
      <c r="CD28" s="25">
        <f>'RIMS II Type I Employment'!CD28*VLOOKUP('Equation 4 Type I FTE'!$B28,'Equation 3 FTE Conversion'!$B$10:$E$32,4,FALSE)</f>
        <v>2.4853546817997566E-2</v>
      </c>
      <c r="CE28" s="25">
        <f>'RIMS II Type I Employment'!CE28*VLOOKUP('Equation 4 Type I FTE'!$B28,'Equation 3 FTE Conversion'!$B$10:$E$32,4,FALSE)</f>
        <v>2.2128739359546009E-2</v>
      </c>
      <c r="CF28" s="25">
        <f>'RIMS II Type I Employment'!CF28*VLOOKUP('Equation 4 Type I FTE'!$B28,'Equation 3 FTE Conversion'!$B$10:$E$32,4,FALSE)</f>
        <v>1.5110295905958655E-2</v>
      </c>
      <c r="CG28" s="25">
        <f>'RIMS II Type I Employment'!CG28*VLOOKUP('Equation 4 Type I FTE'!$B28,'Equation 3 FTE Conversion'!$B$10:$E$32,4,FALSE)</f>
        <v>1.8908512363194165E-2</v>
      </c>
      <c r="CH28" s="25">
        <f>'RIMS II Type I Employment'!CH28*VLOOKUP('Equation 4 Type I FTE'!$B28,'Equation 3 FTE Conversion'!$B$10:$E$32,4,FALSE)</f>
        <v>1.0816659910822863E-2</v>
      </c>
      <c r="CI28" s="25">
        <f>'RIMS II Type I Employment'!CI28*VLOOKUP('Equation 4 Type I FTE'!$B28,'Equation 3 FTE Conversion'!$B$10:$E$32,4,FALSE)</f>
        <v>1.172492906364005E-2</v>
      </c>
      <c r="CJ28" s="25">
        <f>'RIMS II Type I Employment'!CJ28*VLOOKUP('Equation 4 Type I FTE'!$B28,'Equation 3 FTE Conversion'!$B$10:$E$32,4,FALSE)</f>
        <v>1.6431414673692746E-2</v>
      </c>
      <c r="CK28" s="25">
        <f>'RIMS II Type I Employment'!CK28*VLOOKUP('Equation 4 Type I FTE'!$B28,'Equation 3 FTE Conversion'!$B$10:$E$32,4,FALSE)</f>
        <v>1.6101134981759222E-2</v>
      </c>
      <c r="CL28" s="25">
        <f>'RIMS II Type I Employment'!CL28*VLOOKUP('Equation 4 Type I FTE'!$B28,'Equation 3 FTE Conversion'!$B$10:$E$32,4,FALSE)</f>
        <v>1.8413092825293881E-2</v>
      </c>
      <c r="CM28" s="25">
        <f>'RIMS II Type I Employment'!CM28*VLOOKUP('Equation 4 Type I FTE'!$B28,'Equation 3 FTE Conversion'!$B$10:$E$32,4,FALSE)</f>
        <v>1.585342521280908E-2</v>
      </c>
      <c r="CN28" s="25">
        <f>'RIMS II Type I Employment'!CN28*VLOOKUP('Equation 4 Type I FTE'!$B28,'Equation 3 FTE Conversion'!$B$10:$E$32,4,FALSE)</f>
        <v>9.0001216051884877E-3</v>
      </c>
      <c r="CO28" s="25">
        <f>'RIMS II Type I Employment'!CO28*VLOOKUP('Equation 4 Type I FTE'!$B28,'Equation 3 FTE Conversion'!$B$10:$E$32,4,FALSE)</f>
        <v>1.0981799756789623E-2</v>
      </c>
      <c r="CP28" s="25">
        <f>'RIMS II Type I Employment'!CP28*VLOOKUP('Equation 4 Type I FTE'!$B28,'Equation 3 FTE Conversion'!$B$10:$E$32,4,FALSE)</f>
        <v>1.2385488447507094E-2</v>
      </c>
      <c r="CQ28" s="25">
        <f>'RIMS II Type I Employment'!CQ28*VLOOKUP('Equation 4 Type I FTE'!$B28,'Equation 3 FTE Conversion'!$B$10:$E$32,4,FALSE)</f>
        <v>1.1312079448723146E-2</v>
      </c>
      <c r="CR28" s="25">
        <f>'RIMS II Type I Employment'!CR28*VLOOKUP('Equation 4 Type I FTE'!$B28,'Equation 3 FTE Conversion'!$B$10:$E$32,4,FALSE)</f>
        <v>1.180749898662343E-2</v>
      </c>
      <c r="CS28" s="25">
        <f>'RIMS II Type I Employment'!CS28*VLOOKUP('Equation 4 Type I FTE'!$B28,'Equation 3 FTE Conversion'!$B$10:$E$32,4,FALSE)</f>
        <v>1.3871747061207945E-2</v>
      </c>
      <c r="CT28" s="25">
        <f>'RIMS II Type I Employment'!CT28*VLOOKUP('Equation 4 Type I FTE'!$B28,'Equation 3 FTE Conversion'!$B$10:$E$32,4,FALSE)</f>
        <v>1.0981799756789623E-2</v>
      </c>
      <c r="CU28" s="25">
        <f>'RIMS II Type I Employment'!CU28*VLOOKUP('Equation 4 Type I FTE'!$B28,'Equation 3 FTE Conversion'!$B$10:$E$32,4,FALSE)</f>
        <v>1.3128617754357521E-2</v>
      </c>
      <c r="CV28" s="25">
        <f>'RIMS II Type I Employment'!CV28*VLOOKUP('Equation 4 Type I FTE'!$B28,'Equation 3 FTE Conversion'!$B$10:$E$32,4,FALSE)</f>
        <v>1.8743372517227404E-2</v>
      </c>
      <c r="CW28" s="25">
        <f>'RIMS II Type I Employment'!CW28*VLOOKUP('Equation 4 Type I FTE'!$B28,'Equation 3 FTE Conversion'!$B$10:$E$32,4,FALSE)</f>
        <v>1.2963477908390758E-2</v>
      </c>
      <c r="CX28" s="25">
        <f>'RIMS II Type I Employment'!CX28*VLOOKUP('Equation 4 Type I FTE'!$B28,'Equation 3 FTE Conversion'!$B$10:$E$32,4,FALSE)</f>
        <v>1.5027725982975275E-2</v>
      </c>
      <c r="CY28" s="25">
        <f>'RIMS II Type I Employment'!CY28*VLOOKUP('Equation 4 Type I FTE'!$B28,'Equation 3 FTE Conversion'!$B$10:$E$32,4,FALSE)</f>
        <v>1.0816659910822863E-2</v>
      </c>
      <c r="CZ28" s="25">
        <f>'RIMS II Type I Employment'!CZ28*VLOOKUP('Equation 4 Type I FTE'!$B28,'Equation 3 FTE Conversion'!$B$10:$E$32,4,FALSE)</f>
        <v>8.5872719902715857E-3</v>
      </c>
      <c r="DA28" s="25">
        <f>'RIMS II Type I Employment'!DA28*VLOOKUP('Equation 4 Type I FTE'!$B28,'Equation 3 FTE Conversion'!$B$10:$E$32,4,FALSE)</f>
        <v>2.865176327523308E-2</v>
      </c>
      <c r="DB28" s="25">
        <f>'RIMS II Type I Employment'!DB28*VLOOKUP('Equation 4 Type I FTE'!$B28,'Equation 3 FTE Conversion'!$B$10:$E$32,4,FALSE)</f>
        <v>6.5230239156870706E-3</v>
      </c>
      <c r="DC28" s="25">
        <f>'RIMS II Type I Employment'!DC28*VLOOKUP('Equation 4 Type I FTE'!$B28,'Equation 3 FTE Conversion'!$B$10:$E$32,4,FALSE)</f>
        <v>1.6596554519659506E-2</v>
      </c>
      <c r="DD28" s="25">
        <f>'RIMS II Type I Employment'!DD28*VLOOKUP('Equation 4 Type I FTE'!$B28,'Equation 3 FTE Conversion'!$B$10:$E$32,4,FALSE)</f>
        <v>1.0899229833806243E-2</v>
      </c>
      <c r="DE28" s="25">
        <f>'RIMS II Type I Employment'!DE28*VLOOKUP('Equation 4 Type I FTE'!$B28,'Equation 3 FTE Conversion'!$B$10:$E$32,4,FALSE)</f>
        <v>1.6266274827725982E-2</v>
      </c>
      <c r="DF28" s="25">
        <f>'RIMS II Type I Employment'!DF28*VLOOKUP('Equation 4 Type I FTE'!$B28,'Equation 3 FTE Conversion'!$B$10:$E$32,4,FALSE)</f>
        <v>1.1972638832590192E-2</v>
      </c>
      <c r="DG28" s="25">
        <f>'RIMS II Type I Employment'!DG28*VLOOKUP('Equation 4 Type I FTE'!$B28,'Equation 3 FTE Conversion'!$B$10:$E$32,4,FALSE)</f>
        <v>1.8495662748277259E-2</v>
      </c>
      <c r="DH28" s="25">
        <f>'RIMS II Type I Employment'!DH28*VLOOKUP('Equation 4 Type I FTE'!$B28,'Equation 3 FTE Conversion'!$B$10:$E$32,4,FALSE)</f>
        <v>1.6018565058775844E-2</v>
      </c>
      <c r="DI28" s="25">
        <f>'RIMS II Type I Employment'!DI28*VLOOKUP('Equation 4 Type I FTE'!$B28,'Equation 3 FTE Conversion'!$B$10:$E$32,4,FALSE)</f>
        <v>9.2478313741386296E-3</v>
      </c>
      <c r="DJ28" s="25">
        <f>'RIMS II Type I Employment'!DJ28*VLOOKUP('Equation 4 Type I FTE'!$B28,'Equation 3 FTE Conversion'!$B$10:$E$32,4,FALSE)</f>
        <v>1.0816659910822863E-2</v>
      </c>
      <c r="DK28" s="25">
        <f>'RIMS II Type I Employment'!DK28*VLOOKUP('Equation 4 Type I FTE'!$B28,'Equation 3 FTE Conversion'!$B$10:$E$32,4,FALSE)</f>
        <v>1.6018565058775844E-2</v>
      </c>
      <c r="DL28" s="25">
        <f>'RIMS II Type I Employment'!DL28*VLOOKUP('Equation 4 Type I FTE'!$B28,'Equation 3 FTE Conversion'!$B$10:$E$32,4,FALSE)</f>
        <v>1.6018565058775844E-2</v>
      </c>
      <c r="DM28" s="25">
        <f>'RIMS II Type I Employment'!DM28*VLOOKUP('Equation 4 Type I FTE'!$B28,'Equation 3 FTE Conversion'!$B$10:$E$32,4,FALSE)</f>
        <v>5.2019051479529795E-3</v>
      </c>
      <c r="DN28" s="25">
        <f>'RIMS II Type I Employment'!DN28*VLOOKUP('Equation 4 Type I FTE'!$B28,'Equation 3 FTE Conversion'!$B$10:$E$32,4,FALSE)</f>
        <v>3.8973003648155653E-2</v>
      </c>
      <c r="DO28" s="25">
        <f>'RIMS II Type I Employment'!DO28*VLOOKUP('Equation 4 Type I FTE'!$B28,'Equation 3 FTE Conversion'!$B$10:$E$32,4,FALSE)</f>
        <v>1.2385488447507094E-2</v>
      </c>
      <c r="DP28" s="25">
        <f>'RIMS II Type I Employment'!DP28*VLOOKUP('Equation 4 Type I FTE'!$B28,'Equation 3 FTE Conversion'!$B$10:$E$32,4,FALSE)</f>
        <v>1.1064369679773004E-2</v>
      </c>
      <c r="DQ28" s="25">
        <f>'RIMS II Type I Employment'!DQ28*VLOOKUP('Equation 4 Type I FTE'!$B28,'Equation 3 FTE Conversion'!$B$10:$E$32,4,FALSE)</f>
        <v>1.0238670449939197E-2</v>
      </c>
      <c r="DR28" s="25">
        <f>'RIMS II Type I Employment'!DR28*VLOOKUP('Equation 4 Type I FTE'!$B28,'Equation 3 FTE Conversion'!$B$10:$E$32,4,FALSE)</f>
        <v>1.9486501824077827E-2</v>
      </c>
      <c r="DS28" s="25">
        <f>'RIMS II Type I Employment'!DS28*VLOOKUP('Equation 4 Type I FTE'!$B28,'Equation 3 FTE Conversion'!$B$10:$E$32,4,FALSE)</f>
        <v>1.5770855289825698E-2</v>
      </c>
      <c r="DT28" s="25">
        <f>'RIMS II Type I Employment'!DT28*VLOOKUP('Equation 4 Type I FTE'!$B28,'Equation 3 FTE Conversion'!$B$10:$E$32,4,FALSE)</f>
        <v>1.0734089987839481E-2</v>
      </c>
      <c r="DU28" s="25">
        <f>'RIMS II Type I Employment'!DU28*VLOOKUP('Equation 4 Type I FTE'!$B28,'Equation 3 FTE Conversion'!$B$10:$E$32,4,FALSE)</f>
        <v>1.3541467369274423E-2</v>
      </c>
      <c r="DV28" s="25">
        <f>'RIMS II Type I Employment'!DV28*VLOOKUP('Equation 4 Type I FTE'!$B28,'Equation 3 FTE Conversion'!$B$10:$E$32,4,FALSE)</f>
        <v>1.0403810295905959E-2</v>
      </c>
      <c r="DW28" s="25">
        <f>'RIMS II Type I Employment'!DW28*VLOOKUP('Equation 4 Type I FTE'!$B28,'Equation 3 FTE Conversion'!$B$10:$E$32,4,FALSE)</f>
        <v>6.3578840697203088E-3</v>
      </c>
      <c r="DX28" s="25">
        <f>'RIMS II Type I Employment'!DX28*VLOOKUP('Equation 4 Type I FTE'!$B28,'Equation 3 FTE Conversion'!$B$10:$E$32,4,FALSE)</f>
        <v>7.0184434535873535E-3</v>
      </c>
      <c r="DY28" s="25">
        <f>'RIMS II Type I Employment'!DY28*VLOOKUP('Equation 4 Type I FTE'!$B28,'Equation 3 FTE Conversion'!$B$10:$E$32,4,FALSE)</f>
        <v>6.5230239156870706E-3</v>
      </c>
      <c r="DZ28" s="25">
        <f>'RIMS II Type I Employment'!DZ28*VLOOKUP('Equation 4 Type I FTE'!$B28,'Equation 3 FTE Conversion'!$B$10:$E$32,4,FALSE)</f>
        <v>9.2478313741386296E-3</v>
      </c>
      <c r="EA28" s="25">
        <f>'RIMS II Type I Employment'!EA28*VLOOKUP('Equation 4 Type I FTE'!$B28,'Equation 3 FTE Conversion'!$B$10:$E$32,4,FALSE)</f>
        <v>7.5964329144710173E-3</v>
      </c>
      <c r="EB28" s="25">
        <f>'RIMS II Type I Employment'!EB28*VLOOKUP('Equation 4 Type I FTE'!$B28,'Equation 3 FTE Conversion'!$B$10:$E$32,4,FALSE)</f>
        <v>6.027604377786786E-3</v>
      </c>
      <c r="EC28" s="25">
        <f>'RIMS II Type I Employment'!EC28*VLOOKUP('Equation 4 Type I FTE'!$B28,'Equation 3 FTE Conversion'!$B$10:$E$32,4,FALSE)</f>
        <v>4.7890555330360757E-3</v>
      </c>
      <c r="ED28" s="25">
        <f>'RIMS II Type I Employment'!ED28*VLOOKUP('Equation 4 Type I FTE'!$B28,'Equation 3 FTE Conversion'!$B$10:$E$32,4,FALSE)</f>
        <v>8.0092825293879219E-3</v>
      </c>
      <c r="EE28" s="25">
        <f>'RIMS II Type I Employment'!EE28*VLOOKUP('Equation 4 Type I FTE'!$B28,'Equation 3 FTE Conversion'!$B$10:$E$32,4,FALSE)</f>
        <v>8.174422375354682E-3</v>
      </c>
      <c r="EF28" s="25">
        <f>'RIMS II Type I Employment'!EF28*VLOOKUP('Equation 4 Type I FTE'!$B28,'Equation 3 FTE Conversion'!$B$10:$E$32,4,FALSE)</f>
        <v>6.7707336846372116E-3</v>
      </c>
      <c r="EG28" s="25">
        <f>'RIMS II Type I Employment'!EG28*VLOOKUP('Equation 4 Type I FTE'!$B28,'Equation 3 FTE Conversion'!$B$10:$E$32,4,FALSE)</f>
        <v>1.8165383056343735E-2</v>
      </c>
      <c r="EH28" s="25">
        <f>'RIMS II Type I Employment'!EH28*VLOOKUP('Equation 4 Type I FTE'!$B28,'Equation 3 FTE Conversion'!$B$10:$E$32,4,FALSE)</f>
        <v>5.6973246858532632E-3</v>
      </c>
      <c r="EI28" s="25">
        <f>'RIMS II Type I Employment'!EI28*VLOOKUP('Equation 4 Type I FTE'!$B28,'Equation 3 FTE Conversion'!$B$10:$E$32,4,FALSE)</f>
        <v>5.9450344548034051E-3</v>
      </c>
      <c r="EJ28" s="25">
        <f>'RIMS II Type I Employment'!EJ28*VLOOKUP('Equation 4 Type I FTE'!$B28,'Equation 3 FTE Conversion'!$B$10:$E$32,4,FALSE)</f>
        <v>6.2753141467369279E-3</v>
      </c>
      <c r="EK28" s="25">
        <f>'RIMS II Type I Employment'!EK28*VLOOKUP('Equation 4 Type I FTE'!$B28,'Equation 3 FTE Conversion'!$B$10:$E$32,4,FALSE)</f>
        <v>1.189006890960681E-2</v>
      </c>
      <c r="EL28" s="25">
        <f>'RIMS II Type I Employment'!EL28*VLOOKUP('Equation 4 Type I FTE'!$B28,'Equation 3 FTE Conversion'!$B$10:$E$32,4,FALSE)</f>
        <v>1.1972638832590192E-2</v>
      </c>
      <c r="EM28" s="25">
        <f>'RIMS II Type I Employment'!EM28*VLOOKUP('Equation 4 Type I FTE'!$B28,'Equation 3 FTE Conversion'!$B$10:$E$32,4,FALSE)</f>
        <v>8.5872719902715857E-3</v>
      </c>
      <c r="EN28" s="25">
        <f>'RIMS II Type I Employment'!EN28*VLOOKUP('Equation 4 Type I FTE'!$B28,'Equation 3 FTE Conversion'!$B$10:$E$32,4,FALSE)</f>
        <v>1.1559789217673288E-2</v>
      </c>
      <c r="EO28" s="25">
        <f>'RIMS II Type I Employment'!EO28*VLOOKUP('Equation 4 Type I FTE'!$B28,'Equation 3 FTE Conversion'!$B$10:$E$32,4,FALSE)</f>
        <v>1.1394649371706526E-2</v>
      </c>
      <c r="EP28" s="25">
        <f>'RIMS II Type I Employment'!EP28*VLOOKUP('Equation 4 Type I FTE'!$B28,'Equation 3 FTE Conversion'!$B$10:$E$32,4,FALSE)</f>
        <v>1.2220348601540334E-2</v>
      </c>
      <c r="EQ28" s="25">
        <f>'RIMS II Type I Employment'!EQ28*VLOOKUP('Equation 4 Type I FTE'!$B28,'Equation 3 FTE Conversion'!$B$10:$E$32,4,FALSE)</f>
        <v>1.0899229833806243E-2</v>
      </c>
      <c r="ER28" s="25">
        <f>'RIMS II Type I Employment'!ER28*VLOOKUP('Equation 4 Type I FTE'!$B28,'Equation 3 FTE Conversion'!$B$10:$E$32,4,FALSE)</f>
        <v>1.0486380218889339E-2</v>
      </c>
      <c r="ES28" s="25">
        <f>'RIMS II Type I Employment'!ES28*VLOOKUP('Equation 4 Type I FTE'!$B28,'Equation 3 FTE Conversion'!$B$10:$E$32,4,FALSE)</f>
        <v>1.3376327523307661E-2</v>
      </c>
      <c r="ET28" s="25">
        <f>'RIMS II Type I Employment'!ET28*VLOOKUP('Equation 4 Type I FTE'!$B28,'Equation 3 FTE Conversion'!$B$10:$E$32,4,FALSE)</f>
        <v>1.3458897446291041E-2</v>
      </c>
      <c r="EU28" s="25">
        <f>'RIMS II Type I Employment'!EU28*VLOOKUP('Equation 4 Type I FTE'!$B28,'Equation 3 FTE Conversion'!$B$10:$E$32,4,FALSE)</f>
        <v>1.1642359140656668E-2</v>
      </c>
      <c r="EV28" s="25">
        <f>'RIMS II Type I Employment'!EV28*VLOOKUP('Equation 4 Type I FTE'!$B28,'Equation 3 FTE Conversion'!$B$10:$E$32,4,FALSE)</f>
        <v>9.0001216051884877E-3</v>
      </c>
      <c r="EW28" s="25">
        <f>'RIMS II Type I Employment'!EW28*VLOOKUP('Equation 4 Type I FTE'!$B28,'Equation 3 FTE Conversion'!$B$10:$E$32,4,FALSE)</f>
        <v>5.2844750709363604E-3</v>
      </c>
      <c r="EX28" s="25">
        <f>'RIMS II Type I Employment'!EX28*VLOOKUP('Equation 4 Type I FTE'!$B28,'Equation 3 FTE Conversion'!$B$10:$E$32,4,FALSE)</f>
        <v>8.7524118362383458E-3</v>
      </c>
      <c r="EY28" s="25">
        <f>'RIMS II Type I Employment'!EY28*VLOOKUP('Equation 4 Type I FTE'!$B28,'Equation 3 FTE Conversion'!$B$10:$E$32,4,FALSE)</f>
        <v>1.0651520064856101E-2</v>
      </c>
      <c r="EZ28" s="25">
        <f>'RIMS II Type I Employment'!EZ28*VLOOKUP('Equation 4 Type I FTE'!$B28,'Equation 3 FTE Conversion'!$B$10:$E$32,4,FALSE)</f>
        <v>1.2963477908390758E-2</v>
      </c>
      <c r="FA28" s="25">
        <f>'RIMS II Type I Employment'!FA28*VLOOKUP('Equation 4 Type I FTE'!$B28,'Equation 3 FTE Conversion'!$B$10:$E$32,4,FALSE)</f>
        <v>1.1642359140656668E-2</v>
      </c>
      <c r="FB28" s="25">
        <f>'RIMS II Type I Employment'!FB28*VLOOKUP('Equation 4 Type I FTE'!$B28,'Equation 3 FTE Conversion'!$B$10:$E$32,4,FALSE)</f>
        <v>1.8825942440210783E-2</v>
      </c>
      <c r="FC28" s="25">
        <f>'RIMS II Type I Employment'!FC28*VLOOKUP('Equation 4 Type I FTE'!$B28,'Equation 3 FTE Conversion'!$B$10:$E$32,4,FALSE)</f>
        <v>1.8082813133360357E-2</v>
      </c>
      <c r="FD28" s="25">
        <f>'RIMS II Type I Employment'!FD28*VLOOKUP('Equation 4 Type I FTE'!$B28,'Equation 3 FTE Conversion'!$B$10:$E$32,4,FALSE)</f>
        <v>8.5872719902715857E-3</v>
      </c>
      <c r="FE28" s="25">
        <f>'RIMS II Type I Employment'!FE28*VLOOKUP('Equation 4 Type I FTE'!$B28,'Equation 3 FTE Conversion'!$B$10:$E$32,4,FALSE)</f>
        <v>5.5321848398865022E-3</v>
      </c>
      <c r="FF28" s="25">
        <f>'RIMS II Type I Employment'!FF28*VLOOKUP('Equation 4 Type I FTE'!$B28,'Equation 3 FTE Conversion'!$B$10:$E$32,4,FALSE)</f>
        <v>8.3395622213214438E-3</v>
      </c>
      <c r="FG28" s="25">
        <f>'RIMS II Type I Employment'!FG28*VLOOKUP('Equation 4 Type I FTE'!$B28,'Equation 3 FTE Conversion'!$B$10:$E$32,4,FALSE)</f>
        <v>1.7752533441426833E-2</v>
      </c>
      <c r="FH28" s="25">
        <f>'RIMS II Type I Employment'!FH28*VLOOKUP('Equation 4 Type I FTE'!$B28,'Equation 3 FTE Conversion'!$B$10:$E$32,4,FALSE)</f>
        <v>1.189006890960681E-2</v>
      </c>
      <c r="FI28" s="25">
        <f>'RIMS II Type I Employment'!FI28*VLOOKUP('Equation 4 Type I FTE'!$B28,'Equation 3 FTE Conversion'!$B$10:$E$32,4,FALSE)</f>
        <v>1.568828536684232E-2</v>
      </c>
      <c r="FJ28" s="25">
        <f>'RIMS II Type I Employment'!FJ28*VLOOKUP('Equation 4 Type I FTE'!$B28,'Equation 3 FTE Conversion'!$B$10:$E$32,4,FALSE)</f>
        <v>2.0312201053911634E-2</v>
      </c>
      <c r="FK28" s="25">
        <f>'RIMS II Type I Employment'!FK28*VLOOKUP('Equation 4 Type I FTE'!$B28,'Equation 3 FTE Conversion'!$B$10:$E$32,4,FALSE)</f>
        <v>2.0972760437778678E-2</v>
      </c>
      <c r="FL28" s="25">
        <f>'RIMS II Type I Employment'!FL28*VLOOKUP('Equation 4 Type I FTE'!$B28,'Equation 3 FTE Conversion'!$B$10:$E$32,4,FALSE)</f>
        <v>1.172492906364005E-2</v>
      </c>
      <c r="FM28" s="25">
        <f>'RIMS II Type I Employment'!FM28*VLOOKUP('Equation 4 Type I FTE'!$B28,'Equation 3 FTE Conversion'!$B$10:$E$32,4,FALSE)</f>
        <v>1.6596554519659506E-2</v>
      </c>
      <c r="FN28" s="25">
        <f>'RIMS II Type I Employment'!FN28*VLOOKUP('Equation 4 Type I FTE'!$B28,'Equation 3 FTE Conversion'!$B$10:$E$32,4,FALSE)</f>
        <v>3.1046291041751117E-2</v>
      </c>
      <c r="FO28" s="25">
        <f>'RIMS II Type I Employment'!FO28*VLOOKUP('Equation 4 Type I FTE'!$B28,'Equation 3 FTE Conversion'!$B$10:$E$32,4,FALSE)</f>
        <v>1.2468058370490476E-2</v>
      </c>
      <c r="FP28" s="25">
        <f>'RIMS II Type I Employment'!FP28*VLOOKUP('Equation 4 Type I FTE'!$B28,'Equation 3 FTE Conversion'!$B$10:$E$32,4,FALSE)</f>
        <v>1.9238792055127688E-2</v>
      </c>
      <c r="FQ28" s="25">
        <f>'RIMS II Type I Employment'!FQ28*VLOOKUP('Equation 4 Type I FTE'!$B28,'Equation 3 FTE Conversion'!$B$10:$E$32,4,FALSE)</f>
        <v>1.4202026753141469E-2</v>
      </c>
      <c r="FR28" s="25">
        <f>'RIMS II Type I Employment'!FR28*VLOOKUP('Equation 4 Type I FTE'!$B28,'Equation 3 FTE Conversion'!$B$10:$E$32,4,FALSE)</f>
        <v>1.981678151601135E-2</v>
      </c>
      <c r="FS28" s="25">
        <f>'RIMS II Type I Employment'!FS28*VLOOKUP('Equation 4 Type I FTE'!$B28,'Equation 3 FTE Conversion'!$B$10:$E$32,4,FALSE)</f>
        <v>2.1468179975678962E-2</v>
      </c>
      <c r="FT28" s="25">
        <f>'RIMS II Type I Employment'!FT28*VLOOKUP('Equation 4 Type I FTE'!$B28,'Equation 3 FTE Conversion'!$B$10:$E$32,4,FALSE)</f>
        <v>1.6018565058775844E-2</v>
      </c>
      <c r="FU28" s="25">
        <f>'RIMS II Type I Employment'!FU28*VLOOKUP('Equation 4 Type I FTE'!$B28,'Equation 3 FTE Conversion'!$B$10:$E$32,4,FALSE)</f>
        <v>3.5009647344953383E-2</v>
      </c>
      <c r="FV28" s="25">
        <f>'RIMS II Type I Employment'!FV28*VLOOKUP('Equation 4 Type I FTE'!$B28,'Equation 3 FTE Conversion'!$B$10:$E$32,4,FALSE)</f>
        <v>2.2789298743413053E-2</v>
      </c>
      <c r="FW28" s="25">
        <f>'RIMS II Type I Employment'!FW28*VLOOKUP('Equation 4 Type I FTE'!$B28,'Equation 3 FTE Conversion'!$B$10:$E$32,4,FALSE)</f>
        <v>2.7330644507498985E-2</v>
      </c>
      <c r="FX28" s="25">
        <f>'RIMS II Type I Employment'!FX28*VLOOKUP('Equation 4 Type I FTE'!$B28,'Equation 3 FTE Conversion'!$B$10:$E$32,4,FALSE)</f>
        <v>1.7669963518443455E-2</v>
      </c>
      <c r="FY28" s="25">
        <f>'RIMS II Type I Employment'!FY28*VLOOKUP('Equation 4 Type I FTE'!$B28,'Equation 3 FTE Conversion'!$B$10:$E$32,4,FALSE)</f>
        <v>2.0807620591811918E-2</v>
      </c>
      <c r="FZ28" s="25">
        <f>'RIMS II Type I Employment'!FZ28*VLOOKUP('Equation 4 Type I FTE'!$B28,'Equation 3 FTE Conversion'!$B$10:$E$32,4,FALSE)</f>
        <v>9.6606809890555333E-3</v>
      </c>
      <c r="GA28" s="25">
        <f>'RIMS II Type I Employment'!GA28*VLOOKUP('Equation 4 Type I FTE'!$B28,'Equation 3 FTE Conversion'!$B$10:$E$32,4,FALSE)</f>
        <v>8.2569922983380638E-3</v>
      </c>
      <c r="GB28" s="25">
        <f>'RIMS II Type I Employment'!GB28*VLOOKUP('Equation 4 Type I FTE'!$B28,'Equation 3 FTE Conversion'!$B$10:$E$32,4,FALSE)</f>
        <v>8.4221321443048239E-3</v>
      </c>
      <c r="GC28" s="25">
        <f>'RIMS II Type I Employment'!GC28*VLOOKUP('Equation 4 Type I FTE'!$B28,'Equation 3 FTE Conversion'!$B$10:$E$32,4,FALSE)</f>
        <v>5.7798946088366441E-3</v>
      </c>
      <c r="GD28" s="25">
        <f>'RIMS II Type I Employment'!GD28*VLOOKUP('Equation 4 Type I FTE'!$B28,'Equation 3 FTE Conversion'!$B$10:$E$32,4,FALSE)</f>
        <v>8.0092825293879219E-3</v>
      </c>
      <c r="GE28" s="25">
        <f>'RIMS II Type I Employment'!GE28*VLOOKUP('Equation 4 Type I FTE'!$B28,'Equation 3 FTE Conversion'!$B$10:$E$32,4,FALSE)</f>
        <v>3.7156465342521282E-3</v>
      </c>
      <c r="GF28" s="25">
        <f>'RIMS II Type I Employment'!GF28*VLOOKUP('Equation 4 Type I FTE'!$B28,'Equation 3 FTE Conversion'!$B$10:$E$32,4,FALSE)</f>
        <v>1.1559789217673288E-2</v>
      </c>
      <c r="GG28" s="25">
        <f>'RIMS II Type I Employment'!GG28*VLOOKUP('Equation 4 Type I FTE'!$B28,'Equation 3 FTE Conversion'!$B$10:$E$32,4,FALSE)</f>
        <v>1.9486501824077827E-2</v>
      </c>
      <c r="GH28" s="25">
        <f>'RIMS II Type I Employment'!GH28*VLOOKUP('Equation 4 Type I FTE'!$B28,'Equation 3 FTE Conversion'!$B$10:$E$32,4,FALSE)</f>
        <v>9.7432509120389133E-3</v>
      </c>
      <c r="GI28" s="25">
        <f>'RIMS II Type I Employment'!GI28*VLOOKUP('Equation 4 Type I FTE'!$B28,'Equation 3 FTE Conversion'!$B$10:$E$32,4,FALSE)</f>
        <v>1.3541467369274423E-2</v>
      </c>
      <c r="GJ28" s="25">
        <f>'RIMS II Type I Employment'!GJ28*VLOOKUP('Equation 4 Type I FTE'!$B28,'Equation 3 FTE Conversion'!$B$10:$E$32,4,FALSE)</f>
        <v>1.6761694365626266E-2</v>
      </c>
      <c r="GK28" s="25">
        <f>'RIMS II Type I Employment'!GK28*VLOOKUP('Equation 4 Type I FTE'!$B28,'Equation 3 FTE Conversion'!$B$10:$E$32,4,FALSE)</f>
        <v>1.585342521280908E-2</v>
      </c>
      <c r="GL28" s="25">
        <f>'RIMS II Type I Employment'!GL28*VLOOKUP('Equation 4 Type I FTE'!$B28,'Equation 3 FTE Conversion'!$B$10:$E$32,4,FALSE)</f>
        <v>1.8495662748277259E-2</v>
      </c>
      <c r="GM28" s="25">
        <f>'RIMS II Type I Employment'!GM28*VLOOKUP('Equation 4 Type I FTE'!$B28,'Equation 3 FTE Conversion'!$B$10:$E$32,4,FALSE)</f>
        <v>1.725711390352655E-2</v>
      </c>
      <c r="GN28" s="25">
        <f>'RIMS II Type I Employment'!GN28*VLOOKUP('Equation 4 Type I FTE'!$B28,'Equation 3 FTE Conversion'!$B$10:$E$32,4,FALSE)</f>
        <v>9.9909606809890552E-3</v>
      </c>
      <c r="GO28" s="25">
        <f>'RIMS II Type I Employment'!GO28*VLOOKUP('Equation 4 Type I FTE'!$B28,'Equation 3 FTE Conversion'!$B$10:$E$32,4,FALSE)</f>
        <v>6.6881637616538307E-3</v>
      </c>
      <c r="GP28" s="25">
        <f>'RIMS II Type I Employment'!GP28*VLOOKUP('Equation 4 Type I FTE'!$B28,'Equation 3 FTE Conversion'!$B$10:$E$32,4,FALSE)</f>
        <v>1.1559789217673288E-2</v>
      </c>
      <c r="GQ28" s="25">
        <f>'RIMS II Type I Employment'!GQ28*VLOOKUP('Equation 4 Type I FTE'!$B28,'Equation 3 FTE Conversion'!$B$10:$E$32,4,FALSE)</f>
        <v>2.2954438589379813E-2</v>
      </c>
      <c r="GR28" s="25">
        <f>'RIMS II Type I Employment'!GR28*VLOOKUP('Equation 4 Type I FTE'!$B28,'Equation 3 FTE Conversion'!$B$10:$E$32,4,FALSE)</f>
        <v>1.6348844750709364E-2</v>
      </c>
      <c r="GS28" s="25">
        <f>'RIMS II Type I Employment'!GS28*VLOOKUP('Equation 4 Type I FTE'!$B28,'Equation 3 FTE Conversion'!$B$10:$E$32,4,FALSE)</f>
        <v>1.2550628293473856E-2</v>
      </c>
      <c r="GT28" s="25">
        <f>'RIMS II Type I Employment'!GT28*VLOOKUP('Equation 4 Type I FTE'!$B28,'Equation 3 FTE Conversion'!$B$10:$E$32,4,FALSE)</f>
        <v>1.2220348601540334E-2</v>
      </c>
      <c r="GU28" s="25">
        <f>'RIMS II Type I Employment'!GU28*VLOOKUP('Equation 4 Type I FTE'!$B28,'Equation 3 FTE Conversion'!$B$10:$E$32,4,FALSE)</f>
        <v>9.2478313741386296E-3</v>
      </c>
      <c r="GV28" s="25">
        <f>'RIMS II Type I Employment'!GV28*VLOOKUP('Equation 4 Type I FTE'!$B28,'Equation 3 FTE Conversion'!$B$10:$E$32,4,FALSE)</f>
        <v>1.6761694365626266E-2</v>
      </c>
      <c r="GW28" s="25">
        <f>'RIMS II Type I Employment'!GW28*VLOOKUP('Equation 4 Type I FTE'!$B28,'Equation 3 FTE Conversion'!$B$10:$E$32,4,FALSE)</f>
        <v>1.4449736522091611E-2</v>
      </c>
      <c r="GX28" s="25">
        <f>'RIMS II Type I Employment'!GX28*VLOOKUP('Equation 4 Type I FTE'!$B28,'Equation 3 FTE Conversion'!$B$10:$E$32,4,FALSE)</f>
        <v>1.2468058370490476E-2</v>
      </c>
      <c r="GY28" s="25">
        <f>'RIMS II Type I Employment'!GY28*VLOOKUP('Equation 4 Type I FTE'!$B28,'Equation 3 FTE Conversion'!$B$10:$E$32,4,FALSE)</f>
        <v>9.8258208350222951E-3</v>
      </c>
      <c r="GZ28" s="25">
        <f>'RIMS II Type I Employment'!GZ28*VLOOKUP('Equation 4 Type I FTE'!$B28,'Equation 3 FTE Conversion'!$B$10:$E$32,4,FALSE)</f>
        <v>1.4697446291041751E-2</v>
      </c>
      <c r="HA28" s="25">
        <f>'RIMS II Type I Employment'!HA28*VLOOKUP('Equation 4 Type I FTE'!$B28,'Equation 3 FTE Conversion'!$B$10:$E$32,4,FALSE)</f>
        <v>9.9083907580056751E-3</v>
      </c>
      <c r="HB28" s="25">
        <f>'RIMS II Type I Employment'!HB28*VLOOKUP('Equation 4 Type I FTE'!$B28,'Equation 3 FTE Conversion'!$B$10:$E$32,4,FALSE)</f>
        <v>4.3762059181191729E-3</v>
      </c>
      <c r="HC28" s="25">
        <f>'RIMS II Type I Employment'!HC28*VLOOKUP('Equation 4 Type I FTE'!$B28,'Equation 3 FTE Conversion'!$B$10:$E$32,4,FALSE)</f>
        <v>6.3578840697203088E-3</v>
      </c>
      <c r="HD28" s="25">
        <f>'RIMS II Type I Employment'!HD28*VLOOKUP('Equation 4 Type I FTE'!$B28,'Equation 3 FTE Conversion'!$B$10:$E$32,4,FALSE)</f>
        <v>9.4129712201053914E-3</v>
      </c>
      <c r="HE28" s="25">
        <f>'RIMS II Type I Employment'!HE28*VLOOKUP('Equation 4 Type I FTE'!$B28,'Equation 3 FTE Conversion'!$B$10:$E$32,4,FALSE)</f>
        <v>1.585342521280908E-2</v>
      </c>
      <c r="HF28" s="25">
        <f>'RIMS II Type I Employment'!HF28*VLOOKUP('Equation 4 Type I FTE'!$B28,'Equation 3 FTE Conversion'!$B$10:$E$32,4,FALSE)</f>
        <v>7.4312930685042564E-3</v>
      </c>
      <c r="HG28" s="25">
        <f>'RIMS II Type I Employment'!HG28*VLOOKUP('Equation 4 Type I FTE'!$B28,'Equation 3 FTE Conversion'!$B$10:$E$32,4,FALSE)</f>
        <v>1.709197405755979E-2</v>
      </c>
      <c r="HH28" s="25">
        <f>'RIMS II Type I Employment'!HH28*VLOOKUP('Equation 4 Type I FTE'!$B28,'Equation 3 FTE Conversion'!$B$10:$E$32,4,FALSE)</f>
        <v>1.7835103364410215E-2</v>
      </c>
      <c r="HI28" s="25">
        <f>'RIMS II Type I Employment'!HI28*VLOOKUP('Equation 4 Type I FTE'!$B28,'Equation 3 FTE Conversion'!$B$10:$E$32,4,FALSE)</f>
        <v>1.3376327523307661E-2</v>
      </c>
      <c r="HJ28" s="25">
        <f>'RIMS II Type I Employment'!HJ28*VLOOKUP('Equation 4 Type I FTE'!$B28,'Equation 3 FTE Conversion'!$B$10:$E$32,4,FALSE)</f>
        <v>1.7752533441426833E-2</v>
      </c>
      <c r="HK28" s="25">
        <f>'RIMS II Type I Employment'!HK28*VLOOKUP('Equation 4 Type I FTE'!$B28,'Equation 3 FTE Conversion'!$B$10:$E$32,4,FALSE)</f>
        <v>0</v>
      </c>
      <c r="HL28" s="25">
        <f>'RIMS II Type I Employment'!HL28*VLOOKUP('Equation 4 Type I FTE'!$B28,'Equation 3 FTE Conversion'!$B$10:$E$32,4,FALSE)</f>
        <v>1.0568950141872721E-2</v>
      </c>
      <c r="HM28" s="25">
        <f>'RIMS II Type I Employment'!HM28*VLOOKUP('Equation 4 Type I FTE'!$B28,'Equation 3 FTE Conversion'!$B$10:$E$32,4,FALSE)</f>
        <v>1.0816659910822863E-2</v>
      </c>
      <c r="HN28" s="25">
        <f>'RIMS II Type I Employment'!HN28*VLOOKUP('Equation 4 Type I FTE'!$B28,'Equation 3 FTE Conversion'!$B$10:$E$32,4,FALSE)</f>
        <v>1.2137778678556952E-2</v>
      </c>
      <c r="HO28" s="25">
        <f>'RIMS II Type I Employment'!HO28*VLOOKUP('Equation 4 Type I FTE'!$B28,'Equation 3 FTE Conversion'!$B$10:$E$32,4,FALSE)</f>
        <v>9.4955411430887714E-3</v>
      </c>
      <c r="HP28" s="25">
        <f>'RIMS II Type I Employment'!HP28*VLOOKUP('Equation 4 Type I FTE'!$B28,'Equation 3 FTE Conversion'!$B$10:$E$32,4,FALSE)</f>
        <v>1.4532306445074991E-2</v>
      </c>
      <c r="HQ28" s="25">
        <f>'RIMS II Type I Employment'!HQ28*VLOOKUP('Equation 4 Type I FTE'!$B28,'Equation 3 FTE Conversion'!$B$10:$E$32,4,FALSE)</f>
        <v>1.1312079448723146E-2</v>
      </c>
      <c r="HR28" s="25">
        <f>'RIMS II Type I Employment'!HR28*VLOOKUP('Equation 4 Type I FTE'!$B28,'Equation 3 FTE Conversion'!$B$10:$E$32,4,FALSE)</f>
        <v>1.5523145520875558E-2</v>
      </c>
      <c r="HS28" s="25">
        <f>'RIMS II Type I Employment'!HS28*VLOOKUP('Equation 4 Type I FTE'!$B28,'Equation 3 FTE Conversion'!$B$10:$E$32,4,FALSE)</f>
        <v>2.0559910822861776E-2</v>
      </c>
      <c r="HT28" s="25">
        <f>'RIMS II Type I Employment'!HT28*VLOOKUP('Equation 4 Type I FTE'!$B28,'Equation 3 FTE Conversion'!$B$10:$E$32,4,FALSE)</f>
        <v>1.3293757600324281E-2</v>
      </c>
      <c r="HU28" s="25">
        <f>'RIMS II Type I Employment'!HU28*VLOOKUP('Equation 4 Type I FTE'!$B28,'Equation 3 FTE Conversion'!$B$10:$E$32,4,FALSE)</f>
        <v>3.6330766112687477E-3</v>
      </c>
      <c r="HV28" s="25">
        <f>'RIMS II Type I Employment'!HV28*VLOOKUP('Equation 4 Type I FTE'!$B28,'Equation 3 FTE Conversion'!$B$10:$E$32,4,FALSE)</f>
        <v>9.9083907580056751E-3</v>
      </c>
      <c r="HW28" s="25">
        <f>'RIMS II Type I Employment'!HW28*VLOOKUP('Equation 4 Type I FTE'!$B28,'Equation 3 FTE Conversion'!$B$10:$E$32,4,FALSE)</f>
        <v>1.1146939602756385E-2</v>
      </c>
      <c r="HX28" s="25">
        <f>'RIMS II Type I Employment'!HX28*VLOOKUP('Equation 4 Type I FTE'!$B28,'Equation 3 FTE Conversion'!$B$10:$E$32,4,FALSE)</f>
        <v>6.027604377786786E-3</v>
      </c>
      <c r="HY28" s="25">
        <f>'RIMS II Type I Employment'!HY28*VLOOKUP('Equation 4 Type I FTE'!$B28,'Equation 3 FTE Conversion'!$B$10:$E$32,4,FALSE)</f>
        <v>3.5505066882853672E-3</v>
      </c>
      <c r="HZ28" s="25">
        <f>'RIMS II Type I Employment'!HZ28*VLOOKUP('Equation 4 Type I FTE'!$B28,'Equation 3 FTE Conversion'!$B$10:$E$32,4,FALSE)</f>
        <v>8.2569922983380638E-3</v>
      </c>
      <c r="IA28" s="25">
        <f>'RIMS II Type I Employment'!IA28*VLOOKUP('Equation 4 Type I FTE'!$B28,'Equation 3 FTE Conversion'!$B$10:$E$32,4,FALSE)</f>
        <v>7.2661532225374954E-3</v>
      </c>
      <c r="IB28" s="25">
        <f>'RIMS II Type I Employment'!IB28*VLOOKUP('Equation 4 Type I FTE'!$B28,'Equation 3 FTE Conversion'!$B$10:$E$32,4,FALSE)</f>
        <v>1.0073530603972437E-2</v>
      </c>
      <c r="IC28" s="25">
        <f>'RIMS II Type I Employment'!IC28*VLOOKUP('Equation 4 Type I FTE'!$B28,'Equation 3 FTE Conversion'!$B$10:$E$32,4,FALSE)</f>
        <v>7.9267126064045401E-3</v>
      </c>
      <c r="ID28" s="25">
        <f>'RIMS II Type I Employment'!ID28*VLOOKUP('Equation 4 Type I FTE'!$B28,'Equation 3 FTE Conversion'!$B$10:$E$32,4,FALSE)</f>
        <v>8.0918524523713019E-3</v>
      </c>
      <c r="IE28" s="25">
        <f>'RIMS II Type I Employment'!IE28*VLOOKUP('Equation 4 Type I FTE'!$B28,'Equation 3 FTE Conversion'!$B$10:$E$32,4,FALSE)</f>
        <v>8.9175516822051076E-3</v>
      </c>
      <c r="IF28" s="25">
        <f>'RIMS II Type I Employment'!IF28*VLOOKUP('Equation 4 Type I FTE'!$B28,'Equation 3 FTE Conversion'!$B$10:$E$32,4,FALSE)</f>
        <v>1.9569071747061208E-2</v>
      </c>
      <c r="IG28" s="25">
        <f>'RIMS II Type I Employment'!IG28*VLOOKUP('Equation 4 Type I FTE'!$B28,'Equation 3 FTE Conversion'!$B$10:$E$32,4,FALSE)</f>
        <v>1.6761694365626266E-2</v>
      </c>
      <c r="IH28" s="25">
        <f>'RIMS II Type I Employment'!IH28*VLOOKUP('Equation 4 Type I FTE'!$B28,'Equation 3 FTE Conversion'!$B$10:$E$32,4,FALSE)</f>
        <v>1.4119456830158087E-2</v>
      </c>
      <c r="II28" s="25">
        <f>'RIMS II Type I Employment'!II28*VLOOKUP('Equation 4 Type I FTE'!$B28,'Equation 3 FTE Conversion'!$B$10:$E$32,4,FALSE)</f>
        <v>5.9450344548034051E-3</v>
      </c>
      <c r="IJ28" s="25">
        <f>'RIMS II Type I Employment'!IJ28*VLOOKUP('Equation 4 Type I FTE'!$B28,'Equation 3 FTE Conversion'!$B$10:$E$32,4,FALSE)</f>
        <v>8.8349817592217276E-3</v>
      </c>
      <c r="IK28" s="25">
        <f>'RIMS II Type I Employment'!IK28*VLOOKUP('Equation 4 Type I FTE'!$B28,'Equation 3 FTE Conversion'!$B$10:$E$32,4,FALSE)</f>
        <v>8.8349817592217276E-3</v>
      </c>
      <c r="IL28" s="25">
        <f>'RIMS II Type I Employment'!IL28*VLOOKUP('Equation 4 Type I FTE'!$B28,'Equation 3 FTE Conversion'!$B$10:$E$32,4,FALSE)</f>
        <v>9.4129712201053914E-3</v>
      </c>
      <c r="IM28" s="25">
        <f>'RIMS II Type I Employment'!IM28*VLOOKUP('Equation 4 Type I FTE'!$B28,'Equation 3 FTE Conversion'!$B$10:$E$32,4,FALSE)</f>
        <v>1.0734089987839481E-2</v>
      </c>
      <c r="IN28" s="25">
        <f>'RIMS II Type I Employment'!IN28*VLOOKUP('Equation 4 Type I FTE'!$B28,'Equation 3 FTE Conversion'!$B$10:$E$32,4,FALSE)</f>
        <v>8.2569922983380638E-3</v>
      </c>
      <c r="IO28" s="25">
        <f>'RIMS II Type I Employment'!IO28*VLOOKUP('Equation 4 Type I FTE'!$B28,'Equation 3 FTE Conversion'!$B$10:$E$32,4,FALSE)</f>
        <v>1.7174543980543171E-2</v>
      </c>
      <c r="IP28" s="25">
        <f>'RIMS II Type I Employment'!IP28*VLOOKUP('Equation 4 Type I FTE'!$B28,'Equation 3 FTE Conversion'!$B$10:$E$32,4,FALSE)</f>
        <v>1.0734089987839481E-2</v>
      </c>
      <c r="IQ28" s="25">
        <f>'RIMS II Type I Employment'!IQ28*VLOOKUP('Equation 4 Type I FTE'!$B28,'Equation 3 FTE Conversion'!$B$10:$E$32,4,FALSE)</f>
        <v>1.0568950141872721E-2</v>
      </c>
      <c r="IR28" s="25">
        <f>'RIMS II Type I Employment'!IR28*VLOOKUP('Equation 4 Type I FTE'!$B28,'Equation 3 FTE Conversion'!$B$10:$E$32,4,FALSE)</f>
        <v>1.172492906364005E-2</v>
      </c>
      <c r="IS28" s="25">
        <f>'RIMS II Type I Employment'!IS28*VLOOKUP('Equation 4 Type I FTE'!$B28,'Equation 3 FTE Conversion'!$B$10:$E$32,4,FALSE)</f>
        <v>7.5138629914876373E-3</v>
      </c>
      <c r="IT28" s="25">
        <f>'RIMS II Type I Employment'!IT28*VLOOKUP('Equation 4 Type I FTE'!$B28,'Equation 3 FTE Conversion'!$B$10:$E$32,4,FALSE)</f>
        <v>6.6055938386704507E-3</v>
      </c>
      <c r="IU28" s="25">
        <f>'RIMS II Type I Employment'!IU28*VLOOKUP('Equation 4 Type I FTE'!$B28,'Equation 3 FTE Conversion'!$B$10:$E$32,4,FALSE)</f>
        <v>3.8560154033238751E-2</v>
      </c>
      <c r="IV28" s="25">
        <f>'RIMS II Type I Employment'!IV28*VLOOKUP('Equation 4 Type I FTE'!$B28,'Equation 3 FTE Conversion'!$B$10:$E$32,4,FALSE)</f>
        <v>1.3789177138224565E-2</v>
      </c>
      <c r="IW28" s="25">
        <f>'RIMS II Type I Employment'!IW28*VLOOKUP('Equation 4 Type I FTE'!$B28,'Equation 3 FTE Conversion'!$B$10:$E$32,4,FALSE)</f>
        <v>8.5047020672882057E-3</v>
      </c>
      <c r="IX28" s="25">
        <f>'RIMS II Type I Employment'!IX28*VLOOKUP('Equation 4 Type I FTE'!$B28,'Equation 3 FTE Conversion'!$B$10:$E$32,4,FALSE)</f>
        <v>1.5440575597892178E-2</v>
      </c>
      <c r="IY28" s="25">
        <f>'RIMS II Type I Employment'!IY28*VLOOKUP('Equation 4 Type I FTE'!$B28,'Equation 3 FTE Conversion'!$B$10:$E$32,4,FALSE)</f>
        <v>9.6606809890555333E-3</v>
      </c>
      <c r="IZ28" s="25">
        <f>'RIMS II Type I Employment'!IZ28*VLOOKUP('Equation 4 Type I FTE'!$B28,'Equation 3 FTE Conversion'!$B$10:$E$32,4,FALSE)</f>
        <v>1.0321240372922579E-2</v>
      </c>
      <c r="JA28" s="25">
        <f>'RIMS II Type I Employment'!JA28*VLOOKUP('Equation 4 Type I FTE'!$B28,'Equation 3 FTE Conversion'!$B$10:$E$32,4,FALSE)</f>
        <v>1.0899229833806243E-2</v>
      </c>
      <c r="JB28" s="25">
        <f>'RIMS II Type I Employment'!JB28*VLOOKUP('Equation 4 Type I FTE'!$B28,'Equation 3 FTE Conversion'!$B$10:$E$32,4,FALSE)</f>
        <v>3.8312444264288606E-2</v>
      </c>
      <c r="JC28" s="25">
        <f>'RIMS II Type I Employment'!JC28*VLOOKUP('Equation 4 Type I FTE'!$B28,'Equation 3 FTE Conversion'!$B$10:$E$32,4,FALSE)</f>
        <v>4.2110660721524119E-2</v>
      </c>
      <c r="JD28" s="25">
        <f>'RIMS II Type I Employment'!JD28*VLOOKUP('Equation 4 Type I FTE'!$B28,'Equation 3 FTE Conversion'!$B$10:$E$32,4,FALSE)</f>
        <v>4.8551114714227808E-2</v>
      </c>
      <c r="JE28" s="25">
        <f>'RIMS II Type I Employment'!JE28*VLOOKUP('Equation 4 Type I FTE'!$B28,'Equation 3 FTE Conversion'!$B$10:$E$32,4,FALSE)</f>
        <v>2.724807458451561E-2</v>
      </c>
      <c r="JF28" s="25">
        <f>'RIMS II Type I Employment'!JF28*VLOOKUP('Equation 4 Type I FTE'!$B28,'Equation 3 FTE Conversion'!$B$10:$E$32,4,FALSE)</f>
        <v>2.6092095662748283E-2</v>
      </c>
      <c r="JG28" s="25">
        <f>'RIMS II Type I Employment'!JG28*VLOOKUP('Equation 4 Type I FTE'!$B28,'Equation 3 FTE Conversion'!$B$10:$E$32,4,FALSE)</f>
        <v>2.5596676124847995E-2</v>
      </c>
      <c r="JH28" s="25">
        <f>'RIMS II Type I Employment'!JH28*VLOOKUP('Equation 4 Type I FTE'!$B28,'Equation 3 FTE Conversion'!$B$10:$E$32,4,FALSE)</f>
        <v>2.7330644507498985E-2</v>
      </c>
      <c r="JI28" s="25">
        <f>'RIMS II Type I Employment'!JI28*VLOOKUP('Equation 4 Type I FTE'!$B28,'Equation 3 FTE Conversion'!$B$10:$E$32,4,FALSE)</f>
        <v>3.6330766112687471E-2</v>
      </c>
      <c r="JJ28" s="25">
        <f>'RIMS II Type I Employment'!JJ28*VLOOKUP('Equation 4 Type I FTE'!$B28,'Equation 3 FTE Conversion'!$B$10:$E$32,4,FALSE)</f>
        <v>4.467032833400892E-2</v>
      </c>
      <c r="JK28" s="25">
        <f>'RIMS II Type I Employment'!JK28*VLOOKUP('Equation 4 Type I FTE'!$B28,'Equation 3 FTE Conversion'!$B$10:$E$32,4,FALSE)</f>
        <v>3.9220713417105799E-2</v>
      </c>
      <c r="JL28" s="25">
        <f>'RIMS II Type I Employment'!JL28*VLOOKUP('Equation 4 Type I FTE'!$B28,'Equation 3 FTE Conversion'!$B$10:$E$32,4,FALSE)</f>
        <v>1.5358005674908795E-2</v>
      </c>
      <c r="JM28" s="25">
        <f>'RIMS II Type I Employment'!JM28*VLOOKUP('Equation 4 Type I FTE'!$B28,'Equation 3 FTE Conversion'!$B$10:$E$32,4,FALSE)</f>
        <v>5.8707215241183622E-2</v>
      </c>
      <c r="JN28" s="25">
        <f>'RIMS II Type I Employment'!JN28*VLOOKUP('Equation 4 Type I FTE'!$B28,'Equation 3 FTE Conversion'!$B$10:$E$32,4,FALSE)</f>
        <v>2.6752655046615323E-2</v>
      </c>
      <c r="JO28" s="25">
        <f>'RIMS II Type I Employment'!JO28*VLOOKUP('Equation 4 Type I FTE'!$B28,'Equation 3 FTE Conversion'!$B$10:$E$32,4,FALSE)</f>
        <v>1.4367166599108229E-2</v>
      </c>
      <c r="JP28" s="25">
        <f>'RIMS II Type I Employment'!JP28*VLOOKUP('Equation 4 Type I FTE'!$B28,'Equation 3 FTE Conversion'!$B$10:$E$32,4,FALSE)</f>
        <v>1.3541467369274423E-2</v>
      </c>
      <c r="JQ28" s="25">
        <f>'RIMS II Type I Employment'!JQ28*VLOOKUP('Equation 4 Type I FTE'!$B28,'Equation 3 FTE Conversion'!$B$10:$E$32,4,FALSE)</f>
        <v>9.9909606809890552E-3</v>
      </c>
      <c r="JR28" s="25">
        <f>'RIMS II Type I Employment'!JR28*VLOOKUP('Equation 4 Type I FTE'!$B28,'Equation 3 FTE Conversion'!$B$10:$E$32,4,FALSE)</f>
        <v>4.2275800567490883E-2</v>
      </c>
      <c r="JS28" s="25">
        <f>'RIMS II Type I Employment'!JS28*VLOOKUP('Equation 4 Type I FTE'!$B28,'Equation 3 FTE Conversion'!$B$10:$E$32,4,FALSE)</f>
        <v>1.2302918524523714E-2</v>
      </c>
      <c r="JT28" s="25">
        <f>'RIMS II Type I Employment'!JT28*VLOOKUP('Equation 4 Type I FTE'!$B28,'Equation 3 FTE Conversion'!$B$10:$E$32,4,FALSE)</f>
        <v>2.0312201053911634E-2</v>
      </c>
      <c r="JU28" s="25">
        <f>'RIMS II Type I Employment'!JU28*VLOOKUP('Equation 4 Type I FTE'!$B28,'Equation 3 FTE Conversion'!$B$10:$E$32,4,FALSE)</f>
        <v>2.5266396432914472E-2</v>
      </c>
      <c r="JV28" s="25">
        <f>'RIMS II Type I Employment'!JV28*VLOOKUP('Equation 4 Type I FTE'!$B28,'Equation 3 FTE Conversion'!$B$10:$E$32,4,FALSE)</f>
        <v>5.0450222942845568E-2</v>
      </c>
      <c r="JW28" s="25">
        <f>'RIMS II Type I Employment'!JW28*VLOOKUP('Equation 4 Type I FTE'!$B28,'Equation 3 FTE Conversion'!$B$10:$E$32,4,FALSE)</f>
        <v>3.4761937576003245E-2</v>
      </c>
      <c r="JX28" s="25">
        <f>'RIMS II Type I Employment'!JX28*VLOOKUP('Equation 4 Type I FTE'!$B28,'Equation 3 FTE Conversion'!$B$10:$E$32,4,FALSE)</f>
        <v>3.3275678962302394E-2</v>
      </c>
      <c r="JY28" s="25">
        <f>'RIMS II Type I Employment'!JY28*VLOOKUP('Equation 4 Type I FTE'!$B28,'Equation 3 FTE Conversion'!$B$10:$E$32,4,FALSE)</f>
        <v>3.3027969193352255E-2</v>
      </c>
      <c r="JZ28" s="25">
        <f>'RIMS II Type I Employment'!JZ28*VLOOKUP('Equation 4 Type I FTE'!$B28,'Equation 3 FTE Conversion'!$B$10:$E$32,4,FALSE)</f>
        <v>0.50747474665585734</v>
      </c>
      <c r="KA28" s="25">
        <f>'RIMS II Type I Employment'!KA28*VLOOKUP('Equation 4 Type I FTE'!$B28,'Equation 3 FTE Conversion'!$B$10:$E$32,4,FALSE)</f>
        <v>7.7533157681394405E-2</v>
      </c>
      <c r="KB28" s="25">
        <f>'RIMS II Type I Employment'!KB28*VLOOKUP('Equation 4 Type I FTE'!$B28,'Equation 3 FTE Conversion'!$B$10:$E$32,4,FALSE)</f>
        <v>0.94187511147142289</v>
      </c>
      <c r="KC28" s="25">
        <f>'RIMS II Type I Employment'!KC28*VLOOKUP('Equation 4 Type I FTE'!$B28,'Equation 3 FTE Conversion'!$B$10:$E$32,4,FALSE)</f>
        <v>0.72422079448723153</v>
      </c>
      <c r="KD28" s="25">
        <f>'RIMS II Type I Employment'!KD28*VLOOKUP('Equation 4 Type I FTE'!$B28,'Equation 3 FTE Conversion'!$B$10:$E$32,4,FALSE)</f>
        <v>0.32070158086745038</v>
      </c>
      <c r="KE28" s="25">
        <f>'RIMS II Type I Employment'!KE28*VLOOKUP('Equation 4 Type I FTE'!$B28,'Equation 3 FTE Conversion'!$B$10:$E$32,4,FALSE)</f>
        <v>5.036765301986218E-2</v>
      </c>
      <c r="KF28" s="25">
        <f>'RIMS II Type I Employment'!KF28*VLOOKUP('Equation 4 Type I FTE'!$B28,'Equation 3 FTE Conversion'!$B$10:$E$32,4,FALSE)</f>
        <v>7.6377178759627073E-2</v>
      </c>
      <c r="KG28" s="25">
        <f>'RIMS II Type I Employment'!KG28*VLOOKUP('Equation 4 Type I FTE'!$B28,'Equation 3 FTE Conversion'!$B$10:$E$32,4,FALSE)</f>
        <v>6.9028455614106199E-2</v>
      </c>
      <c r="KH28" s="25">
        <f>'RIMS II Type I Employment'!KH28*VLOOKUP('Equation 4 Type I FTE'!$B28,'Equation 3 FTE Conversion'!$B$10:$E$32,4,FALSE)</f>
        <v>7.0432144304823682E-2</v>
      </c>
      <c r="KI28" s="25">
        <f>'RIMS II Type I Employment'!KI28*VLOOKUP('Equation 4 Type I FTE'!$B28,'Equation 3 FTE Conversion'!$B$10:$E$32,4,FALSE)</f>
        <v>3.0633441426834215E-2</v>
      </c>
      <c r="KJ28" s="25">
        <f>'RIMS II Type I Employment'!KJ28*VLOOKUP('Equation 4 Type I FTE'!$B28,'Equation 3 FTE Conversion'!$B$10:$E$32,4,FALSE)</f>
        <v>4.7642845561410622E-2</v>
      </c>
      <c r="KK28" s="25">
        <f>'RIMS II Type I Employment'!KK28*VLOOKUP('Equation 4 Type I FTE'!$B28,'Equation 3 FTE Conversion'!$B$10:$E$32,4,FALSE)</f>
        <v>3.2037130117551688E-2</v>
      </c>
      <c r="KL28" s="25">
        <f>'RIMS II Type I Employment'!KL28*VLOOKUP('Equation 4 Type I FTE'!$B28,'Equation 3 FTE Conversion'!$B$10:$E$32,4,FALSE)</f>
        <v>4.0046412646939603E-2</v>
      </c>
      <c r="KM28" s="25">
        <f>'RIMS II Type I Employment'!KM28*VLOOKUP('Equation 4 Type I FTE'!$B28,'Equation 3 FTE Conversion'!$B$10:$E$32,4,FALSE)</f>
        <v>3.8147304418321849E-2</v>
      </c>
      <c r="KN28" s="25">
        <f>'RIMS II Type I Employment'!KN28*VLOOKUP('Equation 4 Type I FTE'!$B28,'Equation 3 FTE Conversion'!$B$10:$E$32,4,FALSE)</f>
        <v>9.6606809890555333E-3</v>
      </c>
      <c r="KO28" s="25">
        <f>'RIMS II Type I Employment'!KO28*VLOOKUP('Equation 4 Type I FTE'!$B28,'Equation 3 FTE Conversion'!$B$10:$E$32,4,FALSE)</f>
        <v>1.3789177138224565E-2</v>
      </c>
      <c r="KP28" s="25">
        <f>'RIMS II Type I Employment'!KP28*VLOOKUP('Equation 4 Type I FTE'!$B28,'Equation 3 FTE Conversion'!$B$10:$E$32,4,FALSE)</f>
        <v>1.3376327523307661E-2</v>
      </c>
      <c r="KQ28" s="25">
        <f>'RIMS II Type I Employment'!KQ28*VLOOKUP('Equation 4 Type I FTE'!$B28,'Equation 3 FTE Conversion'!$B$10:$E$32,4,FALSE)</f>
        <v>4.2936359951357923E-2</v>
      </c>
      <c r="KR28" s="25">
        <f>'RIMS II Type I Employment'!KR28*VLOOKUP('Equation 4 Type I FTE'!$B28,'Equation 3 FTE Conversion'!$B$10:$E$32,4,FALSE)</f>
        <v>2.1220470206728823E-2</v>
      </c>
      <c r="KS28" s="25">
        <f>'RIMS II Type I Employment'!KS28*VLOOKUP('Equation 4 Type I FTE'!$B28,'Equation 3 FTE Conversion'!$B$10:$E$32,4,FALSE)</f>
        <v>4.037669233887313E-2</v>
      </c>
      <c r="KT28" s="25">
        <f>'RIMS II Type I Employment'!KT28*VLOOKUP('Equation 4 Type I FTE'!$B28,'Equation 3 FTE Conversion'!$B$10:$E$32,4,FALSE)</f>
        <v>2.7991203891366032E-2</v>
      </c>
      <c r="KU28" s="25">
        <f>'RIMS II Type I Employment'!KU28*VLOOKUP('Equation 4 Type I FTE'!$B28,'Equation 3 FTE Conversion'!$B$10:$E$32,4,FALSE)</f>
        <v>7.1257843534657486E-2</v>
      </c>
      <c r="KV28" s="25">
        <f>'RIMS II Type I Employment'!KV28*VLOOKUP('Equation 4 Type I FTE'!$B28,'Equation 3 FTE Conversion'!$B$10:$E$32,4,FALSE)</f>
        <v>2.4275557357113904E-2</v>
      </c>
      <c r="KW28" s="25">
        <f>'RIMS II Type I Employment'!KW28*VLOOKUP('Equation 4 Type I FTE'!$B28,'Equation 3 FTE Conversion'!$B$10:$E$32,4,FALSE)</f>
        <v>4.4257478719092018E-2</v>
      </c>
      <c r="KX28" s="25">
        <f>'RIMS II Type I Employment'!KX28*VLOOKUP('Equation 4 Type I FTE'!$B28,'Equation 3 FTE Conversion'!$B$10:$E$32,4,FALSE)</f>
        <v>2.0807620591811918E-2</v>
      </c>
      <c r="KY28" s="25">
        <f>'RIMS II Type I Employment'!KY28*VLOOKUP('Equation 4 Type I FTE'!$B28,'Equation 3 FTE Conversion'!$B$10:$E$32,4,FALSE)</f>
        <v>2.2871868666396435E-2</v>
      </c>
      <c r="KZ28" s="25">
        <f>'RIMS II Type I Employment'!KZ28*VLOOKUP('Equation 4 Type I FTE'!$B28,'Equation 3 FTE Conversion'!$B$10:$E$32,4,FALSE)</f>
        <v>6.7542197000405355E-2</v>
      </c>
      <c r="LA28" s="25">
        <f>'RIMS II Type I Employment'!LA28*VLOOKUP('Equation 4 Type I FTE'!$B28,'Equation 3 FTE Conversion'!$B$10:$E$32,4,FALSE)</f>
        <v>4.1284961491690315E-2</v>
      </c>
      <c r="LB28" s="25">
        <f>'RIMS II Type I Employment'!LB28*VLOOKUP('Equation 4 Type I FTE'!$B28,'Equation 3 FTE Conversion'!$B$10:$E$32,4,FALSE)</f>
        <v>2.6504945277665178E-2</v>
      </c>
      <c r="LC28" s="25">
        <f>'RIMS II Type I Employment'!LC28*VLOOKUP('Equation 4 Type I FTE'!$B28,'Equation 3 FTE Conversion'!$B$10:$E$32,4,FALSE)</f>
        <v>4.1780381029590599E-2</v>
      </c>
      <c r="LD28" s="25">
        <f>'RIMS II Type I Employment'!LD28*VLOOKUP('Equation 4 Type I FTE'!$B28,'Equation 3 FTE Conversion'!$B$10:$E$32,4,FALSE)</f>
        <v>3.9055573571139042E-2</v>
      </c>
      <c r="LE28" s="25">
        <f>'RIMS II Type I Employment'!LE28*VLOOKUP('Equation 4 Type I FTE'!$B28,'Equation 3 FTE Conversion'!$B$10:$E$32,4,FALSE)</f>
        <v>2.9560032428050262E-2</v>
      </c>
      <c r="LF28" s="25">
        <f>'RIMS II Type I Employment'!LF28*VLOOKUP('Equation 4 Type I FTE'!$B28,'Equation 3 FTE Conversion'!$B$10:$E$32,4,FALSE)</f>
        <v>0.19395674908796109</v>
      </c>
      <c r="LG28" s="25">
        <f>'RIMS II Type I Employment'!LG28*VLOOKUP('Equation 4 Type I FTE'!$B28,'Equation 3 FTE Conversion'!$B$10:$E$32,4,FALSE)</f>
        <v>1.3541467369274423E-2</v>
      </c>
      <c r="LH28" s="25">
        <f>'RIMS II Type I Employment'!LH28*VLOOKUP('Equation 4 Type I FTE'!$B28,'Equation 3 FTE Conversion'!$B$10:$E$32,4,FALSE)</f>
        <v>2.6174665585731657E-2</v>
      </c>
      <c r="LI28" s="25">
        <f>'RIMS II Type I Employment'!LI28*VLOOKUP('Equation 4 Type I FTE'!$B28,'Equation 3 FTE Conversion'!$B$10:$E$32,4,FALSE)</f>
        <v>8.6698419132549658E-3</v>
      </c>
      <c r="LJ28" s="25">
        <f>'RIMS II Type I Employment'!LJ28*VLOOKUP('Equation 4 Type I FTE'!$B28,'Equation 3 FTE Conversion'!$B$10:$E$32,4,FALSE)</f>
        <v>3.6578475881637616E-2</v>
      </c>
      <c r="LK28" s="25">
        <f>'RIMS II Type I Employment'!LK28*VLOOKUP('Equation 4 Type I FTE'!$B28,'Equation 3 FTE Conversion'!$B$10:$E$32,4,FALSE)</f>
        <v>0.10172614511552494</v>
      </c>
      <c r="LL28" s="25">
        <f>'RIMS II Type I Employment'!LL28*VLOOKUP('Equation 4 Type I FTE'!$B28,'Equation 3 FTE Conversion'!$B$10:$E$32,4,FALSE)</f>
        <v>3.1624280502634779E-2</v>
      </c>
      <c r="LM28" s="25">
        <f>'RIMS II Type I Employment'!LM28*VLOOKUP('Equation 4 Type I FTE'!$B28,'Equation 3 FTE Conversion'!$B$10:$E$32,4,FALSE)</f>
        <v>2.5926955816781515E-2</v>
      </c>
      <c r="LN28" s="25">
        <f>'RIMS II Type I Employment'!LN28*VLOOKUP('Equation 4 Type I FTE'!$B28,'Equation 3 FTE Conversion'!$B$10:$E$32,4,FALSE)</f>
        <v>9.520312119983787E-2</v>
      </c>
      <c r="LO28" s="25">
        <f>'RIMS II Type I Employment'!LO28*VLOOKUP('Equation 4 Type I FTE'!$B28,'Equation 3 FTE Conversion'!$B$10:$E$32,4,FALSE)</f>
        <v>2.7330644507498985E-2</v>
      </c>
      <c r="LP28" s="25">
        <f>'RIMS II Type I Employment'!LP28*VLOOKUP('Equation 4 Type I FTE'!$B28,'Equation 3 FTE Conversion'!$B$10:$E$32,4,FALSE)</f>
        <v>4.1615241183623836E-2</v>
      </c>
      <c r="LQ28" s="25">
        <f>'RIMS II Type I Employment'!LQ28*VLOOKUP('Equation 4 Type I FTE'!$B28,'Equation 3 FTE Conversion'!$B$10:$E$32,4,FALSE)</f>
        <v>0.1377266315362789</v>
      </c>
      <c r="LR28" s="25">
        <f>'RIMS II Type I Employment'!LR28*VLOOKUP('Equation 4 Type I FTE'!$B28,'Equation 3 FTE Conversion'!$B$10:$E$32,4,FALSE)</f>
        <v>3.2037130117551688E-2</v>
      </c>
      <c r="LS28" s="25">
        <f>'RIMS II Type I Employment'!LS28*VLOOKUP('Equation 4 Type I FTE'!$B28,'Equation 3 FTE Conversion'!$B$10:$E$32,4,FALSE)</f>
        <v>0.1087445885691123</v>
      </c>
      <c r="LT28" s="25">
        <f>'RIMS II Type I Employment'!LT28*VLOOKUP('Equation 4 Type I FTE'!$B28,'Equation 3 FTE Conversion'!$B$10:$E$32,4,FALSE)</f>
        <v>2.3119578435346577E-2</v>
      </c>
      <c r="LU28" s="25">
        <f>'RIMS II Type I Employment'!LU28*VLOOKUP('Equation 4 Type I FTE'!$B28,'Equation 3 FTE Conversion'!$B$10:$E$32,4,FALSE)</f>
        <v>5.829436562626672E-2</v>
      </c>
      <c r="LV28" s="25">
        <f>'RIMS II Type I Employment'!LV28*VLOOKUP('Equation 4 Type I FTE'!$B28,'Equation 3 FTE Conversion'!$B$10:$E$32,4,FALSE)</f>
        <v>4.6982286177543575E-2</v>
      </c>
      <c r="LW28" s="25">
        <f>'RIMS II Type I Employment'!LW28*VLOOKUP('Equation 4 Type I FTE'!$B28,'Equation 3 FTE Conversion'!$B$10:$E$32,4,FALSE)</f>
        <v>3.7899594649371711E-2</v>
      </c>
      <c r="LX28" s="25">
        <f>'RIMS II Type I Employment'!LX28*VLOOKUP('Equation 4 Type I FTE'!$B28,'Equation 3 FTE Conversion'!$B$10:$E$32,4,FALSE)</f>
        <v>2.7082934738548847E-2</v>
      </c>
      <c r="LY28" s="25">
        <f>'RIMS II Type I Employment'!LY28*VLOOKUP('Equation 4 Type I FTE'!$B28,'Equation 3 FTE Conversion'!$B$10:$E$32,4,FALSE)</f>
        <v>2.2789298743413053E-2</v>
      </c>
      <c r="LZ28" s="25">
        <f>'RIMS II Type I Employment'!LZ28*VLOOKUP('Equation 4 Type I FTE'!$B28,'Equation 3 FTE Conversion'!$B$10:$E$32,4,FALSE)</f>
        <v>1.6348844750709364E-2</v>
      </c>
      <c r="MA28" s="25">
        <f>'RIMS II Type I Employment'!MA28*VLOOKUP('Equation 4 Type I FTE'!$B28,'Equation 3 FTE Conversion'!$B$10:$E$32,4,FALSE)</f>
        <v>2.2541588974462911E-2</v>
      </c>
      <c r="MB28" s="25">
        <f>'RIMS II Type I Employment'!MB28*VLOOKUP('Equation 4 Type I FTE'!$B28,'Equation 3 FTE Conversion'!$B$10:$E$32,4,FALSE)</f>
        <v>1.5027725982975275E-2</v>
      </c>
      <c r="MC28" s="25">
        <f>'RIMS II Type I Employment'!MC28*VLOOKUP('Equation 4 Type I FTE'!$B28,'Equation 3 FTE Conversion'!$B$10:$E$32,4,FALSE)</f>
        <v>1.8578232671260641E-2</v>
      </c>
      <c r="MD28" s="25">
        <f>'RIMS II Type I Employment'!MD28*VLOOKUP('Equation 4 Type I FTE'!$B28,'Equation 3 FTE Conversion'!$B$10:$E$32,4,FALSE)</f>
        <v>1.7587393595460073E-2</v>
      </c>
      <c r="ME28" s="25">
        <f>'RIMS II Type I Employment'!ME28*VLOOKUP('Equation 4 Type I FTE'!$B28,'Equation 3 FTE Conversion'!$B$10:$E$32,4,FALSE)</f>
        <v>2.1220470206728823E-2</v>
      </c>
      <c r="MF28" s="25">
        <f>'RIMS II Type I Employment'!MF28*VLOOKUP('Equation 4 Type I FTE'!$B28,'Equation 3 FTE Conversion'!$B$10:$E$32,4,FALSE)</f>
        <v>2.2376449128496151E-2</v>
      </c>
      <c r="MG28" s="25">
        <f>'RIMS II Type I Employment'!MG28*VLOOKUP('Equation 4 Type I FTE'!$B28,'Equation 3 FTE Conversion'!$B$10:$E$32,4,FALSE)</f>
        <v>2.4853546817997566E-2</v>
      </c>
      <c r="MH28" s="25">
        <f>'RIMS II Type I Employment'!MH28*VLOOKUP('Equation 4 Type I FTE'!$B28,'Equation 3 FTE Conversion'!$B$10:$E$32,4,FALSE)</f>
        <v>2.2459019051479529E-2</v>
      </c>
      <c r="MI28" s="25">
        <f>'RIMS II Type I Employment'!MI28*VLOOKUP('Equation 4 Type I FTE'!$B28,'Equation 3 FTE Conversion'!$B$10:$E$32,4,FALSE)</f>
        <v>3.3440818808269157E-2</v>
      </c>
      <c r="MJ28" s="25">
        <f>'RIMS II Type I Employment'!MJ28*VLOOKUP('Equation 4 Type I FTE'!$B28,'Equation 3 FTE Conversion'!$B$10:$E$32,4,FALSE)</f>
        <v>2.7495784353465752E-2</v>
      </c>
      <c r="MK28" s="25">
        <f>'RIMS II Type I Employment'!MK28*VLOOKUP('Equation 4 Type I FTE'!$B28,'Equation 3 FTE Conversion'!$B$10:$E$32,4,FALSE)</f>
        <v>16.757978719092016</v>
      </c>
      <c r="ML28" s="25">
        <f>'RIMS II Type I Employment'!ML28*VLOOKUP('Equation 4 Type I FTE'!$B28,'Equation 3 FTE Conversion'!$B$10:$E$32,4,FALSE)</f>
        <v>8.5271610863396834</v>
      </c>
      <c r="MM28" s="25">
        <f>'RIMS II Type I Employment'!MM28*VLOOKUP('Equation 4 Type I FTE'!$B28,'Equation 3 FTE Conversion'!$B$10:$E$32,4,FALSE)</f>
        <v>7.7227648966355895</v>
      </c>
      <c r="MN28" s="25">
        <f>'RIMS II Type I Employment'!MN28*VLOOKUP('Equation 4 Type I FTE'!$B28,'Equation 3 FTE Conversion'!$B$10:$E$32,4,FALSE)</f>
        <v>13.777452209160925</v>
      </c>
      <c r="MO28" s="25">
        <f>'RIMS II Type I Employment'!MO28*VLOOKUP('Equation 4 Type I FTE'!$B28,'Equation 3 FTE Conversion'!$B$10:$E$32,4,FALSE)</f>
        <v>6.4042057965139847</v>
      </c>
      <c r="MP28" s="25">
        <f>'RIMS II Type I Employment'!MP28*VLOOKUP('Equation 4 Type I FTE'!$B28,'Equation 3 FTE Conversion'!$B$10:$E$32,4,FALSE)</f>
        <v>8.7641367653019877</v>
      </c>
      <c r="MQ28" s="25">
        <f>'RIMS II Type I Employment'!MQ28*VLOOKUP('Equation 4 Type I FTE'!$B28,'Equation 3 FTE Conversion'!$B$10:$E$32,4,FALSE)</f>
        <v>4.201157681394406</v>
      </c>
      <c r="MR28" s="25">
        <f>'RIMS II Type I Employment'!MR28*VLOOKUP('Equation 4 Type I FTE'!$B28,'Equation 3 FTE Conversion'!$B$10:$E$32,4,FALSE)</f>
        <v>10.334781840291853</v>
      </c>
      <c r="MS28" s="25">
        <f>'RIMS II Type I Employment'!MS28*VLOOKUP('Equation 4 Type I FTE'!$B28,'Equation 3 FTE Conversion'!$B$10:$E$32,4,FALSE)</f>
        <v>5.9367774625050676E-2</v>
      </c>
      <c r="MT28" s="25">
        <f>'RIMS II Type I Employment'!MT28*VLOOKUP('Equation 4 Type I FTE'!$B28,'Equation 3 FTE Conversion'!$B$10:$E$32,4,FALSE)</f>
        <v>4.0294122415889748E-2</v>
      </c>
      <c r="MU28" s="25">
        <f>'RIMS II Type I Employment'!MU28*VLOOKUP('Equation 4 Type I FTE'!$B28,'Equation 3 FTE Conversion'!$B$10:$E$32,4,FALSE)</f>
        <v>9.7019659505472228E-2</v>
      </c>
      <c r="MV28" s="25">
        <f>'RIMS II Type I Employment'!MV28*VLOOKUP('Equation 4 Type I FTE'!$B28,'Equation 3 FTE Conversion'!$B$10:$E$32,4,FALSE)</f>
        <v>5.6477827320632348E-2</v>
      </c>
      <c r="MW28" s="25">
        <f>'RIMS II Type I Employment'!MW28*VLOOKUP('Equation 4 Type I FTE'!$B28,'Equation 3 FTE Conversion'!$B$10:$E$32,4,FALSE)</f>
        <v>1.2798338062423998E-2</v>
      </c>
      <c r="MX28" s="25">
        <f>'RIMS II Type I Employment'!MX28*VLOOKUP('Equation 4 Type I FTE'!$B28,'Equation 3 FTE Conversion'!$B$10:$E$32,4,FALSE)</f>
        <v>1.1312079448723146E-2</v>
      </c>
      <c r="MY28" s="25">
        <f>'RIMS II Type I Employment'!MY28*VLOOKUP('Equation 4 Type I FTE'!$B28,'Equation 3 FTE Conversion'!$B$10:$E$32,4,FALSE)</f>
        <v>1.4036886907174707E-2</v>
      </c>
      <c r="MZ28" s="25">
        <f>'RIMS II Type I Employment'!MZ28*VLOOKUP('Equation 4 Type I FTE'!$B28,'Equation 3 FTE Conversion'!$B$10:$E$32,4,FALSE)</f>
        <v>7.2661532225374954E-3</v>
      </c>
      <c r="NA28" s="25">
        <f>'RIMS II Type I Employment'!NA28*VLOOKUP('Equation 4 Type I FTE'!$B28,'Equation 3 FTE Conversion'!$B$10:$E$32,4,FALSE)</f>
        <v>1.7835103364410215E-2</v>
      </c>
      <c r="NB28" s="25">
        <f>'RIMS II Type I Employment'!NB28*VLOOKUP('Equation 4 Type I FTE'!$B28,'Equation 3 FTE Conversion'!$B$10:$E$32,4,FALSE)</f>
        <v>1.6513984596676127E-3</v>
      </c>
      <c r="NC28" s="25">
        <f>'RIMS II Type I Employment'!NC28*VLOOKUP('Equation 4 Type I FTE'!$B28,'Equation 3 FTE Conversion'!$B$10:$E$32,4,FALSE)</f>
        <v>1.5027725982975275E-2</v>
      </c>
      <c r="ND28" s="25">
        <f>'RIMS II Type I Employment'!ND28*VLOOKUP('Equation 4 Type I FTE'!$B28,'Equation 3 FTE Conversion'!$B$10:$E$32,4,FALSE)</f>
        <v>0.12030437778678557</v>
      </c>
      <c r="NE28" s="25">
        <f>'RIMS II Type I Employment'!NE28*VLOOKUP('Equation 4 Type I FTE'!$B28,'Equation 3 FTE Conversion'!$B$10:$E$32,4,FALSE)</f>
        <v>0.12451544385893798</v>
      </c>
      <c r="NF28" s="25">
        <f>'RIMS II Type I Employment'!NF28*VLOOKUP('Equation 4 Type I FTE'!$B28,'Equation 3 FTE Conversion'!$B$10:$E$32,4,FALSE)</f>
        <v>3.1541710579651397E-2</v>
      </c>
      <c r="NG28" s="25">
        <f>'RIMS II Type I Employment'!NG28*VLOOKUP('Equation 4 Type I FTE'!$B28,'Equation 3 FTE Conversion'!$B$10:$E$32,4,FALSE)</f>
        <v>0.11964381840291853</v>
      </c>
      <c r="NH28" s="25">
        <f>'RIMS II Type I Employment'!NH28*VLOOKUP('Equation 4 Type I FTE'!$B28,'Equation 3 FTE Conversion'!$B$10:$E$32,4,FALSE)</f>
        <v>2.6257235508715043E-2</v>
      </c>
      <c r="NI28" s="25">
        <f>'RIMS II Type I Employment'!NI28*VLOOKUP('Equation 4 Type I FTE'!$B28,'Equation 3 FTE Conversion'!$B$10:$E$32,4,FALSE)</f>
        <v>1.5605715443858938E-2</v>
      </c>
      <c r="NJ28" s="28">
        <f>'RIMS II Type I Employment'!NJ28*VLOOKUP('Equation 4 Type I FTE'!$B28,'Equation 3 FTE Conversion'!$B$10:$E$32,4,FALSE)</f>
        <v>0</v>
      </c>
    </row>
    <row r="29" spans="2:374" x14ac:dyDescent="0.3">
      <c r="B29" s="23" t="s">
        <v>503</v>
      </c>
      <c r="C29" s="25">
        <f>'RIMS II Type I Employment'!C29*VLOOKUP('Equation 4 Type I FTE'!$B29,'Equation 3 FTE Conversion'!$B$10:$E$32,4,FALSE)</f>
        <v>5.7688953488372087E-3</v>
      </c>
      <c r="D29" s="25">
        <f>'RIMS II Type I Employment'!D29*VLOOKUP('Equation 4 Type I FTE'!$B29,'Equation 3 FTE Conversion'!$B$10:$E$32,4,FALSE)</f>
        <v>4.670058139534884E-3</v>
      </c>
      <c r="E29" s="25">
        <f>'RIMS II Type I Employment'!E29*VLOOKUP('Equation 4 Type I FTE'!$B29,'Equation 3 FTE Conversion'!$B$10:$E$32,4,FALSE)</f>
        <v>2.5639534883720931E-3</v>
      </c>
      <c r="F29" s="25">
        <f>'RIMS II Type I Employment'!F29*VLOOKUP('Equation 4 Type I FTE'!$B29,'Equation 3 FTE Conversion'!$B$10:$E$32,4,FALSE)</f>
        <v>3.6627906976744186E-3</v>
      </c>
      <c r="G29" s="25">
        <f>'RIMS II Type I Employment'!G29*VLOOKUP('Equation 4 Type I FTE'!$B29,'Equation 3 FTE Conversion'!$B$10:$E$32,4,FALSE)</f>
        <v>4.212209302325581E-3</v>
      </c>
      <c r="H29" s="25">
        <f>'RIMS II Type I Employment'!H29*VLOOKUP('Equation 4 Type I FTE'!$B29,'Equation 3 FTE Conversion'!$B$10:$E$32,4,FALSE)</f>
        <v>6.6845930232558139E-3</v>
      </c>
      <c r="I29" s="25">
        <f>'RIMS II Type I Employment'!I29*VLOOKUP('Equation 4 Type I FTE'!$B29,'Equation 3 FTE Conversion'!$B$10:$E$32,4,FALSE)</f>
        <v>3.3880813953488373E-3</v>
      </c>
      <c r="J29" s="25">
        <f>'RIMS II Type I Employment'!J29*VLOOKUP('Equation 4 Type I FTE'!$B29,'Equation 3 FTE Conversion'!$B$10:$E$32,4,FALSE)</f>
        <v>5.8604651162790702E-3</v>
      </c>
      <c r="K29" s="25">
        <f>'RIMS II Type I Employment'!K29*VLOOKUP('Equation 4 Type I FTE'!$B29,'Equation 3 FTE Conversion'!$B$10:$E$32,4,FALSE)</f>
        <v>2.0145348837209303E-3</v>
      </c>
      <c r="L29" s="25">
        <f>'RIMS II Type I Employment'!L29*VLOOKUP('Equation 4 Type I FTE'!$B29,'Equation 3 FTE Conversion'!$B$10:$E$32,4,FALSE)</f>
        <v>2.5639534883720931E-3</v>
      </c>
      <c r="M29" s="25">
        <f>'RIMS II Type I Employment'!M29*VLOOKUP('Equation 4 Type I FTE'!$B29,'Equation 3 FTE Conversion'!$B$10:$E$32,4,FALSE)</f>
        <v>2.5639534883720931E-3</v>
      </c>
      <c r="N29" s="25">
        <f>'RIMS II Type I Employment'!N29*VLOOKUP('Equation 4 Type I FTE'!$B29,'Equation 3 FTE Conversion'!$B$10:$E$32,4,FALSE)</f>
        <v>2.5639534883720931E-3</v>
      </c>
      <c r="O29" s="25">
        <f>'RIMS II Type I Employment'!O29*VLOOKUP('Equation 4 Type I FTE'!$B29,'Equation 3 FTE Conversion'!$B$10:$E$32,4,FALSE)</f>
        <v>3.9375E-3</v>
      </c>
      <c r="P29" s="25">
        <f>'RIMS II Type I Employment'!P29*VLOOKUP('Equation 4 Type I FTE'!$B29,'Equation 3 FTE Conversion'!$B$10:$E$32,4,FALSE)</f>
        <v>4.4869186046511628E-3</v>
      </c>
      <c r="Q29" s="25">
        <f>'RIMS II Type I Employment'!Q29*VLOOKUP('Equation 4 Type I FTE'!$B29,'Equation 3 FTE Conversion'!$B$10:$E$32,4,FALSE)</f>
        <v>0</v>
      </c>
      <c r="R29" s="25">
        <f>'RIMS II Type I Employment'!R29*VLOOKUP('Equation 4 Type I FTE'!$B29,'Equation 3 FTE Conversion'!$B$10:$E$32,4,FALSE)</f>
        <v>4.944767441860465E-3</v>
      </c>
      <c r="S29" s="25">
        <f>'RIMS II Type I Employment'!S29*VLOOKUP('Equation 4 Type I FTE'!$B29,'Equation 3 FTE Conversion'!$B$10:$E$32,4,FALSE)</f>
        <v>1.0347383720930232E-2</v>
      </c>
      <c r="T29" s="25">
        <f>'RIMS II Type I Employment'!T29*VLOOKUP('Equation 4 Type I FTE'!$B29,'Equation 3 FTE Conversion'!$B$10:$E$32,4,FALSE)</f>
        <v>6.9593023255813949E-3</v>
      </c>
      <c r="U29" s="25">
        <f>'RIMS II Type I Employment'!U29*VLOOKUP('Equation 4 Type I FTE'!$B29,'Equation 3 FTE Conversion'!$B$10:$E$32,4,FALSE)</f>
        <v>1.0164244186046511E-2</v>
      </c>
      <c r="V29" s="25">
        <f>'RIMS II Type I Employment'!V29*VLOOKUP('Equation 4 Type I FTE'!$B29,'Equation 3 FTE Conversion'!$B$10:$E$32,4,FALSE)</f>
        <v>2.893604651162791E-2</v>
      </c>
      <c r="W29" s="25">
        <f>'RIMS II Type I Employment'!W29*VLOOKUP('Equation 4 Type I FTE'!$B29,'Equation 3 FTE Conversion'!$B$10:$E$32,4,FALSE)</f>
        <v>1.3552325581395349E-2</v>
      </c>
      <c r="X29" s="25">
        <f>'RIMS II Type I Employment'!X29*VLOOKUP('Equation 4 Type I FTE'!$B29,'Equation 3 FTE Conversion'!$B$10:$E$32,4,FALSE)</f>
        <v>1.5475290697674416E-2</v>
      </c>
      <c r="Y29" s="25">
        <f>'RIMS II Type I Employment'!Y29*VLOOKUP('Equation 4 Type I FTE'!$B29,'Equation 3 FTE Conversion'!$B$10:$E$32,4,FALSE)</f>
        <v>7.9665697674418598E-3</v>
      </c>
      <c r="Z29" s="25">
        <f>'RIMS II Type I Employment'!Z29*VLOOKUP('Equation 4 Type I FTE'!$B29,'Equation 3 FTE Conversion'!$B$10:$E$32,4,FALSE)</f>
        <v>6.2267441860465109E-3</v>
      </c>
      <c r="AA29" s="25">
        <f>'RIMS II Type I Employment'!AA29*VLOOKUP('Equation 4 Type I FTE'!$B29,'Equation 3 FTE Conversion'!$B$10:$E$32,4,FALSE)</f>
        <v>1.3186046511627907E-2</v>
      </c>
      <c r="AB29" s="25">
        <f>'RIMS II Type I Employment'!AB29*VLOOKUP('Equation 4 Type I FTE'!$B29,'Equation 3 FTE Conversion'!$B$10:$E$32,4,FALSE)</f>
        <v>5.7688953488372087E-3</v>
      </c>
      <c r="AC29" s="25">
        <f>'RIMS II Type I Employment'!AC29*VLOOKUP('Equation 4 Type I FTE'!$B29,'Equation 3 FTE Conversion'!$B$10:$E$32,4,FALSE)</f>
        <v>5.7688953488372087E-3</v>
      </c>
      <c r="AD29" s="25">
        <f>'RIMS II Type I Employment'!AD29*VLOOKUP('Equation 4 Type I FTE'!$B29,'Equation 3 FTE Conversion'!$B$10:$E$32,4,FALSE)</f>
        <v>9.8895348837209299E-3</v>
      </c>
      <c r="AE29" s="25">
        <f>'RIMS II Type I Employment'!AE29*VLOOKUP('Equation 4 Type I FTE'!$B29,'Equation 3 FTE Conversion'!$B$10:$E$32,4,FALSE)</f>
        <v>9.7063953488372087E-3</v>
      </c>
      <c r="AF29" s="25">
        <f>'RIMS II Type I Employment'!AF29*VLOOKUP('Equation 4 Type I FTE'!$B29,'Equation 3 FTE Conversion'!$B$10:$E$32,4,FALSE)</f>
        <v>1.593313953488372E-2</v>
      </c>
      <c r="AG29" s="25">
        <f>'RIMS II Type I Employment'!AG29*VLOOKUP('Equation 4 Type I FTE'!$B29,'Equation 3 FTE Conversion'!$B$10:$E$32,4,FALSE)</f>
        <v>1.7489825581395346E-2</v>
      </c>
      <c r="AH29" s="25">
        <f>'RIMS II Type I Employment'!AH29*VLOOKUP('Equation 4 Type I FTE'!$B29,'Equation 3 FTE Conversion'!$B$10:$E$32,4,FALSE)</f>
        <v>1.1995639534883721E-2</v>
      </c>
      <c r="AI29" s="25">
        <f>'RIMS II Type I Employment'!AI29*VLOOKUP('Equation 4 Type I FTE'!$B29,'Equation 3 FTE Conversion'!$B$10:$E$32,4,FALSE)</f>
        <v>1.4101744186046511E-2</v>
      </c>
      <c r="AJ29" s="25">
        <f>'RIMS II Type I Employment'!AJ29*VLOOKUP('Equation 4 Type I FTE'!$B29,'Equation 3 FTE Conversion'!$B$10:$E$32,4,FALSE)</f>
        <v>1.1995639534883721E-2</v>
      </c>
      <c r="AK29" s="25">
        <f>'RIMS II Type I Employment'!AK29*VLOOKUP('Equation 4 Type I FTE'!$B29,'Equation 3 FTE Conversion'!$B$10:$E$32,4,FALSE)</f>
        <v>2.3991279069767443E-2</v>
      </c>
      <c r="AL29" s="25">
        <f>'RIMS II Type I Employment'!AL29*VLOOKUP('Equation 4 Type I FTE'!$B29,'Equation 3 FTE Conversion'!$B$10:$E$32,4,FALSE)</f>
        <v>2.1976744186046511E-2</v>
      </c>
      <c r="AM29" s="25">
        <f>'RIMS II Type I Employment'!AM29*VLOOKUP('Equation 4 Type I FTE'!$B29,'Equation 3 FTE Conversion'!$B$10:$E$32,4,FALSE)</f>
        <v>2.5090116279069766E-2</v>
      </c>
      <c r="AN29" s="25">
        <f>'RIMS II Type I Employment'!AN29*VLOOKUP('Equation 4 Type I FTE'!$B29,'Equation 3 FTE Conversion'!$B$10:$E$32,4,FALSE)</f>
        <v>6.5930232558139533E-3</v>
      </c>
      <c r="AO29" s="25">
        <f>'RIMS II Type I Employment'!AO29*VLOOKUP('Equation 4 Type I FTE'!$B29,'Equation 3 FTE Conversion'!$B$10:$E$32,4,FALSE)</f>
        <v>9.5232558139534875E-3</v>
      </c>
      <c r="AP29" s="25">
        <f>'RIMS II Type I Employment'!AP29*VLOOKUP('Equation 4 Type I FTE'!$B29,'Equation 3 FTE Conversion'!$B$10:$E$32,4,FALSE)</f>
        <v>1.9321220930232558E-2</v>
      </c>
      <c r="AQ29" s="25">
        <f>'RIMS II Type I Employment'!AQ29*VLOOKUP('Equation 4 Type I FTE'!$B29,'Equation 3 FTE Conversion'!$B$10:$E$32,4,FALSE)</f>
        <v>1.6482558139534881E-2</v>
      </c>
      <c r="AR29" s="25">
        <f>'RIMS II Type I Employment'!AR29*VLOOKUP('Equation 4 Type I FTE'!$B29,'Equation 3 FTE Conversion'!$B$10:$E$32,4,FALSE)</f>
        <v>1.2911337209302324E-2</v>
      </c>
      <c r="AS29" s="25">
        <f>'RIMS II Type I Employment'!AS29*VLOOKUP('Equation 4 Type I FTE'!$B29,'Equation 3 FTE Conversion'!$B$10:$E$32,4,FALSE)</f>
        <v>1.6574127906976745E-2</v>
      </c>
      <c r="AT29" s="25">
        <f>'RIMS II Type I Employment'!AT29*VLOOKUP('Equation 4 Type I FTE'!$B29,'Equation 3 FTE Conversion'!$B$10:$E$32,4,FALSE)</f>
        <v>1.0988372093023255E-2</v>
      </c>
      <c r="AU29" s="25">
        <f>'RIMS II Type I Employment'!AU29*VLOOKUP('Equation 4 Type I FTE'!$B29,'Equation 3 FTE Conversion'!$B$10:$E$32,4,FALSE)</f>
        <v>9.0654069767441871E-3</v>
      </c>
      <c r="AV29" s="25">
        <f>'RIMS II Type I Employment'!AV29*VLOOKUP('Equation 4 Type I FTE'!$B29,'Equation 3 FTE Conversion'!$B$10:$E$32,4,FALSE)</f>
        <v>1.1537790697674417E-2</v>
      </c>
      <c r="AW29" s="25">
        <f>'RIMS II Type I Employment'!AW29*VLOOKUP('Equation 4 Type I FTE'!$B29,'Equation 3 FTE Conversion'!$B$10:$E$32,4,FALSE)</f>
        <v>6.9593023255813949E-3</v>
      </c>
      <c r="AX29" s="25">
        <f>'RIMS II Type I Employment'!AX29*VLOOKUP('Equation 4 Type I FTE'!$B29,'Equation 3 FTE Conversion'!$B$10:$E$32,4,FALSE)</f>
        <v>8.149709302325581E-3</v>
      </c>
      <c r="AY29" s="25">
        <f>'RIMS II Type I Employment'!AY29*VLOOKUP('Equation 4 Type I FTE'!$B29,'Equation 3 FTE Conversion'!$B$10:$E$32,4,FALSE)</f>
        <v>4.4869186046511628E-3</v>
      </c>
      <c r="AZ29" s="25">
        <f>'RIMS II Type I Employment'!AZ29*VLOOKUP('Equation 4 Type I FTE'!$B29,'Equation 3 FTE Conversion'!$B$10:$E$32,4,FALSE)</f>
        <v>6.0436046511627905E-3</v>
      </c>
      <c r="BA29" s="25">
        <f>'RIMS II Type I Employment'!BA29*VLOOKUP('Equation 4 Type I FTE'!$B29,'Equation 3 FTE Conversion'!$B$10:$E$32,4,FALSE)</f>
        <v>5.6773255813953481E-3</v>
      </c>
      <c r="BB29" s="25">
        <f>'RIMS II Type I Employment'!BB29*VLOOKUP('Equation 4 Type I FTE'!$B29,'Equation 3 FTE Conversion'!$B$10:$E$32,4,FALSE)</f>
        <v>8.149709302325581E-3</v>
      </c>
      <c r="BC29" s="25">
        <f>'RIMS II Type I Employment'!BC29*VLOOKUP('Equation 4 Type I FTE'!$B29,'Equation 3 FTE Conversion'!$B$10:$E$32,4,FALSE)</f>
        <v>1.8497093023255813E-2</v>
      </c>
      <c r="BD29" s="25">
        <f>'RIMS II Type I Employment'!BD29*VLOOKUP('Equation 4 Type I FTE'!$B29,'Equation 3 FTE Conversion'!$B$10:$E$32,4,FALSE)</f>
        <v>1.0072674418604649E-2</v>
      </c>
      <c r="BE29" s="25">
        <f>'RIMS II Type I Employment'!BE29*VLOOKUP('Equation 4 Type I FTE'!$B29,'Equation 3 FTE Conversion'!$B$10:$E$32,4,FALSE)</f>
        <v>1.4284883720930232E-2</v>
      </c>
      <c r="BF29" s="25">
        <f>'RIMS II Type I Employment'!BF29*VLOOKUP('Equation 4 Type I FTE'!$B29,'Equation 3 FTE Conversion'!$B$10:$E$32,4,FALSE)</f>
        <v>1.2911337209302324E-2</v>
      </c>
      <c r="BG29" s="25">
        <f>'RIMS II Type I Employment'!BG29*VLOOKUP('Equation 4 Type I FTE'!$B29,'Equation 3 FTE Conversion'!$B$10:$E$32,4,FALSE)</f>
        <v>1.0988372093023255E-2</v>
      </c>
      <c r="BH29" s="25">
        <f>'RIMS II Type I Employment'!BH29*VLOOKUP('Equation 4 Type I FTE'!$B29,'Equation 3 FTE Conversion'!$B$10:$E$32,4,FALSE)</f>
        <v>1.5200581395348836E-2</v>
      </c>
      <c r="BI29" s="25">
        <f>'RIMS II Type I Employment'!BI29*VLOOKUP('Equation 4 Type I FTE'!$B29,'Equation 3 FTE Conversion'!$B$10:$E$32,4,FALSE)</f>
        <v>1.6665697674418604E-2</v>
      </c>
      <c r="BJ29" s="25">
        <f>'RIMS II Type I Employment'!BJ29*VLOOKUP('Equation 4 Type I FTE'!$B29,'Equation 3 FTE Conversion'!$B$10:$E$32,4,FALSE)</f>
        <v>9.1569767441860468E-3</v>
      </c>
      <c r="BK29" s="25">
        <f>'RIMS II Type I Employment'!BK29*VLOOKUP('Equation 4 Type I FTE'!$B29,'Equation 3 FTE Conversion'!$B$10:$E$32,4,FALSE)</f>
        <v>1.4010174418604649E-2</v>
      </c>
      <c r="BL29" s="25">
        <f>'RIMS II Type I Employment'!BL29*VLOOKUP('Equation 4 Type I FTE'!$B29,'Equation 3 FTE Conversion'!$B$10:$E$32,4,FALSE)</f>
        <v>6.6845930232558139E-3</v>
      </c>
      <c r="BM29" s="25">
        <f>'RIMS II Type I Employment'!BM29*VLOOKUP('Equation 4 Type I FTE'!$B29,'Equation 3 FTE Conversion'!$B$10:$E$32,4,FALSE)</f>
        <v>2.0694767441860464E-2</v>
      </c>
      <c r="BN29" s="25">
        <f>'RIMS II Type I Employment'!BN29*VLOOKUP('Equation 4 Type I FTE'!$B29,'Equation 3 FTE Conversion'!$B$10:$E$32,4,FALSE)</f>
        <v>1.2819767441860464E-2</v>
      </c>
      <c r="BO29" s="25">
        <f>'RIMS II Type I Employment'!BO29*VLOOKUP('Equation 4 Type I FTE'!$B29,'Equation 3 FTE Conversion'!$B$10:$E$32,4,FALSE)</f>
        <v>2.0786337209302327E-2</v>
      </c>
      <c r="BP29" s="25">
        <f>'RIMS II Type I Employment'!BP29*VLOOKUP('Equation 4 Type I FTE'!$B29,'Equation 3 FTE Conversion'!$B$10:$E$32,4,FALSE)</f>
        <v>1.6207848837209302E-2</v>
      </c>
      <c r="BQ29" s="25">
        <f>'RIMS II Type I Employment'!BQ29*VLOOKUP('Equation 4 Type I FTE'!$B29,'Equation 3 FTE Conversion'!$B$10:$E$32,4,FALSE)</f>
        <v>1.4559593023255815E-2</v>
      </c>
      <c r="BR29" s="25">
        <f>'RIMS II Type I Employment'!BR29*VLOOKUP('Equation 4 Type I FTE'!$B29,'Equation 3 FTE Conversion'!$B$10:$E$32,4,FALSE)</f>
        <v>6.2267441860465109E-3</v>
      </c>
      <c r="BS29" s="25">
        <f>'RIMS II Type I Employment'!BS29*VLOOKUP('Equation 4 Type I FTE'!$B29,'Equation 3 FTE Conversion'!$B$10:$E$32,4,FALSE)</f>
        <v>1.0805232558139534E-2</v>
      </c>
      <c r="BT29" s="25">
        <f>'RIMS II Type I Employment'!BT29*VLOOKUP('Equation 4 Type I FTE'!$B29,'Equation 3 FTE Conversion'!$B$10:$E$32,4,FALSE)</f>
        <v>7.9665697674418598E-3</v>
      </c>
      <c r="BU29" s="25">
        <f>'RIMS II Type I Employment'!BU29*VLOOKUP('Equation 4 Type I FTE'!$B29,'Equation 3 FTE Conversion'!$B$10:$E$32,4,FALSE)</f>
        <v>1.1629360465116279E-2</v>
      </c>
      <c r="BV29" s="25">
        <f>'RIMS II Type I Employment'!BV29*VLOOKUP('Equation 4 Type I FTE'!$B29,'Equation 3 FTE Conversion'!$B$10:$E$32,4,FALSE)</f>
        <v>5.5857558139534884E-3</v>
      </c>
      <c r="BW29" s="25">
        <f>'RIMS II Type I Employment'!BW29*VLOOKUP('Equation 4 Type I FTE'!$B29,'Equation 3 FTE Conversion'!$B$10:$E$32,4,FALSE)</f>
        <v>1.1995639534883721E-2</v>
      </c>
      <c r="BX29" s="25">
        <f>'RIMS II Type I Employment'!BX29*VLOOKUP('Equation 4 Type I FTE'!$B29,'Equation 3 FTE Conversion'!$B$10:$E$32,4,FALSE)</f>
        <v>9.340116279069768E-3</v>
      </c>
      <c r="BY29" s="25">
        <f>'RIMS II Type I Employment'!BY29*VLOOKUP('Equation 4 Type I FTE'!$B29,'Equation 3 FTE Conversion'!$B$10:$E$32,4,FALSE)</f>
        <v>5.3110465116279065E-3</v>
      </c>
      <c r="BZ29" s="25">
        <f>'RIMS II Type I Employment'!BZ29*VLOOKUP('Equation 4 Type I FTE'!$B29,'Equation 3 FTE Conversion'!$B$10:$E$32,4,FALSE)</f>
        <v>6.5014534883720936E-3</v>
      </c>
      <c r="CA29" s="25">
        <f>'RIMS II Type I Employment'!CA29*VLOOKUP('Equation 4 Type I FTE'!$B29,'Equation 3 FTE Conversion'!$B$10:$E$32,4,FALSE)</f>
        <v>2.1518895348837209E-2</v>
      </c>
      <c r="CB29" s="25">
        <f>'RIMS II Type I Employment'!CB29*VLOOKUP('Equation 4 Type I FTE'!$B29,'Equation 3 FTE Conversion'!$B$10:$E$32,4,FALSE)</f>
        <v>9.4316860465116278E-3</v>
      </c>
      <c r="CC29" s="25">
        <f>'RIMS II Type I Employment'!CC29*VLOOKUP('Equation 4 Type I FTE'!$B29,'Equation 3 FTE Conversion'!$B$10:$E$32,4,FALSE)</f>
        <v>1.3552325581395349E-2</v>
      </c>
      <c r="CD29" s="25">
        <f>'RIMS II Type I Employment'!CD29*VLOOKUP('Equation 4 Type I FTE'!$B29,'Equation 3 FTE Conversion'!$B$10:$E$32,4,FALSE)</f>
        <v>2.3258720930232558E-2</v>
      </c>
      <c r="CE29" s="25">
        <f>'RIMS II Type I Employment'!CE29*VLOOKUP('Equation 4 Type I FTE'!$B29,'Equation 3 FTE Conversion'!$B$10:$E$32,4,FALSE)</f>
        <v>7.3255813953488373E-3</v>
      </c>
      <c r="CF29" s="25">
        <f>'RIMS II Type I Employment'!CF29*VLOOKUP('Equation 4 Type I FTE'!$B29,'Equation 3 FTE Conversion'!$B$10:$E$32,4,FALSE)</f>
        <v>1.1629360465116279E-2</v>
      </c>
      <c r="CG29" s="25">
        <f>'RIMS II Type I Employment'!CG29*VLOOKUP('Equation 4 Type I FTE'!$B29,'Equation 3 FTE Conversion'!$B$10:$E$32,4,FALSE)</f>
        <v>1.565843023255814E-2</v>
      </c>
      <c r="CH29" s="25">
        <f>'RIMS II Type I Employment'!CH29*VLOOKUP('Equation 4 Type I FTE'!$B29,'Equation 3 FTE Conversion'!$B$10:$E$32,4,FALSE)</f>
        <v>6.8677325581395342E-3</v>
      </c>
      <c r="CI29" s="25">
        <f>'RIMS II Type I Employment'!CI29*VLOOKUP('Equation 4 Type I FTE'!$B29,'Equation 3 FTE Conversion'!$B$10:$E$32,4,FALSE)</f>
        <v>9.614825581395349E-3</v>
      </c>
      <c r="CJ29" s="25">
        <f>'RIMS II Type I Employment'!CJ29*VLOOKUP('Equation 4 Type I FTE'!$B29,'Equation 3 FTE Conversion'!$B$10:$E$32,4,FALSE)</f>
        <v>1.0988372093023255E-2</v>
      </c>
      <c r="CK29" s="25">
        <f>'RIMS II Type I Employment'!CK29*VLOOKUP('Equation 4 Type I FTE'!$B29,'Equation 3 FTE Conversion'!$B$10:$E$32,4,FALSE)</f>
        <v>1.2545058139534883E-2</v>
      </c>
      <c r="CL29" s="25">
        <f>'RIMS II Type I Employment'!CL29*VLOOKUP('Equation 4 Type I FTE'!$B29,'Equation 3 FTE Conversion'!$B$10:$E$32,4,FALSE)</f>
        <v>1.6574127906976745E-2</v>
      </c>
      <c r="CM29" s="25">
        <f>'RIMS II Type I Employment'!CM29*VLOOKUP('Equation 4 Type I FTE'!$B29,'Equation 3 FTE Conversion'!$B$10:$E$32,4,FALSE)</f>
        <v>9.7979651162790685E-3</v>
      </c>
      <c r="CN29" s="25">
        <f>'RIMS II Type I Employment'!CN29*VLOOKUP('Equation 4 Type I FTE'!$B29,'Equation 3 FTE Conversion'!$B$10:$E$32,4,FALSE)</f>
        <v>5.0363372093023247E-3</v>
      </c>
      <c r="CO29" s="25">
        <f>'RIMS II Type I Employment'!CO29*VLOOKUP('Equation 4 Type I FTE'!$B29,'Equation 3 FTE Conversion'!$B$10:$E$32,4,FALSE)</f>
        <v>8.8822674418604659E-3</v>
      </c>
      <c r="CP29" s="25">
        <f>'RIMS II Type I Employment'!CP29*VLOOKUP('Equation 4 Type I FTE'!$B29,'Equation 3 FTE Conversion'!$B$10:$E$32,4,FALSE)</f>
        <v>1.1171511627906977E-2</v>
      </c>
      <c r="CQ29" s="25">
        <f>'RIMS II Type I Employment'!CQ29*VLOOKUP('Equation 4 Type I FTE'!$B29,'Equation 3 FTE Conversion'!$B$10:$E$32,4,FALSE)</f>
        <v>1.0164244186046511E-2</v>
      </c>
      <c r="CR29" s="25">
        <f>'RIMS II Type I Employment'!CR29*VLOOKUP('Equation 4 Type I FTE'!$B29,'Equation 3 FTE Conversion'!$B$10:$E$32,4,FALSE)</f>
        <v>8.5159883720930217E-3</v>
      </c>
      <c r="CS29" s="25">
        <f>'RIMS II Type I Employment'!CS29*VLOOKUP('Equation 4 Type I FTE'!$B29,'Equation 3 FTE Conversion'!$B$10:$E$32,4,FALSE)</f>
        <v>8.7906976744186027E-3</v>
      </c>
      <c r="CT29" s="25">
        <f>'RIMS II Type I Employment'!CT29*VLOOKUP('Equation 4 Type I FTE'!$B29,'Equation 3 FTE Conversion'!$B$10:$E$32,4,FALSE)</f>
        <v>7.1424418604651161E-3</v>
      </c>
      <c r="CU29" s="25">
        <f>'RIMS II Type I Employment'!CU29*VLOOKUP('Equation 4 Type I FTE'!$B29,'Equation 3 FTE Conversion'!$B$10:$E$32,4,FALSE)</f>
        <v>4.212209302325581E-3</v>
      </c>
      <c r="CV29" s="25">
        <f>'RIMS II Type I Employment'!CV29*VLOOKUP('Equation 4 Type I FTE'!$B29,'Equation 3 FTE Conversion'!$B$10:$E$32,4,FALSE)</f>
        <v>1.5475290697674416E-2</v>
      </c>
      <c r="CW29" s="25">
        <f>'RIMS II Type I Employment'!CW29*VLOOKUP('Equation 4 Type I FTE'!$B29,'Equation 3 FTE Conversion'!$B$10:$E$32,4,FALSE)</f>
        <v>9.9811046511627897E-3</v>
      </c>
      <c r="CX29" s="25">
        <f>'RIMS II Type I Employment'!CX29*VLOOKUP('Equation 4 Type I FTE'!$B29,'Equation 3 FTE Conversion'!$B$10:$E$32,4,FALSE)</f>
        <v>1.2728197674418603E-2</v>
      </c>
      <c r="CY29" s="25">
        <f>'RIMS II Type I Employment'!CY29*VLOOKUP('Equation 4 Type I FTE'!$B29,'Equation 3 FTE Conversion'!$B$10:$E$32,4,FALSE)</f>
        <v>8.0581395348837213E-3</v>
      </c>
      <c r="CZ29" s="25">
        <f>'RIMS II Type I Employment'!CZ29*VLOOKUP('Equation 4 Type I FTE'!$B29,'Equation 3 FTE Conversion'!$B$10:$E$32,4,FALSE)</f>
        <v>3.204941860465116E-3</v>
      </c>
      <c r="DA29" s="25">
        <f>'RIMS II Type I Employment'!DA29*VLOOKUP('Equation 4 Type I FTE'!$B29,'Equation 3 FTE Conversion'!$B$10:$E$32,4,FALSE)</f>
        <v>6.4098837209302321E-3</v>
      </c>
      <c r="DB29" s="25">
        <f>'RIMS II Type I Employment'!DB29*VLOOKUP('Equation 4 Type I FTE'!$B29,'Equation 3 FTE Conversion'!$B$10:$E$32,4,FALSE)</f>
        <v>3.9375E-3</v>
      </c>
      <c r="DC29" s="25">
        <f>'RIMS II Type I Employment'!DC29*VLOOKUP('Equation 4 Type I FTE'!$B29,'Equation 3 FTE Conversion'!$B$10:$E$32,4,FALSE)</f>
        <v>5.5857558139534884E-3</v>
      </c>
      <c r="DD29" s="25">
        <f>'RIMS II Type I Employment'!DD29*VLOOKUP('Equation 4 Type I FTE'!$B29,'Equation 3 FTE Conversion'!$B$10:$E$32,4,FALSE)</f>
        <v>4.944767441860465E-3</v>
      </c>
      <c r="DE29" s="25">
        <f>'RIMS II Type I Employment'!DE29*VLOOKUP('Equation 4 Type I FTE'!$B29,'Equation 3 FTE Conversion'!$B$10:$E$32,4,FALSE)</f>
        <v>6.3183139534883715E-3</v>
      </c>
      <c r="DF29" s="25">
        <f>'RIMS II Type I Employment'!DF29*VLOOKUP('Equation 4 Type I FTE'!$B29,'Equation 3 FTE Conversion'!$B$10:$E$32,4,FALSE)</f>
        <v>4.5784883720930234E-3</v>
      </c>
      <c r="DG29" s="25">
        <f>'RIMS II Type I Employment'!DG29*VLOOKUP('Equation 4 Type I FTE'!$B29,'Equation 3 FTE Conversion'!$B$10:$E$32,4,FALSE)</f>
        <v>5.5857558139534884E-3</v>
      </c>
      <c r="DH29" s="25">
        <f>'RIMS II Type I Employment'!DH29*VLOOKUP('Equation 4 Type I FTE'!$B29,'Equation 3 FTE Conversion'!$B$10:$E$32,4,FALSE)</f>
        <v>6.5930232558139533E-3</v>
      </c>
      <c r="DI29" s="25">
        <f>'RIMS II Type I Employment'!DI29*VLOOKUP('Equation 4 Type I FTE'!$B29,'Equation 3 FTE Conversion'!$B$10:$E$32,4,FALSE)</f>
        <v>4.4869186046511628E-3</v>
      </c>
      <c r="DJ29" s="25">
        <f>'RIMS II Type I Employment'!DJ29*VLOOKUP('Equation 4 Type I FTE'!$B29,'Equation 3 FTE Conversion'!$B$10:$E$32,4,FALSE)</f>
        <v>3.7543604651162792E-3</v>
      </c>
      <c r="DK29" s="25">
        <f>'RIMS II Type I Employment'!DK29*VLOOKUP('Equation 4 Type I FTE'!$B29,'Equation 3 FTE Conversion'!$B$10:$E$32,4,FALSE)</f>
        <v>4.3953488372093013E-3</v>
      </c>
      <c r="DL29" s="25">
        <f>'RIMS II Type I Employment'!DL29*VLOOKUP('Equation 4 Type I FTE'!$B29,'Equation 3 FTE Conversion'!$B$10:$E$32,4,FALSE)</f>
        <v>9.2485465116279066E-3</v>
      </c>
      <c r="DM29" s="25">
        <f>'RIMS II Type I Employment'!DM29*VLOOKUP('Equation 4 Type I FTE'!$B29,'Equation 3 FTE Conversion'!$B$10:$E$32,4,FALSE)</f>
        <v>2.3808139534883719E-3</v>
      </c>
      <c r="DN29" s="25">
        <f>'RIMS II Type I Employment'!DN29*VLOOKUP('Equation 4 Type I FTE'!$B29,'Equation 3 FTE Conversion'!$B$10:$E$32,4,FALSE)</f>
        <v>1.0530523255813953E-2</v>
      </c>
      <c r="DO29" s="25">
        <f>'RIMS II Type I Employment'!DO29*VLOOKUP('Equation 4 Type I FTE'!$B29,'Equation 3 FTE Conversion'!$B$10:$E$32,4,FALSE)</f>
        <v>5.9520348837209299E-3</v>
      </c>
      <c r="DP29" s="25">
        <f>'RIMS II Type I Employment'!DP29*VLOOKUP('Equation 4 Type I FTE'!$B29,'Equation 3 FTE Conversion'!$B$10:$E$32,4,FALSE)</f>
        <v>4.212209302325581E-3</v>
      </c>
      <c r="DQ29" s="25">
        <f>'RIMS II Type I Employment'!DQ29*VLOOKUP('Equation 4 Type I FTE'!$B29,'Equation 3 FTE Conversion'!$B$10:$E$32,4,FALSE)</f>
        <v>5.1279069767441862E-3</v>
      </c>
      <c r="DR29" s="25">
        <f>'RIMS II Type I Employment'!DR29*VLOOKUP('Equation 4 Type I FTE'!$B29,'Equation 3 FTE Conversion'!$B$10:$E$32,4,FALSE)</f>
        <v>5.3110465116279065E-3</v>
      </c>
      <c r="DS29" s="25">
        <f>'RIMS II Type I Employment'!DS29*VLOOKUP('Equation 4 Type I FTE'!$B29,'Equation 3 FTE Conversion'!$B$10:$E$32,4,FALSE)</f>
        <v>4.5784883720930234E-3</v>
      </c>
      <c r="DT29" s="25">
        <f>'RIMS II Type I Employment'!DT29*VLOOKUP('Equation 4 Type I FTE'!$B29,'Equation 3 FTE Conversion'!$B$10:$E$32,4,FALSE)</f>
        <v>6.8677325581395342E-3</v>
      </c>
      <c r="DU29" s="25">
        <f>'RIMS II Type I Employment'!DU29*VLOOKUP('Equation 4 Type I FTE'!$B29,'Equation 3 FTE Conversion'!$B$10:$E$32,4,FALSE)</f>
        <v>9.4316860465116278E-3</v>
      </c>
      <c r="DV29" s="25">
        <f>'RIMS II Type I Employment'!DV29*VLOOKUP('Equation 4 Type I FTE'!$B29,'Equation 3 FTE Conversion'!$B$10:$E$32,4,FALSE)</f>
        <v>8.0581395348837213E-3</v>
      </c>
      <c r="DW29" s="25">
        <f>'RIMS II Type I Employment'!DW29*VLOOKUP('Equation 4 Type I FTE'!$B29,'Equation 3 FTE Conversion'!$B$10:$E$32,4,FALSE)</f>
        <v>3.4796511627906974E-3</v>
      </c>
      <c r="DX29" s="25">
        <f>'RIMS II Type I Employment'!DX29*VLOOKUP('Equation 4 Type I FTE'!$B29,'Equation 3 FTE Conversion'!$B$10:$E$32,4,FALSE)</f>
        <v>4.7616279069767438E-3</v>
      </c>
      <c r="DY29" s="25">
        <f>'RIMS II Type I Employment'!DY29*VLOOKUP('Equation 4 Type I FTE'!$B29,'Equation 3 FTE Conversion'!$B$10:$E$32,4,FALSE)</f>
        <v>3.6627906976744186E-3</v>
      </c>
      <c r="DZ29" s="25">
        <f>'RIMS II Type I Employment'!DZ29*VLOOKUP('Equation 4 Type I FTE'!$B29,'Equation 3 FTE Conversion'!$B$10:$E$32,4,FALSE)</f>
        <v>6.8677325581395342E-3</v>
      </c>
      <c r="EA29" s="25">
        <f>'RIMS II Type I Employment'!EA29*VLOOKUP('Equation 4 Type I FTE'!$B29,'Equation 3 FTE Conversion'!$B$10:$E$32,4,FALSE)</f>
        <v>3.6627906976744186E-3</v>
      </c>
      <c r="EB29" s="25">
        <f>'RIMS II Type I Employment'!EB29*VLOOKUP('Equation 4 Type I FTE'!$B29,'Equation 3 FTE Conversion'!$B$10:$E$32,4,FALSE)</f>
        <v>4.212209302325581E-3</v>
      </c>
      <c r="EC29" s="25">
        <f>'RIMS II Type I Employment'!EC29*VLOOKUP('Equation 4 Type I FTE'!$B29,'Equation 3 FTE Conversion'!$B$10:$E$32,4,FALSE)</f>
        <v>2.7470930232558139E-3</v>
      </c>
      <c r="ED29" s="25">
        <f>'RIMS II Type I Employment'!ED29*VLOOKUP('Equation 4 Type I FTE'!$B29,'Equation 3 FTE Conversion'!$B$10:$E$32,4,FALSE)</f>
        <v>6.2267441860465109E-3</v>
      </c>
      <c r="EE29" s="25">
        <f>'RIMS II Type I Employment'!EE29*VLOOKUP('Equation 4 Type I FTE'!$B29,'Equation 3 FTE Conversion'!$B$10:$E$32,4,FALSE)</f>
        <v>5.9520348837209299E-3</v>
      </c>
      <c r="EF29" s="25">
        <f>'RIMS II Type I Employment'!EF29*VLOOKUP('Equation 4 Type I FTE'!$B29,'Equation 3 FTE Conversion'!$B$10:$E$32,4,FALSE)</f>
        <v>4.7616279069767438E-3</v>
      </c>
      <c r="EG29" s="25">
        <f>'RIMS II Type I Employment'!EG29*VLOOKUP('Equation 4 Type I FTE'!$B29,'Equation 3 FTE Conversion'!$B$10:$E$32,4,FALSE)</f>
        <v>1.4651162790697675E-2</v>
      </c>
      <c r="EH29" s="25">
        <f>'RIMS II Type I Employment'!EH29*VLOOKUP('Equation 4 Type I FTE'!$B29,'Equation 3 FTE Conversion'!$B$10:$E$32,4,FALSE)</f>
        <v>3.845930232558139E-3</v>
      </c>
      <c r="EI29" s="25">
        <f>'RIMS II Type I Employment'!EI29*VLOOKUP('Equation 4 Type I FTE'!$B29,'Equation 3 FTE Conversion'!$B$10:$E$32,4,FALSE)</f>
        <v>2.838662790697674E-3</v>
      </c>
      <c r="EJ29" s="25">
        <f>'RIMS II Type I Employment'!EJ29*VLOOKUP('Equation 4 Type I FTE'!$B29,'Equation 3 FTE Conversion'!$B$10:$E$32,4,FALSE)</f>
        <v>3.7543604651162792E-3</v>
      </c>
      <c r="EK29" s="25">
        <f>'RIMS II Type I Employment'!EK29*VLOOKUP('Equation 4 Type I FTE'!$B29,'Equation 3 FTE Conversion'!$B$10:$E$32,4,FALSE)</f>
        <v>8.6075581395348832E-3</v>
      </c>
      <c r="EL29" s="25">
        <f>'RIMS II Type I Employment'!EL29*VLOOKUP('Equation 4 Type I FTE'!$B29,'Equation 3 FTE Conversion'!$B$10:$E$32,4,FALSE)</f>
        <v>7.9665697674418598E-3</v>
      </c>
      <c r="EM29" s="25">
        <f>'RIMS II Type I Employment'!EM29*VLOOKUP('Equation 4 Type I FTE'!$B29,'Equation 3 FTE Conversion'!$B$10:$E$32,4,FALSE)</f>
        <v>3.204941860465116E-3</v>
      </c>
      <c r="EN29" s="25">
        <f>'RIMS II Type I Employment'!EN29*VLOOKUP('Equation 4 Type I FTE'!$B29,'Equation 3 FTE Conversion'!$B$10:$E$32,4,FALSE)</f>
        <v>9.614825581395349E-3</v>
      </c>
      <c r="EO29" s="25">
        <f>'RIMS II Type I Employment'!EO29*VLOOKUP('Equation 4 Type I FTE'!$B29,'Equation 3 FTE Conversion'!$B$10:$E$32,4,FALSE)</f>
        <v>8.2412790697674407E-3</v>
      </c>
      <c r="EP29" s="25">
        <f>'RIMS II Type I Employment'!EP29*VLOOKUP('Equation 4 Type I FTE'!$B29,'Equation 3 FTE Conversion'!$B$10:$E$32,4,FALSE)</f>
        <v>7.8750000000000001E-3</v>
      </c>
      <c r="EQ29" s="25">
        <f>'RIMS II Type I Employment'!EQ29*VLOOKUP('Equation 4 Type I FTE'!$B29,'Equation 3 FTE Conversion'!$B$10:$E$32,4,FALSE)</f>
        <v>7.691860465116278E-3</v>
      </c>
      <c r="ER29" s="25">
        <f>'RIMS II Type I Employment'!ER29*VLOOKUP('Equation 4 Type I FTE'!$B29,'Equation 3 FTE Conversion'!$B$10:$E$32,4,FALSE)</f>
        <v>7.0508720930232555E-3</v>
      </c>
      <c r="ES29" s="25">
        <f>'RIMS II Type I Employment'!ES29*VLOOKUP('Equation 4 Type I FTE'!$B29,'Equation 3 FTE Conversion'!$B$10:$E$32,4,FALSE)</f>
        <v>1.6665697674418604E-2</v>
      </c>
      <c r="ET29" s="25">
        <f>'RIMS II Type I Employment'!ET29*VLOOKUP('Equation 4 Type I FTE'!$B29,'Equation 3 FTE Conversion'!$B$10:$E$32,4,FALSE)</f>
        <v>1.2087209302325581E-2</v>
      </c>
      <c r="EU29" s="25">
        <f>'RIMS II Type I Employment'!EU29*VLOOKUP('Equation 4 Type I FTE'!$B29,'Equation 3 FTE Conversion'!$B$10:$E$32,4,FALSE)</f>
        <v>8.9738372093023256E-3</v>
      </c>
      <c r="EV29" s="25">
        <f>'RIMS II Type I Employment'!EV29*VLOOKUP('Equation 4 Type I FTE'!$B29,'Equation 3 FTE Conversion'!$B$10:$E$32,4,FALSE)</f>
        <v>6.1351744186046511E-3</v>
      </c>
      <c r="EW29" s="25">
        <f>'RIMS II Type I Employment'!EW29*VLOOKUP('Equation 4 Type I FTE'!$B29,'Equation 3 FTE Conversion'!$B$10:$E$32,4,FALSE)</f>
        <v>4.4869186046511628E-3</v>
      </c>
      <c r="EX29" s="25">
        <f>'RIMS II Type I Employment'!EX29*VLOOKUP('Equation 4 Type I FTE'!$B29,'Equation 3 FTE Conversion'!$B$10:$E$32,4,FALSE)</f>
        <v>7.3255813953488373E-3</v>
      </c>
      <c r="EY29" s="25">
        <f>'RIMS II Type I Employment'!EY29*VLOOKUP('Equation 4 Type I FTE'!$B29,'Equation 3 FTE Conversion'!$B$10:$E$32,4,FALSE)</f>
        <v>6.2267441860465109E-3</v>
      </c>
      <c r="EZ29" s="25">
        <f>'RIMS II Type I Employment'!EZ29*VLOOKUP('Equation 4 Type I FTE'!$B29,'Equation 3 FTE Conversion'!$B$10:$E$32,4,FALSE)</f>
        <v>8.5159883720930217E-3</v>
      </c>
      <c r="FA29" s="25">
        <f>'RIMS II Type I Employment'!FA29*VLOOKUP('Equation 4 Type I FTE'!$B29,'Equation 3 FTE Conversion'!$B$10:$E$32,4,FALSE)</f>
        <v>1.1537790697674417E-2</v>
      </c>
      <c r="FB29" s="25">
        <f>'RIMS II Type I Employment'!FB29*VLOOKUP('Equation 4 Type I FTE'!$B29,'Equation 3 FTE Conversion'!$B$10:$E$32,4,FALSE)</f>
        <v>2.371656976744186E-2</v>
      </c>
      <c r="FC29" s="25">
        <f>'RIMS II Type I Employment'!FC29*VLOOKUP('Equation 4 Type I FTE'!$B29,'Equation 3 FTE Conversion'!$B$10:$E$32,4,FALSE)</f>
        <v>1.0072674418604649E-2</v>
      </c>
      <c r="FD29" s="25">
        <f>'RIMS II Type I Employment'!FD29*VLOOKUP('Equation 4 Type I FTE'!$B29,'Equation 3 FTE Conversion'!$B$10:$E$32,4,FALSE)</f>
        <v>6.9593023255813949E-3</v>
      </c>
      <c r="FE29" s="25">
        <f>'RIMS II Type I Employment'!FE29*VLOOKUP('Equation 4 Type I FTE'!$B29,'Equation 3 FTE Conversion'!$B$10:$E$32,4,FALSE)</f>
        <v>3.1133720930232554E-3</v>
      </c>
      <c r="FF29" s="25">
        <f>'RIMS II Type I Employment'!FF29*VLOOKUP('Equation 4 Type I FTE'!$B29,'Equation 3 FTE Conversion'!$B$10:$E$32,4,FALSE)</f>
        <v>3.845930232558139E-3</v>
      </c>
      <c r="FG29" s="25">
        <f>'RIMS II Type I Employment'!FG29*VLOOKUP('Equation 4 Type I FTE'!$B29,'Equation 3 FTE Conversion'!$B$10:$E$32,4,FALSE)</f>
        <v>2.4082848837209302E-2</v>
      </c>
      <c r="FH29" s="25">
        <f>'RIMS II Type I Employment'!FH29*VLOOKUP('Equation 4 Type I FTE'!$B29,'Equation 3 FTE Conversion'!$B$10:$E$32,4,FALSE)</f>
        <v>7.8750000000000001E-3</v>
      </c>
      <c r="FI29" s="25">
        <f>'RIMS II Type I Employment'!FI29*VLOOKUP('Equation 4 Type I FTE'!$B29,'Equation 3 FTE Conversion'!$B$10:$E$32,4,FALSE)</f>
        <v>1.2087209302325581E-2</v>
      </c>
      <c r="FJ29" s="25">
        <f>'RIMS II Type I Employment'!FJ29*VLOOKUP('Equation 4 Type I FTE'!$B29,'Equation 3 FTE Conversion'!$B$10:$E$32,4,FALSE)</f>
        <v>2.9577034883720932E-2</v>
      </c>
      <c r="FK29" s="25">
        <f>'RIMS II Type I Employment'!FK29*VLOOKUP('Equation 4 Type I FTE'!$B29,'Equation 3 FTE Conversion'!$B$10:$E$32,4,FALSE)</f>
        <v>2.2068313953488371E-2</v>
      </c>
      <c r="FL29" s="25">
        <f>'RIMS II Type I Employment'!FL29*VLOOKUP('Equation 4 Type I FTE'!$B29,'Equation 3 FTE Conversion'!$B$10:$E$32,4,FALSE)</f>
        <v>1.0805232558139534E-2</v>
      </c>
      <c r="FM29" s="25">
        <f>'RIMS II Type I Employment'!FM29*VLOOKUP('Equation 4 Type I FTE'!$B29,'Equation 3 FTE Conversion'!$B$10:$E$32,4,FALSE)</f>
        <v>1.7031976744186043E-2</v>
      </c>
      <c r="FN29" s="25">
        <f>'RIMS II Type I Employment'!FN29*VLOOKUP('Equation 4 Type I FTE'!$B29,'Equation 3 FTE Conversion'!$B$10:$E$32,4,FALSE)</f>
        <v>2.4174418604651162E-2</v>
      </c>
      <c r="FO29" s="25">
        <f>'RIMS II Type I Employment'!FO29*VLOOKUP('Equation 4 Type I FTE'!$B29,'Equation 3 FTE Conversion'!$B$10:$E$32,4,FALSE)</f>
        <v>1.0255813953488372E-2</v>
      </c>
      <c r="FP29" s="25">
        <f>'RIMS II Type I Employment'!FP29*VLOOKUP('Equation 4 Type I FTE'!$B29,'Equation 3 FTE Conversion'!$B$10:$E$32,4,FALSE)</f>
        <v>2.5456395348837205E-2</v>
      </c>
      <c r="FQ29" s="25">
        <f>'RIMS II Type I Employment'!FQ29*VLOOKUP('Equation 4 Type I FTE'!$B29,'Equation 3 FTE Conversion'!$B$10:$E$32,4,FALSE)</f>
        <v>1.0713662790697675E-2</v>
      </c>
      <c r="FR29" s="25">
        <f>'RIMS II Type I Employment'!FR29*VLOOKUP('Equation 4 Type I FTE'!$B29,'Equation 3 FTE Conversion'!$B$10:$E$32,4,FALSE)</f>
        <v>6.5014534883720936E-3</v>
      </c>
      <c r="FS29" s="25">
        <f>'RIMS II Type I Employment'!FS29*VLOOKUP('Equation 4 Type I FTE'!$B29,'Equation 3 FTE Conversion'!$B$10:$E$32,4,FALSE)</f>
        <v>1.5475290697674416E-2</v>
      </c>
      <c r="FT29" s="25">
        <f>'RIMS II Type I Employment'!FT29*VLOOKUP('Equation 4 Type I FTE'!$B29,'Equation 3 FTE Conversion'!$B$10:$E$32,4,FALSE)</f>
        <v>1.0805232558139534E-2</v>
      </c>
      <c r="FU29" s="25">
        <f>'RIMS II Type I Employment'!FU29*VLOOKUP('Equation 4 Type I FTE'!$B29,'Equation 3 FTE Conversion'!$B$10:$E$32,4,FALSE)</f>
        <v>2.4998546511627907E-2</v>
      </c>
      <c r="FV29" s="25">
        <f>'RIMS II Type I Employment'!FV29*VLOOKUP('Equation 4 Type I FTE'!$B29,'Equation 3 FTE Conversion'!$B$10:$E$32,4,FALSE)</f>
        <v>8.7906976744186027E-3</v>
      </c>
      <c r="FW29" s="25">
        <f>'RIMS II Type I Employment'!FW29*VLOOKUP('Equation 4 Type I FTE'!$B29,'Equation 3 FTE Conversion'!$B$10:$E$32,4,FALSE)</f>
        <v>1.0896802325581396E-2</v>
      </c>
      <c r="FX29" s="25">
        <f>'RIMS II Type I Employment'!FX29*VLOOKUP('Equation 4 Type I FTE'!$B29,'Equation 3 FTE Conversion'!$B$10:$E$32,4,FALSE)</f>
        <v>1.1171511627906977E-2</v>
      </c>
      <c r="FY29" s="25">
        <f>'RIMS II Type I Employment'!FY29*VLOOKUP('Equation 4 Type I FTE'!$B29,'Equation 3 FTE Conversion'!$B$10:$E$32,4,FALSE)</f>
        <v>1.4559593023255815E-2</v>
      </c>
      <c r="FZ29" s="25">
        <f>'RIMS II Type I Employment'!FZ29*VLOOKUP('Equation 4 Type I FTE'!$B29,'Equation 3 FTE Conversion'!$B$10:$E$32,4,FALSE)</f>
        <v>5.4026162790697671E-3</v>
      </c>
      <c r="GA29" s="25">
        <f>'RIMS II Type I Employment'!GA29*VLOOKUP('Equation 4 Type I FTE'!$B29,'Equation 3 FTE Conversion'!$B$10:$E$32,4,FALSE)</f>
        <v>6.1351744186046511E-3</v>
      </c>
      <c r="GB29" s="25">
        <f>'RIMS II Type I Employment'!GB29*VLOOKUP('Equation 4 Type I FTE'!$B29,'Equation 3 FTE Conversion'!$B$10:$E$32,4,FALSE)</f>
        <v>5.3110465116279065E-3</v>
      </c>
      <c r="GC29" s="25">
        <f>'RIMS II Type I Employment'!GC29*VLOOKUP('Equation 4 Type I FTE'!$B29,'Equation 3 FTE Conversion'!$B$10:$E$32,4,FALSE)</f>
        <v>5.6773255813953481E-3</v>
      </c>
      <c r="GD29" s="25">
        <f>'RIMS II Type I Employment'!GD29*VLOOKUP('Equation 4 Type I FTE'!$B29,'Equation 3 FTE Conversion'!$B$10:$E$32,4,FALSE)</f>
        <v>3.7543604651162792E-3</v>
      </c>
      <c r="GE29" s="25">
        <f>'RIMS II Type I Employment'!GE29*VLOOKUP('Equation 4 Type I FTE'!$B29,'Equation 3 FTE Conversion'!$B$10:$E$32,4,FALSE)</f>
        <v>2.0145348837209303E-3</v>
      </c>
      <c r="GF29" s="25">
        <f>'RIMS II Type I Employment'!GF29*VLOOKUP('Equation 4 Type I FTE'!$B29,'Equation 3 FTE Conversion'!$B$10:$E$32,4,FALSE)</f>
        <v>4.7616279069767438E-3</v>
      </c>
      <c r="GG29" s="25">
        <f>'RIMS II Type I Employment'!GG29*VLOOKUP('Equation 4 Type I FTE'!$B29,'Equation 3 FTE Conversion'!$B$10:$E$32,4,FALSE)</f>
        <v>8.3328488372093022E-3</v>
      </c>
      <c r="GH29" s="25">
        <f>'RIMS II Type I Employment'!GH29*VLOOKUP('Equation 4 Type I FTE'!$B29,'Equation 3 FTE Conversion'!$B$10:$E$32,4,FALSE)</f>
        <v>4.7616279069767438E-3</v>
      </c>
      <c r="GI29" s="25">
        <f>'RIMS II Type I Employment'!GI29*VLOOKUP('Equation 4 Type I FTE'!$B29,'Equation 3 FTE Conversion'!$B$10:$E$32,4,FALSE)</f>
        <v>7.5087209302325585E-3</v>
      </c>
      <c r="GJ29" s="25">
        <f>'RIMS II Type I Employment'!GJ29*VLOOKUP('Equation 4 Type I FTE'!$B29,'Equation 3 FTE Conversion'!$B$10:$E$32,4,FALSE)</f>
        <v>8.0581395348837213E-3</v>
      </c>
      <c r="GK29" s="25">
        <f>'RIMS II Type I Employment'!GK29*VLOOKUP('Equation 4 Type I FTE'!$B29,'Equation 3 FTE Conversion'!$B$10:$E$32,4,FALSE)</f>
        <v>7.2340116279069775E-3</v>
      </c>
      <c r="GL29" s="25">
        <f>'RIMS II Type I Employment'!GL29*VLOOKUP('Equation 4 Type I FTE'!$B29,'Equation 3 FTE Conversion'!$B$10:$E$32,4,FALSE)</f>
        <v>1.1537790697674417E-2</v>
      </c>
      <c r="GM29" s="25">
        <f>'RIMS II Type I Employment'!GM29*VLOOKUP('Equation 4 Type I FTE'!$B29,'Equation 3 FTE Conversion'!$B$10:$E$32,4,FALSE)</f>
        <v>7.8750000000000001E-3</v>
      </c>
      <c r="GN29" s="25">
        <f>'RIMS II Type I Employment'!GN29*VLOOKUP('Equation 4 Type I FTE'!$B29,'Equation 3 FTE Conversion'!$B$10:$E$32,4,FALSE)</f>
        <v>6.5014534883720936E-3</v>
      </c>
      <c r="GO29" s="25">
        <f>'RIMS II Type I Employment'!GO29*VLOOKUP('Equation 4 Type I FTE'!$B29,'Equation 3 FTE Conversion'!$B$10:$E$32,4,FALSE)</f>
        <v>4.944767441860465E-3</v>
      </c>
      <c r="GP29" s="25">
        <f>'RIMS II Type I Employment'!GP29*VLOOKUP('Equation 4 Type I FTE'!$B29,'Equation 3 FTE Conversion'!$B$10:$E$32,4,FALSE)</f>
        <v>7.3255813953488373E-3</v>
      </c>
      <c r="GQ29" s="25">
        <f>'RIMS II Type I Employment'!GQ29*VLOOKUP('Equation 4 Type I FTE'!$B29,'Equation 3 FTE Conversion'!$B$10:$E$32,4,FALSE)</f>
        <v>2.0420058139534882E-2</v>
      </c>
      <c r="GR29" s="25">
        <f>'RIMS II Type I Employment'!GR29*VLOOKUP('Equation 4 Type I FTE'!$B29,'Equation 3 FTE Conversion'!$B$10:$E$32,4,FALSE)</f>
        <v>1.2178779069767441E-2</v>
      </c>
      <c r="GS29" s="25">
        <f>'RIMS II Type I Employment'!GS29*VLOOKUP('Equation 4 Type I FTE'!$B29,'Equation 3 FTE Conversion'!$B$10:$E$32,4,FALSE)</f>
        <v>6.0436046511627905E-3</v>
      </c>
      <c r="GT29" s="25">
        <f>'RIMS II Type I Employment'!GT29*VLOOKUP('Equation 4 Type I FTE'!$B29,'Equation 3 FTE Conversion'!$B$10:$E$32,4,FALSE)</f>
        <v>7.417151162790697E-3</v>
      </c>
      <c r="GU29" s="25">
        <f>'RIMS II Type I Employment'!GU29*VLOOKUP('Equation 4 Type I FTE'!$B29,'Equation 3 FTE Conversion'!$B$10:$E$32,4,FALSE)</f>
        <v>1.1629360465116279E-2</v>
      </c>
      <c r="GV29" s="25">
        <f>'RIMS II Type I Employment'!GV29*VLOOKUP('Equation 4 Type I FTE'!$B29,'Equation 3 FTE Conversion'!$B$10:$E$32,4,FALSE)</f>
        <v>1.0622093023255813E-2</v>
      </c>
      <c r="GW29" s="25">
        <f>'RIMS II Type I Employment'!GW29*VLOOKUP('Equation 4 Type I FTE'!$B29,'Equation 3 FTE Conversion'!$B$10:$E$32,4,FALSE)</f>
        <v>9.8895348837209299E-3</v>
      </c>
      <c r="GX29" s="25">
        <f>'RIMS II Type I Employment'!GX29*VLOOKUP('Equation 4 Type I FTE'!$B29,'Equation 3 FTE Conversion'!$B$10:$E$32,4,FALSE)</f>
        <v>1.0896802325581396E-2</v>
      </c>
      <c r="GY29" s="25">
        <f>'RIMS II Type I Employment'!GY29*VLOOKUP('Equation 4 Type I FTE'!$B29,'Equation 3 FTE Conversion'!$B$10:$E$32,4,FALSE)</f>
        <v>7.2340116279069775E-3</v>
      </c>
      <c r="GZ29" s="25">
        <f>'RIMS II Type I Employment'!GZ29*VLOOKUP('Equation 4 Type I FTE'!$B29,'Equation 3 FTE Conversion'!$B$10:$E$32,4,FALSE)</f>
        <v>1.0347383720930232E-2</v>
      </c>
      <c r="HA29" s="25">
        <f>'RIMS II Type I Employment'!HA29*VLOOKUP('Equation 4 Type I FTE'!$B29,'Equation 3 FTE Conversion'!$B$10:$E$32,4,FALSE)</f>
        <v>3.6627906976744186E-3</v>
      </c>
      <c r="HB29" s="25">
        <f>'RIMS II Type I Employment'!HB29*VLOOKUP('Equation 4 Type I FTE'!$B29,'Equation 3 FTE Conversion'!$B$10:$E$32,4,FALSE)</f>
        <v>4.0290697674418606E-3</v>
      </c>
      <c r="HC29" s="25">
        <f>'RIMS II Type I Employment'!HC29*VLOOKUP('Equation 4 Type I FTE'!$B29,'Equation 3 FTE Conversion'!$B$10:$E$32,4,FALSE)</f>
        <v>4.4869186046511628E-3</v>
      </c>
      <c r="HD29" s="25">
        <f>'RIMS II Type I Employment'!HD29*VLOOKUP('Equation 4 Type I FTE'!$B29,'Equation 3 FTE Conversion'!$B$10:$E$32,4,FALSE)</f>
        <v>7.417151162790697E-3</v>
      </c>
      <c r="HE29" s="25">
        <f>'RIMS II Type I Employment'!HE29*VLOOKUP('Equation 4 Type I FTE'!$B29,'Equation 3 FTE Conversion'!$B$10:$E$32,4,FALSE)</f>
        <v>1.0255813953488372E-2</v>
      </c>
      <c r="HF29" s="25">
        <f>'RIMS II Type I Employment'!HF29*VLOOKUP('Equation 4 Type I FTE'!$B29,'Equation 3 FTE Conversion'!$B$10:$E$32,4,FALSE)</f>
        <v>4.3953488372093013E-3</v>
      </c>
      <c r="HG29" s="25">
        <f>'RIMS II Type I Employment'!HG29*VLOOKUP('Equation 4 Type I FTE'!$B29,'Equation 3 FTE Conversion'!$B$10:$E$32,4,FALSE)</f>
        <v>7.0508720930232555E-3</v>
      </c>
      <c r="HH29" s="25">
        <f>'RIMS II Type I Employment'!HH29*VLOOKUP('Equation 4 Type I FTE'!$B29,'Equation 3 FTE Conversion'!$B$10:$E$32,4,FALSE)</f>
        <v>1.382703488372093E-2</v>
      </c>
      <c r="HI29" s="25">
        <f>'RIMS II Type I Employment'!HI29*VLOOKUP('Equation 4 Type I FTE'!$B29,'Equation 3 FTE Conversion'!$B$10:$E$32,4,FALSE)</f>
        <v>7.3255813953488373E-3</v>
      </c>
      <c r="HJ29" s="25">
        <f>'RIMS II Type I Employment'!HJ29*VLOOKUP('Equation 4 Type I FTE'!$B29,'Equation 3 FTE Conversion'!$B$10:$E$32,4,FALSE)</f>
        <v>1.2361918604651162E-2</v>
      </c>
      <c r="HK29" s="25">
        <f>'RIMS II Type I Employment'!HK29*VLOOKUP('Equation 4 Type I FTE'!$B29,'Equation 3 FTE Conversion'!$B$10:$E$32,4,FALSE)</f>
        <v>0</v>
      </c>
      <c r="HL29" s="25">
        <f>'RIMS II Type I Employment'!HL29*VLOOKUP('Equation 4 Type I FTE'!$B29,'Equation 3 FTE Conversion'!$B$10:$E$32,4,FALSE)</f>
        <v>7.691860465116278E-3</v>
      </c>
      <c r="HM29" s="25">
        <f>'RIMS II Type I Employment'!HM29*VLOOKUP('Equation 4 Type I FTE'!$B29,'Equation 3 FTE Conversion'!$B$10:$E$32,4,FALSE)</f>
        <v>7.0508720930232555E-3</v>
      </c>
      <c r="HN29" s="25">
        <f>'RIMS II Type I Employment'!HN29*VLOOKUP('Equation 4 Type I FTE'!$B29,'Equation 3 FTE Conversion'!$B$10:$E$32,4,FALSE)</f>
        <v>1.2819767441860464E-2</v>
      </c>
      <c r="HO29" s="25">
        <f>'RIMS II Type I Employment'!HO29*VLOOKUP('Equation 4 Type I FTE'!$B29,'Equation 3 FTE Conversion'!$B$10:$E$32,4,FALSE)</f>
        <v>6.8677325581395342E-3</v>
      </c>
      <c r="HP29" s="25">
        <f>'RIMS II Type I Employment'!HP29*VLOOKUP('Equation 4 Type I FTE'!$B29,'Equation 3 FTE Conversion'!$B$10:$E$32,4,FALSE)</f>
        <v>1.2270348837209302E-2</v>
      </c>
      <c r="HQ29" s="25">
        <f>'RIMS II Type I Employment'!HQ29*VLOOKUP('Equation 4 Type I FTE'!$B29,'Equation 3 FTE Conversion'!$B$10:$E$32,4,FALSE)</f>
        <v>7.2340116279069775E-3</v>
      </c>
      <c r="HR29" s="25">
        <f>'RIMS II Type I Employment'!HR29*VLOOKUP('Equation 4 Type I FTE'!$B29,'Equation 3 FTE Conversion'!$B$10:$E$32,4,FALSE)</f>
        <v>1.1354651162790696E-2</v>
      </c>
      <c r="HS29" s="25">
        <f>'RIMS II Type I Employment'!HS29*VLOOKUP('Equation 4 Type I FTE'!$B29,'Equation 3 FTE Conversion'!$B$10:$E$32,4,FALSE)</f>
        <v>3.0492732558139536E-2</v>
      </c>
      <c r="HT29" s="25">
        <f>'RIMS II Type I Employment'!HT29*VLOOKUP('Equation 4 Type I FTE'!$B29,'Equation 3 FTE Conversion'!$B$10:$E$32,4,FALSE)</f>
        <v>1.5292151162790696E-2</v>
      </c>
      <c r="HU29" s="25">
        <f>'RIMS II Type I Employment'!HU29*VLOOKUP('Equation 4 Type I FTE'!$B29,'Equation 3 FTE Conversion'!$B$10:$E$32,4,FALSE)</f>
        <v>2.5639534883720931E-3</v>
      </c>
      <c r="HV29" s="25">
        <f>'RIMS II Type I Employment'!HV29*VLOOKUP('Equation 4 Type I FTE'!$B29,'Equation 3 FTE Conversion'!$B$10:$E$32,4,FALSE)</f>
        <v>7.691860465116278E-3</v>
      </c>
      <c r="HW29" s="25">
        <f>'RIMS II Type I Employment'!HW29*VLOOKUP('Equation 4 Type I FTE'!$B29,'Equation 3 FTE Conversion'!$B$10:$E$32,4,FALSE)</f>
        <v>8.2412790697674407E-3</v>
      </c>
      <c r="HX29" s="25">
        <f>'RIMS II Type I Employment'!HX29*VLOOKUP('Equation 4 Type I FTE'!$B29,'Equation 3 FTE Conversion'!$B$10:$E$32,4,FALSE)</f>
        <v>3.7543604651162792E-3</v>
      </c>
      <c r="HY29" s="25">
        <f>'RIMS II Type I Employment'!HY29*VLOOKUP('Equation 4 Type I FTE'!$B29,'Equation 3 FTE Conversion'!$B$10:$E$32,4,FALSE)</f>
        <v>2.0145348837209303E-3</v>
      </c>
      <c r="HZ29" s="25">
        <f>'RIMS II Type I Employment'!HZ29*VLOOKUP('Equation 4 Type I FTE'!$B29,'Equation 3 FTE Conversion'!$B$10:$E$32,4,FALSE)</f>
        <v>6.1351744186046511E-3</v>
      </c>
      <c r="IA29" s="25">
        <f>'RIMS II Type I Employment'!IA29*VLOOKUP('Equation 4 Type I FTE'!$B29,'Equation 3 FTE Conversion'!$B$10:$E$32,4,FALSE)</f>
        <v>4.5784883720930234E-3</v>
      </c>
      <c r="IB29" s="25">
        <f>'RIMS II Type I Employment'!IB29*VLOOKUP('Equation 4 Type I FTE'!$B29,'Equation 3 FTE Conversion'!$B$10:$E$32,4,FALSE)</f>
        <v>8.7906976744186027E-3</v>
      </c>
      <c r="IC29" s="25">
        <f>'RIMS II Type I Employment'!IC29*VLOOKUP('Equation 4 Type I FTE'!$B29,'Equation 3 FTE Conversion'!$B$10:$E$32,4,FALSE)</f>
        <v>7.9665697674418598E-3</v>
      </c>
      <c r="ID29" s="25">
        <f>'RIMS II Type I Employment'!ID29*VLOOKUP('Equation 4 Type I FTE'!$B29,'Equation 3 FTE Conversion'!$B$10:$E$32,4,FALSE)</f>
        <v>5.8604651162790702E-3</v>
      </c>
      <c r="IE29" s="25">
        <f>'RIMS II Type I Employment'!IE29*VLOOKUP('Equation 4 Type I FTE'!$B29,'Equation 3 FTE Conversion'!$B$10:$E$32,4,FALSE)</f>
        <v>5.9520348837209299E-3</v>
      </c>
      <c r="IF29" s="25">
        <f>'RIMS II Type I Employment'!IF29*VLOOKUP('Equation 4 Type I FTE'!$B29,'Equation 3 FTE Conversion'!$B$10:$E$32,4,FALSE)</f>
        <v>5.4026162790697671E-3</v>
      </c>
      <c r="IG29" s="25">
        <f>'RIMS II Type I Employment'!IG29*VLOOKUP('Equation 4 Type I FTE'!$B29,'Equation 3 FTE Conversion'!$B$10:$E$32,4,FALSE)</f>
        <v>5.3110465116279065E-3</v>
      </c>
      <c r="IH29" s="25">
        <f>'RIMS II Type I Employment'!IH29*VLOOKUP('Equation 4 Type I FTE'!$B29,'Equation 3 FTE Conversion'!$B$10:$E$32,4,FALSE)</f>
        <v>7.8750000000000001E-3</v>
      </c>
      <c r="II29" s="25">
        <f>'RIMS II Type I Employment'!II29*VLOOKUP('Equation 4 Type I FTE'!$B29,'Equation 3 FTE Conversion'!$B$10:$E$32,4,FALSE)</f>
        <v>3.1133720930232554E-3</v>
      </c>
      <c r="IJ29" s="25">
        <f>'RIMS II Type I Employment'!IJ29*VLOOKUP('Equation 4 Type I FTE'!$B29,'Equation 3 FTE Conversion'!$B$10:$E$32,4,FALSE)</f>
        <v>6.0436046511627905E-3</v>
      </c>
      <c r="IK29" s="25">
        <f>'RIMS II Type I Employment'!IK29*VLOOKUP('Equation 4 Type I FTE'!$B29,'Equation 3 FTE Conversion'!$B$10:$E$32,4,FALSE)</f>
        <v>4.212209302325581E-3</v>
      </c>
      <c r="IL29" s="25">
        <f>'RIMS II Type I Employment'!IL29*VLOOKUP('Equation 4 Type I FTE'!$B29,'Equation 3 FTE Conversion'!$B$10:$E$32,4,FALSE)</f>
        <v>6.4098837209302321E-3</v>
      </c>
      <c r="IM29" s="25">
        <f>'RIMS II Type I Employment'!IM29*VLOOKUP('Equation 4 Type I FTE'!$B29,'Equation 3 FTE Conversion'!$B$10:$E$32,4,FALSE)</f>
        <v>6.8677325581395342E-3</v>
      </c>
      <c r="IN29" s="25">
        <f>'RIMS II Type I Employment'!IN29*VLOOKUP('Equation 4 Type I FTE'!$B29,'Equation 3 FTE Conversion'!$B$10:$E$32,4,FALSE)</f>
        <v>5.2194767441860468E-3</v>
      </c>
      <c r="IO29" s="25">
        <f>'RIMS II Type I Employment'!IO29*VLOOKUP('Equation 4 Type I FTE'!$B29,'Equation 3 FTE Conversion'!$B$10:$E$32,4,FALSE)</f>
        <v>4.944767441860465E-3</v>
      </c>
      <c r="IP29" s="25">
        <f>'RIMS II Type I Employment'!IP29*VLOOKUP('Equation 4 Type I FTE'!$B29,'Equation 3 FTE Conversion'!$B$10:$E$32,4,FALSE)</f>
        <v>5.9520348837209299E-3</v>
      </c>
      <c r="IQ29" s="25">
        <f>'RIMS II Type I Employment'!IQ29*VLOOKUP('Equation 4 Type I FTE'!$B29,'Equation 3 FTE Conversion'!$B$10:$E$32,4,FALSE)</f>
        <v>6.5014534883720936E-3</v>
      </c>
      <c r="IR29" s="25">
        <f>'RIMS II Type I Employment'!IR29*VLOOKUP('Equation 4 Type I FTE'!$B29,'Equation 3 FTE Conversion'!$B$10:$E$32,4,FALSE)</f>
        <v>1.3735465116279068E-2</v>
      </c>
      <c r="IS29" s="25">
        <f>'RIMS II Type I Employment'!IS29*VLOOKUP('Equation 4 Type I FTE'!$B29,'Equation 3 FTE Conversion'!$B$10:$E$32,4,FALSE)</f>
        <v>5.0363372093023247E-3</v>
      </c>
      <c r="IT29" s="25">
        <f>'RIMS II Type I Employment'!IT29*VLOOKUP('Equation 4 Type I FTE'!$B29,'Equation 3 FTE Conversion'!$B$10:$E$32,4,FALSE)</f>
        <v>3.6627906976744186E-3</v>
      </c>
      <c r="IU29" s="25">
        <f>'RIMS II Type I Employment'!IU29*VLOOKUP('Equation 4 Type I FTE'!$B29,'Equation 3 FTE Conversion'!$B$10:$E$32,4,FALSE)</f>
        <v>7.4446220930232551E-2</v>
      </c>
      <c r="IV29" s="25">
        <f>'RIMS II Type I Employment'!IV29*VLOOKUP('Equation 4 Type I FTE'!$B29,'Equation 3 FTE Conversion'!$B$10:$E$32,4,FALSE)</f>
        <v>1.391860465116279E-2</v>
      </c>
      <c r="IW29" s="25">
        <f>'RIMS II Type I Employment'!IW29*VLOOKUP('Equation 4 Type I FTE'!$B29,'Equation 3 FTE Conversion'!$B$10:$E$32,4,FALSE)</f>
        <v>6.9593023255813949E-3</v>
      </c>
      <c r="IX29" s="25">
        <f>'RIMS II Type I Employment'!IX29*VLOOKUP('Equation 4 Type I FTE'!$B29,'Equation 3 FTE Conversion'!$B$10:$E$32,4,FALSE)</f>
        <v>1.4651162790697675E-2</v>
      </c>
      <c r="IY29" s="25">
        <f>'RIMS II Type I Employment'!IY29*VLOOKUP('Equation 4 Type I FTE'!$B29,'Equation 3 FTE Conversion'!$B$10:$E$32,4,FALSE)</f>
        <v>8.2412790697674407E-3</v>
      </c>
      <c r="IZ29" s="25">
        <f>'RIMS II Type I Employment'!IZ29*VLOOKUP('Equation 4 Type I FTE'!$B29,'Equation 3 FTE Conversion'!$B$10:$E$32,4,FALSE)</f>
        <v>9.8895348837209299E-3</v>
      </c>
      <c r="JA29" s="25">
        <f>'RIMS II Type I Employment'!JA29*VLOOKUP('Equation 4 Type I FTE'!$B29,'Equation 3 FTE Conversion'!$B$10:$E$32,4,FALSE)</f>
        <v>9.2485465116279066E-3</v>
      </c>
      <c r="JB29" s="25">
        <f>'RIMS II Type I Employment'!JB29*VLOOKUP('Equation 4 Type I FTE'!$B29,'Equation 3 FTE Conversion'!$B$10:$E$32,4,FALSE)</f>
        <v>1.5566860465116279E-2</v>
      </c>
      <c r="JC29" s="25">
        <f>'RIMS II Type I Employment'!JC29*VLOOKUP('Equation 4 Type I FTE'!$B29,'Equation 3 FTE Conversion'!$B$10:$E$32,4,FALSE)</f>
        <v>7.7834302325581394E-3</v>
      </c>
      <c r="JD29" s="25">
        <f>'RIMS II Type I Employment'!JD29*VLOOKUP('Equation 4 Type I FTE'!$B29,'Equation 3 FTE Conversion'!$B$10:$E$32,4,FALSE)</f>
        <v>1.1995639534883721E-2</v>
      </c>
      <c r="JE29" s="25">
        <f>'RIMS II Type I Employment'!JE29*VLOOKUP('Equation 4 Type I FTE'!$B29,'Equation 3 FTE Conversion'!$B$10:$E$32,4,FALSE)</f>
        <v>1.1079941860465115E-2</v>
      </c>
      <c r="JF29" s="25">
        <f>'RIMS II Type I Employment'!JF29*VLOOKUP('Equation 4 Type I FTE'!$B29,'Equation 3 FTE Conversion'!$B$10:$E$32,4,FALSE)</f>
        <v>1.0255813953488372E-2</v>
      </c>
      <c r="JG29" s="25">
        <f>'RIMS II Type I Employment'!JG29*VLOOKUP('Equation 4 Type I FTE'!$B29,'Equation 3 FTE Conversion'!$B$10:$E$32,4,FALSE)</f>
        <v>1.0438953488372094E-2</v>
      </c>
      <c r="JH29" s="25">
        <f>'RIMS II Type I Employment'!JH29*VLOOKUP('Equation 4 Type I FTE'!$B29,'Equation 3 FTE Conversion'!$B$10:$E$32,4,FALSE)</f>
        <v>1.8130813953488374E-2</v>
      </c>
      <c r="JI29" s="25">
        <f>'RIMS II Type I Employment'!JI29*VLOOKUP('Equation 4 Type I FTE'!$B29,'Equation 3 FTE Conversion'!$B$10:$E$32,4,FALSE)</f>
        <v>1.1629360465116279E-2</v>
      </c>
      <c r="JJ29" s="25">
        <f>'RIMS II Type I Employment'!JJ29*VLOOKUP('Equation 4 Type I FTE'!$B29,'Equation 3 FTE Conversion'!$B$10:$E$32,4,FALSE)</f>
        <v>1.1079941860465115E-2</v>
      </c>
      <c r="JK29" s="25">
        <f>'RIMS II Type I Employment'!JK29*VLOOKUP('Equation 4 Type I FTE'!$B29,'Equation 3 FTE Conversion'!$B$10:$E$32,4,FALSE)</f>
        <v>1.0805232558139534E-2</v>
      </c>
      <c r="JL29" s="25">
        <f>'RIMS II Type I Employment'!JL29*VLOOKUP('Equation 4 Type I FTE'!$B29,'Equation 3 FTE Conversion'!$B$10:$E$32,4,FALSE)</f>
        <v>6.8677325581395346E-2</v>
      </c>
      <c r="JM29" s="25">
        <f>'RIMS II Type I Employment'!JM29*VLOOKUP('Equation 4 Type I FTE'!$B29,'Equation 3 FTE Conversion'!$B$10:$E$32,4,FALSE)</f>
        <v>1.2087209302325581E-2</v>
      </c>
      <c r="JN29" s="25">
        <f>'RIMS II Type I Employment'!JN29*VLOOKUP('Equation 4 Type I FTE'!$B29,'Equation 3 FTE Conversion'!$B$10:$E$32,4,FALSE)</f>
        <v>1.4101744186046511E-2</v>
      </c>
      <c r="JO29" s="25">
        <f>'RIMS II Type I Employment'!JO29*VLOOKUP('Equation 4 Type I FTE'!$B29,'Equation 3 FTE Conversion'!$B$10:$E$32,4,FALSE)</f>
        <v>9.8895348837209299E-3</v>
      </c>
      <c r="JP29" s="25">
        <f>'RIMS II Type I Employment'!JP29*VLOOKUP('Equation 4 Type I FTE'!$B29,'Equation 3 FTE Conversion'!$B$10:$E$32,4,FALSE)</f>
        <v>8.6075581395348832E-3</v>
      </c>
      <c r="JQ29" s="25">
        <f>'RIMS II Type I Employment'!JQ29*VLOOKUP('Equation 4 Type I FTE'!$B29,'Equation 3 FTE Conversion'!$B$10:$E$32,4,FALSE)</f>
        <v>7.417151162790697E-3</v>
      </c>
      <c r="JR29" s="25">
        <f>'RIMS II Type I Employment'!JR29*VLOOKUP('Equation 4 Type I FTE'!$B29,'Equation 3 FTE Conversion'!$B$10:$E$32,4,FALSE)</f>
        <v>3.3697674418604648E-2</v>
      </c>
      <c r="JS29" s="25">
        <f>'RIMS II Type I Employment'!JS29*VLOOKUP('Equation 4 Type I FTE'!$B29,'Equation 3 FTE Conversion'!$B$10:$E$32,4,FALSE)</f>
        <v>2.353343023255814E-2</v>
      </c>
      <c r="JT29" s="25">
        <f>'RIMS II Type I Employment'!JT29*VLOOKUP('Equation 4 Type I FTE'!$B29,'Equation 3 FTE Conversion'!$B$10:$E$32,4,FALSE)</f>
        <v>1.7856104651162791E-2</v>
      </c>
      <c r="JU29" s="25">
        <f>'RIMS II Type I Employment'!JU29*VLOOKUP('Equation 4 Type I FTE'!$B29,'Equation 3 FTE Conversion'!$B$10:$E$32,4,FALSE)</f>
        <v>1.3460755813953488E-2</v>
      </c>
      <c r="JV29" s="25">
        <f>'RIMS II Type I Employment'!JV29*VLOOKUP('Equation 4 Type I FTE'!$B29,'Equation 3 FTE Conversion'!$B$10:$E$32,4,FALSE)</f>
        <v>2.6463662790697673E-2</v>
      </c>
      <c r="JW29" s="25">
        <f>'RIMS II Type I Employment'!JW29*VLOOKUP('Equation 4 Type I FTE'!$B29,'Equation 3 FTE Conversion'!$B$10:$E$32,4,FALSE)</f>
        <v>2.6555232558139536E-2</v>
      </c>
      <c r="JX29" s="25">
        <f>'RIMS II Type I Employment'!JX29*VLOOKUP('Equation 4 Type I FTE'!$B29,'Equation 3 FTE Conversion'!$B$10:$E$32,4,FALSE)</f>
        <v>2.6188953488372094E-2</v>
      </c>
      <c r="JY29" s="25">
        <f>'RIMS II Type I Employment'!JY29*VLOOKUP('Equation 4 Type I FTE'!$B29,'Equation 3 FTE Conversion'!$B$10:$E$32,4,FALSE)</f>
        <v>1.4376453488372092E-2</v>
      </c>
      <c r="JZ29" s="25">
        <f>'RIMS II Type I Employment'!JZ29*VLOOKUP('Equation 4 Type I FTE'!$B29,'Equation 3 FTE Conversion'!$B$10:$E$32,4,FALSE)</f>
        <v>1.6574127906976745E-2</v>
      </c>
      <c r="KA29" s="25">
        <f>'RIMS II Type I Employment'!KA29*VLOOKUP('Equation 4 Type I FTE'!$B29,'Equation 3 FTE Conversion'!$B$10:$E$32,4,FALSE)</f>
        <v>1.3277616279069768E-2</v>
      </c>
      <c r="KB29" s="25">
        <f>'RIMS II Type I Employment'!KB29*VLOOKUP('Equation 4 Type I FTE'!$B29,'Equation 3 FTE Conversion'!$B$10:$E$32,4,FALSE)</f>
        <v>6.6845930232558139E-3</v>
      </c>
      <c r="KC29" s="25">
        <f>'RIMS II Type I Employment'!KC29*VLOOKUP('Equation 4 Type I FTE'!$B29,'Equation 3 FTE Conversion'!$B$10:$E$32,4,FALSE)</f>
        <v>7.0508720930232555E-3</v>
      </c>
      <c r="KD29" s="25">
        <f>'RIMS II Type I Employment'!KD29*VLOOKUP('Equation 4 Type I FTE'!$B29,'Equation 3 FTE Conversion'!$B$10:$E$32,4,FALSE)</f>
        <v>1.172093023255814E-2</v>
      </c>
      <c r="KE29" s="25">
        <f>'RIMS II Type I Employment'!KE29*VLOOKUP('Equation 4 Type I FTE'!$B29,'Equation 3 FTE Conversion'!$B$10:$E$32,4,FALSE)</f>
        <v>3.030959302325581E-2</v>
      </c>
      <c r="KF29" s="25">
        <f>'RIMS II Type I Employment'!KF29*VLOOKUP('Equation 4 Type I FTE'!$B29,'Equation 3 FTE Conversion'!$B$10:$E$32,4,FALSE)</f>
        <v>4.5784883720930231E-2</v>
      </c>
      <c r="KG29" s="25">
        <f>'RIMS II Type I Employment'!KG29*VLOOKUP('Equation 4 Type I FTE'!$B29,'Equation 3 FTE Conversion'!$B$10:$E$32,4,FALSE)</f>
        <v>9.3950581395348828E-2</v>
      </c>
      <c r="KH29" s="25">
        <f>'RIMS II Type I Employment'!KH29*VLOOKUP('Equation 4 Type I FTE'!$B29,'Equation 3 FTE Conversion'!$B$10:$E$32,4,FALSE)</f>
        <v>3.6261627906976748E-2</v>
      </c>
      <c r="KI29" s="25">
        <f>'RIMS II Type I Employment'!KI29*VLOOKUP('Equation 4 Type I FTE'!$B29,'Equation 3 FTE Conversion'!$B$10:$E$32,4,FALSE)</f>
        <v>1.565843023255814E-2</v>
      </c>
      <c r="KJ29" s="25">
        <f>'RIMS II Type I Employment'!KJ29*VLOOKUP('Equation 4 Type I FTE'!$B29,'Equation 3 FTE Conversion'!$B$10:$E$32,4,FALSE)</f>
        <v>4.3404069767441857E-2</v>
      </c>
      <c r="KK29" s="25">
        <f>'RIMS II Type I Employment'!KK29*VLOOKUP('Equation 4 Type I FTE'!$B29,'Equation 3 FTE Conversion'!$B$10:$E$32,4,FALSE)</f>
        <v>3.3239825581395349E-2</v>
      </c>
      <c r="KL29" s="25">
        <f>'RIMS II Type I Employment'!KL29*VLOOKUP('Equation 4 Type I FTE'!$B29,'Equation 3 FTE Conversion'!$B$10:$E$32,4,FALSE)</f>
        <v>5.6315406976744184E-2</v>
      </c>
      <c r="KM29" s="25">
        <f>'RIMS II Type I Employment'!KM29*VLOOKUP('Equation 4 Type I FTE'!$B29,'Equation 3 FTE Conversion'!$B$10:$E$32,4,FALSE)</f>
        <v>3.0492732558139536E-2</v>
      </c>
      <c r="KN29" s="25">
        <f>'RIMS II Type I Employment'!KN29*VLOOKUP('Equation 4 Type I FTE'!$B29,'Equation 3 FTE Conversion'!$B$10:$E$32,4,FALSE)</f>
        <v>5.5857558139534884E-3</v>
      </c>
      <c r="KO29" s="25">
        <f>'RIMS II Type I Employment'!KO29*VLOOKUP('Equation 4 Type I FTE'!$B29,'Equation 3 FTE Conversion'!$B$10:$E$32,4,FALSE)</f>
        <v>1.0347383720930232E-2</v>
      </c>
      <c r="KP29" s="25">
        <f>'RIMS II Type I Employment'!KP29*VLOOKUP('Equation 4 Type I FTE'!$B29,'Equation 3 FTE Conversion'!$B$10:$E$32,4,FALSE)</f>
        <v>2.1885174418604651E-2</v>
      </c>
      <c r="KQ29" s="25">
        <f>'RIMS II Type I Employment'!KQ29*VLOOKUP('Equation 4 Type I FTE'!$B29,'Equation 3 FTE Conversion'!$B$10:$E$32,4,FALSE)</f>
        <v>4.5693313953488371E-2</v>
      </c>
      <c r="KR29" s="25">
        <f>'RIMS II Type I Employment'!KR29*VLOOKUP('Equation 4 Type I FTE'!$B29,'Equation 3 FTE Conversion'!$B$10:$E$32,4,FALSE)</f>
        <v>1.565843023255814E-2</v>
      </c>
      <c r="KS29" s="25">
        <f>'RIMS II Type I Employment'!KS29*VLOOKUP('Equation 4 Type I FTE'!$B29,'Equation 3 FTE Conversion'!$B$10:$E$32,4,FALSE)</f>
        <v>3.9374999999999993E-2</v>
      </c>
      <c r="KT29" s="25">
        <f>'RIMS II Type I Employment'!KT29*VLOOKUP('Equation 4 Type I FTE'!$B29,'Equation 3 FTE Conversion'!$B$10:$E$32,4,FALSE)</f>
        <v>3.7543604651162792E-2</v>
      </c>
      <c r="KU29" s="25">
        <f>'RIMS II Type I Employment'!KU29*VLOOKUP('Equation 4 Type I FTE'!$B29,'Equation 3 FTE Conversion'!$B$10:$E$32,4,FALSE)</f>
        <v>3.5162790697674411E-2</v>
      </c>
      <c r="KV29" s="25">
        <f>'RIMS II Type I Employment'!KV29*VLOOKUP('Equation 4 Type I FTE'!$B29,'Equation 3 FTE Conversion'!$B$10:$E$32,4,FALSE)</f>
        <v>2.1610465116279069E-2</v>
      </c>
      <c r="KW29" s="25">
        <f>'RIMS II Type I Employment'!KW29*VLOOKUP('Equation 4 Type I FTE'!$B29,'Equation 3 FTE Conversion'!$B$10:$E$32,4,FALSE)</f>
        <v>3.8550872093023256E-2</v>
      </c>
      <c r="KX29" s="25">
        <f>'RIMS II Type I Employment'!KX29*VLOOKUP('Equation 4 Type I FTE'!$B29,'Equation 3 FTE Conversion'!$B$10:$E$32,4,FALSE)</f>
        <v>2.1885174418604651E-2</v>
      </c>
      <c r="KY29" s="25">
        <f>'RIMS II Type I Employment'!KY29*VLOOKUP('Equation 4 Type I FTE'!$B29,'Equation 3 FTE Conversion'!$B$10:$E$32,4,FALSE)</f>
        <v>4.1481104651162788E-2</v>
      </c>
      <c r="KZ29" s="25">
        <f>'RIMS II Type I Employment'!KZ29*VLOOKUP('Equation 4 Type I FTE'!$B29,'Equation 3 FTE Conversion'!$B$10:$E$32,4,FALSE)</f>
        <v>0.10264970930232559</v>
      </c>
      <c r="LA29" s="25">
        <f>'RIMS II Type I Employment'!LA29*VLOOKUP('Equation 4 Type I FTE'!$B29,'Equation 3 FTE Conversion'!$B$10:$E$32,4,FALSE)</f>
        <v>3.4979651162790691E-2</v>
      </c>
      <c r="LB29" s="25">
        <f>'RIMS II Type I Employment'!LB29*VLOOKUP('Equation 4 Type I FTE'!$B29,'Equation 3 FTE Conversion'!$B$10:$E$32,4,FALSE)</f>
        <v>3.955813953488372E-2</v>
      </c>
      <c r="LC29" s="25">
        <f>'RIMS II Type I Employment'!LC29*VLOOKUP('Equation 4 Type I FTE'!$B29,'Equation 3 FTE Conversion'!$B$10:$E$32,4,FALSE)</f>
        <v>5.9062499999999997E-2</v>
      </c>
      <c r="LD29" s="25">
        <f>'RIMS II Type I Employment'!LD29*VLOOKUP('Equation 4 Type I FTE'!$B29,'Equation 3 FTE Conversion'!$B$10:$E$32,4,FALSE)</f>
        <v>3.4155523255813953E-2</v>
      </c>
      <c r="LE29" s="25">
        <f>'RIMS II Type I Employment'!LE29*VLOOKUP('Equation 4 Type I FTE'!$B29,'Equation 3 FTE Conversion'!$B$10:$E$32,4,FALSE)</f>
        <v>2.9485465116279069E-2</v>
      </c>
      <c r="LF29" s="25">
        <f>'RIMS II Type I Employment'!LF29*VLOOKUP('Equation 4 Type I FTE'!$B29,'Equation 3 FTE Conversion'!$B$10:$E$32,4,FALSE)</f>
        <v>3.0859011627906975E-2</v>
      </c>
      <c r="LG29" s="25">
        <f>'RIMS II Type I Employment'!LG29*VLOOKUP('Equation 4 Type I FTE'!$B29,'Equation 3 FTE Conversion'!$B$10:$E$32,4,FALSE)</f>
        <v>2.0328488372093022E-2</v>
      </c>
      <c r="LH29" s="25">
        <f>'RIMS II Type I Employment'!LH29*VLOOKUP('Equation 4 Type I FTE'!$B29,'Equation 3 FTE Conversion'!$B$10:$E$32,4,FALSE)</f>
        <v>3.305668604651163E-2</v>
      </c>
      <c r="LI29" s="25">
        <f>'RIMS II Type I Employment'!LI29*VLOOKUP('Equation 4 Type I FTE'!$B29,'Equation 3 FTE Conversion'!$B$10:$E$32,4,FALSE)</f>
        <v>8.6991279069767429E-3</v>
      </c>
      <c r="LJ29" s="25">
        <f>'RIMS II Type I Employment'!LJ29*VLOOKUP('Equation 4 Type I FTE'!$B29,'Equation 3 FTE Conversion'!$B$10:$E$32,4,FALSE)</f>
        <v>2.8661337209302324E-2</v>
      </c>
      <c r="LK29" s="25">
        <f>'RIMS II Type I Employment'!LK29*VLOOKUP('Equation 4 Type I FTE'!$B29,'Equation 3 FTE Conversion'!$B$10:$E$32,4,FALSE)</f>
        <v>2.1335755813953489E-2</v>
      </c>
      <c r="LL29" s="25">
        <f>'RIMS II Type I Employment'!LL29*VLOOKUP('Equation 4 Type I FTE'!$B29,'Equation 3 FTE Conversion'!$B$10:$E$32,4,FALSE)</f>
        <v>4.3678779069767443E-2</v>
      </c>
      <c r="LM29" s="25">
        <f>'RIMS II Type I Employment'!LM29*VLOOKUP('Equation 4 Type I FTE'!$B29,'Equation 3 FTE Conversion'!$B$10:$E$32,4,FALSE)</f>
        <v>1.8954941860465115E-2</v>
      </c>
      <c r="LN29" s="25">
        <f>'RIMS II Type I Employment'!LN29*VLOOKUP('Equation 4 Type I FTE'!$B29,'Equation 3 FTE Conversion'!$B$10:$E$32,4,FALSE)</f>
        <v>6.7761627906976735E-2</v>
      </c>
      <c r="LO29" s="25">
        <f>'RIMS II Type I Employment'!LO29*VLOOKUP('Equation 4 Type I FTE'!$B29,'Equation 3 FTE Conversion'!$B$10:$E$32,4,FALSE)</f>
        <v>3.7268895348837205E-2</v>
      </c>
      <c r="LP29" s="25">
        <f>'RIMS II Type I Employment'!LP29*VLOOKUP('Equation 4 Type I FTE'!$B29,'Equation 3 FTE Conversion'!$B$10:$E$32,4,FALSE)</f>
        <v>5.6864825581395349E-2</v>
      </c>
      <c r="LQ29" s="25">
        <f>'RIMS II Type I Employment'!LQ29*VLOOKUP('Equation 4 Type I FTE'!$B29,'Equation 3 FTE Conversion'!$B$10:$E$32,4,FALSE)</f>
        <v>9.4225290697674421E-2</v>
      </c>
      <c r="LR29" s="25">
        <f>'RIMS II Type I Employment'!LR29*VLOOKUP('Equation 4 Type I FTE'!$B29,'Equation 3 FTE Conversion'!$B$10:$E$32,4,FALSE)</f>
        <v>5.1095930232558137E-2</v>
      </c>
      <c r="LS29" s="25">
        <f>'RIMS II Type I Employment'!LS29*VLOOKUP('Equation 4 Type I FTE'!$B29,'Equation 3 FTE Conversion'!$B$10:$E$32,4,FALSE)</f>
        <v>9.3950581395348828E-2</v>
      </c>
      <c r="LT29" s="25">
        <f>'RIMS II Type I Employment'!LT29*VLOOKUP('Equation 4 Type I FTE'!$B29,'Equation 3 FTE Conversion'!$B$10:$E$32,4,FALSE)</f>
        <v>3.6994186046511626E-2</v>
      </c>
      <c r="LU29" s="25">
        <f>'RIMS II Type I Employment'!LU29*VLOOKUP('Equation 4 Type I FTE'!$B29,'Equation 3 FTE Conversion'!$B$10:$E$32,4,FALSE)</f>
        <v>1.9046511627906975E-2</v>
      </c>
      <c r="LV29" s="25">
        <f>'RIMS II Type I Employment'!LV29*VLOOKUP('Equation 4 Type I FTE'!$B29,'Equation 3 FTE Conversion'!$B$10:$E$32,4,FALSE)</f>
        <v>2.371656976744186E-2</v>
      </c>
      <c r="LW29" s="25">
        <f>'RIMS II Type I Employment'!LW29*VLOOKUP('Equation 4 Type I FTE'!$B29,'Equation 3 FTE Conversion'!$B$10:$E$32,4,FALSE)</f>
        <v>1.987063953488372E-2</v>
      </c>
      <c r="LX29" s="25">
        <f>'RIMS II Type I Employment'!LX29*VLOOKUP('Equation 4 Type I FTE'!$B29,'Equation 3 FTE Conversion'!$B$10:$E$32,4,FALSE)</f>
        <v>4.1481104651162788E-2</v>
      </c>
      <c r="LY29" s="25">
        <f>'RIMS II Type I Employment'!LY29*VLOOKUP('Equation 4 Type I FTE'!$B29,'Equation 3 FTE Conversion'!$B$10:$E$32,4,FALSE)</f>
        <v>1.8222383720930234E-2</v>
      </c>
      <c r="LZ29" s="25">
        <f>'RIMS II Type I Employment'!LZ29*VLOOKUP('Equation 4 Type I FTE'!$B29,'Equation 3 FTE Conversion'!$B$10:$E$32,4,FALSE)</f>
        <v>2.371656976744186E-2</v>
      </c>
      <c r="MA29" s="25">
        <f>'RIMS II Type I Employment'!MA29*VLOOKUP('Equation 4 Type I FTE'!$B29,'Equation 3 FTE Conversion'!$B$10:$E$32,4,FALSE)</f>
        <v>0.10164244186046512</v>
      </c>
      <c r="MB29" s="25">
        <f>'RIMS II Type I Employment'!MB29*VLOOKUP('Equation 4 Type I FTE'!$B29,'Equation 3 FTE Conversion'!$B$10:$E$32,4,FALSE)</f>
        <v>1.2636627906976743E-2</v>
      </c>
      <c r="MC29" s="25">
        <f>'RIMS II Type I Employment'!MC29*VLOOKUP('Equation 4 Type I FTE'!$B29,'Equation 3 FTE Conversion'!$B$10:$E$32,4,FALSE)</f>
        <v>1.7672965116279069E-2</v>
      </c>
      <c r="MD29" s="25">
        <f>'RIMS II Type I Employment'!MD29*VLOOKUP('Equation 4 Type I FTE'!$B29,'Equation 3 FTE Conversion'!$B$10:$E$32,4,FALSE)</f>
        <v>1.5200581395348836E-2</v>
      </c>
      <c r="ME29" s="25">
        <f>'RIMS II Type I Employment'!ME29*VLOOKUP('Equation 4 Type I FTE'!$B29,'Equation 3 FTE Conversion'!$B$10:$E$32,4,FALSE)</f>
        <v>1.4468023255813955E-2</v>
      </c>
      <c r="MF29" s="25">
        <f>'RIMS II Type I Employment'!MF29*VLOOKUP('Equation 4 Type I FTE'!$B29,'Equation 3 FTE Conversion'!$B$10:$E$32,4,FALSE)</f>
        <v>7.6002906976744181E-2</v>
      </c>
      <c r="MG29" s="25">
        <f>'RIMS II Type I Employment'!MG29*VLOOKUP('Equation 4 Type I FTE'!$B29,'Equation 3 FTE Conversion'!$B$10:$E$32,4,FALSE)</f>
        <v>3.1774709302325579E-2</v>
      </c>
      <c r="MH29" s="25">
        <f>'RIMS II Type I Employment'!MH29*VLOOKUP('Equation 4 Type I FTE'!$B29,'Equation 3 FTE Conversion'!$B$10:$E$32,4,FALSE)</f>
        <v>2.0511627906976745E-2</v>
      </c>
      <c r="MI29" s="25">
        <f>'RIMS II Type I Employment'!MI29*VLOOKUP('Equation 4 Type I FTE'!$B29,'Equation 3 FTE Conversion'!$B$10:$E$32,4,FALSE)</f>
        <v>1.8313953488372094E-2</v>
      </c>
      <c r="MJ29" s="25">
        <f>'RIMS II Type I Employment'!MJ29*VLOOKUP('Equation 4 Type I FTE'!$B29,'Equation 3 FTE Conversion'!$B$10:$E$32,4,FALSE)</f>
        <v>2.1518895348837209E-2</v>
      </c>
      <c r="MK29" s="25">
        <f>'RIMS II Type I Employment'!MK29*VLOOKUP('Equation 4 Type I FTE'!$B29,'Equation 3 FTE Conversion'!$B$10:$E$32,4,FALSE)</f>
        <v>1.0164244186046511E-2</v>
      </c>
      <c r="ML29" s="25">
        <f>'RIMS II Type I Employment'!ML29*VLOOKUP('Equation 4 Type I FTE'!$B29,'Equation 3 FTE Conversion'!$B$10:$E$32,4,FALSE)</f>
        <v>2.225145348837209E-2</v>
      </c>
      <c r="MM29" s="25">
        <f>'RIMS II Type I Employment'!MM29*VLOOKUP('Equation 4 Type I FTE'!$B29,'Equation 3 FTE Conversion'!$B$10:$E$32,4,FALSE)</f>
        <v>2.9302325581395351E-3</v>
      </c>
      <c r="MN29" s="25">
        <f>'RIMS II Type I Employment'!MN29*VLOOKUP('Equation 4 Type I FTE'!$B29,'Equation 3 FTE Conversion'!$B$10:$E$32,4,FALSE)</f>
        <v>1.7764534883720932E-2</v>
      </c>
      <c r="MO29" s="25">
        <f>'RIMS II Type I Employment'!MO29*VLOOKUP('Equation 4 Type I FTE'!$B29,'Equation 3 FTE Conversion'!$B$10:$E$32,4,FALSE)</f>
        <v>8.424418604651162E-3</v>
      </c>
      <c r="MP29" s="25">
        <f>'RIMS II Type I Employment'!MP29*VLOOKUP('Equation 4 Type I FTE'!$B29,'Equation 3 FTE Conversion'!$B$10:$E$32,4,FALSE)</f>
        <v>1.5383720930232556E-2</v>
      </c>
      <c r="MQ29" s="25">
        <f>'RIMS II Type I Employment'!MQ29*VLOOKUP('Equation 4 Type I FTE'!$B29,'Equation 3 FTE Conversion'!$B$10:$E$32,4,FALSE)</f>
        <v>5.1279069767441857E-2</v>
      </c>
      <c r="MR29" s="25">
        <f>'RIMS II Type I Employment'!MR29*VLOOKUP('Equation 4 Type I FTE'!$B29,'Equation 3 FTE Conversion'!$B$10:$E$32,4,FALSE)</f>
        <v>1.593313953488372E-2</v>
      </c>
      <c r="MS29" s="25">
        <f>'RIMS II Type I Employment'!MS29*VLOOKUP('Equation 4 Type I FTE'!$B29,'Equation 3 FTE Conversion'!$B$10:$E$32,4,FALSE)</f>
        <v>6.3171235465116276</v>
      </c>
      <c r="MT29" s="25">
        <f>'RIMS II Type I Employment'!MT29*VLOOKUP('Equation 4 Type I FTE'!$B29,'Equation 3 FTE Conversion'!$B$10:$E$32,4,FALSE)</f>
        <v>1.7398255813953486E-2</v>
      </c>
      <c r="MU29" s="25">
        <f>'RIMS II Type I Employment'!MU29*VLOOKUP('Equation 4 Type I FTE'!$B29,'Equation 3 FTE Conversion'!$B$10:$E$32,4,FALSE)</f>
        <v>2.6738372093023256E-2</v>
      </c>
      <c r="MV29" s="25">
        <f>'RIMS II Type I Employment'!MV29*VLOOKUP('Equation 4 Type I FTE'!$B29,'Equation 3 FTE Conversion'!$B$10:$E$32,4,FALSE)</f>
        <v>1.7856104651162791E-2</v>
      </c>
      <c r="MW29" s="25">
        <f>'RIMS II Type I Employment'!MW29*VLOOKUP('Equation 4 Type I FTE'!$B29,'Equation 3 FTE Conversion'!$B$10:$E$32,4,FALSE)</f>
        <v>6.5014534883720936E-3</v>
      </c>
      <c r="MX29" s="25">
        <f>'RIMS II Type I Employment'!MX29*VLOOKUP('Equation 4 Type I FTE'!$B29,'Equation 3 FTE Conversion'!$B$10:$E$32,4,FALSE)</f>
        <v>7.0508720930232555E-3</v>
      </c>
      <c r="MY29" s="25">
        <f>'RIMS II Type I Employment'!MY29*VLOOKUP('Equation 4 Type I FTE'!$B29,'Equation 3 FTE Conversion'!$B$10:$E$32,4,FALSE)</f>
        <v>1.565843023255814E-2</v>
      </c>
      <c r="MZ29" s="25">
        <f>'RIMS II Type I Employment'!MZ29*VLOOKUP('Equation 4 Type I FTE'!$B29,'Equation 3 FTE Conversion'!$B$10:$E$32,4,FALSE)</f>
        <v>3.0218023255813953E-3</v>
      </c>
      <c r="NA29" s="25">
        <f>'RIMS II Type I Employment'!NA29*VLOOKUP('Equation 4 Type I FTE'!$B29,'Equation 3 FTE Conversion'!$B$10:$E$32,4,FALSE)</f>
        <v>1.6574127906976745E-2</v>
      </c>
      <c r="NB29" s="25">
        <f>'RIMS II Type I Employment'!NB29*VLOOKUP('Equation 4 Type I FTE'!$B29,'Equation 3 FTE Conversion'!$B$10:$E$32,4,FALSE)</f>
        <v>1.0072674418604652E-3</v>
      </c>
      <c r="NC29" s="25">
        <f>'RIMS II Type I Employment'!NC29*VLOOKUP('Equation 4 Type I FTE'!$B29,'Equation 3 FTE Conversion'!$B$10:$E$32,4,FALSE)</f>
        <v>1.1629360465116279E-2</v>
      </c>
      <c r="ND29" s="25">
        <f>'RIMS II Type I Employment'!ND29*VLOOKUP('Equation 4 Type I FTE'!$B29,'Equation 3 FTE Conversion'!$B$10:$E$32,4,FALSE)</f>
        <v>1.7856104651162791E-2</v>
      </c>
      <c r="NE29" s="25">
        <f>'RIMS II Type I Employment'!NE29*VLOOKUP('Equation 4 Type I FTE'!$B29,'Equation 3 FTE Conversion'!$B$10:$E$32,4,FALSE)</f>
        <v>2.911918604651163E-2</v>
      </c>
      <c r="NF29" s="25">
        <f>'RIMS II Type I Employment'!NF29*VLOOKUP('Equation 4 Type I FTE'!$B29,'Equation 3 FTE Conversion'!$B$10:$E$32,4,FALSE)</f>
        <v>3.8550872093023256E-2</v>
      </c>
      <c r="NG29" s="25">
        <f>'RIMS II Type I Employment'!NG29*VLOOKUP('Equation 4 Type I FTE'!$B29,'Equation 3 FTE Conversion'!$B$10:$E$32,4,FALSE)</f>
        <v>2.0236918604651162E-2</v>
      </c>
      <c r="NH29" s="25">
        <f>'RIMS II Type I Employment'!NH29*VLOOKUP('Equation 4 Type I FTE'!$B29,'Equation 3 FTE Conversion'!$B$10:$E$32,4,FALSE)</f>
        <v>1.2087209302325581E-2</v>
      </c>
      <c r="NI29" s="25">
        <f>'RIMS II Type I Employment'!NI29*VLOOKUP('Equation 4 Type I FTE'!$B29,'Equation 3 FTE Conversion'!$B$10:$E$32,4,FALSE)</f>
        <v>1.6299418604651162E-2</v>
      </c>
      <c r="NJ29" s="28">
        <f>'RIMS II Type I Employment'!NJ29*VLOOKUP('Equation 4 Type I FTE'!$B29,'Equation 3 FTE Conversion'!$B$10:$E$32,4,FALSE)</f>
        <v>0</v>
      </c>
    </row>
    <row r="30" spans="2:374" x14ac:dyDescent="0.3">
      <c r="B30" s="23" t="s">
        <v>573</v>
      </c>
      <c r="C30" s="25">
        <f>'RIMS II Type I Employment'!C30*VLOOKUP('Equation 4 Type I FTE'!$B30,'Equation 3 FTE Conversion'!$B$10:$E$32,4,FALSE)</f>
        <v>3.466606890826069E-2</v>
      </c>
      <c r="D30" s="25">
        <f>'RIMS II Type I Employment'!D30*VLOOKUP('Equation 4 Type I FTE'!$B30,'Equation 3 FTE Conversion'!$B$10:$E$32,4,FALSE)</f>
        <v>2.6059875466998752E-2</v>
      </c>
      <c r="E30" s="25">
        <f>'RIMS II Type I Employment'!E30*VLOOKUP('Equation 4 Type I FTE'!$B30,'Equation 3 FTE Conversion'!$B$10:$E$32,4,FALSE)</f>
        <v>1.7453682025736821E-2</v>
      </c>
      <c r="F30" s="25">
        <f>'RIMS II Type I Employment'!F30*VLOOKUP('Equation 4 Type I FTE'!$B30,'Equation 3 FTE Conversion'!$B$10:$E$32,4,FALSE)</f>
        <v>2.4772968036529681E-2</v>
      </c>
      <c r="G30" s="25">
        <f>'RIMS II Type I Employment'!G30*VLOOKUP('Equation 4 Type I FTE'!$B30,'Equation 3 FTE Conversion'!$B$10:$E$32,4,FALSE)</f>
        <v>2.5577285180572853E-2</v>
      </c>
      <c r="H30" s="25">
        <f>'RIMS II Type I Employment'!H30*VLOOKUP('Equation 4 Type I FTE'!$B30,'Equation 3 FTE Conversion'!$B$10:$E$32,4,FALSE)</f>
        <v>4.110060606060606E-2</v>
      </c>
      <c r="I30" s="25">
        <f>'RIMS II Type I Employment'!I30*VLOOKUP('Equation 4 Type I FTE'!$B30,'Equation 3 FTE Conversion'!$B$10:$E$32,4,FALSE)</f>
        <v>2.6220738895807387E-2</v>
      </c>
      <c r="J30" s="25">
        <f>'RIMS II Type I Employment'!J30*VLOOKUP('Equation 4 Type I FTE'!$B30,'Equation 3 FTE Conversion'!$B$10:$E$32,4,FALSE)</f>
        <v>3.4826932337069322E-2</v>
      </c>
      <c r="K30" s="25">
        <f>'RIMS II Type I Employment'!K30*VLOOKUP('Equation 4 Type I FTE'!$B30,'Equation 3 FTE Conversion'!$B$10:$E$32,4,FALSE)</f>
        <v>1.262777916147779E-2</v>
      </c>
      <c r="L30" s="25">
        <f>'RIMS II Type I Employment'!L30*VLOOKUP('Equation 4 Type I FTE'!$B30,'Equation 3 FTE Conversion'!$B$10:$E$32,4,FALSE)</f>
        <v>2.8794553756745538E-2</v>
      </c>
      <c r="M30" s="25">
        <f>'RIMS II Type I Employment'!M30*VLOOKUP('Equation 4 Type I FTE'!$B30,'Equation 3 FTE Conversion'!$B$10:$E$32,4,FALSE)</f>
        <v>1.4960298879202989E-2</v>
      </c>
      <c r="N30" s="25">
        <f>'RIMS II Type I Employment'!N30*VLOOKUP('Equation 4 Type I FTE'!$B30,'Equation 3 FTE Conversion'!$B$10:$E$32,4,FALSE)</f>
        <v>1.0214827729348277E-2</v>
      </c>
      <c r="O30" s="25">
        <f>'RIMS II Type I Employment'!O30*VLOOKUP('Equation 4 Type I FTE'!$B30,'Equation 3 FTE Conversion'!$B$10:$E$32,4,FALSE)</f>
        <v>1.3753823163138232E-2</v>
      </c>
      <c r="P30" s="25">
        <f>'RIMS II Type I Employment'!P30*VLOOKUP('Equation 4 Type I FTE'!$B30,'Equation 3 FTE Conversion'!$B$10:$E$32,4,FALSE)</f>
        <v>1.3592959734329595E-2</v>
      </c>
      <c r="Q30" s="25">
        <f>'RIMS II Type I Employment'!Q30*VLOOKUP('Equation 4 Type I FTE'!$B30,'Equation 3 FTE Conversion'!$B$10:$E$32,4,FALSE)</f>
        <v>0</v>
      </c>
      <c r="R30" s="25">
        <f>'RIMS II Type I Employment'!R30*VLOOKUP('Equation 4 Type I FTE'!$B30,'Equation 3 FTE Conversion'!$B$10:$E$32,4,FALSE)</f>
        <v>2.1475267745952677E-2</v>
      </c>
      <c r="S30" s="25">
        <f>'RIMS II Type I Employment'!S30*VLOOKUP('Equation 4 Type I FTE'!$B30,'Equation 3 FTE Conversion'!$B$10:$E$32,4,FALSE)</f>
        <v>2.6864192611041927E-2</v>
      </c>
      <c r="T30" s="25">
        <f>'RIMS II Type I Employment'!T30*VLOOKUP('Equation 4 Type I FTE'!$B30,'Equation 3 FTE Conversion'!$B$10:$E$32,4,FALSE)</f>
        <v>2.4129514321295141E-2</v>
      </c>
      <c r="U30" s="25">
        <f>'RIMS II Type I Employment'!U30*VLOOKUP('Equation 4 Type I FTE'!$B30,'Equation 3 FTE Conversion'!$B$10:$E$32,4,FALSE)</f>
        <v>2.6783760896637612E-2</v>
      </c>
      <c r="V30" s="25">
        <f>'RIMS II Type I Employment'!V30*VLOOKUP('Equation 4 Type I FTE'!$B30,'Equation 3 FTE Conversion'!$B$10:$E$32,4,FALSE)</f>
        <v>9.0003088418430882E-2</v>
      </c>
      <c r="W30" s="25">
        <f>'RIMS II Type I Employment'!W30*VLOOKUP('Equation 4 Type I FTE'!$B30,'Equation 3 FTE Conversion'!$B$10:$E$32,4,FALSE)</f>
        <v>5.5578314653383143E-2</v>
      </c>
      <c r="X30" s="25">
        <f>'RIMS II Type I Employment'!X30*VLOOKUP('Equation 4 Type I FTE'!$B30,'Equation 3 FTE Conversion'!$B$10:$E$32,4,FALSE)</f>
        <v>4.2226650062266502E-2</v>
      </c>
      <c r="Y30" s="25">
        <f>'RIMS II Type I Employment'!Y30*VLOOKUP('Equation 4 Type I FTE'!$B30,'Equation 3 FTE Conversion'!$B$10:$E$32,4,FALSE)</f>
        <v>2.3003470319634702E-2</v>
      </c>
      <c r="Z30" s="25">
        <f>'RIMS II Type I Employment'!Z30*VLOOKUP('Equation 4 Type I FTE'!$B30,'Equation 3 FTE Conversion'!$B$10:$E$32,4,FALSE)</f>
        <v>1.8338430884184308E-2</v>
      </c>
      <c r="AA30" s="25">
        <f>'RIMS II Type I Employment'!AA30*VLOOKUP('Equation 4 Type I FTE'!$B30,'Equation 3 FTE Conversion'!$B$10:$E$32,4,FALSE)</f>
        <v>3.4183478621834788E-2</v>
      </c>
      <c r="AB30" s="25">
        <f>'RIMS II Type I Employment'!AB30*VLOOKUP('Equation 4 Type I FTE'!$B30,'Equation 3 FTE Conversion'!$B$10:$E$32,4,FALSE)</f>
        <v>1.8821021170610214E-2</v>
      </c>
      <c r="AC30" s="25">
        <f>'RIMS II Type I Employment'!AC30*VLOOKUP('Equation 4 Type I FTE'!$B30,'Equation 3 FTE Conversion'!$B$10:$E$32,4,FALSE)</f>
        <v>1.9303611457036116E-2</v>
      </c>
      <c r="AD30" s="25">
        <f>'RIMS II Type I Employment'!AD30*VLOOKUP('Equation 4 Type I FTE'!$B30,'Equation 3 FTE Conversion'!$B$10:$E$32,4,FALSE)</f>
        <v>3.84463594852636E-2</v>
      </c>
      <c r="AE30" s="25">
        <f>'RIMS II Type I Employment'!AE30*VLOOKUP('Equation 4 Type I FTE'!$B30,'Equation 3 FTE Conversion'!$B$10:$E$32,4,FALSE)</f>
        <v>2.9518439186384395E-2</v>
      </c>
      <c r="AF30" s="25">
        <f>'RIMS II Type I Employment'!AF30*VLOOKUP('Equation 4 Type I FTE'!$B30,'Equation 3 FTE Conversion'!$B$10:$E$32,4,FALSE)</f>
        <v>4.2226650062266502E-2</v>
      </c>
      <c r="AG30" s="25">
        <f>'RIMS II Type I Employment'!AG30*VLOOKUP('Equation 4 Type I FTE'!$B30,'Equation 3 FTE Conversion'!$B$10:$E$32,4,FALSE)</f>
        <v>4.3674420921544208E-2</v>
      </c>
      <c r="AH30" s="25">
        <f>'RIMS II Type I Employment'!AH30*VLOOKUP('Equation 4 Type I FTE'!$B30,'Equation 3 FTE Conversion'!$B$10:$E$32,4,FALSE)</f>
        <v>3.3459593192195929E-2</v>
      </c>
      <c r="AI30" s="25">
        <f>'RIMS II Type I Employment'!AI30*VLOOKUP('Equation 4 Type I FTE'!$B30,'Equation 3 FTE Conversion'!$B$10:$E$32,4,FALSE)</f>
        <v>4.1824491490244912E-2</v>
      </c>
      <c r="AJ30" s="25">
        <f>'RIMS II Type I Employment'!AJ30*VLOOKUP('Equation 4 Type I FTE'!$B30,'Equation 3 FTE Conversion'!$B$10:$E$32,4,FALSE)</f>
        <v>3.6113839767538403E-2</v>
      </c>
      <c r="AK30" s="25">
        <f>'RIMS II Type I Employment'!AK30*VLOOKUP('Equation 4 Type I FTE'!$B30,'Equation 3 FTE Conversion'!$B$10:$E$32,4,FALSE)</f>
        <v>5.9197741801577421E-2</v>
      </c>
      <c r="AL30" s="25">
        <f>'RIMS II Type I Employment'!AL30*VLOOKUP('Equation 4 Type I FTE'!$B30,'Equation 3 FTE Conversion'!$B$10:$E$32,4,FALSE)</f>
        <v>4.9224209215442093E-2</v>
      </c>
      <c r="AM30" s="25">
        <f>'RIMS II Type I Employment'!AM30*VLOOKUP('Equation 4 Type I FTE'!$B30,'Equation 3 FTE Conversion'!$B$10:$E$32,4,FALSE)</f>
        <v>6.225414694894147E-2</v>
      </c>
      <c r="AN30" s="25">
        <f>'RIMS II Type I Employment'!AN30*VLOOKUP('Equation 4 Type I FTE'!$B30,'Equation 3 FTE Conversion'!$B$10:$E$32,4,FALSE)</f>
        <v>2.1716562889165628E-2</v>
      </c>
      <c r="AO30" s="25">
        <f>'RIMS II Type I Employment'!AO30*VLOOKUP('Equation 4 Type I FTE'!$B30,'Equation 3 FTE Conversion'!$B$10:$E$32,4,FALSE)</f>
        <v>3.0644483188044833E-2</v>
      </c>
      <c r="AP30" s="25">
        <f>'RIMS II Type I Employment'!AP30*VLOOKUP('Equation 4 Type I FTE'!$B30,'Equation 3 FTE Conversion'!$B$10:$E$32,4,FALSE)</f>
        <v>4.1904923204649232E-2</v>
      </c>
      <c r="AQ30" s="25">
        <f>'RIMS II Type I Employment'!AQ30*VLOOKUP('Equation 4 Type I FTE'!$B30,'Equation 3 FTE Conversion'!$B$10:$E$32,4,FALSE)</f>
        <v>4.447873806558738E-2</v>
      </c>
      <c r="AR30" s="25">
        <f>'RIMS II Type I Employment'!AR30*VLOOKUP('Equation 4 Type I FTE'!$B30,'Equation 3 FTE Conversion'!$B$10:$E$32,4,FALSE)</f>
        <v>3.2816139476961395E-2</v>
      </c>
      <c r="AS30" s="25">
        <f>'RIMS II Type I Employment'!AS30*VLOOKUP('Equation 4 Type I FTE'!$B30,'Equation 3 FTE Conversion'!$B$10:$E$32,4,FALSE)</f>
        <v>4.142233291822333E-2</v>
      </c>
      <c r="AT30" s="25">
        <f>'RIMS II Type I Employment'!AT30*VLOOKUP('Equation 4 Type I FTE'!$B30,'Equation 3 FTE Conversion'!$B$10:$E$32,4,FALSE)</f>
        <v>5.1235002075550026E-2</v>
      </c>
      <c r="AU30" s="25">
        <f>'RIMS II Type I Employment'!AU30*VLOOKUP('Equation 4 Type I FTE'!$B30,'Equation 3 FTE Conversion'!$B$10:$E$32,4,FALSE)</f>
        <v>3.1529232046492321E-2</v>
      </c>
      <c r="AV30" s="25">
        <f>'RIMS II Type I Employment'!AV30*VLOOKUP('Equation 4 Type I FTE'!$B30,'Equation 3 FTE Conversion'!$B$10:$E$32,4,FALSE)</f>
        <v>3.5631249481112494E-2</v>
      </c>
      <c r="AW30" s="25">
        <f>'RIMS II Type I Employment'!AW30*VLOOKUP('Equation 4 Type I FTE'!$B30,'Equation 3 FTE Conversion'!$B$10:$E$32,4,FALSE)</f>
        <v>2.1957858032378583E-2</v>
      </c>
      <c r="AX30" s="25">
        <f>'RIMS II Type I Employment'!AX30*VLOOKUP('Equation 4 Type I FTE'!$B30,'Equation 3 FTE Conversion'!$B$10:$E$32,4,FALSE)</f>
        <v>2.5738148609381489E-2</v>
      </c>
      <c r="AY30" s="25">
        <f>'RIMS II Type I Employment'!AY30*VLOOKUP('Equation 4 Type I FTE'!$B30,'Equation 3 FTE Conversion'!$B$10:$E$32,4,FALSE)</f>
        <v>1.5121162308011624E-2</v>
      </c>
      <c r="AZ30" s="25">
        <f>'RIMS II Type I Employment'!AZ30*VLOOKUP('Equation 4 Type I FTE'!$B30,'Equation 3 FTE Conversion'!$B$10:$E$32,4,FALSE)</f>
        <v>1.8499294312992944E-2</v>
      </c>
      <c r="BA30" s="25">
        <f>'RIMS II Type I Employment'!BA30*VLOOKUP('Equation 4 Type I FTE'!$B30,'Equation 3 FTE Conversion'!$B$10:$E$32,4,FALSE)</f>
        <v>2.0268792029887919E-2</v>
      </c>
      <c r="BB30" s="25">
        <f>'RIMS II Type I Employment'!BB30*VLOOKUP('Equation 4 Type I FTE'!$B30,'Equation 3 FTE Conversion'!$B$10:$E$32,4,FALSE)</f>
        <v>4.142233291822333E-2</v>
      </c>
      <c r="BC30" s="25">
        <f>'RIMS II Type I Employment'!BC30*VLOOKUP('Equation 4 Type I FTE'!$B30,'Equation 3 FTE Conversion'!$B$10:$E$32,4,FALSE)</f>
        <v>5.3808816936488174E-2</v>
      </c>
      <c r="BD30" s="25">
        <f>'RIMS II Type I Employment'!BD30*VLOOKUP('Equation 4 Type I FTE'!$B30,'Equation 3 FTE Conversion'!$B$10:$E$32,4,FALSE)</f>
        <v>2.4933831465338313E-2</v>
      </c>
      <c r="BE30" s="25">
        <f>'RIMS II Type I Employment'!BE30*VLOOKUP('Equation 4 Type I FTE'!$B30,'Equation 3 FTE Conversion'!$B$10:$E$32,4,FALSE)</f>
        <v>3.9170244914902452E-2</v>
      </c>
      <c r="BF30" s="25">
        <f>'RIMS II Type I Employment'!BF30*VLOOKUP('Equation 4 Type I FTE'!$B30,'Equation 3 FTE Conversion'!$B$10:$E$32,4,FALSE)</f>
        <v>3.1046641760066419E-2</v>
      </c>
      <c r="BG30" s="25">
        <f>'RIMS II Type I Employment'!BG30*VLOOKUP('Equation 4 Type I FTE'!$B30,'Equation 3 FTE Conversion'!$B$10:$E$32,4,FALSE)</f>
        <v>3.2172685761726862E-2</v>
      </c>
      <c r="BH30" s="25">
        <f>'RIMS II Type I Employment'!BH30*VLOOKUP('Equation 4 Type I FTE'!$B30,'Equation 3 FTE Conversion'!$B$10:$E$32,4,FALSE)</f>
        <v>3.9411540058115403E-2</v>
      </c>
      <c r="BI30" s="25">
        <f>'RIMS II Type I Employment'!BI30*VLOOKUP('Equation 4 Type I FTE'!$B30,'Equation 3 FTE Conversion'!$B$10:$E$32,4,FALSE)</f>
        <v>4.4720033208800331E-2</v>
      </c>
      <c r="BJ30" s="25">
        <f>'RIMS II Type I Employment'!BJ30*VLOOKUP('Equation 4 Type I FTE'!$B30,'Equation 3 FTE Conversion'!$B$10:$E$32,4,FALSE)</f>
        <v>2.6381602324616026E-2</v>
      </c>
      <c r="BK30" s="25">
        <f>'RIMS II Type I Employment'!BK30*VLOOKUP('Equation 4 Type I FTE'!$B30,'Equation 3 FTE Conversion'!$B$10:$E$32,4,FALSE)</f>
        <v>3.9894130344541305E-2</v>
      </c>
      <c r="BL30" s="25">
        <f>'RIMS II Type I Employment'!BL30*VLOOKUP('Equation 4 Type I FTE'!$B30,'Equation 3 FTE Conversion'!$B$10:$E$32,4,FALSE)</f>
        <v>1.9625338314653386E-2</v>
      </c>
      <c r="BM30" s="25">
        <f>'RIMS II Type I Employment'!BM30*VLOOKUP('Equation 4 Type I FTE'!$B30,'Equation 3 FTE Conversion'!$B$10:$E$32,4,FALSE)</f>
        <v>5.3406658364466585E-2</v>
      </c>
      <c r="BN30" s="25">
        <f>'RIMS II Type I Employment'!BN30*VLOOKUP('Equation 4 Type I FTE'!$B30,'Equation 3 FTE Conversion'!$B$10:$E$32,4,FALSE)</f>
        <v>3.5550817766708181E-2</v>
      </c>
      <c r="BO30" s="25">
        <f>'RIMS II Type I Employment'!BO30*VLOOKUP('Equation 4 Type I FTE'!$B30,'Equation 3 FTE Conversion'!$B$10:$E$32,4,FALSE)</f>
        <v>4.9626367787463675E-2</v>
      </c>
      <c r="BP30" s="25">
        <f>'RIMS II Type I Employment'!BP30*VLOOKUP('Equation 4 Type I FTE'!$B30,'Equation 3 FTE Conversion'!$B$10:$E$32,4,FALSE)</f>
        <v>4.3111398920713993E-2</v>
      </c>
      <c r="BQ30" s="25">
        <f>'RIMS II Type I Employment'!BQ30*VLOOKUP('Equation 4 Type I FTE'!$B30,'Equation 3 FTE Conversion'!$B$10:$E$32,4,FALSE)</f>
        <v>3.434434205064342E-2</v>
      </c>
      <c r="BR30" s="25">
        <f>'RIMS II Type I Employment'!BR30*VLOOKUP('Equation 4 Type I FTE'!$B30,'Equation 3 FTE Conversion'!$B$10:$E$32,4,FALSE)</f>
        <v>1.8579726027397259E-2</v>
      </c>
      <c r="BS30" s="25">
        <f>'RIMS II Type I Employment'!BS30*VLOOKUP('Equation 4 Type I FTE'!$B30,'Equation 3 FTE Conversion'!$B$10:$E$32,4,FALSE)</f>
        <v>3.3942183478621837E-2</v>
      </c>
      <c r="BT30" s="25">
        <f>'RIMS II Type I Employment'!BT30*VLOOKUP('Equation 4 Type I FTE'!$B30,'Equation 3 FTE Conversion'!$B$10:$E$32,4,FALSE)</f>
        <v>2.5577285180572853E-2</v>
      </c>
      <c r="BU30" s="25">
        <f>'RIMS II Type I Employment'!BU30*VLOOKUP('Equation 4 Type I FTE'!$B30,'Equation 3 FTE Conversion'!$B$10:$E$32,4,FALSE)</f>
        <v>3.2011822332918223E-2</v>
      </c>
      <c r="BV30" s="25">
        <f>'RIMS II Type I Employment'!BV30*VLOOKUP('Equation 4 Type I FTE'!$B30,'Equation 3 FTE Conversion'!$B$10:$E$32,4,FALSE)</f>
        <v>1.8257999169779993E-2</v>
      </c>
      <c r="BW30" s="25">
        <f>'RIMS II Type I Employment'!BW30*VLOOKUP('Equation 4 Type I FTE'!$B30,'Equation 3 FTE Conversion'!$B$10:$E$32,4,FALSE)</f>
        <v>3.4505205479452059E-2</v>
      </c>
      <c r="BX30" s="25">
        <f>'RIMS II Type I Employment'!BX30*VLOOKUP('Equation 4 Type I FTE'!$B30,'Equation 3 FTE Conversion'!$B$10:$E$32,4,FALSE)</f>
        <v>2.7990236612702366E-2</v>
      </c>
      <c r="BY30" s="25">
        <f>'RIMS II Type I Employment'!BY30*VLOOKUP('Equation 4 Type I FTE'!$B30,'Equation 3 FTE Conversion'!$B$10:$E$32,4,FALSE)</f>
        <v>1.6649364881693648E-2</v>
      </c>
      <c r="BZ30" s="25">
        <f>'RIMS II Type I Employment'!BZ30*VLOOKUP('Equation 4 Type I FTE'!$B30,'Equation 3 FTE Conversion'!$B$10:$E$32,4,FALSE)</f>
        <v>1.9062316313823161E-2</v>
      </c>
      <c r="CA30" s="25">
        <f>'RIMS II Type I Employment'!CA30*VLOOKUP('Equation 4 Type I FTE'!$B30,'Equation 3 FTE Conversion'!$B$10:$E$32,4,FALSE)</f>
        <v>4.850032378580324E-2</v>
      </c>
      <c r="CB30" s="25">
        <f>'RIMS II Type I Employment'!CB30*VLOOKUP('Equation 4 Type I FTE'!$B30,'Equation 3 FTE Conversion'!$B$10:$E$32,4,FALSE)</f>
        <v>2.7185919468659191E-2</v>
      </c>
      <c r="CC30" s="25">
        <f>'RIMS II Type I Employment'!CC30*VLOOKUP('Equation 4 Type I FTE'!$B30,'Equation 3 FTE Conversion'!$B$10:$E$32,4,FALSE)</f>
        <v>4.0215857202158575E-2</v>
      </c>
      <c r="CD30" s="25">
        <f>'RIMS II Type I Employment'!CD30*VLOOKUP('Equation 4 Type I FTE'!$B30,'Equation 3 FTE Conversion'!$B$10:$E$32,4,FALSE)</f>
        <v>5.3245794935657946E-2</v>
      </c>
      <c r="CE30" s="25">
        <f>'RIMS II Type I Employment'!CE30*VLOOKUP('Equation 4 Type I FTE'!$B30,'Equation 3 FTE Conversion'!$B$10:$E$32,4,FALSE)</f>
        <v>4.3835284350352846E-2</v>
      </c>
      <c r="CF30" s="25">
        <f>'RIMS II Type I Employment'!CF30*VLOOKUP('Equation 4 Type I FTE'!$B30,'Equation 3 FTE Conversion'!$B$10:$E$32,4,FALSE)</f>
        <v>3.2333549190535493E-2</v>
      </c>
      <c r="CG30" s="25">
        <f>'RIMS II Type I Employment'!CG30*VLOOKUP('Equation 4 Type I FTE'!$B30,'Equation 3 FTE Conversion'!$B$10:$E$32,4,FALSE)</f>
        <v>4.0939742631797428E-2</v>
      </c>
      <c r="CH30" s="25">
        <f>'RIMS II Type I Employment'!CH30*VLOOKUP('Equation 4 Type I FTE'!$B30,'Equation 3 FTE Conversion'!$B$10:$E$32,4,FALSE)</f>
        <v>1.9625338314653386E-2</v>
      </c>
      <c r="CI30" s="25">
        <f>'RIMS II Type I Employment'!CI30*VLOOKUP('Equation 4 Type I FTE'!$B30,'Equation 3 FTE Conversion'!$B$10:$E$32,4,FALSE)</f>
        <v>2.7990236612702366E-2</v>
      </c>
      <c r="CJ30" s="25">
        <f>'RIMS II Type I Employment'!CJ30*VLOOKUP('Equation 4 Type I FTE'!$B30,'Equation 3 FTE Conversion'!$B$10:$E$32,4,FALSE)</f>
        <v>3.2896571191365714E-2</v>
      </c>
      <c r="CK30" s="25">
        <f>'RIMS II Type I Employment'!CK30*VLOOKUP('Equation 4 Type I FTE'!$B30,'Equation 3 FTE Conversion'!$B$10:$E$32,4,FALSE)</f>
        <v>3.2655276048152757E-2</v>
      </c>
      <c r="CL30" s="25">
        <f>'RIMS II Type I Employment'!CL30*VLOOKUP('Equation 4 Type I FTE'!$B30,'Equation 3 FTE Conversion'!$B$10:$E$32,4,FALSE)</f>
        <v>4.9304640929846412E-2</v>
      </c>
      <c r="CM30" s="25">
        <f>'RIMS II Type I Employment'!CM30*VLOOKUP('Equation 4 Type I FTE'!$B30,'Equation 3 FTE Conversion'!$B$10:$E$32,4,FALSE)</f>
        <v>2.9035848899958489E-2</v>
      </c>
      <c r="CN30" s="25">
        <f>'RIMS II Type I Employment'!CN30*VLOOKUP('Equation 4 Type I FTE'!$B30,'Equation 3 FTE Conversion'!$B$10:$E$32,4,FALSE)</f>
        <v>1.8177567455375673E-2</v>
      </c>
      <c r="CO30" s="25">
        <f>'RIMS II Type I Employment'!CO30*VLOOKUP('Equation 4 Type I FTE'!$B30,'Equation 3 FTE Conversion'!$B$10:$E$32,4,FALSE)</f>
        <v>2.5818580323785801E-2</v>
      </c>
      <c r="CP30" s="25">
        <f>'RIMS II Type I Employment'!CP30*VLOOKUP('Equation 4 Type I FTE'!$B30,'Equation 3 FTE Conversion'!$B$10:$E$32,4,FALSE)</f>
        <v>2.9357575757575756E-2</v>
      </c>
      <c r="CQ30" s="25">
        <f>'RIMS II Type I Employment'!CQ30*VLOOKUP('Equation 4 Type I FTE'!$B30,'Equation 3 FTE Conversion'!$B$10:$E$32,4,FALSE)</f>
        <v>2.7346782897467833E-2</v>
      </c>
      <c r="CR30" s="25">
        <f>'RIMS II Type I Employment'!CR30*VLOOKUP('Equation 4 Type I FTE'!$B30,'Equation 3 FTE Conversion'!$B$10:$E$32,4,FALSE)</f>
        <v>2.6140307181403075E-2</v>
      </c>
      <c r="CS30" s="25">
        <f>'RIMS II Type I Employment'!CS30*VLOOKUP('Equation 4 Type I FTE'!$B30,'Equation 3 FTE Conversion'!$B$10:$E$32,4,FALSE)</f>
        <v>2.8553258613532584E-2</v>
      </c>
      <c r="CT30" s="25">
        <f>'RIMS II Type I Employment'!CT30*VLOOKUP('Equation 4 Type I FTE'!$B30,'Equation 3 FTE Conversion'!$B$10:$E$32,4,FALSE)</f>
        <v>2.2842606890826071E-2</v>
      </c>
      <c r="CU30" s="25">
        <f>'RIMS II Type I Employment'!CU30*VLOOKUP('Equation 4 Type I FTE'!$B30,'Equation 3 FTE Conversion'!$B$10:$E$32,4,FALSE)</f>
        <v>3.9813698630136986E-2</v>
      </c>
      <c r="CV30" s="25">
        <f>'RIMS II Type I Employment'!CV30*VLOOKUP('Equation 4 Type I FTE'!$B30,'Equation 3 FTE Conversion'!$B$10:$E$32,4,FALSE)</f>
        <v>3.8205064342050642E-2</v>
      </c>
      <c r="CW30" s="25">
        <f>'RIMS II Type I Employment'!CW30*VLOOKUP('Equation 4 Type I FTE'!$B30,'Equation 3 FTE Conversion'!$B$10:$E$32,4,FALSE)</f>
        <v>2.7185919468659191E-2</v>
      </c>
      <c r="CX30" s="25">
        <f>'RIMS II Type I Employment'!CX30*VLOOKUP('Equation 4 Type I FTE'!$B30,'Equation 3 FTE Conversion'!$B$10:$E$32,4,FALSE)</f>
        <v>3.5148659194686592E-2</v>
      </c>
      <c r="CY30" s="25">
        <f>'RIMS II Type I Employment'!CY30*VLOOKUP('Equation 4 Type I FTE'!$B30,'Equation 3 FTE Conversion'!$B$10:$E$32,4,FALSE)</f>
        <v>2.597944375259444E-2</v>
      </c>
      <c r="CZ30" s="25">
        <f>'RIMS II Type I Employment'!CZ30*VLOOKUP('Equation 4 Type I FTE'!$B30,'Equation 3 FTE Conversion'!$B$10:$E$32,4,FALSE)</f>
        <v>1.5282025736820257E-2</v>
      </c>
      <c r="DA30" s="25">
        <f>'RIMS II Type I Employment'!DA30*VLOOKUP('Equation 4 Type I FTE'!$B30,'Equation 3 FTE Conversion'!$B$10:$E$32,4,FALSE)</f>
        <v>3.4424773765047739E-2</v>
      </c>
      <c r="DB30" s="25">
        <f>'RIMS II Type I Employment'!DB30*VLOOKUP('Equation 4 Type I FTE'!$B30,'Equation 3 FTE Conversion'!$B$10:$E$32,4,FALSE)</f>
        <v>1.2708210875882111E-2</v>
      </c>
      <c r="DC30" s="25">
        <f>'RIMS II Type I Employment'!DC30*VLOOKUP('Equation 4 Type I FTE'!$B30,'Equation 3 FTE Conversion'!$B$10:$E$32,4,FALSE)</f>
        <v>1.8338430884184308E-2</v>
      </c>
      <c r="DD30" s="25">
        <f>'RIMS II Type I Employment'!DD30*VLOOKUP('Equation 4 Type I FTE'!$B30,'Equation 3 FTE Conversion'!$B$10:$E$32,4,FALSE)</f>
        <v>1.4879867164798671E-2</v>
      </c>
      <c r="DE30" s="25">
        <f>'RIMS II Type I Employment'!DE30*VLOOKUP('Equation 4 Type I FTE'!$B30,'Equation 3 FTE Conversion'!$B$10:$E$32,4,FALSE)</f>
        <v>2.1394836031548358E-2</v>
      </c>
      <c r="DF30" s="25">
        <f>'RIMS II Type I Employment'!DF30*VLOOKUP('Equation 4 Type I FTE'!$B30,'Equation 3 FTE Conversion'!$B$10:$E$32,4,FALSE)</f>
        <v>1.4638572021585722E-2</v>
      </c>
      <c r="DG30" s="25">
        <f>'RIMS II Type I Employment'!DG30*VLOOKUP('Equation 4 Type I FTE'!$B30,'Equation 3 FTE Conversion'!$B$10:$E$32,4,FALSE)</f>
        <v>2.0107928601079288E-2</v>
      </c>
      <c r="DH30" s="25">
        <f>'RIMS II Type I Employment'!DH30*VLOOKUP('Equation 4 Type I FTE'!$B30,'Equation 3 FTE Conversion'!$B$10:$E$32,4,FALSE)</f>
        <v>2.8553258613532584E-2</v>
      </c>
      <c r="DI30" s="25">
        <f>'RIMS II Type I Employment'!DI30*VLOOKUP('Equation 4 Type I FTE'!$B30,'Equation 3 FTE Conversion'!$B$10:$E$32,4,FALSE)</f>
        <v>1.214518887505189E-2</v>
      </c>
      <c r="DJ30" s="25">
        <f>'RIMS II Type I Employment'!DJ30*VLOOKUP('Equation 4 Type I FTE'!$B30,'Equation 3 FTE Conversion'!$B$10:$E$32,4,FALSE)</f>
        <v>1.1984325446243255E-2</v>
      </c>
      <c r="DK30" s="25">
        <f>'RIMS II Type I Employment'!DK30*VLOOKUP('Equation 4 Type I FTE'!$B30,'Equation 3 FTE Conversion'!$B$10:$E$32,4,FALSE)</f>
        <v>2.3486060606060608E-2</v>
      </c>
      <c r="DL30" s="25">
        <f>'RIMS II Type I Employment'!DL30*VLOOKUP('Equation 4 Type I FTE'!$B30,'Equation 3 FTE Conversion'!$B$10:$E$32,4,FALSE)</f>
        <v>2.3486060606060608E-2</v>
      </c>
      <c r="DM30" s="25">
        <f>'RIMS II Type I Employment'!DM30*VLOOKUP('Equation 4 Type I FTE'!$B30,'Equation 3 FTE Conversion'!$B$10:$E$32,4,FALSE)</f>
        <v>6.9171274387712749E-3</v>
      </c>
      <c r="DN30" s="25">
        <f>'RIMS II Type I Employment'!DN30*VLOOKUP('Equation 4 Type I FTE'!$B30,'Equation 3 FTE Conversion'!$B$10:$E$32,4,FALSE)</f>
        <v>2.9518439186384395E-2</v>
      </c>
      <c r="DO30" s="25">
        <f>'RIMS II Type I Employment'!DO30*VLOOKUP('Equation 4 Type I FTE'!$B30,'Equation 3 FTE Conversion'!$B$10:$E$32,4,FALSE)</f>
        <v>1.5764616023246161E-2</v>
      </c>
      <c r="DP30" s="25">
        <f>'RIMS II Type I Employment'!DP30*VLOOKUP('Equation 4 Type I FTE'!$B30,'Equation 3 FTE Conversion'!$B$10:$E$32,4,FALSE)</f>
        <v>1.3432096305520964E-2</v>
      </c>
      <c r="DQ30" s="25">
        <f>'RIMS II Type I Employment'!DQ30*VLOOKUP('Equation 4 Type I FTE'!$B30,'Equation 3 FTE Conversion'!$B$10:$E$32,4,FALSE)</f>
        <v>1.3673391448733916E-2</v>
      </c>
      <c r="DR30" s="25">
        <f>'RIMS II Type I Employment'!DR30*VLOOKUP('Equation 4 Type I FTE'!$B30,'Equation 3 FTE Conversion'!$B$10:$E$32,4,FALSE)</f>
        <v>3.2011822332918223E-2</v>
      </c>
      <c r="DS30" s="25">
        <f>'RIMS II Type I Employment'!DS30*VLOOKUP('Equation 4 Type I FTE'!$B30,'Equation 3 FTE Conversion'!$B$10:$E$32,4,FALSE)</f>
        <v>1.9464474885844747E-2</v>
      </c>
      <c r="DT30" s="25">
        <f>'RIMS II Type I Employment'!DT30*VLOOKUP('Equation 4 Type I FTE'!$B30,'Equation 3 FTE Conversion'!$B$10:$E$32,4,FALSE)</f>
        <v>2.1716562889165628E-2</v>
      </c>
      <c r="DU30" s="25">
        <f>'RIMS II Type I Employment'!DU30*VLOOKUP('Equation 4 Type I FTE'!$B30,'Equation 3 FTE Conversion'!$B$10:$E$32,4,FALSE)</f>
        <v>2.790980489829805E-2</v>
      </c>
      <c r="DV30" s="25">
        <f>'RIMS II Type I Employment'!DV30*VLOOKUP('Equation 4 Type I FTE'!$B30,'Equation 3 FTE Conversion'!$B$10:$E$32,4,FALSE)</f>
        <v>2.1153540888335411E-2</v>
      </c>
      <c r="DW30" s="25">
        <f>'RIMS II Type I Employment'!DW30*VLOOKUP('Equation 4 Type I FTE'!$B30,'Equation 3 FTE Conversion'!$B$10:$E$32,4,FALSE)</f>
        <v>1.9303611457036116E-2</v>
      </c>
      <c r="DX30" s="25">
        <f>'RIMS II Type I Employment'!DX30*VLOOKUP('Equation 4 Type I FTE'!$B30,'Equation 3 FTE Conversion'!$B$10:$E$32,4,FALSE)</f>
        <v>1.6729796596097964E-2</v>
      </c>
      <c r="DY30" s="25">
        <f>'RIMS II Type I Employment'!DY30*VLOOKUP('Equation 4 Type I FTE'!$B30,'Equation 3 FTE Conversion'!$B$10:$E$32,4,FALSE)</f>
        <v>1.2788642590286427E-2</v>
      </c>
      <c r="DZ30" s="25">
        <f>'RIMS II Type I Employment'!DZ30*VLOOKUP('Equation 4 Type I FTE'!$B30,'Equation 3 FTE Conversion'!$B$10:$E$32,4,FALSE)</f>
        <v>2.0912245745122456E-2</v>
      </c>
      <c r="EA30" s="25">
        <f>'RIMS II Type I Employment'!EA30*VLOOKUP('Equation 4 Type I FTE'!$B30,'Equation 3 FTE Conversion'!$B$10:$E$32,4,FALSE)</f>
        <v>1.2788642590286427E-2</v>
      </c>
      <c r="EB30" s="25">
        <f>'RIMS II Type I Employment'!EB30*VLOOKUP('Equation 4 Type I FTE'!$B30,'Equation 3 FTE Conversion'!$B$10:$E$32,4,FALSE)</f>
        <v>1.2788642590286427E-2</v>
      </c>
      <c r="EC30" s="25">
        <f>'RIMS II Type I Employment'!EC30*VLOOKUP('Equation 4 Type I FTE'!$B30,'Equation 3 FTE Conversion'!$B$10:$E$32,4,FALSE)</f>
        <v>2.0590518887505189E-2</v>
      </c>
      <c r="ED30" s="25">
        <f>'RIMS II Type I Employment'!ED30*VLOOKUP('Equation 4 Type I FTE'!$B30,'Equation 3 FTE Conversion'!$B$10:$E$32,4,FALSE)</f>
        <v>1.890145288501453E-2</v>
      </c>
      <c r="EE30" s="25">
        <f>'RIMS II Type I Employment'!EE30*VLOOKUP('Equation 4 Type I FTE'!$B30,'Equation 3 FTE Conversion'!$B$10:$E$32,4,FALSE)</f>
        <v>1.8981884599418845E-2</v>
      </c>
      <c r="EF30" s="25">
        <f>'RIMS II Type I Employment'!EF30*VLOOKUP('Equation 4 Type I FTE'!$B30,'Equation 3 FTE Conversion'!$B$10:$E$32,4,FALSE)</f>
        <v>1.5845047737650476E-2</v>
      </c>
      <c r="EG30" s="25">
        <f>'RIMS II Type I Employment'!EG30*VLOOKUP('Equation 4 Type I FTE'!$B30,'Equation 3 FTE Conversion'!$B$10:$E$32,4,FALSE)</f>
        <v>4.3915716064757165E-2</v>
      </c>
      <c r="EH30" s="25">
        <f>'RIMS II Type I Employment'!EH30*VLOOKUP('Equation 4 Type I FTE'!$B30,'Equation 3 FTE Conversion'!$B$10:$E$32,4,FALSE)</f>
        <v>1.1099576587795765E-2</v>
      </c>
      <c r="EI30" s="25">
        <f>'RIMS II Type I Employment'!EI30*VLOOKUP('Equation 4 Type I FTE'!$B30,'Equation 3 FTE Conversion'!$B$10:$E$32,4,FALSE)</f>
        <v>9.4909422997094227E-3</v>
      </c>
      <c r="EJ30" s="25">
        <f>'RIMS II Type I Employment'!EJ30*VLOOKUP('Equation 4 Type I FTE'!$B30,'Equation 3 FTE Conversion'!$B$10:$E$32,4,FALSE)</f>
        <v>1.214518887505189E-2</v>
      </c>
      <c r="EK30" s="25">
        <f>'RIMS II Type I Employment'!EK30*VLOOKUP('Equation 4 Type I FTE'!$B30,'Equation 3 FTE Conversion'!$B$10:$E$32,4,FALSE)</f>
        <v>2.6059875466998752E-2</v>
      </c>
      <c r="EL30" s="25">
        <f>'RIMS II Type I Employment'!EL30*VLOOKUP('Equation 4 Type I FTE'!$B30,'Equation 3 FTE Conversion'!$B$10:$E$32,4,FALSE)</f>
        <v>3.1127073474470735E-2</v>
      </c>
      <c r="EM30" s="25">
        <f>'RIMS II Type I Employment'!EM30*VLOOKUP('Equation 4 Type I FTE'!$B30,'Equation 3 FTE Conversion'!$B$10:$E$32,4,FALSE)</f>
        <v>1.294950601909506E-2</v>
      </c>
      <c r="EN30" s="25">
        <f>'RIMS II Type I Employment'!EN30*VLOOKUP('Equation 4 Type I FTE'!$B30,'Equation 3 FTE Conversion'!$B$10:$E$32,4,FALSE)</f>
        <v>2.7185919468659191E-2</v>
      </c>
      <c r="EO30" s="25">
        <f>'RIMS II Type I Employment'!EO30*VLOOKUP('Equation 4 Type I FTE'!$B30,'Equation 3 FTE Conversion'!$B$10:$E$32,4,FALSE)</f>
        <v>2.429037775010378E-2</v>
      </c>
      <c r="EP30" s="25">
        <f>'RIMS II Type I Employment'!EP30*VLOOKUP('Equation 4 Type I FTE'!$B30,'Equation 3 FTE Conversion'!$B$10:$E$32,4,FALSE)</f>
        <v>2.6140307181403075E-2</v>
      </c>
      <c r="EQ30" s="25">
        <f>'RIMS II Type I Employment'!EQ30*VLOOKUP('Equation 4 Type I FTE'!$B30,'Equation 3 FTE Conversion'!$B$10:$E$32,4,FALSE)</f>
        <v>2.2762175176421751E-2</v>
      </c>
      <c r="ER30" s="25">
        <f>'RIMS II Type I Employment'!ER30*VLOOKUP('Equation 4 Type I FTE'!$B30,'Equation 3 FTE Conversion'!$B$10:$E$32,4,FALSE)</f>
        <v>2.1957858032378583E-2</v>
      </c>
      <c r="ES30" s="25">
        <f>'RIMS II Type I Employment'!ES30*VLOOKUP('Equation 4 Type I FTE'!$B30,'Equation 3 FTE Conversion'!$B$10:$E$32,4,FALSE)</f>
        <v>3.8205064342050642E-2</v>
      </c>
      <c r="ET30" s="25">
        <f>'RIMS II Type I Employment'!ET30*VLOOKUP('Equation 4 Type I FTE'!$B30,'Equation 3 FTE Conversion'!$B$10:$E$32,4,FALSE)</f>
        <v>3.4505205479452059E-2</v>
      </c>
      <c r="EU30" s="25">
        <f>'RIMS II Type I Employment'!EU30*VLOOKUP('Equation 4 Type I FTE'!$B30,'Equation 3 FTE Conversion'!$B$10:$E$32,4,FALSE)</f>
        <v>2.7185919468659191E-2</v>
      </c>
      <c r="EV30" s="25">
        <f>'RIMS II Type I Employment'!EV30*VLOOKUP('Equation 4 Type I FTE'!$B30,'Equation 3 FTE Conversion'!$B$10:$E$32,4,FALSE)</f>
        <v>1.9062316313823161E-2</v>
      </c>
      <c r="EW30" s="25">
        <f>'RIMS II Type I Employment'!EW30*VLOOKUP('Equation 4 Type I FTE'!$B30,'Equation 3 FTE Conversion'!$B$10:$E$32,4,FALSE)</f>
        <v>1.2708210875882111E-2</v>
      </c>
      <c r="EX30" s="25">
        <f>'RIMS II Type I Employment'!EX30*VLOOKUP('Equation 4 Type I FTE'!$B30,'Equation 3 FTE Conversion'!$B$10:$E$32,4,FALSE)</f>
        <v>2.0751382316313825E-2</v>
      </c>
      <c r="EY30" s="25">
        <f>'RIMS II Type I Employment'!EY30*VLOOKUP('Equation 4 Type I FTE'!$B30,'Equation 3 FTE Conversion'!$B$10:$E$32,4,FALSE)</f>
        <v>2.2681743462017435E-2</v>
      </c>
      <c r="EZ30" s="25">
        <f>'RIMS II Type I Employment'!EZ30*VLOOKUP('Equation 4 Type I FTE'!$B30,'Equation 3 FTE Conversion'!$B$10:$E$32,4,FALSE)</f>
        <v>3.5309522623495231E-2</v>
      </c>
      <c r="FA30" s="25">
        <f>'RIMS II Type I Employment'!FA30*VLOOKUP('Equation 4 Type I FTE'!$B30,'Equation 3 FTE Conversion'!$B$10:$E$32,4,FALSE)</f>
        <v>3.1931390618513904E-2</v>
      </c>
      <c r="FB30" s="25">
        <f>'RIMS II Type I Employment'!FB30*VLOOKUP('Equation 4 Type I FTE'!$B30,'Equation 3 FTE Conversion'!$B$10:$E$32,4,FALSE)</f>
        <v>5.8554288086342887E-2</v>
      </c>
      <c r="FC30" s="25">
        <f>'RIMS II Type I Employment'!FC30*VLOOKUP('Equation 4 Type I FTE'!$B30,'Equation 3 FTE Conversion'!$B$10:$E$32,4,FALSE)</f>
        <v>3.0564051473640514E-2</v>
      </c>
      <c r="FD30" s="25">
        <f>'RIMS II Type I Employment'!FD30*VLOOKUP('Equation 4 Type I FTE'!$B30,'Equation 3 FTE Conversion'!$B$10:$E$32,4,FALSE)</f>
        <v>2.1475267745952677E-2</v>
      </c>
      <c r="FE30" s="25">
        <f>'RIMS II Type I Employment'!FE30*VLOOKUP('Equation 4 Type I FTE'!$B30,'Equation 3 FTE Conversion'!$B$10:$E$32,4,FALSE)</f>
        <v>1.2466915732669157E-2</v>
      </c>
      <c r="FF30" s="25">
        <f>'RIMS II Type I Employment'!FF30*VLOOKUP('Equation 4 Type I FTE'!$B30,'Equation 3 FTE Conversion'!$B$10:$E$32,4,FALSE)</f>
        <v>1.327123287671233E-2</v>
      </c>
      <c r="FG30" s="25">
        <f>'RIMS II Type I Employment'!FG30*VLOOKUP('Equation 4 Type I FTE'!$B30,'Equation 3 FTE Conversion'!$B$10:$E$32,4,FALSE)</f>
        <v>5.1074138646741388E-2</v>
      </c>
      <c r="FH30" s="25">
        <f>'RIMS II Type I Employment'!FH30*VLOOKUP('Equation 4 Type I FTE'!$B30,'Equation 3 FTE Conversion'!$B$10:$E$32,4,FALSE)</f>
        <v>2.5175126608551267E-2</v>
      </c>
      <c r="FI30" s="25">
        <f>'RIMS II Type I Employment'!FI30*VLOOKUP('Equation 4 Type I FTE'!$B30,'Equation 3 FTE Conversion'!$B$10:$E$32,4,FALSE)</f>
        <v>3.3861751764217518E-2</v>
      </c>
      <c r="FJ30" s="25">
        <f>'RIMS II Type I Employment'!FJ30*VLOOKUP('Equation 4 Type I FTE'!$B30,'Equation 3 FTE Conversion'!$B$10:$E$32,4,FALSE)</f>
        <v>7.174508924865089E-2</v>
      </c>
      <c r="FK30" s="25">
        <f>'RIMS II Type I Employment'!FK30*VLOOKUP('Equation 4 Type I FTE'!$B30,'Equation 3 FTE Conversion'!$B$10:$E$32,4,FALSE)</f>
        <v>5.7428244084682445E-2</v>
      </c>
      <c r="FL30" s="25">
        <f>'RIMS II Type I Employment'!FL30*VLOOKUP('Equation 4 Type I FTE'!$B30,'Equation 3 FTE Conversion'!$B$10:$E$32,4,FALSE)</f>
        <v>2.8311963470319636E-2</v>
      </c>
      <c r="FM30" s="25">
        <f>'RIMS II Type I Employment'!FM30*VLOOKUP('Equation 4 Type I FTE'!$B30,'Equation 3 FTE Conversion'!$B$10:$E$32,4,FALSE)</f>
        <v>4.7615574927355749E-2</v>
      </c>
      <c r="FN30" s="25">
        <f>'RIMS II Type I Employment'!FN30*VLOOKUP('Equation 4 Type I FTE'!$B30,'Equation 3 FTE Conversion'!$B$10:$E$32,4,FALSE)</f>
        <v>5.5417451224574518E-2</v>
      </c>
      <c r="FO30" s="25">
        <f>'RIMS II Type I Employment'!FO30*VLOOKUP('Equation 4 Type I FTE'!$B30,'Equation 3 FTE Conversion'!$B$10:$E$32,4,FALSE)</f>
        <v>2.895541718555417E-2</v>
      </c>
      <c r="FP30" s="25">
        <f>'RIMS II Type I Employment'!FP30*VLOOKUP('Equation 4 Type I FTE'!$B30,'Equation 3 FTE Conversion'!$B$10:$E$32,4,FALSE)</f>
        <v>5.4532702366127027E-2</v>
      </c>
      <c r="FQ30" s="25">
        <f>'RIMS II Type I Employment'!FQ30*VLOOKUP('Equation 4 Type I FTE'!$B30,'Equation 3 FTE Conversion'!$B$10:$E$32,4,FALSE)</f>
        <v>2.9759734329597342E-2</v>
      </c>
      <c r="FR30" s="25">
        <f>'RIMS II Type I Employment'!FR30*VLOOKUP('Equation 4 Type I FTE'!$B30,'Equation 3 FTE Conversion'!$B$10:$E$32,4,FALSE)</f>
        <v>2.0027496886674968E-2</v>
      </c>
      <c r="FS30" s="25">
        <f>'RIMS II Type I Employment'!FS30*VLOOKUP('Equation 4 Type I FTE'!$B30,'Equation 3 FTE Conversion'!$B$10:$E$32,4,FALSE)</f>
        <v>4.2628808634288085E-2</v>
      </c>
      <c r="FT30" s="25">
        <f>'RIMS II Type I Employment'!FT30*VLOOKUP('Equation 4 Type I FTE'!$B30,'Equation 3 FTE Conversion'!$B$10:$E$32,4,FALSE)</f>
        <v>3.128793690327937E-2</v>
      </c>
      <c r="FU30" s="25">
        <f>'RIMS II Type I Employment'!FU30*VLOOKUP('Equation 4 Type I FTE'!$B30,'Equation 3 FTE Conversion'!$B$10:$E$32,4,FALSE)</f>
        <v>5.9439036944790365E-2</v>
      </c>
      <c r="FV30" s="25">
        <f>'RIMS II Type I Employment'!FV30*VLOOKUP('Equation 4 Type I FTE'!$B30,'Equation 3 FTE Conversion'!$B$10:$E$32,4,FALSE)</f>
        <v>2.7507646326276464E-2</v>
      </c>
      <c r="FW30" s="25">
        <f>'RIMS II Type I Employment'!FW30*VLOOKUP('Equation 4 Type I FTE'!$B30,'Equation 3 FTE Conversion'!$B$10:$E$32,4,FALSE)</f>
        <v>3.128793690327937E-2</v>
      </c>
      <c r="FX30" s="25">
        <f>'RIMS II Type I Employment'!FX30*VLOOKUP('Equation 4 Type I FTE'!$B30,'Equation 3 FTE Conversion'!$B$10:$E$32,4,FALSE)</f>
        <v>2.8794553756745538E-2</v>
      </c>
      <c r="FY30" s="25">
        <f>'RIMS II Type I Employment'!FY30*VLOOKUP('Equation 4 Type I FTE'!$B30,'Equation 3 FTE Conversion'!$B$10:$E$32,4,FALSE)</f>
        <v>4.3111398920713993E-2</v>
      </c>
      <c r="FZ30" s="25">
        <f>'RIMS II Type I Employment'!FZ30*VLOOKUP('Equation 4 Type I FTE'!$B30,'Equation 3 FTE Conversion'!$B$10:$E$32,4,FALSE)</f>
        <v>1.9705770029057702E-2</v>
      </c>
      <c r="GA30" s="25">
        <f>'RIMS II Type I Employment'!GA30*VLOOKUP('Equation 4 Type I FTE'!$B30,'Equation 3 FTE Conversion'!$B$10:$E$32,4,FALSE)</f>
        <v>1.7775408883354091E-2</v>
      </c>
      <c r="GB30" s="25">
        <f>'RIMS II Type I Employment'!GB30*VLOOKUP('Equation 4 Type I FTE'!$B30,'Equation 3 FTE Conversion'!$B$10:$E$32,4,FALSE)</f>
        <v>2.0188360315483603E-2</v>
      </c>
      <c r="GC30" s="25">
        <f>'RIMS II Type I Employment'!GC30*VLOOKUP('Equation 4 Type I FTE'!$B30,'Equation 3 FTE Conversion'!$B$10:$E$32,4,FALSE)</f>
        <v>1.713195516811955E-2</v>
      </c>
      <c r="GD30" s="25">
        <f>'RIMS II Type I Employment'!GD30*VLOOKUP('Equation 4 Type I FTE'!$B30,'Equation 3 FTE Conversion'!$B$10:$E$32,4,FALSE)</f>
        <v>1.4638572021585722E-2</v>
      </c>
      <c r="GE30" s="25">
        <f>'RIMS II Type I Employment'!GE30*VLOOKUP('Equation 4 Type I FTE'!$B30,'Equation 3 FTE Conversion'!$B$10:$E$32,4,FALSE)</f>
        <v>7.2388542963885425E-3</v>
      </c>
      <c r="GF30" s="25">
        <f>'RIMS II Type I Employment'!GF30*VLOOKUP('Equation 4 Type I FTE'!$B30,'Equation 3 FTE Conversion'!$B$10:$E$32,4,FALSE)</f>
        <v>1.8016704026567042E-2</v>
      </c>
      <c r="GG30" s="25">
        <f>'RIMS II Type I Employment'!GG30*VLOOKUP('Equation 4 Type I FTE'!$B30,'Equation 3 FTE Conversion'!$B$10:$E$32,4,FALSE)</f>
        <v>3.5952976338729764E-2</v>
      </c>
      <c r="GH30" s="25">
        <f>'RIMS II Type I Employment'!GH30*VLOOKUP('Equation 4 Type I FTE'!$B30,'Equation 3 FTE Conversion'!$B$10:$E$32,4,FALSE)</f>
        <v>1.8579726027397259E-2</v>
      </c>
      <c r="GI30" s="25">
        <f>'RIMS II Type I Employment'!GI30*VLOOKUP('Equation 4 Type I FTE'!$B30,'Equation 3 FTE Conversion'!$B$10:$E$32,4,FALSE)</f>
        <v>2.5738148609381489E-2</v>
      </c>
      <c r="GJ30" s="25">
        <f>'RIMS II Type I Employment'!GJ30*VLOOKUP('Equation 4 Type I FTE'!$B30,'Equation 3 FTE Conversion'!$B$10:$E$32,4,FALSE)</f>
        <v>3.5792112909921125E-2</v>
      </c>
      <c r="GK30" s="25">
        <f>'RIMS II Type I Employment'!GK30*VLOOKUP('Equation 4 Type I FTE'!$B30,'Equation 3 FTE Conversion'!$B$10:$E$32,4,FALSE)</f>
        <v>3.136836861768369E-2</v>
      </c>
      <c r="GL30" s="25">
        <f>'RIMS II Type I Employment'!GL30*VLOOKUP('Equation 4 Type I FTE'!$B30,'Equation 3 FTE Conversion'!$B$10:$E$32,4,FALSE)</f>
        <v>4.3674420921544208E-2</v>
      </c>
      <c r="GM30" s="25">
        <f>'RIMS II Type I Employment'!GM30*VLOOKUP('Equation 4 Type I FTE'!$B30,'Equation 3 FTE Conversion'!$B$10:$E$32,4,FALSE)</f>
        <v>2.6301170610211706E-2</v>
      </c>
      <c r="GN30" s="25">
        <f>'RIMS II Type I Employment'!GN30*VLOOKUP('Equation 4 Type I FTE'!$B30,'Equation 3 FTE Conversion'!$B$10:$E$32,4,FALSE)</f>
        <v>2.2118721461187214E-2</v>
      </c>
      <c r="GO30" s="25">
        <f>'RIMS II Type I Employment'!GO30*VLOOKUP('Equation 4 Type I FTE'!$B30,'Equation 3 FTE Conversion'!$B$10:$E$32,4,FALSE)</f>
        <v>1.6247206309672062E-2</v>
      </c>
      <c r="GP30" s="25">
        <f>'RIMS II Type I Employment'!GP30*VLOOKUP('Equation 4 Type I FTE'!$B30,'Equation 3 FTE Conversion'!$B$10:$E$32,4,FALSE)</f>
        <v>2.420994603569946E-2</v>
      </c>
      <c r="GQ30" s="25">
        <f>'RIMS II Type I Employment'!GQ30*VLOOKUP('Equation 4 Type I FTE'!$B30,'Equation 3 FTE Conversion'!$B$10:$E$32,4,FALSE)</f>
        <v>5.6704358655043585E-2</v>
      </c>
      <c r="GR30" s="25">
        <f>'RIMS II Type I Employment'!GR30*VLOOKUP('Equation 4 Type I FTE'!$B30,'Equation 3 FTE Conversion'!$B$10:$E$32,4,FALSE)</f>
        <v>3.2574844333748444E-2</v>
      </c>
      <c r="GS30" s="25">
        <f>'RIMS II Type I Employment'!GS30*VLOOKUP('Equation 4 Type I FTE'!$B30,'Equation 3 FTE Conversion'!$B$10:$E$32,4,FALSE)</f>
        <v>2.083181403071814E-2</v>
      </c>
      <c r="GT30" s="25">
        <f>'RIMS II Type I Employment'!GT30*VLOOKUP('Equation 4 Type I FTE'!$B30,'Equation 3 FTE Conversion'!$B$10:$E$32,4,FALSE)</f>
        <v>2.7427214611872145E-2</v>
      </c>
      <c r="GU30" s="25">
        <f>'RIMS II Type I Employment'!GU30*VLOOKUP('Equation 4 Type I FTE'!$B30,'Equation 3 FTE Conversion'!$B$10:$E$32,4,FALSE)</f>
        <v>2.2681743462017435E-2</v>
      </c>
      <c r="GV30" s="25">
        <f>'RIMS II Type I Employment'!GV30*VLOOKUP('Equation 4 Type I FTE'!$B30,'Equation 3 FTE Conversion'!$B$10:$E$32,4,FALSE)</f>
        <v>3.3459593192195929E-2</v>
      </c>
      <c r="GW30" s="25">
        <f>'RIMS II Type I Employment'!GW30*VLOOKUP('Equation 4 Type I FTE'!$B30,'Equation 3 FTE Conversion'!$B$10:$E$32,4,FALSE)</f>
        <v>3.1850958904109591E-2</v>
      </c>
      <c r="GX30" s="25">
        <f>'RIMS II Type I Employment'!GX30*VLOOKUP('Equation 4 Type I FTE'!$B30,'Equation 3 FTE Conversion'!$B$10:$E$32,4,FALSE)</f>
        <v>2.9196712328767124E-2</v>
      </c>
      <c r="GY30" s="25">
        <f>'RIMS II Type I Employment'!GY30*VLOOKUP('Equation 4 Type I FTE'!$B30,'Equation 3 FTE Conversion'!$B$10:$E$32,4,FALSE)</f>
        <v>2.25208800332088E-2</v>
      </c>
      <c r="GZ30" s="25">
        <f>'RIMS II Type I Employment'!GZ30*VLOOKUP('Equation 4 Type I FTE'!$B30,'Equation 3 FTE Conversion'!$B$10:$E$32,4,FALSE)</f>
        <v>3.0403188044831882E-2</v>
      </c>
      <c r="HA30" s="25">
        <f>'RIMS II Type I Employment'!HA30*VLOOKUP('Equation 4 Type I FTE'!$B30,'Equation 3 FTE Conversion'!$B$10:$E$32,4,FALSE)</f>
        <v>2.2601311747613116E-2</v>
      </c>
      <c r="HB30" s="25">
        <f>'RIMS II Type I Employment'!HB30*VLOOKUP('Equation 4 Type I FTE'!$B30,'Equation 3 FTE Conversion'!$B$10:$E$32,4,FALSE)</f>
        <v>1.0375691158156912E-2</v>
      </c>
      <c r="HC30" s="25">
        <f>'RIMS II Type I Employment'!HC30*VLOOKUP('Equation 4 Type I FTE'!$B30,'Equation 3 FTE Conversion'!$B$10:$E$32,4,FALSE)</f>
        <v>1.5362457451224575E-2</v>
      </c>
      <c r="HD30" s="25">
        <f>'RIMS II Type I Employment'!HD30*VLOOKUP('Equation 4 Type I FTE'!$B30,'Equation 3 FTE Conversion'!$B$10:$E$32,4,FALSE)</f>
        <v>2.589901203819012E-2</v>
      </c>
      <c r="HE30" s="25">
        <f>'RIMS II Type I Employment'!HE30*VLOOKUP('Equation 4 Type I FTE'!$B30,'Equation 3 FTE Conversion'!$B$10:$E$32,4,FALSE)</f>
        <v>3.434434205064342E-2</v>
      </c>
      <c r="HF30" s="25">
        <f>'RIMS II Type I Employment'!HF30*VLOOKUP('Equation 4 Type I FTE'!$B30,'Equation 3 FTE Conversion'!$B$10:$E$32,4,FALSE)</f>
        <v>1.7775408883354091E-2</v>
      </c>
      <c r="HG30" s="25">
        <f>'RIMS II Type I Employment'!HG30*VLOOKUP('Equation 4 Type I FTE'!$B30,'Equation 3 FTE Conversion'!$B$10:$E$32,4,FALSE)</f>
        <v>2.6059875466998752E-2</v>
      </c>
      <c r="HH30" s="25">
        <f>'RIMS II Type I Employment'!HH30*VLOOKUP('Equation 4 Type I FTE'!$B30,'Equation 3 FTE Conversion'!$B$10:$E$32,4,FALSE)</f>
        <v>4.3111398920713993E-2</v>
      </c>
      <c r="HI30" s="25">
        <f>'RIMS II Type I Employment'!HI30*VLOOKUP('Equation 4 Type I FTE'!$B30,'Equation 3 FTE Conversion'!$B$10:$E$32,4,FALSE)</f>
        <v>2.6783760896637612E-2</v>
      </c>
      <c r="HJ30" s="25">
        <f>'RIMS II Type I Employment'!HJ30*VLOOKUP('Equation 4 Type I FTE'!$B30,'Equation 3 FTE Conversion'!$B$10:$E$32,4,FALSE)</f>
        <v>3.4987795765877953E-2</v>
      </c>
      <c r="HK30" s="25">
        <f>'RIMS II Type I Employment'!HK30*VLOOKUP('Equation 4 Type I FTE'!$B30,'Equation 3 FTE Conversion'!$B$10:$E$32,4,FALSE)</f>
        <v>0</v>
      </c>
      <c r="HL30" s="25">
        <f>'RIMS II Type I Employment'!HL30*VLOOKUP('Equation 4 Type I FTE'!$B30,'Equation 3 FTE Conversion'!$B$10:$E$32,4,FALSE)</f>
        <v>2.4531672893316727E-2</v>
      </c>
      <c r="HM30" s="25">
        <f>'RIMS II Type I Employment'!HM30*VLOOKUP('Equation 4 Type I FTE'!$B30,'Equation 3 FTE Conversion'!$B$10:$E$32,4,FALSE)</f>
        <v>2.3164333748443337E-2</v>
      </c>
      <c r="HN30" s="25">
        <f>'RIMS II Type I Employment'!HN30*VLOOKUP('Equation 4 Type I FTE'!$B30,'Equation 3 FTE Conversion'!$B$10:$E$32,4,FALSE)</f>
        <v>3.4263910336239101E-2</v>
      </c>
      <c r="HO30" s="25">
        <f>'RIMS II Type I Employment'!HO30*VLOOKUP('Equation 4 Type I FTE'!$B30,'Equation 3 FTE Conversion'!$B$10:$E$32,4,FALSE)</f>
        <v>2.2360016604400165E-2</v>
      </c>
      <c r="HP30" s="25">
        <f>'RIMS II Type I Employment'!HP30*VLOOKUP('Equation 4 Type I FTE'!$B30,'Equation 3 FTE Conversion'!$B$10:$E$32,4,FALSE)</f>
        <v>3.2655276048152757E-2</v>
      </c>
      <c r="HQ30" s="25">
        <f>'RIMS II Type I Employment'!HQ30*VLOOKUP('Equation 4 Type I FTE'!$B30,'Equation 3 FTE Conversion'!$B$10:$E$32,4,FALSE)</f>
        <v>2.8633690327936903E-2</v>
      </c>
      <c r="HR30" s="25">
        <f>'RIMS II Type I Employment'!HR30*VLOOKUP('Equation 4 Type I FTE'!$B30,'Equation 3 FTE Conversion'!$B$10:$E$32,4,FALSE)</f>
        <v>2.967930261519303E-2</v>
      </c>
      <c r="HS30" s="25">
        <f>'RIMS II Type I Employment'!HS30*VLOOKUP('Equation 4 Type I FTE'!$B30,'Equation 3 FTE Conversion'!$B$10:$E$32,4,FALSE)</f>
        <v>5.927817351598174E-2</v>
      </c>
      <c r="HT30" s="25">
        <f>'RIMS II Type I Employment'!HT30*VLOOKUP('Equation 4 Type I FTE'!$B30,'Equation 3 FTE Conversion'!$B$10:$E$32,4,FALSE)</f>
        <v>3.6194271481942715E-2</v>
      </c>
      <c r="HU30" s="25">
        <f>'RIMS II Type I Employment'!HU30*VLOOKUP('Equation 4 Type I FTE'!$B30,'Equation 3 FTE Conversion'!$B$10:$E$32,4,FALSE)</f>
        <v>8.9279202988792033E-3</v>
      </c>
      <c r="HV30" s="25">
        <f>'RIMS II Type I Employment'!HV30*VLOOKUP('Equation 4 Type I FTE'!$B30,'Equation 3 FTE Conversion'!$B$10:$E$32,4,FALSE)</f>
        <v>2.4772968036529681E-2</v>
      </c>
      <c r="HW30" s="25">
        <f>'RIMS II Type I Employment'!HW30*VLOOKUP('Equation 4 Type I FTE'!$B30,'Equation 3 FTE Conversion'!$B$10:$E$32,4,FALSE)</f>
        <v>2.8472826899128272E-2</v>
      </c>
      <c r="HX30" s="25">
        <f>'RIMS II Type I Employment'!HX30*VLOOKUP('Equation 4 Type I FTE'!$B30,'Equation 3 FTE Conversion'!$B$10:$E$32,4,FALSE)</f>
        <v>1.1903893731838937E-2</v>
      </c>
      <c r="HY30" s="25">
        <f>'RIMS II Type I Employment'!HY30*VLOOKUP('Equation 4 Type I FTE'!$B30,'Equation 3 FTE Conversion'!$B$10:$E$32,4,FALSE)</f>
        <v>6.514968866749688E-3</v>
      </c>
      <c r="HZ30" s="25">
        <f>'RIMS II Type I Employment'!HZ30*VLOOKUP('Equation 4 Type I FTE'!$B30,'Equation 3 FTE Conversion'!$B$10:$E$32,4,FALSE)</f>
        <v>2.4370809464508095E-2</v>
      </c>
      <c r="IA30" s="25">
        <f>'RIMS II Type I Employment'!IA30*VLOOKUP('Equation 4 Type I FTE'!$B30,'Equation 3 FTE Conversion'!$B$10:$E$32,4,FALSE)</f>
        <v>1.3995118306351183E-2</v>
      </c>
      <c r="IB30" s="25">
        <f>'RIMS II Type I Employment'!IB30*VLOOKUP('Equation 4 Type I FTE'!$B30,'Equation 3 FTE Conversion'!$B$10:$E$32,4,FALSE)</f>
        <v>2.5738148609381489E-2</v>
      </c>
      <c r="IC30" s="25">
        <f>'RIMS II Type I Employment'!IC30*VLOOKUP('Equation 4 Type I FTE'!$B30,'Equation 3 FTE Conversion'!$B$10:$E$32,4,FALSE)</f>
        <v>1.9705770029057702E-2</v>
      </c>
      <c r="ID30" s="25">
        <f>'RIMS II Type I Employment'!ID30*VLOOKUP('Equation 4 Type I FTE'!$B30,'Equation 3 FTE Conversion'!$B$10:$E$32,4,FALSE)</f>
        <v>1.6488501452885017E-2</v>
      </c>
      <c r="IE30" s="25">
        <f>'RIMS II Type I Employment'!IE30*VLOOKUP('Equation 4 Type I FTE'!$B30,'Equation 3 FTE Conversion'!$B$10:$E$32,4,FALSE)</f>
        <v>1.8097135740971357E-2</v>
      </c>
      <c r="IF30" s="25">
        <f>'RIMS II Type I Employment'!IF30*VLOOKUP('Equation 4 Type I FTE'!$B30,'Equation 3 FTE Conversion'!$B$10:$E$32,4,FALSE)</f>
        <v>3.6194271481942715E-2</v>
      </c>
      <c r="IG30" s="25">
        <f>'RIMS II Type I Employment'!IG30*VLOOKUP('Equation 4 Type I FTE'!$B30,'Equation 3 FTE Conversion'!$B$10:$E$32,4,FALSE)</f>
        <v>1.8016704026567042E-2</v>
      </c>
      <c r="IH30" s="25">
        <f>'RIMS II Type I Employment'!IH30*VLOOKUP('Equation 4 Type I FTE'!$B30,'Equation 3 FTE Conversion'!$B$10:$E$32,4,FALSE)</f>
        <v>2.7346782897467833E-2</v>
      </c>
      <c r="II30" s="25">
        <f>'RIMS II Type I Employment'!II30*VLOOKUP('Equation 4 Type I FTE'!$B30,'Equation 3 FTE Conversion'!$B$10:$E$32,4,FALSE)</f>
        <v>1.0456122872561228E-2</v>
      </c>
      <c r="IJ30" s="25">
        <f>'RIMS II Type I Employment'!IJ30*VLOOKUP('Equation 4 Type I FTE'!$B30,'Equation 3 FTE Conversion'!$B$10:$E$32,4,FALSE)</f>
        <v>1.9384043171440431E-2</v>
      </c>
      <c r="IK30" s="25">
        <f>'RIMS II Type I Employment'!IK30*VLOOKUP('Equation 4 Type I FTE'!$B30,'Equation 3 FTE Conversion'!$B$10:$E$32,4,FALSE)</f>
        <v>1.2064757160647571E-2</v>
      </c>
      <c r="IL30" s="25">
        <f>'RIMS II Type I Employment'!IL30*VLOOKUP('Equation 4 Type I FTE'!$B30,'Equation 3 FTE Conversion'!$B$10:$E$32,4,FALSE)</f>
        <v>1.7694977168949771E-2</v>
      </c>
      <c r="IM30" s="25">
        <f>'RIMS II Type I Employment'!IM30*VLOOKUP('Equation 4 Type I FTE'!$B30,'Equation 3 FTE Conversion'!$B$10:$E$32,4,FALSE)</f>
        <v>2.0027496886674968E-2</v>
      </c>
      <c r="IN30" s="25">
        <f>'RIMS II Type I Employment'!IN30*VLOOKUP('Equation 4 Type I FTE'!$B30,'Equation 3 FTE Conversion'!$B$10:$E$32,4,FALSE)</f>
        <v>1.4960298879202989E-2</v>
      </c>
      <c r="IO30" s="25">
        <f>'RIMS II Type I Employment'!IO30*VLOOKUP('Equation 4 Type I FTE'!$B30,'Equation 3 FTE Conversion'!$B$10:$E$32,4,FALSE)</f>
        <v>1.544288916562889E-2</v>
      </c>
      <c r="IP30" s="25">
        <f>'RIMS II Type I Employment'!IP30*VLOOKUP('Equation 4 Type I FTE'!$B30,'Equation 3 FTE Conversion'!$B$10:$E$32,4,FALSE)</f>
        <v>1.8579726027397259E-2</v>
      </c>
      <c r="IQ30" s="25">
        <f>'RIMS II Type I Employment'!IQ30*VLOOKUP('Equation 4 Type I FTE'!$B30,'Equation 3 FTE Conversion'!$B$10:$E$32,4,FALSE)</f>
        <v>1.9544906600249067E-2</v>
      </c>
      <c r="IR30" s="25">
        <f>'RIMS II Type I Employment'!IR30*VLOOKUP('Equation 4 Type I FTE'!$B30,'Equation 3 FTE Conversion'!$B$10:$E$32,4,FALSE)</f>
        <v>3.5229090909090911E-2</v>
      </c>
      <c r="IS30" s="25">
        <f>'RIMS II Type I Employment'!IS30*VLOOKUP('Equation 4 Type I FTE'!$B30,'Equation 3 FTE Conversion'!$B$10:$E$32,4,FALSE)</f>
        <v>1.8177567455375673E-2</v>
      </c>
      <c r="IT30" s="25">
        <f>'RIMS II Type I Employment'!IT30*VLOOKUP('Equation 4 Type I FTE'!$B30,'Equation 3 FTE Conversion'!$B$10:$E$32,4,FALSE)</f>
        <v>1.552332088003321E-2</v>
      </c>
      <c r="IU30" s="25">
        <f>'RIMS II Type I Employment'!IU30*VLOOKUP('Equation 4 Type I FTE'!$B30,'Equation 3 FTE Conversion'!$B$10:$E$32,4,FALSE)</f>
        <v>6.265630552096306E-2</v>
      </c>
      <c r="IV30" s="25">
        <f>'RIMS II Type I Employment'!IV30*VLOOKUP('Equation 4 Type I FTE'!$B30,'Equation 3 FTE Conversion'!$B$10:$E$32,4,FALSE)</f>
        <v>4.0618015774180158E-2</v>
      </c>
      <c r="IW30" s="25">
        <f>'RIMS II Type I Employment'!IW30*VLOOKUP('Equation 4 Type I FTE'!$B30,'Equation 3 FTE Conversion'!$B$10:$E$32,4,FALSE)</f>
        <v>2.3003470319634702E-2</v>
      </c>
      <c r="IX30" s="25">
        <f>'RIMS II Type I Employment'!IX30*VLOOKUP('Equation 4 Type I FTE'!$B30,'Equation 3 FTE Conversion'!$B$10:$E$32,4,FALSE)</f>
        <v>4.142233291822333E-2</v>
      </c>
      <c r="IY30" s="25">
        <f>'RIMS II Type I Employment'!IY30*VLOOKUP('Equation 4 Type I FTE'!$B30,'Equation 3 FTE Conversion'!$B$10:$E$32,4,FALSE)</f>
        <v>2.3083902034039021E-2</v>
      </c>
      <c r="IZ30" s="25">
        <f>'RIMS II Type I Employment'!IZ30*VLOOKUP('Equation 4 Type I FTE'!$B30,'Equation 3 FTE Conversion'!$B$10:$E$32,4,FALSE)</f>
        <v>2.7748941469489419E-2</v>
      </c>
      <c r="JA30" s="25">
        <f>'RIMS II Type I Employment'!JA30*VLOOKUP('Equation 4 Type I FTE'!$B30,'Equation 3 FTE Conversion'!$B$10:$E$32,4,FALSE)</f>
        <v>2.8151100041511005E-2</v>
      </c>
      <c r="JB30" s="25">
        <f>'RIMS II Type I Employment'!JB30*VLOOKUP('Equation 4 Type I FTE'!$B30,'Equation 3 FTE Conversion'!$B$10:$E$32,4,FALSE)</f>
        <v>5.6784790369447904E-2</v>
      </c>
      <c r="JC30" s="25">
        <f>'RIMS II Type I Employment'!JC30*VLOOKUP('Equation 4 Type I FTE'!$B30,'Equation 3 FTE Conversion'!$B$10:$E$32,4,FALSE)</f>
        <v>3.9411540058115403E-2</v>
      </c>
      <c r="JD30" s="25">
        <f>'RIMS II Type I Employment'!JD30*VLOOKUP('Equation 4 Type I FTE'!$B30,'Equation 3 FTE Conversion'!$B$10:$E$32,4,FALSE)</f>
        <v>5.6543495226234954E-2</v>
      </c>
      <c r="JE30" s="25">
        <f>'RIMS II Type I Employment'!JE30*VLOOKUP('Equation 4 Type I FTE'!$B30,'Equation 3 FTE Conversion'!$B$10:$E$32,4,FALSE)</f>
        <v>4.850032378580324E-2</v>
      </c>
      <c r="JF30" s="25">
        <f>'RIMS II Type I Employment'!JF30*VLOOKUP('Equation 4 Type I FTE'!$B30,'Equation 3 FTE Conversion'!$B$10:$E$32,4,FALSE)</f>
        <v>4.1502764632627649E-2</v>
      </c>
      <c r="JG30" s="25">
        <f>'RIMS II Type I Employment'!JG30*VLOOKUP('Equation 4 Type I FTE'!$B30,'Equation 3 FTE Conversion'!$B$10:$E$32,4,FALSE)</f>
        <v>5.220018264840183E-2</v>
      </c>
      <c r="JH30" s="25">
        <f>'RIMS II Type I Employment'!JH30*VLOOKUP('Equation 4 Type I FTE'!$B30,'Equation 3 FTE Conversion'!$B$10:$E$32,4,FALSE)</f>
        <v>7.681228725612288E-2</v>
      </c>
      <c r="JI30" s="25">
        <f>'RIMS II Type I Employment'!JI30*VLOOKUP('Equation 4 Type I FTE'!$B30,'Equation 3 FTE Conversion'!$B$10:$E$32,4,FALSE)</f>
        <v>5.9760763802407642E-2</v>
      </c>
      <c r="JJ30" s="25">
        <f>'RIMS II Type I Employment'!JJ30*VLOOKUP('Equation 4 Type I FTE'!$B30,'Equation 3 FTE Conversion'!$B$10:$E$32,4,FALSE)</f>
        <v>4.4639601494396018E-2</v>
      </c>
      <c r="JK30" s="25">
        <f>'RIMS II Type I Employment'!JK30*VLOOKUP('Equation 4 Type I FTE'!$B30,'Equation 3 FTE Conversion'!$B$10:$E$32,4,FALSE)</f>
        <v>5.0350253217102535E-2</v>
      </c>
      <c r="JL30" s="25">
        <f>'RIMS II Type I Employment'!JL30*VLOOKUP('Equation 4 Type I FTE'!$B30,'Equation 3 FTE Conversion'!$B$10:$E$32,4,FALSE)</f>
        <v>0.36170141967621422</v>
      </c>
      <c r="JM30" s="25">
        <f>'RIMS II Type I Employment'!JM30*VLOOKUP('Equation 4 Type I FTE'!$B30,'Equation 3 FTE Conversion'!$B$10:$E$32,4,FALSE)</f>
        <v>2.8874985471149858E-2</v>
      </c>
      <c r="JN30" s="25">
        <f>'RIMS II Type I Employment'!JN30*VLOOKUP('Equation 4 Type I FTE'!$B30,'Equation 3 FTE Conversion'!$B$10:$E$32,4,FALSE)</f>
        <v>4.8982914072229142E-2</v>
      </c>
      <c r="JO30" s="25">
        <f>'RIMS II Type I Employment'!JO30*VLOOKUP('Equation 4 Type I FTE'!$B30,'Equation 3 FTE Conversion'!$B$10:$E$32,4,FALSE)</f>
        <v>3.466606890826069E-2</v>
      </c>
      <c r="JP30" s="25">
        <f>'RIMS II Type I Employment'!JP30*VLOOKUP('Equation 4 Type I FTE'!$B30,'Equation 3 FTE Conversion'!$B$10:$E$32,4,FALSE)</f>
        <v>3.2574844333748444E-2</v>
      </c>
      <c r="JQ30" s="25">
        <f>'RIMS II Type I Employment'!JQ30*VLOOKUP('Equation 4 Type I FTE'!$B30,'Equation 3 FTE Conversion'!$B$10:$E$32,4,FALSE)</f>
        <v>2.7427214611872145E-2</v>
      </c>
      <c r="JR30" s="25">
        <f>'RIMS II Type I Employment'!JR30*VLOOKUP('Equation 4 Type I FTE'!$B30,'Equation 3 FTE Conversion'!$B$10:$E$32,4,FALSE)</f>
        <v>5.1395865504358651E-2</v>
      </c>
      <c r="JS30" s="25">
        <f>'RIMS II Type I Employment'!JS30*VLOOKUP('Equation 4 Type I FTE'!$B30,'Equation 3 FTE Conversion'!$B$10:$E$32,4,FALSE)</f>
        <v>0.1027917310087173</v>
      </c>
      <c r="JT30" s="25">
        <f>'RIMS II Type I Employment'!JT30*VLOOKUP('Equation 4 Type I FTE'!$B30,'Equation 3 FTE Conversion'!$B$10:$E$32,4,FALSE)</f>
        <v>4.5926508924865085E-2</v>
      </c>
      <c r="JU30" s="25">
        <f>'RIMS II Type I Employment'!JU30*VLOOKUP('Equation 4 Type I FTE'!$B30,'Equation 3 FTE Conversion'!$B$10:$E$32,4,FALSE)</f>
        <v>3.434434205064342E-2</v>
      </c>
      <c r="JV30" s="25">
        <f>'RIMS II Type I Employment'!JV30*VLOOKUP('Equation 4 Type I FTE'!$B30,'Equation 3 FTE Conversion'!$B$10:$E$32,4,FALSE)</f>
        <v>5.9599900373599003E-2</v>
      </c>
      <c r="JW30" s="25">
        <f>'RIMS II Type I Employment'!JW30*VLOOKUP('Equation 4 Type I FTE'!$B30,'Equation 3 FTE Conversion'!$B$10:$E$32,4,FALSE)</f>
        <v>6.6195300954753011E-2</v>
      </c>
      <c r="JX30" s="25">
        <f>'RIMS II Type I Employment'!JX30*VLOOKUP('Equation 4 Type I FTE'!$B30,'Equation 3 FTE Conversion'!$B$10:$E$32,4,FALSE)</f>
        <v>5.8795583229555831E-2</v>
      </c>
      <c r="JY30" s="25">
        <f>'RIMS II Type I Employment'!JY30*VLOOKUP('Equation 4 Type I FTE'!$B30,'Equation 3 FTE Conversion'!$B$10:$E$32,4,FALSE)</f>
        <v>3.5550817766708181E-2</v>
      </c>
      <c r="JZ30" s="25">
        <f>'RIMS II Type I Employment'!JZ30*VLOOKUP('Equation 4 Type I FTE'!$B30,'Equation 3 FTE Conversion'!$B$10:$E$32,4,FALSE)</f>
        <v>4.914377750103778E-2</v>
      </c>
      <c r="KA30" s="25">
        <f>'RIMS II Type I Employment'!KA30*VLOOKUP('Equation 4 Type I FTE'!$B30,'Equation 3 FTE Conversion'!$B$10:$E$32,4,FALSE)</f>
        <v>2.1957858032378583E-2</v>
      </c>
      <c r="KB30" s="25">
        <f>'RIMS II Type I Employment'!KB30*VLOOKUP('Equation 4 Type I FTE'!$B30,'Equation 3 FTE Conversion'!$B$10:$E$32,4,FALSE)</f>
        <v>1.9866633457866333E-2</v>
      </c>
      <c r="KC30" s="25">
        <f>'RIMS II Type I Employment'!KC30*VLOOKUP('Equation 4 Type I FTE'!$B30,'Equation 3 FTE Conversion'!$B$10:$E$32,4,FALSE)</f>
        <v>2.0268792029887919E-2</v>
      </c>
      <c r="KD30" s="25">
        <f>'RIMS II Type I Employment'!KD30*VLOOKUP('Equation 4 Type I FTE'!$B30,'Equation 3 FTE Conversion'!$B$10:$E$32,4,FALSE)</f>
        <v>2.967930261519303E-2</v>
      </c>
      <c r="KE30" s="25">
        <f>'RIMS II Type I Employment'!KE30*VLOOKUP('Equation 4 Type I FTE'!$B30,'Equation 3 FTE Conversion'!$B$10:$E$32,4,FALSE)</f>
        <v>7.4158040680780413E-2</v>
      </c>
      <c r="KF30" s="25">
        <f>'RIMS II Type I Employment'!KF30*VLOOKUP('Equation 4 Type I FTE'!$B30,'Equation 3 FTE Conversion'!$B$10:$E$32,4,FALSE)</f>
        <v>9.0566110419261103E-2</v>
      </c>
      <c r="KG30" s="25">
        <f>'RIMS II Type I Employment'!KG30*VLOOKUP('Equation 4 Type I FTE'!$B30,'Equation 3 FTE Conversion'!$B$10:$E$32,4,FALSE)</f>
        <v>0.20421612287256125</v>
      </c>
      <c r="KH30" s="25">
        <f>'RIMS II Type I Employment'!KH30*VLOOKUP('Equation 4 Type I FTE'!$B30,'Equation 3 FTE Conversion'!$B$10:$E$32,4,FALSE)</f>
        <v>7.6570992112909922E-2</v>
      </c>
      <c r="KI30" s="25">
        <f>'RIMS II Type I Employment'!KI30*VLOOKUP('Equation 4 Type I FTE'!$B30,'Equation 3 FTE Conversion'!$B$10:$E$32,4,FALSE)</f>
        <v>4.9545936073059363E-2</v>
      </c>
      <c r="KJ30" s="25">
        <f>'RIMS II Type I Employment'!KJ30*VLOOKUP('Equation 4 Type I FTE'!$B30,'Equation 3 FTE Conversion'!$B$10:$E$32,4,FALSE)</f>
        <v>9.933316728933167E-2</v>
      </c>
      <c r="KK30" s="25">
        <f>'RIMS II Type I Employment'!KK30*VLOOKUP('Equation 4 Type I FTE'!$B30,'Equation 3 FTE Conversion'!$B$10:$E$32,4,FALSE)</f>
        <v>0.11895850560398506</v>
      </c>
      <c r="KL30" s="25">
        <f>'RIMS II Type I Employment'!KL30*VLOOKUP('Equation 4 Type I FTE'!$B30,'Equation 3 FTE Conversion'!$B$10:$E$32,4,FALSE)</f>
        <v>0.13480355334163555</v>
      </c>
      <c r="KM30" s="25">
        <f>'RIMS II Type I Employment'!KM30*VLOOKUP('Equation 4 Type I FTE'!$B30,'Equation 3 FTE Conversion'!$B$10:$E$32,4,FALSE)</f>
        <v>6.8125662100456619E-2</v>
      </c>
      <c r="KN30" s="25">
        <f>'RIMS II Type I Employment'!KN30*VLOOKUP('Equation 4 Type I FTE'!$B30,'Equation 3 FTE Conversion'!$B$10:$E$32,4,FALSE)</f>
        <v>1.6568933167289333E-2</v>
      </c>
      <c r="KO30" s="25">
        <f>'RIMS II Type I Employment'!KO30*VLOOKUP('Equation 4 Type I FTE'!$B30,'Equation 3 FTE Conversion'!$B$10:$E$32,4,FALSE)</f>
        <v>4.9385072644250731E-2</v>
      </c>
      <c r="KP30" s="25">
        <f>'RIMS II Type I Employment'!KP30*VLOOKUP('Equation 4 Type I FTE'!$B30,'Equation 3 FTE Conversion'!$B$10:$E$32,4,FALSE)</f>
        <v>4.1502764632627649E-2</v>
      </c>
      <c r="KQ30" s="25">
        <f>'RIMS II Type I Employment'!KQ30*VLOOKUP('Equation 4 Type I FTE'!$B30,'Equation 3 FTE Conversion'!$B$10:$E$32,4,FALSE)</f>
        <v>0.14976385222083852</v>
      </c>
      <c r="KR30" s="25">
        <f>'RIMS II Type I Employment'!KR30*VLOOKUP('Equation 4 Type I FTE'!$B30,'Equation 3 FTE Conversion'!$B$10:$E$32,4,FALSE)</f>
        <v>7.9707828974678291E-2</v>
      </c>
      <c r="KS30" s="25">
        <f>'RIMS II Type I Employment'!KS30*VLOOKUP('Equation 4 Type I FTE'!$B30,'Equation 3 FTE Conversion'!$B$10:$E$32,4,FALSE)</f>
        <v>0.12724297218762973</v>
      </c>
      <c r="KT30" s="25">
        <f>'RIMS II Type I Employment'!KT30*VLOOKUP('Equation 4 Type I FTE'!$B30,'Equation 3 FTE Conversion'!$B$10:$E$32,4,FALSE)</f>
        <v>9.933316728933167E-2</v>
      </c>
      <c r="KU30" s="25">
        <f>'RIMS II Type I Employment'!KU30*VLOOKUP('Equation 4 Type I FTE'!$B30,'Equation 3 FTE Conversion'!$B$10:$E$32,4,FALSE)</f>
        <v>0.10576770444167705</v>
      </c>
      <c r="KV30" s="25">
        <f>'RIMS II Type I Employment'!KV30*VLOOKUP('Equation 4 Type I FTE'!$B30,'Equation 3 FTE Conversion'!$B$10:$E$32,4,FALSE)</f>
        <v>6.8366957243669577E-2</v>
      </c>
      <c r="KW30" s="25">
        <f>'RIMS II Type I Employment'!KW30*VLOOKUP('Equation 4 Type I FTE'!$B30,'Equation 3 FTE Conversion'!$B$10:$E$32,4,FALSE)</f>
        <v>0.12241706932337069</v>
      </c>
      <c r="KX30" s="25">
        <f>'RIMS II Type I Employment'!KX30*VLOOKUP('Equation 4 Type I FTE'!$B30,'Equation 3 FTE Conversion'!$B$10:$E$32,4,FALSE)</f>
        <v>6.2093283520132839E-2</v>
      </c>
      <c r="KY30" s="25">
        <f>'RIMS II Type I Employment'!KY30*VLOOKUP('Equation 4 Type I FTE'!$B30,'Equation 3 FTE Conversion'!$B$10:$E$32,4,FALSE)</f>
        <v>0.11107619759236198</v>
      </c>
      <c r="KZ30" s="25">
        <f>'RIMS II Type I Employment'!KZ30*VLOOKUP('Equation 4 Type I FTE'!$B30,'Equation 3 FTE Conversion'!$B$10:$E$32,4,FALSE)</f>
        <v>0.23743442092154424</v>
      </c>
      <c r="LA30" s="25">
        <f>'RIMS II Type I Employment'!LA30*VLOOKUP('Equation 4 Type I FTE'!$B30,'Equation 3 FTE Conversion'!$B$10:$E$32,4,FALSE)</f>
        <v>0.12281922789539228</v>
      </c>
      <c r="LB30" s="25">
        <f>'RIMS II Type I Employment'!LB30*VLOOKUP('Equation 4 Type I FTE'!$B30,'Equation 3 FTE Conversion'!$B$10:$E$32,4,FALSE)</f>
        <v>0.15338327936903282</v>
      </c>
      <c r="LC30" s="25">
        <f>'RIMS II Type I Employment'!LC30*VLOOKUP('Equation 4 Type I FTE'!$B30,'Equation 3 FTE Conversion'!$B$10:$E$32,4,FALSE)</f>
        <v>0.19006014113740141</v>
      </c>
      <c r="LD30" s="25">
        <f>'RIMS II Type I Employment'!LD30*VLOOKUP('Equation 4 Type I FTE'!$B30,'Equation 3 FTE Conversion'!$B$10:$E$32,4,FALSE)</f>
        <v>0.11244353673723538</v>
      </c>
      <c r="LE30" s="25">
        <f>'RIMS II Type I Employment'!LE30*VLOOKUP('Equation 4 Type I FTE'!$B30,'Equation 3 FTE Conversion'!$B$10:$E$32,4,FALSE)</f>
        <v>0.10544597758405977</v>
      </c>
      <c r="LF30" s="25">
        <f>'RIMS II Type I Employment'!LF30*VLOOKUP('Equation 4 Type I FTE'!$B30,'Equation 3 FTE Conversion'!$B$10:$E$32,4,FALSE)</f>
        <v>8.8635749273557496E-2</v>
      </c>
      <c r="LG30" s="25">
        <f>'RIMS II Type I Employment'!LG30*VLOOKUP('Equation 4 Type I FTE'!$B30,'Equation 3 FTE Conversion'!$B$10:$E$32,4,FALSE)</f>
        <v>8.7751000415110011E-2</v>
      </c>
      <c r="LH30" s="25">
        <f>'RIMS II Type I Employment'!LH30*VLOOKUP('Equation 4 Type I FTE'!$B30,'Equation 3 FTE Conversion'!$B$10:$E$32,4,FALSE)</f>
        <v>0.11598253217102532</v>
      </c>
      <c r="LI30" s="25">
        <f>'RIMS II Type I Employment'!LI30*VLOOKUP('Equation 4 Type I FTE'!$B30,'Equation 3 FTE Conversion'!$B$10:$E$32,4,FALSE)</f>
        <v>2.7266351183063513E-2</v>
      </c>
      <c r="LJ30" s="25">
        <f>'RIMS II Type I Employment'!LJ30*VLOOKUP('Equation 4 Type I FTE'!$B30,'Equation 3 FTE Conversion'!$B$10:$E$32,4,FALSE)</f>
        <v>9.6196330427563301E-2</v>
      </c>
      <c r="LK30" s="25">
        <f>'RIMS II Type I Employment'!LK30*VLOOKUP('Equation 4 Type I FTE'!$B30,'Equation 3 FTE Conversion'!$B$10:$E$32,4,FALSE)</f>
        <v>8.1236031548360316E-2</v>
      </c>
      <c r="LL30" s="25">
        <f>'RIMS II Type I Employment'!LL30*VLOOKUP('Equation 4 Type I FTE'!$B30,'Equation 3 FTE Conversion'!$B$10:$E$32,4,FALSE)</f>
        <v>0.10858281444582815</v>
      </c>
      <c r="LM30" s="25">
        <f>'RIMS II Type I Employment'!LM30*VLOOKUP('Equation 4 Type I FTE'!$B30,'Equation 3 FTE Conversion'!$B$10:$E$32,4,FALSE)</f>
        <v>5.5015292652552929E-2</v>
      </c>
      <c r="LN30" s="25">
        <f>'RIMS II Type I Employment'!LN30*VLOOKUP('Equation 4 Type I FTE'!$B30,'Equation 3 FTE Conversion'!$B$10:$E$32,4,FALSE)</f>
        <v>0.22553052718970526</v>
      </c>
      <c r="LO30" s="25">
        <f>'RIMS II Type I Employment'!LO30*VLOOKUP('Equation 4 Type I FTE'!$B30,'Equation 3 FTE Conversion'!$B$10:$E$32,4,FALSE)</f>
        <v>0.12024541303445413</v>
      </c>
      <c r="LP30" s="25">
        <f>'RIMS II Type I Employment'!LP30*VLOOKUP('Equation 4 Type I FTE'!$B30,'Equation 3 FTE Conversion'!$B$10:$E$32,4,FALSE)</f>
        <v>0.18000617683686176</v>
      </c>
      <c r="LQ30" s="25">
        <f>'RIMS II Type I Employment'!LQ30*VLOOKUP('Equation 4 Type I FTE'!$B30,'Equation 3 FTE Conversion'!$B$10:$E$32,4,FALSE)</f>
        <v>0.31448800332088006</v>
      </c>
      <c r="LR30" s="25">
        <f>'RIMS II Type I Employment'!LR30*VLOOKUP('Equation 4 Type I FTE'!$B30,'Equation 3 FTE Conversion'!$B$10:$E$32,4,FALSE)</f>
        <v>0.14485751764217519</v>
      </c>
      <c r="LS30" s="25">
        <f>'RIMS II Type I Employment'!LS30*VLOOKUP('Equation 4 Type I FTE'!$B30,'Equation 3 FTE Conversion'!$B$10:$E$32,4,FALSE)</f>
        <v>0.4110060606060606</v>
      </c>
      <c r="LT30" s="25">
        <f>'RIMS II Type I Employment'!LT30*VLOOKUP('Equation 4 Type I FTE'!$B30,'Equation 3 FTE Conversion'!$B$10:$E$32,4,FALSE)</f>
        <v>8.1879485263594856E-2</v>
      </c>
      <c r="LU30" s="25">
        <f>'RIMS II Type I Employment'!LU30*VLOOKUP('Equation 4 Type I FTE'!$B30,'Equation 3 FTE Conversion'!$B$10:$E$32,4,FALSE)</f>
        <v>8.2442507264425063E-2</v>
      </c>
      <c r="LV30" s="25">
        <f>'RIMS II Type I Employment'!LV30*VLOOKUP('Equation 4 Type I FTE'!$B30,'Equation 3 FTE Conversion'!$B$10:$E$32,4,FALSE)</f>
        <v>7.375588210875883E-2</v>
      </c>
      <c r="LW30" s="25">
        <f>'RIMS II Type I Employment'!LW30*VLOOKUP('Equation 4 Type I FTE'!$B30,'Equation 3 FTE Conversion'!$B$10:$E$32,4,FALSE)</f>
        <v>6.0002058945620593E-2</v>
      </c>
      <c r="LX30" s="25">
        <f>'RIMS II Type I Employment'!LX30*VLOOKUP('Equation 4 Type I FTE'!$B30,'Equation 3 FTE Conversion'!$B$10:$E$32,4,FALSE)</f>
        <v>0.20099885429638856</v>
      </c>
      <c r="LY30" s="25">
        <f>'RIMS II Type I Employment'!LY30*VLOOKUP('Equation 4 Type I FTE'!$B30,'Equation 3 FTE Conversion'!$B$10:$E$32,4,FALSE)</f>
        <v>5.3245794935657946E-2</v>
      </c>
      <c r="LZ30" s="25">
        <f>'RIMS II Type I Employment'!LZ30*VLOOKUP('Equation 4 Type I FTE'!$B30,'Equation 3 FTE Conversion'!$B$10:$E$32,4,FALSE)</f>
        <v>0.10062007471980074</v>
      </c>
      <c r="MA30" s="25">
        <f>'RIMS II Type I Employment'!MA30*VLOOKUP('Equation 4 Type I FTE'!$B30,'Equation 3 FTE Conversion'!$B$10:$E$32,4,FALSE)</f>
        <v>0.53430787878787878</v>
      </c>
      <c r="MB30" s="25">
        <f>'RIMS II Type I Employment'!MB30*VLOOKUP('Equation 4 Type I FTE'!$B30,'Equation 3 FTE Conversion'!$B$10:$E$32,4,FALSE)</f>
        <v>3.9089813200498133E-2</v>
      </c>
      <c r="MC30" s="25">
        <f>'RIMS II Type I Employment'!MC30*VLOOKUP('Equation 4 Type I FTE'!$B30,'Equation 3 FTE Conversion'!$B$10:$E$32,4,FALSE)</f>
        <v>5.6865222083852224E-2</v>
      </c>
      <c r="MD30" s="25">
        <f>'RIMS II Type I Employment'!MD30*VLOOKUP('Equation 4 Type I FTE'!$B30,'Equation 3 FTE Conversion'!$B$10:$E$32,4,FALSE)</f>
        <v>4.2709240348692404E-2</v>
      </c>
      <c r="ME30" s="25">
        <f>'RIMS II Type I Employment'!ME30*VLOOKUP('Equation 4 Type I FTE'!$B30,'Equation 3 FTE Conversion'!$B$10:$E$32,4,FALSE)</f>
        <v>0.16102429223744291</v>
      </c>
      <c r="MF30" s="25">
        <f>'RIMS II Type I Employment'!MF30*VLOOKUP('Equation 4 Type I FTE'!$B30,'Equation 3 FTE Conversion'!$B$10:$E$32,4,FALSE)</f>
        <v>0.38768086342880864</v>
      </c>
      <c r="MG30" s="25">
        <f>'RIMS II Type I Employment'!MG30*VLOOKUP('Equation 4 Type I FTE'!$B30,'Equation 3 FTE Conversion'!$B$10:$E$32,4,FALSE)</f>
        <v>0.15298112079701121</v>
      </c>
      <c r="MH30" s="25">
        <f>'RIMS II Type I Employment'!MH30*VLOOKUP('Equation 4 Type I FTE'!$B30,'Equation 3 FTE Conversion'!$B$10:$E$32,4,FALSE)</f>
        <v>7.7375309256953087E-2</v>
      </c>
      <c r="MI30" s="25">
        <f>'RIMS II Type I Employment'!MI30*VLOOKUP('Equation 4 Type I FTE'!$B30,'Equation 3 FTE Conversion'!$B$10:$E$32,4,FALSE)</f>
        <v>0.12828858447488584</v>
      </c>
      <c r="MJ30" s="25">
        <f>'RIMS II Type I Employment'!MJ30*VLOOKUP('Equation 4 Type I FTE'!$B30,'Equation 3 FTE Conversion'!$B$10:$E$32,4,FALSE)</f>
        <v>0.30306669987546703</v>
      </c>
      <c r="MK30" s="25">
        <f>'RIMS II Type I Employment'!MK30*VLOOKUP('Equation 4 Type I FTE'!$B30,'Equation 3 FTE Conversion'!$B$10:$E$32,4,FALSE)</f>
        <v>2.959887090078871E-2</v>
      </c>
      <c r="ML30" s="25">
        <f>'RIMS II Type I Employment'!ML30*VLOOKUP('Equation 4 Type I FTE'!$B30,'Equation 3 FTE Conversion'!$B$10:$E$32,4,FALSE)</f>
        <v>8.3970709838107102E-2</v>
      </c>
      <c r="MM30" s="25">
        <f>'RIMS II Type I Employment'!MM30*VLOOKUP('Equation 4 Type I FTE'!$B30,'Equation 3 FTE Conversion'!$B$10:$E$32,4,FALSE)</f>
        <v>9.5713740141137402E-3</v>
      </c>
      <c r="MN30" s="25">
        <f>'RIMS II Type I Employment'!MN30*VLOOKUP('Equation 4 Type I FTE'!$B30,'Equation 3 FTE Conversion'!$B$10:$E$32,4,FALSE)</f>
        <v>6.4506234952262348E-2</v>
      </c>
      <c r="MO30" s="25">
        <f>'RIMS II Type I Employment'!MO30*VLOOKUP('Equation 4 Type I FTE'!$B30,'Equation 3 FTE Conversion'!$B$10:$E$32,4,FALSE)</f>
        <v>4.8902482357824822E-2</v>
      </c>
      <c r="MP30" s="25">
        <f>'RIMS II Type I Employment'!MP30*VLOOKUP('Equation 4 Type I FTE'!$B30,'Equation 3 FTE Conversion'!$B$10:$E$32,4,FALSE)</f>
        <v>6.2978032378580323E-2</v>
      </c>
      <c r="MQ30" s="25">
        <f>'RIMS II Type I Employment'!MQ30*VLOOKUP('Equation 4 Type I FTE'!$B30,'Equation 3 FTE Conversion'!$B$10:$E$32,4,FALSE)</f>
        <v>0.22923038605230384</v>
      </c>
      <c r="MR30" s="25">
        <f>'RIMS II Type I Employment'!MR30*VLOOKUP('Equation 4 Type I FTE'!$B30,'Equation 3 FTE Conversion'!$B$10:$E$32,4,FALSE)</f>
        <v>5.5819609796596101E-2</v>
      </c>
      <c r="MS30" s="25">
        <f>'RIMS II Type I Employment'!MS30*VLOOKUP('Equation 4 Type I FTE'!$B30,'Equation 3 FTE Conversion'!$B$10:$E$32,4,FALSE)</f>
        <v>0.23727355749273557</v>
      </c>
      <c r="MT30" s="25">
        <f>'RIMS II Type I Employment'!MT30*VLOOKUP('Equation 4 Type I FTE'!$B30,'Equation 3 FTE Conversion'!$B$10:$E$32,4,FALSE)</f>
        <v>10.96123403902034</v>
      </c>
      <c r="MU30" s="25">
        <f>'RIMS II Type I Employment'!MU30*VLOOKUP('Equation 4 Type I FTE'!$B30,'Equation 3 FTE Conversion'!$B$10:$E$32,4,FALSE)</f>
        <v>8.7712393192195943</v>
      </c>
      <c r="MV30" s="25">
        <f>'RIMS II Type I Employment'!MV30*VLOOKUP('Equation 4 Type I FTE'!$B30,'Equation 3 FTE Conversion'!$B$10:$E$32,4,FALSE)</f>
        <v>14.260060373599002</v>
      </c>
      <c r="MW30" s="25">
        <f>'RIMS II Type I Employment'!MW30*VLOOKUP('Equation 4 Type I FTE'!$B30,'Equation 3 FTE Conversion'!$B$10:$E$32,4,FALSE)</f>
        <v>2.6944624325446247E-2</v>
      </c>
      <c r="MX30" s="25">
        <f>'RIMS II Type I Employment'!MX30*VLOOKUP('Equation 4 Type I FTE'!$B30,'Equation 3 FTE Conversion'!$B$10:$E$32,4,FALSE)</f>
        <v>2.051008717310087E-2</v>
      </c>
      <c r="MY30" s="25">
        <f>'RIMS II Type I Employment'!MY30*VLOOKUP('Equation 4 Type I FTE'!$B30,'Equation 3 FTE Conversion'!$B$10:$E$32,4,FALSE)</f>
        <v>6.563227895392279E-2</v>
      </c>
      <c r="MZ30" s="25">
        <f>'RIMS II Type I Employment'!MZ30*VLOOKUP('Equation 4 Type I FTE'!$B30,'Equation 3 FTE Conversion'!$B$10:$E$32,4,FALSE)</f>
        <v>1.1180008302200083E-2</v>
      </c>
      <c r="NA30" s="25">
        <f>'RIMS II Type I Employment'!NA30*VLOOKUP('Equation 4 Type I FTE'!$B30,'Equation 3 FTE Conversion'!$B$10:$E$32,4,FALSE)</f>
        <v>7.4399335823993357E-2</v>
      </c>
      <c r="NB30" s="25">
        <f>'RIMS II Type I Employment'!NB30*VLOOKUP('Equation 4 Type I FTE'!$B30,'Equation 3 FTE Conversion'!$B$10:$E$32,4,FALSE)</f>
        <v>3.2172685761726861E-3</v>
      </c>
      <c r="NC30" s="25">
        <f>'RIMS II Type I Employment'!NC30*VLOOKUP('Equation 4 Type I FTE'!$B30,'Equation 3 FTE Conversion'!$B$10:$E$32,4,FALSE)</f>
        <v>4.3513557492735576E-2</v>
      </c>
      <c r="ND30" s="25">
        <f>'RIMS II Type I Employment'!ND30*VLOOKUP('Equation 4 Type I FTE'!$B30,'Equation 3 FTE Conversion'!$B$10:$E$32,4,FALSE)</f>
        <v>6.5390983810709832E-2</v>
      </c>
      <c r="NE30" s="25">
        <f>'RIMS II Type I Employment'!NE30*VLOOKUP('Equation 4 Type I FTE'!$B30,'Equation 3 FTE Conversion'!$B$10:$E$32,4,FALSE)</f>
        <v>0.14228370278123703</v>
      </c>
      <c r="NF30" s="25">
        <f>'RIMS II Type I Employment'!NF30*VLOOKUP('Equation 4 Type I FTE'!$B30,'Equation 3 FTE Conversion'!$B$10:$E$32,4,FALSE)</f>
        <v>8.3890278123702783E-2</v>
      </c>
      <c r="NG30" s="25">
        <f>'RIMS II Type I Employment'!NG30*VLOOKUP('Equation 4 Type I FTE'!$B30,'Equation 3 FTE Conversion'!$B$10:$E$32,4,FALSE)</f>
        <v>5.5337019510170199E-2</v>
      </c>
      <c r="NH30" s="25">
        <f>'RIMS II Type I Employment'!NH30*VLOOKUP('Equation 4 Type I FTE'!$B30,'Equation 3 FTE Conversion'!$B$10:$E$32,4,FALSE)</f>
        <v>0.1834647405562474</v>
      </c>
      <c r="NI30" s="25">
        <f>'RIMS II Type I Employment'!NI30*VLOOKUP('Equation 4 Type I FTE'!$B30,'Equation 3 FTE Conversion'!$B$10:$E$32,4,FALSE)</f>
        <v>4.5846077210460773E-2</v>
      </c>
      <c r="NJ30" s="28">
        <f>'RIMS II Type I Employment'!NJ30*VLOOKUP('Equation 4 Type I FTE'!$B30,'Equation 3 FTE Conversion'!$B$10:$E$32,4,FALSE)</f>
        <v>0</v>
      </c>
    </row>
    <row r="31" spans="2:374" x14ac:dyDescent="0.3">
      <c r="B31" s="23" t="s">
        <v>574</v>
      </c>
      <c r="C31" s="25">
        <f>'RIMS II Type I Employment'!C31*VLOOKUP('Equation 4 Type I FTE'!$B31,'Equation 3 FTE Conversion'!$B$10:$E$32,4,FALSE)</f>
        <v>4.5001017362995117E-2</v>
      </c>
      <c r="D31" s="25">
        <f>'RIMS II Type I Employment'!D31*VLOOKUP('Equation 4 Type I FTE'!$B31,'Equation 3 FTE Conversion'!$B$10:$E$32,4,FALSE)</f>
        <v>3.7886570808464463E-2</v>
      </c>
      <c r="E31" s="25">
        <f>'RIMS II Type I Employment'!E31*VLOOKUP('Equation 4 Type I FTE'!$B31,'Equation 3 FTE Conversion'!$B$10:$E$32,4,FALSE)</f>
        <v>2.6057731958762889E-2</v>
      </c>
      <c r="F31" s="25">
        <f>'RIMS II Type I Employment'!F31*VLOOKUP('Equation 4 Type I FTE'!$B31,'Equation 3 FTE Conversion'!$B$10:$E$32,4,FALSE)</f>
        <v>2.2714799240368965E-2</v>
      </c>
      <c r="G31" s="25">
        <f>'RIMS II Type I Employment'!G31*VLOOKUP('Equation 4 Type I FTE'!$B31,'Equation 3 FTE Conversion'!$B$10:$E$32,4,FALSE)</f>
        <v>3.9858043950081391E-2</v>
      </c>
      <c r="H31" s="25">
        <f>'RIMS II Type I Employment'!H31*VLOOKUP('Equation 4 Type I FTE'!$B31,'Equation 3 FTE Conversion'!$B$10:$E$32,4,FALSE)</f>
        <v>3.762942213781878E-2</v>
      </c>
      <c r="I31" s="25">
        <f>'RIMS II Type I Employment'!I31*VLOOKUP('Equation 4 Type I FTE'!$B31,'Equation 3 FTE Conversion'!$B$10:$E$32,4,FALSE)</f>
        <v>1.980044763971785E-2</v>
      </c>
      <c r="J31" s="25">
        <f>'RIMS II Type I Employment'!J31*VLOOKUP('Equation 4 Type I FTE'!$B31,'Equation 3 FTE Conversion'!$B$10:$E$32,4,FALSE)</f>
        <v>3.2486448724905054E-2</v>
      </c>
      <c r="K31" s="25">
        <f>'RIMS II Type I Employment'!K31*VLOOKUP('Equation 4 Type I FTE'!$B31,'Equation 3 FTE Conversion'!$B$10:$E$32,4,FALSE)</f>
        <v>1.2943149755832882E-2</v>
      </c>
      <c r="L31" s="25">
        <f>'RIMS II Type I Employment'!L31*VLOOKUP('Equation 4 Type I FTE'!$B31,'Equation 3 FTE Conversion'!$B$10:$E$32,4,FALSE)</f>
        <v>6.8058681497558338E-2</v>
      </c>
      <c r="M31" s="25">
        <f>'RIMS II Type I Employment'!M31*VLOOKUP('Equation 4 Type I FTE'!$B31,'Equation 3 FTE Conversion'!$B$10:$E$32,4,FALSE)</f>
        <v>1.8943285404232232E-2</v>
      </c>
      <c r="N31" s="25">
        <f>'RIMS II Type I Employment'!N31*VLOOKUP('Equation 4 Type I FTE'!$B31,'Equation 3 FTE Conversion'!$B$10:$E$32,4,FALSE)</f>
        <v>1.980044763971785E-2</v>
      </c>
      <c r="O31" s="25">
        <f>'RIMS II Type I Employment'!O31*VLOOKUP('Equation 4 Type I FTE'!$B31,'Equation 3 FTE Conversion'!$B$10:$E$32,4,FALSE)</f>
        <v>2.3829110146500271E-2</v>
      </c>
      <c r="P31" s="25">
        <f>'RIMS II Type I Employment'!P31*VLOOKUP('Equation 4 Type I FTE'!$B31,'Equation 3 FTE Conversion'!$B$10:$E$32,4,FALSE)</f>
        <v>1.7914690721649484E-2</v>
      </c>
      <c r="Q31" s="25">
        <f>'RIMS II Type I Employment'!Q31*VLOOKUP('Equation 4 Type I FTE'!$B31,'Equation 3 FTE Conversion'!$B$10:$E$32,4,FALSE)</f>
        <v>0</v>
      </c>
      <c r="R31" s="25">
        <f>'RIMS II Type I Employment'!R31*VLOOKUP('Equation 4 Type I FTE'!$B31,'Equation 3 FTE Conversion'!$B$10:$E$32,4,FALSE)</f>
        <v>1.9543298969072167E-2</v>
      </c>
      <c r="S31" s="25">
        <f>'RIMS II Type I Employment'!S31*VLOOKUP('Equation 4 Type I FTE'!$B31,'Equation 3 FTE Conversion'!$B$10:$E$32,4,FALSE)</f>
        <v>4.1486652197504068E-2</v>
      </c>
      <c r="T31" s="25">
        <f>'RIMS II Type I Employment'!T31*VLOOKUP('Equation 4 Type I FTE'!$B31,'Equation 3 FTE Conversion'!$B$10:$E$32,4,FALSE)</f>
        <v>2.6229164405860012E-2</v>
      </c>
      <c r="U31" s="25">
        <f>'RIMS II Type I Employment'!U31*VLOOKUP('Equation 4 Type I FTE'!$B31,'Equation 3 FTE Conversion'!$B$10:$E$32,4,FALSE)</f>
        <v>5.2372612588171462E-2</v>
      </c>
      <c r="V31" s="25">
        <f>'RIMS II Type I Employment'!V31*VLOOKUP('Equation 4 Type I FTE'!$B31,'Equation 3 FTE Conversion'!$B$10:$E$32,4,FALSE)</f>
        <v>3.9515179055887147E-2</v>
      </c>
      <c r="W31" s="25">
        <f>'RIMS II Type I Employment'!W31*VLOOKUP('Equation 4 Type I FTE'!$B31,'Equation 3 FTE Conversion'!$B$10:$E$32,4,FALSE)</f>
        <v>8.5287642430819322E-2</v>
      </c>
      <c r="X31" s="25">
        <f>'RIMS II Type I Employment'!X31*VLOOKUP('Equation 4 Type I FTE'!$B31,'Equation 3 FTE Conversion'!$B$10:$E$32,4,FALSE)</f>
        <v>3.0600691806836684E-2</v>
      </c>
      <c r="Y31" s="25">
        <f>'RIMS II Type I Employment'!Y31*VLOOKUP('Equation 4 Type I FTE'!$B31,'Equation 3 FTE Conversion'!$B$10:$E$32,4,FALSE)</f>
        <v>8.1344696147585466E-2</v>
      </c>
      <c r="Z31" s="25">
        <f>'RIMS II Type I Employment'!Z31*VLOOKUP('Equation 4 Type I FTE'!$B31,'Equation 3 FTE Conversion'!$B$10:$E$32,4,FALSE)</f>
        <v>3.4886502984264788E-2</v>
      </c>
      <c r="AA31" s="25">
        <f>'RIMS II Type I Employment'!AA31*VLOOKUP('Equation 4 Type I FTE'!$B31,'Equation 3 FTE Conversion'!$B$10:$E$32,4,FALSE)</f>
        <v>3.8058003255561586E-2</v>
      </c>
      <c r="AB31" s="25">
        <f>'RIMS II Type I Employment'!AB31*VLOOKUP('Equation 4 Type I FTE'!$B31,'Equation 3 FTE Conversion'!$B$10:$E$32,4,FALSE)</f>
        <v>3.1372137818773738E-2</v>
      </c>
      <c r="AC31" s="25">
        <f>'RIMS II Type I Employment'!AC31*VLOOKUP('Equation 4 Type I FTE'!$B31,'Equation 3 FTE Conversion'!$B$10:$E$32,4,FALSE)</f>
        <v>4.5343882257189369E-2</v>
      </c>
      <c r="AD31" s="25">
        <f>'RIMS II Type I Employment'!AD31*VLOOKUP('Equation 4 Type I FTE'!$B31,'Equation 3 FTE Conversion'!$B$10:$E$32,4,FALSE)</f>
        <v>4.3372409115572441E-2</v>
      </c>
      <c r="AE31" s="25">
        <f>'RIMS II Type I Employment'!AE31*VLOOKUP('Equation 4 Type I FTE'!$B31,'Equation 3 FTE Conversion'!$B$10:$E$32,4,FALSE)</f>
        <v>3.642939500813891E-2</v>
      </c>
      <c r="AF31" s="25">
        <f>'RIMS II Type I Employment'!AF31*VLOOKUP('Equation 4 Type I FTE'!$B31,'Equation 3 FTE Conversion'!$B$10:$E$32,4,FALSE)</f>
        <v>3.8743733043950082E-2</v>
      </c>
      <c r="AG31" s="25">
        <f>'RIMS II Type I Employment'!AG31*VLOOKUP('Equation 4 Type I FTE'!$B31,'Equation 3 FTE Conversion'!$B$10:$E$32,4,FALSE)</f>
        <v>3.5486516549104723E-2</v>
      </c>
      <c r="AH31" s="25">
        <f>'RIMS II Type I Employment'!AH31*VLOOKUP('Equation 4 Type I FTE'!$B31,'Equation 3 FTE Conversion'!$B$10:$E$32,4,FALSE)</f>
        <v>4.6886774281063484E-2</v>
      </c>
      <c r="AI31" s="25">
        <f>'RIMS II Type I Employment'!AI31*VLOOKUP('Equation 4 Type I FTE'!$B31,'Equation 3 FTE Conversion'!$B$10:$E$32,4,FALSE)</f>
        <v>7.1230181768855122E-2</v>
      </c>
      <c r="AJ31" s="25">
        <f>'RIMS II Type I Employment'!AJ31*VLOOKUP('Equation 4 Type I FTE'!$B31,'Equation 3 FTE Conversion'!$B$10:$E$32,4,FALSE)</f>
        <v>6.6172924579489964E-2</v>
      </c>
      <c r="AK31" s="25">
        <f>'RIMS II Type I Employment'!AK31*VLOOKUP('Equation 4 Type I FTE'!$B31,'Equation 3 FTE Conversion'!$B$10:$E$32,4,FALSE)</f>
        <v>5.5458396635919692E-2</v>
      </c>
      <c r="AL31" s="25">
        <f>'RIMS II Type I Employment'!AL31*VLOOKUP('Equation 4 Type I FTE'!$B31,'Equation 3 FTE Conversion'!$B$10:$E$32,4,FALSE)</f>
        <v>8.1344696147585466E-2</v>
      </c>
      <c r="AM31" s="25">
        <f>'RIMS II Type I Employment'!AM31*VLOOKUP('Equation 4 Type I FTE'!$B31,'Equation 3 FTE Conversion'!$B$10:$E$32,4,FALSE)</f>
        <v>5.014399077590885E-2</v>
      </c>
      <c r="AN31" s="25">
        <f>'RIMS II Type I Employment'!AN31*VLOOKUP('Equation 4 Type I FTE'!$B31,'Equation 3 FTE Conversion'!$B$10:$E$32,4,FALSE)</f>
        <v>3.9172314161692895E-2</v>
      </c>
      <c r="AO31" s="25">
        <f>'RIMS II Type I Employment'!AO31*VLOOKUP('Equation 4 Type I FTE'!$B31,'Equation 3 FTE Conversion'!$B$10:$E$32,4,FALSE)</f>
        <v>2.6057731958762889E-2</v>
      </c>
      <c r="AP31" s="25">
        <f>'RIMS II Type I Employment'!AP31*VLOOKUP('Equation 4 Type I FTE'!$B31,'Equation 3 FTE Conversion'!$B$10:$E$32,4,FALSE)</f>
        <v>3.53150841020076E-2</v>
      </c>
      <c r="AQ31" s="25">
        <f>'RIMS II Type I Employment'!AQ31*VLOOKUP('Equation 4 Type I FTE'!$B31,'Equation 3 FTE Conversion'!$B$10:$E$32,4,FALSE)</f>
        <v>4.988684210526316E-2</v>
      </c>
      <c r="AR31" s="25">
        <f>'RIMS II Type I Employment'!AR31*VLOOKUP('Equation 4 Type I FTE'!$B31,'Equation 3 FTE Conversion'!$B$10:$E$32,4,FALSE)</f>
        <v>4.4058138903960938E-2</v>
      </c>
      <c r="AS31" s="25">
        <f>'RIMS II Type I Employment'!AS31*VLOOKUP('Equation 4 Type I FTE'!$B31,'Equation 3 FTE Conversion'!$B$10:$E$32,4,FALSE)</f>
        <v>3.2657881172002176E-2</v>
      </c>
      <c r="AT31" s="25">
        <f>'RIMS II Type I Employment'!AT31*VLOOKUP('Equation 4 Type I FTE'!$B31,'Equation 3 FTE Conversion'!$B$10:$E$32,4,FALSE)</f>
        <v>4.5858179598480736E-2</v>
      </c>
      <c r="AU31" s="25">
        <f>'RIMS II Type I Employment'!AU31*VLOOKUP('Equation 4 Type I FTE'!$B31,'Equation 3 FTE Conversion'!$B$10:$E$32,4,FALSE)</f>
        <v>2.8629218665219752E-2</v>
      </c>
      <c r="AV31" s="25">
        <f>'RIMS II Type I Employment'!AV31*VLOOKUP('Equation 4 Type I FTE'!$B31,'Equation 3 FTE Conversion'!$B$10:$E$32,4,FALSE)</f>
        <v>4.2858111774281067E-2</v>
      </c>
      <c r="AW31" s="25">
        <f>'RIMS II Type I Employment'!AW31*VLOOKUP('Equation 4 Type I FTE'!$B31,'Equation 3 FTE Conversion'!$B$10:$E$32,4,FALSE)</f>
        <v>4.0886638632664139E-2</v>
      </c>
      <c r="AX31" s="25">
        <f>'RIMS II Type I Employment'!AX31*VLOOKUP('Equation 4 Type I FTE'!$B31,'Equation 3 FTE Conversion'!$B$10:$E$32,4,FALSE)</f>
        <v>3.2915029842647853E-2</v>
      </c>
      <c r="AY31" s="25">
        <f>'RIMS II Type I Employment'!AY31*VLOOKUP('Equation 4 Type I FTE'!$B31,'Equation 3 FTE Conversion'!$B$10:$E$32,4,FALSE)</f>
        <v>2.5543434617471515E-2</v>
      </c>
      <c r="AZ31" s="25">
        <f>'RIMS II Type I Employment'!AZ31*VLOOKUP('Equation 4 Type I FTE'!$B31,'Equation 3 FTE Conversion'!$B$10:$E$32,4,FALSE)</f>
        <v>3.2400732501356486E-2</v>
      </c>
      <c r="BA31" s="25">
        <f>'RIMS II Type I Employment'!BA31*VLOOKUP('Equation 4 Type I FTE'!$B31,'Equation 3 FTE Conversion'!$B$10:$E$32,4,FALSE)</f>
        <v>2.5457718393922954E-2</v>
      </c>
      <c r="BB31" s="25">
        <f>'RIMS II Type I Employment'!BB31*VLOOKUP('Equation 4 Type I FTE'!$B31,'Equation 3 FTE Conversion'!$B$10:$E$32,4,FALSE)</f>
        <v>3.4800786760716226E-2</v>
      </c>
      <c r="BC31" s="25">
        <f>'RIMS II Type I Employment'!BC31*VLOOKUP('Equation 4 Type I FTE'!$B31,'Equation 3 FTE Conversion'!$B$10:$E$32,4,FALSE)</f>
        <v>4.8772531199131851E-2</v>
      </c>
      <c r="BD31" s="25">
        <f>'RIMS II Type I Employment'!BD31*VLOOKUP('Equation 4 Type I FTE'!$B31,'Equation 3 FTE Conversion'!$B$10:$E$32,4,FALSE)</f>
        <v>2.8886367335865439E-2</v>
      </c>
      <c r="BE31" s="25">
        <f>'RIMS II Type I Employment'!BE31*VLOOKUP('Equation 4 Type I FTE'!$B31,'Equation 3 FTE Conversion'!$B$10:$E$32,4,FALSE)</f>
        <v>4.1658084644601197E-2</v>
      </c>
      <c r="BF31" s="25">
        <f>'RIMS II Type I Employment'!BF31*VLOOKUP('Equation 4 Type I FTE'!$B31,'Equation 3 FTE Conversion'!$B$10:$E$32,4,FALSE)</f>
        <v>2.7343475311991317E-2</v>
      </c>
      <c r="BG31" s="25">
        <f>'RIMS II Type I Employment'!BG31*VLOOKUP('Equation 4 Type I FTE'!$B31,'Equation 3 FTE Conversion'!$B$10:$E$32,4,FALSE)</f>
        <v>2.940066467715681E-2</v>
      </c>
      <c r="BH31" s="25">
        <f>'RIMS II Type I Employment'!BH31*VLOOKUP('Equation 4 Type I FTE'!$B31,'Equation 3 FTE Conversion'!$B$10:$E$32,4,FALSE)</f>
        <v>2.6057731958762889E-2</v>
      </c>
      <c r="BI31" s="25">
        <f>'RIMS II Type I Employment'!BI31*VLOOKUP('Equation 4 Type I FTE'!$B31,'Equation 3 FTE Conversion'!$B$10:$E$32,4,FALSE)</f>
        <v>2.8543502441671191E-2</v>
      </c>
      <c r="BJ31" s="25">
        <f>'RIMS II Type I Employment'!BJ31*VLOOKUP('Equation 4 Type I FTE'!$B31,'Equation 3 FTE Conversion'!$B$10:$E$32,4,FALSE)</f>
        <v>2.4257691264243084E-2</v>
      </c>
      <c r="BK31" s="25">
        <f>'RIMS II Type I Employment'!BK31*VLOOKUP('Equation 4 Type I FTE'!$B31,'Equation 3 FTE Conversion'!$B$10:$E$32,4,FALSE)</f>
        <v>2.5543434617471515E-2</v>
      </c>
      <c r="BL31" s="25">
        <f>'RIMS II Type I Employment'!BL31*VLOOKUP('Equation 4 Type I FTE'!$B31,'Equation 3 FTE Conversion'!$B$10:$E$32,4,FALSE)</f>
        <v>2.3400529028757461E-2</v>
      </c>
      <c r="BM31" s="25">
        <f>'RIMS II Type I Employment'!BM31*VLOOKUP('Equation 4 Type I FTE'!$B31,'Equation 3 FTE Conversion'!$B$10:$E$32,4,FALSE)</f>
        <v>3.0429259359739554E-2</v>
      </c>
      <c r="BN31" s="25">
        <f>'RIMS II Type I Employment'!BN31*VLOOKUP('Equation 4 Type I FTE'!$B31,'Equation 3 FTE Conversion'!$B$10:$E$32,4,FALSE)</f>
        <v>3.2229300054259363E-2</v>
      </c>
      <c r="BO31" s="25">
        <f>'RIMS II Type I Employment'!BO31*VLOOKUP('Equation 4 Type I FTE'!$B31,'Equation 3 FTE Conversion'!$B$10:$E$32,4,FALSE)</f>
        <v>3.3772192078133478E-2</v>
      </c>
      <c r="BP31" s="25">
        <f>'RIMS II Type I Employment'!BP31*VLOOKUP('Equation 4 Type I FTE'!$B31,'Equation 3 FTE Conversion'!$B$10:$E$32,4,FALSE)</f>
        <v>3.4286489419424852E-2</v>
      </c>
      <c r="BQ31" s="25">
        <f>'RIMS II Type I Employment'!BQ31*VLOOKUP('Equation 4 Type I FTE'!$B31,'Equation 3 FTE Conversion'!$B$10:$E$32,4,FALSE)</f>
        <v>6.943014107433533E-2</v>
      </c>
      <c r="BR31" s="25">
        <f>'RIMS II Type I Employment'!BR31*VLOOKUP('Equation 4 Type I FTE'!$B31,'Equation 3 FTE Conversion'!$B$10:$E$32,4,FALSE)</f>
        <v>2.2629083016820404E-2</v>
      </c>
      <c r="BS31" s="25">
        <f>'RIMS II Type I Employment'!BS31*VLOOKUP('Equation 4 Type I FTE'!$B31,'Equation 3 FTE Conversion'!$B$10:$E$32,4,FALSE)</f>
        <v>2.940066467715681E-2</v>
      </c>
      <c r="BT31" s="25">
        <f>'RIMS II Type I Employment'!BT31*VLOOKUP('Equation 4 Type I FTE'!$B31,'Equation 3 FTE Conversion'!$B$10:$E$32,4,FALSE)</f>
        <v>3.1286421595225176E-2</v>
      </c>
      <c r="BU31" s="25">
        <f>'RIMS II Type I Employment'!BU31*VLOOKUP('Equation 4 Type I FTE'!$B31,'Equation 3 FTE Conversion'!$B$10:$E$32,4,FALSE)</f>
        <v>2.657202930005426E-2</v>
      </c>
      <c r="BV31" s="25">
        <f>'RIMS II Type I Employment'!BV31*VLOOKUP('Equation 4 Type I FTE'!$B31,'Equation 3 FTE Conversion'!$B$10:$E$32,4,FALSE)</f>
        <v>2.2714799240368965E-2</v>
      </c>
      <c r="BW31" s="25">
        <f>'RIMS II Type I Employment'!BW31*VLOOKUP('Equation 4 Type I FTE'!$B31,'Equation 3 FTE Conversion'!$B$10:$E$32,4,FALSE)</f>
        <v>2.9057799782962562E-2</v>
      </c>
      <c r="BX31" s="25">
        <f>'RIMS II Type I Employment'!BX31*VLOOKUP('Equation 4 Type I FTE'!$B31,'Equation 3 FTE Conversion'!$B$10:$E$32,4,FALSE)</f>
        <v>2.2971947911014652E-2</v>
      </c>
      <c r="BY31" s="25">
        <f>'RIMS II Type I Employment'!BY31*VLOOKUP('Equation 4 Type I FTE'!$B31,'Equation 3 FTE Conversion'!$B$10:$E$32,4,FALSE)</f>
        <v>1.8257555615843732E-2</v>
      </c>
      <c r="BZ31" s="25">
        <f>'RIMS II Type I Employment'!BZ31*VLOOKUP('Equation 4 Type I FTE'!$B31,'Equation 3 FTE Conversion'!$B$10:$E$32,4,FALSE)</f>
        <v>2.2371934346174717E-2</v>
      </c>
      <c r="CA31" s="25">
        <f>'RIMS II Type I Employment'!CA31*VLOOKUP('Equation 4 Type I FTE'!$B31,'Equation 3 FTE Conversion'!$B$10:$E$32,4,FALSE)</f>
        <v>2.614344818231145E-2</v>
      </c>
      <c r="CB31" s="25">
        <f>'RIMS II Type I Employment'!CB31*VLOOKUP('Equation 4 Type I FTE'!$B31,'Equation 3 FTE Conversion'!$B$10:$E$32,4,FALSE)</f>
        <v>2.6657745523602821E-2</v>
      </c>
      <c r="CC31" s="25">
        <f>'RIMS II Type I Employment'!CC31*VLOOKUP('Equation 4 Type I FTE'!$B31,'Equation 3 FTE Conversion'!$B$10:$E$32,4,FALSE)</f>
        <v>2.6657745523602821E-2</v>
      </c>
      <c r="CD31" s="25">
        <f>'RIMS II Type I Employment'!CD31*VLOOKUP('Equation 4 Type I FTE'!$B31,'Equation 3 FTE Conversion'!$B$10:$E$32,4,FALSE)</f>
        <v>8.5373358654367876E-2</v>
      </c>
      <c r="CE31" s="25">
        <f>'RIMS II Type I Employment'!CE31*VLOOKUP('Equation 4 Type I FTE'!$B31,'Equation 3 FTE Conversion'!$B$10:$E$32,4,FALSE)</f>
        <v>2.0229028757460663E-2</v>
      </c>
      <c r="CF31" s="25">
        <f>'RIMS II Type I Employment'!CF31*VLOOKUP('Equation 4 Type I FTE'!$B31,'Equation 3 FTE Conversion'!$B$10:$E$32,4,FALSE)</f>
        <v>2.3829110146500271E-2</v>
      </c>
      <c r="CG31" s="25">
        <f>'RIMS II Type I Employment'!CG31*VLOOKUP('Equation 4 Type I FTE'!$B31,'Equation 3 FTE Conversion'!$B$10:$E$32,4,FALSE)</f>
        <v>2.5714867064568638E-2</v>
      </c>
      <c r="CH31" s="25">
        <f>'RIMS II Type I Employment'!CH31*VLOOKUP('Equation 4 Type I FTE'!$B31,'Equation 3 FTE Conversion'!$B$10:$E$32,4,FALSE)</f>
        <v>1.9971880086814976E-2</v>
      </c>
      <c r="CI31" s="25">
        <f>'RIMS II Type I Employment'!CI31*VLOOKUP('Equation 4 Type I FTE'!$B31,'Equation 3 FTE Conversion'!$B$10:$E$32,4,FALSE)</f>
        <v>2.2971947911014652E-2</v>
      </c>
      <c r="CJ31" s="25">
        <f>'RIMS II Type I Employment'!CJ31*VLOOKUP('Equation 4 Type I FTE'!$B31,'Equation 3 FTE Conversion'!$B$10:$E$32,4,FALSE)</f>
        <v>3.3772192078133478E-2</v>
      </c>
      <c r="CK31" s="25">
        <f>'RIMS II Type I Employment'!CK31*VLOOKUP('Equation 4 Type I FTE'!$B31,'Equation 3 FTE Conversion'!$B$10:$E$32,4,FALSE)</f>
        <v>2.6400596852957137E-2</v>
      </c>
      <c r="CL31" s="25">
        <f>'RIMS II Type I Employment'!CL31*VLOOKUP('Equation 4 Type I FTE'!$B31,'Equation 3 FTE Conversion'!$B$10:$E$32,4,FALSE)</f>
        <v>2.5372002170374393E-2</v>
      </c>
      <c r="CM31" s="25">
        <f>'RIMS II Type I Employment'!CM31*VLOOKUP('Equation 4 Type I FTE'!$B31,'Equation 3 FTE Conversion'!$B$10:$E$32,4,FALSE)</f>
        <v>3.0086394465545306E-2</v>
      </c>
      <c r="CN31" s="25">
        <f>'RIMS II Type I Employment'!CN31*VLOOKUP('Equation 4 Type I FTE'!$B31,'Equation 3 FTE Conversion'!$B$10:$E$32,4,FALSE)</f>
        <v>2.2286218122626152E-2</v>
      </c>
      <c r="CO31" s="25">
        <f>'RIMS II Type I Employment'!CO31*VLOOKUP('Equation 4 Type I FTE'!$B31,'Equation 3 FTE Conversion'!$B$10:$E$32,4,FALSE)</f>
        <v>3.7457989690721651E-2</v>
      </c>
      <c r="CP31" s="25">
        <f>'RIMS II Type I Employment'!CP31*VLOOKUP('Equation 4 Type I FTE'!$B31,'Equation 3 FTE Conversion'!$B$10:$E$32,4,FALSE)</f>
        <v>2.6314880629408576E-2</v>
      </c>
      <c r="CQ31" s="25">
        <f>'RIMS II Type I Employment'!CQ31*VLOOKUP('Equation 4 Type I FTE'!$B31,'Equation 3 FTE Conversion'!$B$10:$E$32,4,FALSE)</f>
        <v>2.3657677699403148E-2</v>
      </c>
      <c r="CR31" s="25">
        <f>'RIMS II Type I Employment'!CR31*VLOOKUP('Equation 4 Type I FTE'!$B31,'Equation 3 FTE Conversion'!$B$10:$E$32,4,FALSE)</f>
        <v>2.1514772110689095E-2</v>
      </c>
      <c r="CS31" s="25">
        <f>'RIMS II Type I Employment'!CS31*VLOOKUP('Equation 4 Type I FTE'!$B31,'Equation 3 FTE Conversion'!$B$10:$E$32,4,FALSE)</f>
        <v>2.4686272381985893E-2</v>
      </c>
      <c r="CT31" s="25">
        <f>'RIMS II Type I Employment'!CT31*VLOOKUP('Equation 4 Type I FTE'!$B31,'Equation 3 FTE Conversion'!$B$10:$E$32,4,FALSE)</f>
        <v>2.1771920781334782E-2</v>
      </c>
      <c r="CU31" s="25">
        <f>'RIMS II Type I Employment'!CU31*VLOOKUP('Equation 4 Type I FTE'!$B31,'Equation 3 FTE Conversion'!$B$10:$E$32,4,FALSE)</f>
        <v>2.0829042322300598E-2</v>
      </c>
      <c r="CV31" s="25">
        <f>'RIMS II Type I Employment'!CV31*VLOOKUP('Equation 4 Type I FTE'!$B31,'Equation 3 FTE Conversion'!$B$10:$E$32,4,FALSE)</f>
        <v>2.2971947911014652E-2</v>
      </c>
      <c r="CW31" s="25">
        <f>'RIMS II Type I Employment'!CW31*VLOOKUP('Equation 4 Type I FTE'!$B31,'Equation 3 FTE Conversion'!$B$10:$E$32,4,FALSE)</f>
        <v>2.1429055887140534E-2</v>
      </c>
      <c r="CX31" s="25">
        <f>'RIMS II Type I Employment'!CX31*VLOOKUP('Equation 4 Type I FTE'!$B31,'Equation 3 FTE Conversion'!$B$10:$E$32,4,FALSE)</f>
        <v>2.5886299511665763E-2</v>
      </c>
      <c r="CY31" s="25">
        <f>'RIMS II Type I Employment'!CY31*VLOOKUP('Equation 4 Type I FTE'!$B31,'Equation 3 FTE Conversion'!$B$10:$E$32,4,FALSE)</f>
        <v>2.3914826370048835E-2</v>
      </c>
      <c r="CZ31" s="25">
        <f>'RIMS II Type I Employment'!CZ31*VLOOKUP('Equation 4 Type I FTE'!$B31,'Equation 3 FTE Conversion'!$B$10:$E$32,4,FALSE)</f>
        <v>7.7144601193705909E-3</v>
      </c>
      <c r="DA31" s="25">
        <f>'RIMS II Type I Employment'!DA31*VLOOKUP('Equation 4 Type I FTE'!$B31,'Equation 3 FTE Conversion'!$B$10:$E$32,4,FALSE)</f>
        <v>2.6914894194248508E-2</v>
      </c>
      <c r="DB31" s="25">
        <f>'RIMS II Type I Employment'!DB31*VLOOKUP('Equation 4 Type I FTE'!$B31,'Equation 3 FTE Conversion'!$B$10:$E$32,4,FALSE)</f>
        <v>1.0800244167118828E-2</v>
      </c>
      <c r="DC31" s="25">
        <f>'RIMS II Type I Employment'!DC31*VLOOKUP('Equation 4 Type I FTE'!$B31,'Equation 3 FTE Conversion'!$B$10:$E$32,4,FALSE)</f>
        <v>1.3886028214867065E-2</v>
      </c>
      <c r="DD31" s="25">
        <f>'RIMS II Type I Employment'!DD31*VLOOKUP('Equation 4 Type I FTE'!$B31,'Equation 3 FTE Conversion'!$B$10:$E$32,4,FALSE)</f>
        <v>1.1571690179055887E-2</v>
      </c>
      <c r="DE31" s="25">
        <f>'RIMS II Type I Employment'!DE31*VLOOKUP('Equation 4 Type I FTE'!$B31,'Equation 3 FTE Conversion'!$B$10:$E$32,4,FALSE)</f>
        <v>1.5686068909386869E-2</v>
      </c>
      <c r="DF31" s="25">
        <f>'RIMS II Type I Employment'!DF31*VLOOKUP('Equation 4 Type I FTE'!$B31,'Equation 3 FTE Conversion'!$B$10:$E$32,4,FALSE)</f>
        <v>1.7914690721649484E-2</v>
      </c>
      <c r="DG31" s="25">
        <f>'RIMS II Type I Employment'!DG31*VLOOKUP('Equation 4 Type I FTE'!$B31,'Equation 3 FTE Conversion'!$B$10:$E$32,4,FALSE)</f>
        <v>1.9114717851329354E-2</v>
      </c>
      <c r="DH31" s="25">
        <f>'RIMS II Type I Employment'!DH31*VLOOKUP('Equation 4 Type I FTE'!$B31,'Equation 3 FTE Conversion'!$B$10:$E$32,4,FALSE)</f>
        <v>2.4771988605534454E-2</v>
      </c>
      <c r="DI31" s="25">
        <f>'RIMS II Type I Employment'!DI31*VLOOKUP('Equation 4 Type I FTE'!$B31,'Equation 3 FTE Conversion'!$B$10:$E$32,4,FALSE)</f>
        <v>9.2573521432447112E-3</v>
      </c>
      <c r="DJ31" s="25">
        <f>'RIMS II Type I Employment'!DJ31*VLOOKUP('Equation 4 Type I FTE'!$B31,'Equation 3 FTE Conversion'!$B$10:$E$32,4,FALSE)</f>
        <v>1.0371663049376017E-2</v>
      </c>
      <c r="DK31" s="25">
        <f>'RIMS II Type I Employment'!DK31*VLOOKUP('Equation 4 Type I FTE'!$B31,'Equation 3 FTE Conversion'!$B$10:$E$32,4,FALSE)</f>
        <v>1.4314609332609876E-2</v>
      </c>
      <c r="DL31" s="25">
        <f>'RIMS II Type I Employment'!DL31*VLOOKUP('Equation 4 Type I FTE'!$B31,'Equation 3 FTE Conversion'!$B$10:$E$32,4,FALSE)</f>
        <v>1.6457514921323926E-2</v>
      </c>
      <c r="DM31" s="25">
        <f>'RIMS II Type I Employment'!DM31*VLOOKUP('Equation 4 Type I FTE'!$B31,'Equation 3 FTE Conversion'!$B$10:$E$32,4,FALSE)</f>
        <v>6.3430005425935982E-3</v>
      </c>
      <c r="DN31" s="25">
        <f>'RIMS II Type I Employment'!DN31*VLOOKUP('Equation 4 Type I FTE'!$B31,'Equation 3 FTE Conversion'!$B$10:$E$32,4,FALSE)</f>
        <v>2.9314948453608249E-2</v>
      </c>
      <c r="DO31" s="25">
        <f>'RIMS II Type I Employment'!DO31*VLOOKUP('Equation 4 Type I FTE'!$B31,'Equation 3 FTE Conversion'!$B$10:$E$32,4,FALSE)</f>
        <v>1.2000271296798698E-2</v>
      </c>
      <c r="DP31" s="25">
        <f>'RIMS II Type I Employment'!DP31*VLOOKUP('Equation 4 Type I FTE'!$B31,'Equation 3 FTE Conversion'!$B$10:$E$32,4,FALSE)</f>
        <v>1.2686001085187196E-2</v>
      </c>
      <c r="DQ31" s="25">
        <f>'RIMS II Type I Employment'!DQ31*VLOOKUP('Equation 4 Type I FTE'!$B31,'Equation 3 FTE Conversion'!$B$10:$E$32,4,FALSE)</f>
        <v>1.0543095496473143E-2</v>
      </c>
      <c r="DR31" s="25">
        <f>'RIMS II Type I Employment'!DR31*VLOOKUP('Equation 4 Type I FTE'!$B31,'Equation 3 FTE Conversion'!$B$10:$E$32,4,FALSE)</f>
        <v>1.8171839392295171E-2</v>
      </c>
      <c r="DS31" s="25">
        <f>'RIMS II Type I Employment'!DS31*VLOOKUP('Equation 4 Type I FTE'!$B31,'Equation 3 FTE Conversion'!$B$10:$E$32,4,FALSE)</f>
        <v>1.5257487791644059E-2</v>
      </c>
      <c r="DT31" s="25">
        <f>'RIMS II Type I Employment'!DT31*VLOOKUP('Equation 4 Type I FTE'!$B31,'Equation 3 FTE Conversion'!$B$10:$E$32,4,FALSE)</f>
        <v>2.7857772653282695E-2</v>
      </c>
      <c r="DU31" s="25">
        <f>'RIMS II Type I Employment'!DU31*VLOOKUP('Equation 4 Type I FTE'!$B31,'Equation 3 FTE Conversion'!$B$10:$E$32,4,FALSE)</f>
        <v>2.6400596852957137E-2</v>
      </c>
      <c r="DV31" s="25">
        <f>'RIMS II Type I Employment'!DV31*VLOOKUP('Equation 4 Type I FTE'!$B31,'Equation 3 FTE Conversion'!$B$10:$E$32,4,FALSE)</f>
        <v>1.808612316874661E-2</v>
      </c>
      <c r="DW31" s="25">
        <f>'RIMS II Type I Employment'!DW31*VLOOKUP('Equation 4 Type I FTE'!$B31,'Equation 3 FTE Conversion'!$B$10:$E$32,4,FALSE)</f>
        <v>1.602893380358112E-2</v>
      </c>
      <c r="DX31" s="25">
        <f>'RIMS II Type I Employment'!DX31*VLOOKUP('Equation 4 Type I FTE'!$B31,'Equation 3 FTE Conversion'!$B$10:$E$32,4,FALSE)</f>
        <v>2.211478567552903E-2</v>
      </c>
      <c r="DY31" s="25">
        <f>'RIMS II Type I Employment'!DY31*VLOOKUP('Equation 4 Type I FTE'!$B31,'Equation 3 FTE Conversion'!$B$10:$E$32,4,FALSE)</f>
        <v>1.6371798697775365E-2</v>
      </c>
      <c r="DZ31" s="25">
        <f>'RIMS II Type I Employment'!DZ31*VLOOKUP('Equation 4 Type I FTE'!$B31,'Equation 3 FTE Conversion'!$B$10:$E$32,4,FALSE)</f>
        <v>2.4257691264243084E-2</v>
      </c>
      <c r="EA31" s="25">
        <f>'RIMS II Type I Employment'!EA31*VLOOKUP('Equation 4 Type I FTE'!$B31,'Equation 3 FTE Conversion'!$B$10:$E$32,4,FALSE)</f>
        <v>1.7314677156809549E-2</v>
      </c>
      <c r="EB31" s="25">
        <f>'RIMS II Type I Employment'!EB31*VLOOKUP('Equation 4 Type I FTE'!$B31,'Equation 3 FTE Conversion'!$B$10:$E$32,4,FALSE)</f>
        <v>3.0600691806836684E-2</v>
      </c>
      <c r="EC31" s="25">
        <f>'RIMS II Type I Employment'!EC31*VLOOKUP('Equation 4 Type I FTE'!$B31,'Equation 3 FTE Conversion'!$B$10:$E$32,4,FALSE)</f>
        <v>2.4857704829083019E-2</v>
      </c>
      <c r="ED31" s="25">
        <f>'RIMS II Type I Employment'!ED31*VLOOKUP('Equation 4 Type I FTE'!$B31,'Equation 3 FTE Conversion'!$B$10:$E$32,4,FALSE)</f>
        <v>2.4171975040694519E-2</v>
      </c>
      <c r="EE31" s="25">
        <f>'RIMS II Type I Employment'!EE31*VLOOKUP('Equation 4 Type I FTE'!$B31,'Equation 3 FTE Conversion'!$B$10:$E$32,4,FALSE)</f>
        <v>2.0743326098752034E-2</v>
      </c>
      <c r="EF31" s="25">
        <f>'RIMS II Type I Employment'!EF31*VLOOKUP('Equation 4 Type I FTE'!$B31,'Equation 3 FTE Conversion'!$B$10:$E$32,4,FALSE)</f>
        <v>2.5714867064568638E-2</v>
      </c>
      <c r="EG31" s="25">
        <f>'RIMS II Type I Employment'!EG31*VLOOKUP('Equation 4 Type I FTE'!$B31,'Equation 3 FTE Conversion'!$B$10:$E$32,4,FALSE)</f>
        <v>2.7086326641345637E-2</v>
      </c>
      <c r="EH31" s="25">
        <f>'RIMS II Type I Employment'!EH31*VLOOKUP('Equation 4 Type I FTE'!$B31,'Equation 3 FTE Conversion'!$B$10:$E$32,4,FALSE)</f>
        <v>1.3714595767769941E-2</v>
      </c>
      <c r="EI31" s="25">
        <f>'RIMS II Type I Employment'!EI31*VLOOKUP('Equation 4 Type I FTE'!$B31,'Equation 3 FTE Conversion'!$B$10:$E$32,4,FALSE)</f>
        <v>1.4143176885512752E-2</v>
      </c>
      <c r="EJ31" s="25">
        <f>'RIMS II Type I Employment'!EJ31*VLOOKUP('Equation 4 Type I FTE'!$B31,'Equation 3 FTE Conversion'!$B$10:$E$32,4,FALSE)</f>
        <v>1.5514636462289746E-2</v>
      </c>
      <c r="EK31" s="25">
        <f>'RIMS II Type I Employment'!EK31*VLOOKUP('Equation 4 Type I FTE'!$B31,'Equation 3 FTE Conversion'!$B$10:$E$32,4,FALSE)</f>
        <v>2.777205642973413E-2</v>
      </c>
      <c r="EL31" s="25">
        <f>'RIMS II Type I Employment'!EL31*VLOOKUP('Equation 4 Type I FTE'!$B31,'Equation 3 FTE Conversion'!$B$10:$E$32,4,FALSE)</f>
        <v>2.3057664134563213E-2</v>
      </c>
      <c r="EM31" s="25">
        <f>'RIMS II Type I Employment'!EM31*VLOOKUP('Equation 4 Type I FTE'!$B31,'Equation 3 FTE Conversion'!$B$10:$E$32,4,FALSE)</f>
        <v>1.9371866521975041E-2</v>
      </c>
      <c r="EN31" s="25">
        <f>'RIMS II Type I Employment'!EN31*VLOOKUP('Equation 4 Type I FTE'!$B31,'Equation 3 FTE Conversion'!$B$10:$E$32,4,FALSE)</f>
        <v>5.4944099294628332E-2</v>
      </c>
      <c r="EO31" s="25">
        <f>'RIMS II Type I Employment'!EO31*VLOOKUP('Equation 4 Type I FTE'!$B31,'Equation 3 FTE Conversion'!$B$10:$E$32,4,FALSE)</f>
        <v>2.6486313076505699E-2</v>
      </c>
      <c r="EP31" s="25">
        <f>'RIMS II Type I Employment'!EP31*VLOOKUP('Equation 4 Type I FTE'!$B31,'Equation 3 FTE Conversion'!$B$10:$E$32,4,FALSE)</f>
        <v>2.1257623440043408E-2</v>
      </c>
      <c r="EQ31" s="25">
        <f>'RIMS II Type I Employment'!EQ31*VLOOKUP('Equation 4 Type I FTE'!$B31,'Equation 3 FTE Conversion'!$B$10:$E$32,4,FALSE)</f>
        <v>3.1200705371676619E-2</v>
      </c>
      <c r="ER31" s="25">
        <f>'RIMS II Type I Employment'!ER31*VLOOKUP('Equation 4 Type I FTE'!$B31,'Equation 3 FTE Conversion'!$B$10:$E$32,4,FALSE)</f>
        <v>2.6400596852957137E-2</v>
      </c>
      <c r="ES31" s="25">
        <f>'RIMS II Type I Employment'!ES31*VLOOKUP('Equation 4 Type I FTE'!$B31,'Equation 3 FTE Conversion'!$B$10:$E$32,4,FALSE)</f>
        <v>2.8629218665219752E-2</v>
      </c>
      <c r="ET31" s="25">
        <f>'RIMS II Type I Employment'!ET31*VLOOKUP('Equation 4 Type I FTE'!$B31,'Equation 3 FTE Conversion'!$B$10:$E$32,4,FALSE)</f>
        <v>2.5543434617471515E-2</v>
      </c>
      <c r="EU31" s="25">
        <f>'RIMS II Type I Employment'!EU31*VLOOKUP('Equation 4 Type I FTE'!$B31,'Equation 3 FTE Conversion'!$B$10:$E$32,4,FALSE)</f>
        <v>2.940066467715681E-2</v>
      </c>
      <c r="EV31" s="25">
        <f>'RIMS II Type I Employment'!EV31*VLOOKUP('Equation 4 Type I FTE'!$B31,'Equation 3 FTE Conversion'!$B$10:$E$32,4,FALSE)</f>
        <v>1.4486041779706998E-2</v>
      </c>
      <c r="EW31" s="25">
        <f>'RIMS II Type I Employment'!EW31*VLOOKUP('Equation 4 Type I FTE'!$B31,'Equation 3 FTE Conversion'!$B$10:$E$32,4,FALSE)</f>
        <v>1.1828838849701574E-2</v>
      </c>
      <c r="EX31" s="25">
        <f>'RIMS II Type I Employment'!EX31*VLOOKUP('Equation 4 Type I FTE'!$B31,'Equation 3 FTE Conversion'!$B$10:$E$32,4,FALSE)</f>
        <v>1.8428988062940858E-2</v>
      </c>
      <c r="EY31" s="25">
        <f>'RIMS II Type I Employment'!EY31*VLOOKUP('Equation 4 Type I FTE'!$B31,'Equation 3 FTE Conversion'!$B$10:$E$32,4,FALSE)</f>
        <v>1.6971812262615304E-2</v>
      </c>
      <c r="EZ31" s="25">
        <f>'RIMS II Type I Employment'!EZ31*VLOOKUP('Equation 4 Type I FTE'!$B31,'Equation 3 FTE Conversion'!$B$10:$E$32,4,FALSE)</f>
        <v>2.1686204557786221E-2</v>
      </c>
      <c r="FA31" s="25">
        <f>'RIMS II Type I Employment'!FA31*VLOOKUP('Equation 4 Type I FTE'!$B31,'Equation 3 FTE Conversion'!$B$10:$E$32,4,FALSE)</f>
        <v>2.4343407487791648E-2</v>
      </c>
      <c r="FB31" s="25">
        <f>'RIMS II Type I Employment'!FB31*VLOOKUP('Equation 4 Type I FTE'!$B31,'Equation 3 FTE Conversion'!$B$10:$E$32,4,FALSE)</f>
        <v>5.0058274552360282E-2</v>
      </c>
      <c r="FC31" s="25">
        <f>'RIMS II Type I Employment'!FC31*VLOOKUP('Equation 4 Type I FTE'!$B31,'Equation 3 FTE Conversion'!$B$10:$E$32,4,FALSE)</f>
        <v>2.6229164405860012E-2</v>
      </c>
      <c r="FD31" s="25">
        <f>'RIMS II Type I Employment'!FD31*VLOOKUP('Equation 4 Type I FTE'!$B31,'Equation 3 FTE Conversion'!$B$10:$E$32,4,FALSE)</f>
        <v>1.5514636462289746E-2</v>
      </c>
      <c r="FE31" s="25">
        <f>'RIMS II Type I Employment'!FE31*VLOOKUP('Equation 4 Type I FTE'!$B31,'Equation 3 FTE Conversion'!$B$10:$E$32,4,FALSE)</f>
        <v>1.2257419967444385E-2</v>
      </c>
      <c r="FF31" s="25">
        <f>'RIMS II Type I Employment'!FF31*VLOOKUP('Equation 4 Type I FTE'!$B31,'Equation 3 FTE Conversion'!$B$10:$E$32,4,FALSE)</f>
        <v>1.6114650027129682E-2</v>
      </c>
      <c r="FG31" s="25">
        <f>'RIMS II Type I Employment'!FG31*VLOOKUP('Equation 4 Type I FTE'!$B31,'Equation 3 FTE Conversion'!$B$10:$E$32,4,FALSE)</f>
        <v>3.180071893651655E-2</v>
      </c>
      <c r="FH31" s="25">
        <f>'RIMS II Type I Employment'!FH31*VLOOKUP('Equation 4 Type I FTE'!$B31,'Equation 3 FTE Conversion'!$B$10:$E$32,4,FALSE)</f>
        <v>2.7343475311991317E-2</v>
      </c>
      <c r="FI31" s="25">
        <f>'RIMS II Type I Employment'!FI31*VLOOKUP('Equation 4 Type I FTE'!$B31,'Equation 3 FTE Conversion'!$B$10:$E$32,4,FALSE)</f>
        <v>3.1457854042322306E-2</v>
      </c>
      <c r="FJ31" s="25">
        <f>'RIMS II Type I Employment'!FJ31*VLOOKUP('Equation 4 Type I FTE'!$B31,'Equation 3 FTE Conversion'!$B$10:$E$32,4,FALSE)</f>
        <v>3.5400800325556162E-2</v>
      </c>
      <c r="FK31" s="25">
        <f>'RIMS II Type I Employment'!FK31*VLOOKUP('Equation 4 Type I FTE'!$B31,'Equation 3 FTE Conversion'!$B$10:$E$32,4,FALSE)</f>
        <v>3.3686475854584917E-2</v>
      </c>
      <c r="FL31" s="25">
        <f>'RIMS II Type I Employment'!FL31*VLOOKUP('Equation 4 Type I FTE'!$B31,'Equation 3 FTE Conversion'!$B$10:$E$32,4,FALSE)</f>
        <v>2.8114921323928382E-2</v>
      </c>
      <c r="FM31" s="25">
        <f>'RIMS II Type I Employment'!FM31*VLOOKUP('Equation 4 Type I FTE'!$B31,'Equation 3 FTE Conversion'!$B$10:$E$32,4,FALSE)</f>
        <v>3.3429327183939234E-2</v>
      </c>
      <c r="FN31" s="25">
        <f>'RIMS II Type I Employment'!FN31*VLOOKUP('Equation 4 Type I FTE'!$B31,'Equation 3 FTE Conversion'!$B$10:$E$32,4,FALSE)</f>
        <v>5.4001220835594145E-2</v>
      </c>
      <c r="FO31" s="25">
        <f>'RIMS II Type I Employment'!FO31*VLOOKUP('Equation 4 Type I FTE'!$B31,'Equation 3 FTE Conversion'!$B$10:$E$32,4,FALSE)</f>
        <v>2.2800515463917526E-2</v>
      </c>
      <c r="FP31" s="25">
        <f>'RIMS II Type I Employment'!FP31*VLOOKUP('Equation 4 Type I FTE'!$B31,'Equation 3 FTE Conversion'!$B$10:$E$32,4,FALSE)</f>
        <v>2.4429123711340209E-2</v>
      </c>
      <c r="FQ31" s="25">
        <f>'RIMS II Type I Employment'!FQ31*VLOOKUP('Equation 4 Type I FTE'!$B31,'Equation 3 FTE Conversion'!$B$10:$E$32,4,FALSE)</f>
        <v>5.0486855670103095E-2</v>
      </c>
      <c r="FR31" s="25">
        <f>'RIMS II Type I Employment'!FR31*VLOOKUP('Equation 4 Type I FTE'!$B31,'Equation 3 FTE Conversion'!$B$10:$E$32,4,FALSE)</f>
        <v>2.3571961475854587E-2</v>
      </c>
      <c r="FS31" s="25">
        <f>'RIMS II Type I Employment'!FS31*VLOOKUP('Equation 4 Type I FTE'!$B31,'Equation 3 FTE Conversion'!$B$10:$E$32,4,FALSE)</f>
        <v>3.0857840477482364E-2</v>
      </c>
      <c r="FT31" s="25">
        <f>'RIMS II Type I Employment'!FT31*VLOOKUP('Equation 4 Type I FTE'!$B31,'Equation 3 FTE Conversion'!$B$10:$E$32,4,FALSE)</f>
        <v>2.0657609875203473E-2</v>
      </c>
      <c r="FU31" s="25">
        <f>'RIMS II Type I Employment'!FU31*VLOOKUP('Equation 4 Type I FTE'!$B31,'Equation 3 FTE Conversion'!$B$10:$E$32,4,FALSE)</f>
        <v>3.5657948996201845E-2</v>
      </c>
      <c r="FV31" s="25">
        <f>'RIMS II Type I Employment'!FV31*VLOOKUP('Equation 4 Type I FTE'!$B31,'Equation 3 FTE Conversion'!$B$10:$E$32,4,FALSE)</f>
        <v>2.3486245252306026E-2</v>
      </c>
      <c r="FW31" s="25">
        <f>'RIMS II Type I Employment'!FW31*VLOOKUP('Equation 4 Type I FTE'!$B31,'Equation 3 FTE Conversion'!$B$10:$E$32,4,FALSE)</f>
        <v>2.7086326641345637E-2</v>
      </c>
      <c r="FX31" s="25">
        <f>'RIMS II Type I Employment'!FX31*VLOOKUP('Equation 4 Type I FTE'!$B31,'Equation 3 FTE Conversion'!$B$10:$E$32,4,FALSE)</f>
        <v>2.8800651112316875E-2</v>
      </c>
      <c r="FY31" s="25">
        <f>'RIMS II Type I Employment'!FY31*VLOOKUP('Equation 4 Type I FTE'!$B31,'Equation 3 FTE Conversion'!$B$10:$E$32,4,FALSE)</f>
        <v>3.0857840477482364E-2</v>
      </c>
      <c r="FZ31" s="25">
        <f>'RIMS II Type I Employment'!FZ31*VLOOKUP('Equation 4 Type I FTE'!$B31,'Equation 3 FTE Conversion'!$B$10:$E$32,4,FALSE)</f>
        <v>2.3486245252306026E-2</v>
      </c>
      <c r="GA31" s="25">
        <f>'RIMS II Type I Employment'!GA31*VLOOKUP('Equation 4 Type I FTE'!$B31,'Equation 3 FTE Conversion'!$B$10:$E$32,4,FALSE)</f>
        <v>2.1429055887140534E-2</v>
      </c>
      <c r="GB31" s="25">
        <f>'RIMS II Type I Employment'!GB31*VLOOKUP('Equation 4 Type I FTE'!$B31,'Equation 3 FTE Conversion'!$B$10:$E$32,4,FALSE)</f>
        <v>2.8372069994574062E-2</v>
      </c>
      <c r="GC31" s="25">
        <f>'RIMS II Type I Employment'!GC31*VLOOKUP('Equation 4 Type I FTE'!$B31,'Equation 3 FTE Conversion'!$B$10:$E$32,4,FALSE)</f>
        <v>4.2515246880086816E-2</v>
      </c>
      <c r="GD31" s="25">
        <f>'RIMS II Type I Employment'!GD31*VLOOKUP('Equation 4 Type I FTE'!$B31,'Equation 3 FTE Conversion'!$B$10:$E$32,4,FALSE)</f>
        <v>2.6314880629408576E-2</v>
      </c>
      <c r="GE31" s="25">
        <f>'RIMS II Type I Employment'!GE31*VLOOKUP('Equation 4 Type I FTE'!$B31,'Equation 3 FTE Conversion'!$B$10:$E$32,4,FALSE)</f>
        <v>2.0057596310363541E-2</v>
      </c>
      <c r="GF31" s="25">
        <f>'RIMS II Type I Employment'!GF31*VLOOKUP('Equation 4 Type I FTE'!$B31,'Equation 3 FTE Conversion'!$B$10:$E$32,4,FALSE)</f>
        <v>2.6057731958762889E-2</v>
      </c>
      <c r="GG31" s="25">
        <f>'RIMS II Type I Employment'!GG31*VLOOKUP('Equation 4 Type I FTE'!$B31,'Equation 3 FTE Conversion'!$B$10:$E$32,4,FALSE)</f>
        <v>3.857230059685296E-2</v>
      </c>
      <c r="GH31" s="25">
        <f>'RIMS II Type I Employment'!GH31*VLOOKUP('Equation 4 Type I FTE'!$B31,'Equation 3 FTE Conversion'!$B$10:$E$32,4,FALSE)</f>
        <v>3.4286489419424852E-2</v>
      </c>
      <c r="GI31" s="25">
        <f>'RIMS II Type I Employment'!GI31*VLOOKUP('Equation 4 Type I FTE'!$B31,'Equation 3 FTE Conversion'!$B$10:$E$32,4,FALSE)</f>
        <v>3.7543705914270212E-2</v>
      </c>
      <c r="GJ31" s="25">
        <f>'RIMS II Type I Employment'!GJ31*VLOOKUP('Equation 4 Type I FTE'!$B31,'Equation 3 FTE Conversion'!$B$10:$E$32,4,FALSE)</f>
        <v>4.4829584915897995E-2</v>
      </c>
      <c r="GK31" s="25">
        <f>'RIMS II Type I Employment'!GK31*VLOOKUP('Equation 4 Type I FTE'!$B31,'Equation 3 FTE Conversion'!$B$10:$E$32,4,FALSE)</f>
        <v>4.2686679327183938E-2</v>
      </c>
      <c r="GL31" s="25">
        <f>'RIMS II Type I Employment'!GL31*VLOOKUP('Equation 4 Type I FTE'!$B31,'Equation 3 FTE Conversion'!$B$10:$E$32,4,FALSE)</f>
        <v>5.2544045035268584E-2</v>
      </c>
      <c r="GM31" s="25">
        <f>'RIMS II Type I Employment'!GM31*VLOOKUP('Equation 4 Type I FTE'!$B31,'Equation 3 FTE Conversion'!$B$10:$E$32,4,FALSE)</f>
        <v>4.9543977211068908E-2</v>
      </c>
      <c r="GN31" s="25">
        <f>'RIMS II Type I Employment'!GN31*VLOOKUP('Equation 4 Type I FTE'!$B31,'Equation 3 FTE Conversion'!$B$10:$E$32,4,FALSE)</f>
        <v>2.7943488876831252E-2</v>
      </c>
      <c r="GO31" s="25">
        <f>'RIMS II Type I Employment'!GO31*VLOOKUP('Equation 4 Type I FTE'!$B31,'Equation 3 FTE Conversion'!$B$10:$E$32,4,FALSE)</f>
        <v>2.2286218122626152E-2</v>
      </c>
      <c r="GP31" s="25">
        <f>'RIMS II Type I Employment'!GP31*VLOOKUP('Equation 4 Type I FTE'!$B31,'Equation 3 FTE Conversion'!$B$10:$E$32,4,FALSE)</f>
        <v>3.0429259359739554E-2</v>
      </c>
      <c r="GQ31" s="25">
        <f>'RIMS II Type I Employment'!GQ31*VLOOKUP('Equation 4 Type I FTE'!$B31,'Equation 3 FTE Conversion'!$B$10:$E$32,4,FALSE)</f>
        <v>3.7886570808464463E-2</v>
      </c>
      <c r="GR31" s="25">
        <f>'RIMS II Type I Employment'!GR31*VLOOKUP('Equation 4 Type I FTE'!$B31,'Equation 3 FTE Conversion'!$B$10:$E$32,4,FALSE)</f>
        <v>3.5657948996201845E-2</v>
      </c>
      <c r="GS31" s="25">
        <f>'RIMS II Type I Employment'!GS31*VLOOKUP('Equation 4 Type I FTE'!$B31,'Equation 3 FTE Conversion'!$B$10:$E$32,4,FALSE)</f>
        <v>3.5143651654910478E-2</v>
      </c>
      <c r="GT31" s="25">
        <f>'RIMS II Type I Employment'!GT31*VLOOKUP('Equation 4 Type I FTE'!$B31,'Equation 3 FTE Conversion'!$B$10:$E$32,4,FALSE)</f>
        <v>2.777205642973413E-2</v>
      </c>
      <c r="GU31" s="25">
        <f>'RIMS II Type I Employment'!GU31*VLOOKUP('Equation 4 Type I FTE'!$B31,'Equation 3 FTE Conversion'!$B$10:$E$32,4,FALSE)</f>
        <v>2.6486313076505699E-2</v>
      </c>
      <c r="GV31" s="25">
        <f>'RIMS II Type I Employment'!GV31*VLOOKUP('Equation 4 Type I FTE'!$B31,'Equation 3 FTE Conversion'!$B$10:$E$32,4,FALSE)</f>
        <v>3.7886570808464463E-2</v>
      </c>
      <c r="GW31" s="25">
        <f>'RIMS II Type I Employment'!GW31*VLOOKUP('Equation 4 Type I FTE'!$B31,'Equation 3 FTE Conversion'!$B$10:$E$32,4,FALSE)</f>
        <v>4.4058138903960938E-2</v>
      </c>
      <c r="GX31" s="25">
        <f>'RIMS II Type I Employment'!GX31*VLOOKUP('Equation 4 Type I FTE'!$B31,'Equation 3 FTE Conversion'!$B$10:$E$32,4,FALSE)</f>
        <v>3.8658016820401521E-2</v>
      </c>
      <c r="GY31" s="25">
        <f>'RIMS II Type I Employment'!GY31*VLOOKUP('Equation 4 Type I FTE'!$B31,'Equation 3 FTE Conversion'!$B$10:$E$32,4,FALSE)</f>
        <v>2.725775908844276E-2</v>
      </c>
      <c r="GZ31" s="25">
        <f>'RIMS II Type I Employment'!GZ31*VLOOKUP('Equation 4 Type I FTE'!$B31,'Equation 3 FTE Conversion'!$B$10:$E$32,4,FALSE)</f>
        <v>3.3086462289744982E-2</v>
      </c>
      <c r="HA31" s="25">
        <f>'RIMS II Type I Employment'!HA31*VLOOKUP('Equation 4 Type I FTE'!$B31,'Equation 3 FTE Conversion'!$B$10:$E$32,4,FALSE)</f>
        <v>1.9543298969072167E-2</v>
      </c>
      <c r="HB31" s="25">
        <f>'RIMS II Type I Employment'!HB31*VLOOKUP('Equation 4 Type I FTE'!$B31,'Equation 3 FTE Conversion'!$B$10:$E$32,4,FALSE)</f>
        <v>1.2514568638090071E-2</v>
      </c>
      <c r="HC31" s="25">
        <f>'RIMS II Type I Employment'!HC31*VLOOKUP('Equation 4 Type I FTE'!$B31,'Equation 3 FTE Conversion'!$B$10:$E$32,4,FALSE)</f>
        <v>2.940066467715681E-2</v>
      </c>
      <c r="HD31" s="25">
        <f>'RIMS II Type I Employment'!HD31*VLOOKUP('Equation 4 Type I FTE'!$B31,'Equation 3 FTE Conversion'!$B$10:$E$32,4,FALSE)</f>
        <v>3.3000746066196421E-2</v>
      </c>
      <c r="HE31" s="25">
        <f>'RIMS II Type I Employment'!HE31*VLOOKUP('Equation 4 Type I FTE'!$B31,'Equation 3 FTE Conversion'!$B$10:$E$32,4,FALSE)</f>
        <v>4.1743800868149758E-2</v>
      </c>
      <c r="HF31" s="25">
        <f>'RIMS II Type I Employment'!HF31*VLOOKUP('Equation 4 Type I FTE'!$B31,'Equation 3 FTE Conversion'!$B$10:$E$32,4,FALSE)</f>
        <v>3.0686408030385241E-2</v>
      </c>
      <c r="HG31" s="25">
        <f>'RIMS II Type I Employment'!HG31*VLOOKUP('Equation 4 Type I FTE'!$B31,'Equation 3 FTE Conversion'!$B$10:$E$32,4,FALSE)</f>
        <v>2.3657677699403148E-2</v>
      </c>
      <c r="HH31" s="25">
        <f>'RIMS II Type I Employment'!HH31*VLOOKUP('Equation 4 Type I FTE'!$B31,'Equation 3 FTE Conversion'!$B$10:$E$32,4,FALSE)</f>
        <v>3.7286557243624521E-2</v>
      </c>
      <c r="HI31" s="25">
        <f>'RIMS II Type I Employment'!HI31*VLOOKUP('Equation 4 Type I FTE'!$B31,'Equation 3 FTE Conversion'!$B$10:$E$32,4,FALSE)</f>
        <v>1.7057528486163865E-2</v>
      </c>
      <c r="HJ31" s="25">
        <f>'RIMS II Type I Employment'!HJ31*VLOOKUP('Equation 4 Type I FTE'!$B31,'Equation 3 FTE Conversion'!$B$10:$E$32,4,FALSE)</f>
        <v>2.4514839934888771E-2</v>
      </c>
      <c r="HK31" s="25">
        <f>'RIMS II Type I Employment'!HK31*VLOOKUP('Equation 4 Type I FTE'!$B31,'Equation 3 FTE Conversion'!$B$10:$E$32,4,FALSE)</f>
        <v>0</v>
      </c>
      <c r="HL31" s="25">
        <f>'RIMS II Type I Employment'!HL31*VLOOKUP('Equation 4 Type I FTE'!$B31,'Equation 3 FTE Conversion'!$B$10:$E$32,4,FALSE)</f>
        <v>4.1315219750406945E-2</v>
      </c>
      <c r="HM31" s="25">
        <f>'RIMS II Type I Employment'!HM31*VLOOKUP('Equation 4 Type I FTE'!$B31,'Equation 3 FTE Conversion'!$B$10:$E$32,4,FALSE)</f>
        <v>6.3601437873033101E-2</v>
      </c>
      <c r="HN31" s="25">
        <f>'RIMS II Type I Employment'!HN31*VLOOKUP('Equation 4 Type I FTE'!$B31,'Equation 3 FTE Conversion'!$B$10:$E$32,4,FALSE)</f>
        <v>3.8915165491047211E-2</v>
      </c>
      <c r="HO31" s="25">
        <f>'RIMS II Type I Employment'!HO31*VLOOKUP('Equation 4 Type I FTE'!$B31,'Equation 3 FTE Conversion'!$B$10:$E$32,4,FALSE)</f>
        <v>3.0429259359739554E-2</v>
      </c>
      <c r="HP31" s="25">
        <f>'RIMS II Type I Employment'!HP31*VLOOKUP('Equation 4 Type I FTE'!$B31,'Equation 3 FTE Conversion'!$B$10:$E$32,4,FALSE)</f>
        <v>2.7429191535539882E-2</v>
      </c>
      <c r="HQ31" s="25">
        <f>'RIMS II Type I Employment'!HQ31*VLOOKUP('Equation 4 Type I FTE'!$B31,'Equation 3 FTE Conversion'!$B$10:$E$32,4,FALSE)</f>
        <v>2.614344818231145E-2</v>
      </c>
      <c r="HR31" s="25">
        <f>'RIMS II Type I Employment'!HR31*VLOOKUP('Equation 4 Type I FTE'!$B31,'Equation 3 FTE Conversion'!$B$10:$E$32,4,FALSE)</f>
        <v>4.9715409658166038E-2</v>
      </c>
      <c r="HS31" s="25">
        <f>'RIMS II Type I Employment'!HS31*VLOOKUP('Equation 4 Type I FTE'!$B31,'Equation 3 FTE Conversion'!$B$10:$E$32,4,FALSE)</f>
        <v>3.9343746608790024E-2</v>
      </c>
      <c r="HT31" s="25">
        <f>'RIMS II Type I Employment'!HT31*VLOOKUP('Equation 4 Type I FTE'!$B31,'Equation 3 FTE Conversion'!$B$10:$E$32,4,FALSE)</f>
        <v>2.9314948453608249E-2</v>
      </c>
      <c r="HU31" s="25">
        <f>'RIMS II Type I Employment'!HU31*VLOOKUP('Equation 4 Type I FTE'!$B31,'Equation 3 FTE Conversion'!$B$10:$E$32,4,FALSE)</f>
        <v>1.3114582202930006E-2</v>
      </c>
      <c r="HV31" s="25">
        <f>'RIMS II Type I Employment'!HV31*VLOOKUP('Equation 4 Type I FTE'!$B31,'Equation 3 FTE Conversion'!$B$10:$E$32,4,FALSE)</f>
        <v>3.4972219207813356E-2</v>
      </c>
      <c r="HW31" s="25">
        <f>'RIMS II Type I Employment'!HW31*VLOOKUP('Equation 4 Type I FTE'!$B31,'Equation 3 FTE Conversion'!$B$10:$E$32,4,FALSE)</f>
        <v>3.0343543136190997E-2</v>
      </c>
      <c r="HX31" s="25">
        <f>'RIMS II Type I Employment'!HX31*VLOOKUP('Equation 4 Type I FTE'!$B31,'Equation 3 FTE Conversion'!$B$10:$E$32,4,FALSE)</f>
        <v>2.9572097124253939E-2</v>
      </c>
      <c r="HY31" s="25">
        <f>'RIMS II Type I Employment'!HY31*VLOOKUP('Equation 4 Type I FTE'!$B31,'Equation 3 FTE Conversion'!$B$10:$E$32,4,FALSE)</f>
        <v>2.4000542593597397E-2</v>
      </c>
      <c r="HZ31" s="25">
        <f>'RIMS II Type I Employment'!HZ31*VLOOKUP('Equation 4 Type I FTE'!$B31,'Equation 3 FTE Conversion'!$B$10:$E$32,4,FALSE)</f>
        <v>6.8915843733043949E-2</v>
      </c>
      <c r="IA31" s="25">
        <f>'RIMS II Type I Employment'!IA31*VLOOKUP('Equation 4 Type I FTE'!$B31,'Equation 3 FTE Conversion'!$B$10:$E$32,4,FALSE)</f>
        <v>4.0372341291372765E-2</v>
      </c>
      <c r="IB31" s="25">
        <f>'RIMS II Type I Employment'!IB31*VLOOKUP('Equation 4 Type I FTE'!$B31,'Equation 3 FTE Conversion'!$B$10:$E$32,4,FALSE)</f>
        <v>5.0229706999457412E-2</v>
      </c>
      <c r="IC31" s="25">
        <f>'RIMS II Type I Employment'!IC31*VLOOKUP('Equation 4 Type I FTE'!$B31,'Equation 3 FTE Conversion'!$B$10:$E$32,4,FALSE)</f>
        <v>5.0744004340748786E-2</v>
      </c>
      <c r="ID31" s="25">
        <f>'RIMS II Type I Employment'!ID31*VLOOKUP('Equation 4 Type I FTE'!$B31,'Equation 3 FTE Conversion'!$B$10:$E$32,4,FALSE)</f>
        <v>3.4457921866521975E-2</v>
      </c>
      <c r="IE31" s="25">
        <f>'RIMS II Type I Employment'!IE31*VLOOKUP('Equation 4 Type I FTE'!$B31,'Equation 3 FTE Conversion'!$B$10:$E$32,4,FALSE)</f>
        <v>3.1457854042322306E-2</v>
      </c>
      <c r="IF31" s="25">
        <f>'RIMS II Type I Employment'!IF31*VLOOKUP('Equation 4 Type I FTE'!$B31,'Equation 3 FTE Conversion'!$B$10:$E$32,4,FALSE)</f>
        <v>2.5543434617471515E-2</v>
      </c>
      <c r="IG31" s="25">
        <f>'RIMS II Type I Employment'!IG31*VLOOKUP('Equation 4 Type I FTE'!$B31,'Equation 3 FTE Conversion'!$B$10:$E$32,4,FALSE)</f>
        <v>1.9371866521975041E-2</v>
      </c>
      <c r="IH31" s="25">
        <f>'RIMS II Type I Employment'!IH31*VLOOKUP('Equation 4 Type I FTE'!$B31,'Equation 3 FTE Conversion'!$B$10:$E$32,4,FALSE)</f>
        <v>2.0400461204557789E-2</v>
      </c>
      <c r="II31" s="25">
        <f>'RIMS II Type I Employment'!II31*VLOOKUP('Equation 4 Type I FTE'!$B31,'Equation 3 FTE Conversion'!$B$10:$E$32,4,FALSE)</f>
        <v>1.2943149755832882E-2</v>
      </c>
      <c r="IJ31" s="25">
        <f>'RIMS II Type I Employment'!IJ31*VLOOKUP('Equation 4 Type I FTE'!$B31,'Equation 3 FTE Conversion'!$B$10:$E$32,4,FALSE)</f>
        <v>4.2772395550732506E-2</v>
      </c>
      <c r="IK31" s="25">
        <f>'RIMS II Type I Employment'!IK31*VLOOKUP('Equation 4 Type I FTE'!$B31,'Equation 3 FTE Conversion'!$B$10:$E$32,4,FALSE)</f>
        <v>2.777205642973413E-2</v>
      </c>
      <c r="IL31" s="25">
        <f>'RIMS II Type I Employment'!IL31*VLOOKUP('Equation 4 Type I FTE'!$B31,'Equation 3 FTE Conversion'!$B$10:$E$32,4,FALSE)</f>
        <v>2.211478567552903E-2</v>
      </c>
      <c r="IM31" s="25">
        <f>'RIMS II Type I Employment'!IM31*VLOOKUP('Equation 4 Type I FTE'!$B31,'Equation 3 FTE Conversion'!$B$10:$E$32,4,FALSE)</f>
        <v>2.9057799782962562E-2</v>
      </c>
      <c r="IN31" s="25">
        <f>'RIMS II Type I Employment'!IN31*VLOOKUP('Equation 4 Type I FTE'!$B31,'Equation 3 FTE Conversion'!$B$10:$E$32,4,FALSE)</f>
        <v>2.5457718393922954E-2</v>
      </c>
      <c r="IO31" s="25">
        <f>'RIMS II Type I Employment'!IO31*VLOOKUP('Equation 4 Type I FTE'!$B31,'Equation 3 FTE Conversion'!$B$10:$E$32,4,FALSE)</f>
        <v>2.2371934346174717E-2</v>
      </c>
      <c r="IP31" s="25">
        <f>'RIMS II Type I Employment'!IP31*VLOOKUP('Equation 4 Type I FTE'!$B31,'Equation 3 FTE Conversion'!$B$10:$E$32,4,FALSE)</f>
        <v>2.7000610417797073E-2</v>
      </c>
      <c r="IQ31" s="25">
        <f>'RIMS II Type I Employment'!IQ31*VLOOKUP('Equation 4 Type I FTE'!$B31,'Equation 3 FTE Conversion'!$B$10:$E$32,4,FALSE)</f>
        <v>3.6172246337493219E-2</v>
      </c>
      <c r="IR31" s="25">
        <f>'RIMS II Type I Employment'!IR31*VLOOKUP('Equation 4 Type I FTE'!$B31,'Equation 3 FTE Conversion'!$B$10:$E$32,4,FALSE)</f>
        <v>3.1715002712967989E-2</v>
      </c>
      <c r="IS31" s="25">
        <f>'RIMS II Type I Employment'!IS31*VLOOKUP('Equation 4 Type I FTE'!$B31,'Equation 3 FTE Conversion'!$B$10:$E$32,4,FALSE)</f>
        <v>2.5714867064568638E-2</v>
      </c>
      <c r="IT31" s="25">
        <f>'RIMS II Type I Employment'!IT31*VLOOKUP('Equation 4 Type I FTE'!$B31,'Equation 3 FTE Conversion'!$B$10:$E$32,4,FALSE)</f>
        <v>2.1514772110689095E-2</v>
      </c>
      <c r="IU31" s="25">
        <f>'RIMS II Type I Employment'!IU31*VLOOKUP('Equation 4 Type I FTE'!$B31,'Equation 3 FTE Conversion'!$B$10:$E$32,4,FALSE)</f>
        <v>3.6943692349430277E-2</v>
      </c>
      <c r="IV31" s="25">
        <f>'RIMS II Type I Employment'!IV31*VLOOKUP('Equation 4 Type I FTE'!$B31,'Equation 3 FTE Conversion'!$B$10:$E$32,4,FALSE)</f>
        <v>3.2572164948453608E-2</v>
      </c>
      <c r="IW31" s="25">
        <f>'RIMS II Type I Employment'!IW31*VLOOKUP('Equation 4 Type I FTE'!$B31,'Equation 3 FTE Conversion'!$B$10:$E$32,4,FALSE)</f>
        <v>3.2829313619099298E-2</v>
      </c>
      <c r="IX31" s="25">
        <f>'RIMS II Type I Employment'!IX31*VLOOKUP('Equation 4 Type I FTE'!$B31,'Equation 3 FTE Conversion'!$B$10:$E$32,4,FALSE)</f>
        <v>3.6000813890396097E-2</v>
      </c>
      <c r="IY31" s="25">
        <f>'RIMS II Type I Employment'!IY31*VLOOKUP('Equation 4 Type I FTE'!$B31,'Equation 3 FTE Conversion'!$B$10:$E$32,4,FALSE)</f>
        <v>2.9657813347802497E-2</v>
      </c>
      <c r="IZ31" s="25">
        <f>'RIMS II Type I Employment'!IZ31*VLOOKUP('Equation 4 Type I FTE'!$B31,'Equation 3 FTE Conversion'!$B$10:$E$32,4,FALSE)</f>
        <v>2.9229232230059684E-2</v>
      </c>
      <c r="JA31" s="25">
        <f>'RIMS II Type I Employment'!JA31*VLOOKUP('Equation 4 Type I FTE'!$B31,'Equation 3 FTE Conversion'!$B$10:$E$32,4,FALSE)</f>
        <v>2.8972083559413997E-2</v>
      </c>
      <c r="JB31" s="25">
        <f>'RIMS II Type I Employment'!JB31*VLOOKUP('Equation 4 Type I FTE'!$B31,'Equation 3 FTE Conversion'!$B$10:$E$32,4,FALSE)</f>
        <v>8.0058952794357027E-2</v>
      </c>
      <c r="JC31" s="25">
        <f>'RIMS II Type I Employment'!JC31*VLOOKUP('Equation 4 Type I FTE'!$B31,'Equation 3 FTE Conversion'!$B$10:$E$32,4,FALSE)</f>
        <v>4.1229503526858384E-2</v>
      </c>
      <c r="JD31" s="25">
        <f>'RIMS II Type I Employment'!JD31*VLOOKUP('Equation 4 Type I FTE'!$B31,'Equation 3 FTE Conversion'!$B$10:$E$32,4,FALSE)</f>
        <v>6.214426207270754E-2</v>
      </c>
      <c r="JE31" s="25">
        <f>'RIMS II Type I Employment'!JE31*VLOOKUP('Equation 4 Type I FTE'!$B31,'Equation 3 FTE Conversion'!$B$10:$E$32,4,FALSE)</f>
        <v>4.542959848073793E-2</v>
      </c>
      <c r="JF31" s="25">
        <f>'RIMS II Type I Employment'!JF31*VLOOKUP('Equation 4 Type I FTE'!$B31,'Equation 3 FTE Conversion'!$B$10:$E$32,4,FALSE)</f>
        <v>5.1601166576234397E-2</v>
      </c>
      <c r="JG31" s="25">
        <f>'RIMS II Type I Employment'!JG31*VLOOKUP('Equation 4 Type I FTE'!$B31,'Equation 3 FTE Conversion'!$B$10:$E$32,4,FALSE)</f>
        <v>4.9372544763971786E-2</v>
      </c>
      <c r="JH31" s="25">
        <f>'RIMS II Type I Employment'!JH31*VLOOKUP('Equation 4 Type I FTE'!$B31,'Equation 3 FTE Conversion'!$B$10:$E$32,4,FALSE)</f>
        <v>0.11605976668475312</v>
      </c>
      <c r="JI31" s="25">
        <f>'RIMS II Type I Employment'!JI31*VLOOKUP('Equation 4 Type I FTE'!$B31,'Equation 3 FTE Conversion'!$B$10:$E$32,4,FALSE)</f>
        <v>4.2943827997829628E-2</v>
      </c>
      <c r="JJ31" s="25">
        <f>'RIMS II Type I Employment'!JJ31*VLOOKUP('Equation 4 Type I FTE'!$B31,'Equation 3 FTE Conversion'!$B$10:$E$32,4,FALSE)</f>
        <v>3.857230059685296E-2</v>
      </c>
      <c r="JK31" s="25">
        <f>'RIMS II Type I Employment'!JK31*VLOOKUP('Equation 4 Type I FTE'!$B31,'Equation 3 FTE Conversion'!$B$10:$E$32,4,FALSE)</f>
        <v>5.3229774823657088E-2</v>
      </c>
      <c r="JL31" s="25">
        <f>'RIMS II Type I Employment'!JL31*VLOOKUP('Equation 4 Type I FTE'!$B31,'Equation 3 FTE Conversion'!$B$10:$E$32,4,FALSE)</f>
        <v>6.4372883884970158E-2</v>
      </c>
      <c r="JM31" s="25">
        <f>'RIMS II Type I Employment'!JM31*VLOOKUP('Equation 4 Type I FTE'!$B31,'Equation 3 FTE Conversion'!$B$10:$E$32,4,FALSE)</f>
        <v>4.1658084644601197E-2</v>
      </c>
      <c r="JN31" s="25">
        <f>'RIMS II Type I Employment'!JN31*VLOOKUP('Equation 4 Type I FTE'!$B31,'Equation 3 FTE Conversion'!$B$10:$E$32,4,FALSE)</f>
        <v>7.3801668475311985E-2</v>
      </c>
      <c r="JO31" s="25">
        <f>'RIMS II Type I Employment'!JO31*VLOOKUP('Equation 4 Type I FTE'!$B31,'Equation 3 FTE Conversion'!$B$10:$E$32,4,FALSE)</f>
        <v>0.20760469343461749</v>
      </c>
      <c r="JP31" s="25">
        <f>'RIMS II Type I Employment'!JP31*VLOOKUP('Equation 4 Type I FTE'!$B31,'Equation 3 FTE Conversion'!$B$10:$E$32,4,FALSE)</f>
        <v>6.4201451437873036E-2</v>
      </c>
      <c r="JQ31" s="25">
        <f>'RIMS II Type I Employment'!JQ31*VLOOKUP('Equation 4 Type I FTE'!$B31,'Equation 3 FTE Conversion'!$B$10:$E$32,4,FALSE)</f>
        <v>9.4802143244709716E-2</v>
      </c>
      <c r="JR31" s="25">
        <f>'RIMS II Type I Employment'!JR31*VLOOKUP('Equation 4 Type I FTE'!$B31,'Equation 3 FTE Conversion'!$B$10:$E$32,4,FALSE)</f>
        <v>0.22029069451980468</v>
      </c>
      <c r="JS31" s="25">
        <f>'RIMS II Type I Employment'!JS31*VLOOKUP('Equation 4 Type I FTE'!$B31,'Equation 3 FTE Conversion'!$B$10:$E$32,4,FALSE)</f>
        <v>5.3229774823657088E-2</v>
      </c>
      <c r="JT31" s="25">
        <f>'RIMS II Type I Employment'!JT31*VLOOKUP('Equation 4 Type I FTE'!$B31,'Equation 3 FTE Conversion'!$B$10:$E$32,4,FALSE)</f>
        <v>8.965916983179599E-2</v>
      </c>
      <c r="JU31" s="25">
        <f>'RIMS II Type I Employment'!JU31*VLOOKUP('Equation 4 Type I FTE'!$B31,'Equation 3 FTE Conversion'!$B$10:$E$32,4,FALSE)</f>
        <v>3.6515111231687464E-2</v>
      </c>
      <c r="JV31" s="25">
        <f>'RIMS II Type I Employment'!JV31*VLOOKUP('Equation 4 Type I FTE'!$B31,'Equation 3 FTE Conversion'!$B$10:$E$32,4,FALSE)</f>
        <v>3.5229367878459032E-2</v>
      </c>
      <c r="JW31" s="25">
        <f>'RIMS II Type I Employment'!JW31*VLOOKUP('Equation 4 Type I FTE'!$B31,'Equation 3 FTE Conversion'!$B$10:$E$32,4,FALSE)</f>
        <v>3.642939500813891E-2</v>
      </c>
      <c r="JX31" s="25">
        <f>'RIMS II Type I Employment'!JX31*VLOOKUP('Equation 4 Type I FTE'!$B31,'Equation 3 FTE Conversion'!$B$10:$E$32,4,FALSE)</f>
        <v>5.3486923494302771E-2</v>
      </c>
      <c r="JY31" s="25">
        <f>'RIMS II Type I Employment'!JY31*VLOOKUP('Equation 4 Type I FTE'!$B31,'Equation 3 FTE Conversion'!$B$10:$E$32,4,FALSE)</f>
        <v>2.3314812805208897E-2</v>
      </c>
      <c r="JZ31" s="25">
        <f>'RIMS II Type I Employment'!JZ31*VLOOKUP('Equation 4 Type I FTE'!$B31,'Equation 3 FTE Conversion'!$B$10:$E$32,4,FALSE)</f>
        <v>2.4086258817145958E-2</v>
      </c>
      <c r="KA31" s="25">
        <f>'RIMS II Type I Employment'!KA31*VLOOKUP('Equation 4 Type I FTE'!$B31,'Equation 3 FTE Conversion'!$B$10:$E$32,4,FALSE)</f>
        <v>7.8858925664677167E-3</v>
      </c>
      <c r="KB31" s="25">
        <f>'RIMS II Type I Employment'!KB31*VLOOKUP('Equation 4 Type I FTE'!$B31,'Equation 3 FTE Conversion'!$B$10:$E$32,4,FALSE)</f>
        <v>1.8514704286489422E-2</v>
      </c>
      <c r="KC31" s="25">
        <f>'RIMS II Type I Employment'!KC31*VLOOKUP('Equation 4 Type I FTE'!$B31,'Equation 3 FTE Conversion'!$B$10:$E$32,4,FALSE)</f>
        <v>2.0400461204557789E-2</v>
      </c>
      <c r="KD31" s="25">
        <f>'RIMS II Type I Employment'!KD31*VLOOKUP('Equation 4 Type I FTE'!$B31,'Equation 3 FTE Conversion'!$B$10:$E$32,4,FALSE)</f>
        <v>4.5943895822029304E-2</v>
      </c>
      <c r="KE31" s="25">
        <f>'RIMS II Type I Employment'!KE31*VLOOKUP('Equation 4 Type I FTE'!$B31,'Equation 3 FTE Conversion'!$B$10:$E$32,4,FALSE)</f>
        <v>6.728723548562128E-2</v>
      </c>
      <c r="KF31" s="25">
        <f>'RIMS II Type I Employment'!KF31*VLOOKUP('Equation 4 Type I FTE'!$B31,'Equation 3 FTE Conversion'!$B$10:$E$32,4,FALSE)</f>
        <v>4.5943895822029304E-2</v>
      </c>
      <c r="KG31" s="25">
        <f>'RIMS II Type I Employment'!KG31*VLOOKUP('Equation 4 Type I FTE'!$B31,'Equation 3 FTE Conversion'!$B$10:$E$32,4,FALSE)</f>
        <v>5.9658491589799238E-2</v>
      </c>
      <c r="KH31" s="25">
        <f>'RIMS II Type I Employment'!KH31*VLOOKUP('Equation 4 Type I FTE'!$B31,'Equation 3 FTE Conversion'!$B$10:$E$32,4,FALSE)</f>
        <v>4.774393651654911E-2</v>
      </c>
      <c r="KI31" s="25">
        <f>'RIMS II Type I Employment'!KI31*VLOOKUP('Equation 4 Type I FTE'!$B31,'Equation 3 FTE Conversion'!$B$10:$E$32,4,FALSE)</f>
        <v>2.1771920781334782E-2</v>
      </c>
      <c r="KJ31" s="25">
        <f>'RIMS II Type I Employment'!KJ31*VLOOKUP('Equation 4 Type I FTE'!$B31,'Equation 3 FTE Conversion'!$B$10:$E$32,4,FALSE)</f>
        <v>5.7258437330439504E-2</v>
      </c>
      <c r="KK31" s="25">
        <f>'RIMS II Type I Employment'!KK31*VLOOKUP('Equation 4 Type I FTE'!$B31,'Equation 3 FTE Conversion'!$B$10:$E$32,4,FALSE)</f>
        <v>5.7429869777536634E-2</v>
      </c>
      <c r="KL31" s="25">
        <f>'RIMS II Type I Employment'!KL31*VLOOKUP('Equation 4 Type I FTE'!$B31,'Equation 3 FTE Conversion'!$B$10:$E$32,4,FALSE)</f>
        <v>0.14828906673901249</v>
      </c>
      <c r="KM31" s="25">
        <f>'RIMS II Type I Employment'!KM31*VLOOKUP('Equation 4 Type I FTE'!$B31,'Equation 3 FTE Conversion'!$B$10:$E$32,4,FALSE)</f>
        <v>6.334428920238741E-2</v>
      </c>
      <c r="KN31" s="25">
        <f>'RIMS II Type I Employment'!KN31*VLOOKUP('Equation 4 Type I FTE'!$B31,'Equation 3 FTE Conversion'!$B$10:$E$32,4,FALSE)</f>
        <v>7.9716087900162783E-2</v>
      </c>
      <c r="KO31" s="25">
        <f>'RIMS II Type I Employment'!KO31*VLOOKUP('Equation 4 Type I FTE'!$B31,'Equation 3 FTE Conversion'!$B$10:$E$32,4,FALSE)</f>
        <v>5.0915436787845908E-2</v>
      </c>
      <c r="KP31" s="25">
        <f>'RIMS II Type I Employment'!KP31*VLOOKUP('Equation 4 Type I FTE'!$B31,'Equation 3 FTE Conversion'!$B$10:$E$32,4,FALSE)</f>
        <v>1.1228825284861639E-2</v>
      </c>
      <c r="KQ31" s="25">
        <f>'RIMS II Type I Employment'!KQ31*VLOOKUP('Equation 4 Type I FTE'!$B31,'Equation 3 FTE Conversion'!$B$10:$E$32,4,FALSE)</f>
        <v>0.10303090070537169</v>
      </c>
      <c r="KR31" s="25">
        <f>'RIMS II Type I Employment'!KR31*VLOOKUP('Equation 4 Type I FTE'!$B31,'Equation 3 FTE Conversion'!$B$10:$E$32,4,FALSE)</f>
        <v>2.5029137276180141E-2</v>
      </c>
      <c r="KS31" s="25">
        <f>'RIMS II Type I Employment'!KS31*VLOOKUP('Equation 4 Type I FTE'!$B31,'Equation 3 FTE Conversion'!$B$10:$E$32,4,FALSE)</f>
        <v>0.29717814704286494</v>
      </c>
      <c r="KT31" s="25">
        <f>'RIMS II Type I Employment'!KT31*VLOOKUP('Equation 4 Type I FTE'!$B31,'Equation 3 FTE Conversion'!$B$10:$E$32,4,FALSE)</f>
        <v>0.16894667661421595</v>
      </c>
      <c r="KU31" s="25">
        <f>'RIMS II Type I Employment'!KU31*VLOOKUP('Equation 4 Type I FTE'!$B31,'Equation 3 FTE Conversion'!$B$10:$E$32,4,FALSE)</f>
        <v>5.5115531741725447E-2</v>
      </c>
      <c r="KV31" s="25">
        <f>'RIMS II Type I Employment'!KV31*VLOOKUP('Equation 4 Type I FTE'!$B31,'Equation 3 FTE Conversion'!$B$10:$E$32,4,FALSE)</f>
        <v>6.5830059685295705E-2</v>
      </c>
      <c r="KW31" s="25">
        <f>'RIMS II Type I Employment'!KW31*VLOOKUP('Equation 4 Type I FTE'!$B31,'Equation 3 FTE Conversion'!$B$10:$E$32,4,FALSE)</f>
        <v>4.0286625067824204E-2</v>
      </c>
      <c r="KX31" s="25">
        <f>'RIMS II Type I Employment'!KX31*VLOOKUP('Equation 4 Type I FTE'!$B31,'Equation 3 FTE Conversion'!$B$10:$E$32,4,FALSE)</f>
        <v>1.9971880086814976E-2</v>
      </c>
      <c r="KY31" s="25">
        <f>'RIMS II Type I Employment'!KY31*VLOOKUP('Equation 4 Type I FTE'!$B31,'Equation 3 FTE Conversion'!$B$10:$E$32,4,FALSE)</f>
        <v>1.928615029842648E-2</v>
      </c>
      <c r="KZ31" s="25">
        <f>'RIMS II Type I Employment'!KZ31*VLOOKUP('Equation 4 Type I FTE'!$B31,'Equation 3 FTE Conversion'!$B$10:$E$32,4,FALSE)</f>
        <v>3.9600895279435701E-2</v>
      </c>
      <c r="LA31" s="25">
        <f>'RIMS II Type I Employment'!LA31*VLOOKUP('Equation 4 Type I FTE'!$B31,'Equation 3 FTE Conversion'!$B$10:$E$32,4,FALSE)</f>
        <v>6.0172788931090612E-2</v>
      </c>
      <c r="LB31" s="25">
        <f>'RIMS II Type I Employment'!LB31*VLOOKUP('Equation 4 Type I FTE'!$B31,'Equation 3 FTE Conversion'!$B$10:$E$32,4,FALSE)</f>
        <v>4.3200976668475312E-2</v>
      </c>
      <c r="LC31" s="25">
        <f>'RIMS II Type I Employment'!LC31*VLOOKUP('Equation 4 Type I FTE'!$B31,'Equation 3 FTE Conversion'!$B$10:$E$32,4,FALSE)</f>
        <v>3.8058003255561586E-2</v>
      </c>
      <c r="LD31" s="25">
        <f>'RIMS II Type I Employment'!LD31*VLOOKUP('Equation 4 Type I FTE'!$B31,'Equation 3 FTE Conversion'!$B$10:$E$32,4,FALSE)</f>
        <v>0.1702324199674444</v>
      </c>
      <c r="LE31" s="25">
        <f>'RIMS II Type I Employment'!LE31*VLOOKUP('Equation 4 Type I FTE'!$B31,'Equation 3 FTE Conversion'!$B$10:$E$32,4,FALSE)</f>
        <v>8.2116142159522523E-2</v>
      </c>
      <c r="LF31" s="25">
        <f>'RIMS II Type I Employment'!LF31*VLOOKUP('Equation 4 Type I FTE'!$B31,'Equation 3 FTE Conversion'!$B$10:$E$32,4,FALSE)</f>
        <v>6.6344357026587086E-2</v>
      </c>
      <c r="LG31" s="25">
        <f>'RIMS II Type I Employment'!LG31*VLOOKUP('Equation 4 Type I FTE'!$B31,'Equation 3 FTE Conversion'!$B$10:$E$32,4,FALSE)</f>
        <v>4.448672002170375E-2</v>
      </c>
      <c r="LH31" s="25">
        <f>'RIMS II Type I Employment'!LH31*VLOOKUP('Equation 4 Type I FTE'!$B31,'Equation 3 FTE Conversion'!$B$10:$E$32,4,FALSE)</f>
        <v>0.22980519533369509</v>
      </c>
      <c r="LI31" s="25">
        <f>'RIMS II Type I Employment'!LI31*VLOOKUP('Equation 4 Type I FTE'!$B31,'Equation 3 FTE Conversion'!$B$10:$E$32,4,FALSE)</f>
        <v>1.76575420510038E-2</v>
      </c>
      <c r="LJ31" s="25">
        <f>'RIMS II Type I Employment'!LJ31*VLOOKUP('Equation 4 Type I FTE'!$B31,'Equation 3 FTE Conversion'!$B$10:$E$32,4,FALSE)</f>
        <v>3.53150841020076E-2</v>
      </c>
      <c r="LK31" s="25">
        <f>'RIMS II Type I Employment'!LK31*VLOOKUP('Equation 4 Type I FTE'!$B31,'Equation 3 FTE Conversion'!$B$10:$E$32,4,FALSE)</f>
        <v>5.3229774823657088E-2</v>
      </c>
      <c r="LL31" s="25">
        <f>'RIMS II Type I Employment'!LL31*VLOOKUP('Equation 4 Type I FTE'!$B31,'Equation 3 FTE Conversion'!$B$10:$E$32,4,FALSE)</f>
        <v>1.7486109603906678E-2</v>
      </c>
      <c r="LM31" s="25">
        <f>'RIMS II Type I Employment'!LM31*VLOOKUP('Equation 4 Type I FTE'!$B31,'Equation 3 FTE Conversion'!$B$10:$E$32,4,FALSE)</f>
        <v>9.694504883342378E-2</v>
      </c>
      <c r="LN31" s="25">
        <f>'RIMS II Type I Employment'!LN31*VLOOKUP('Equation 4 Type I FTE'!$B31,'Equation 3 FTE Conversion'!$B$10:$E$32,4,FALSE)</f>
        <v>8.1344696147585466E-2</v>
      </c>
      <c r="LO31" s="25">
        <f>'RIMS II Type I Employment'!LO31*VLOOKUP('Equation 4 Type I FTE'!$B31,'Equation 3 FTE Conversion'!$B$10:$E$32,4,FALSE)</f>
        <v>0.14828906673901249</v>
      </c>
      <c r="LP31" s="25">
        <f>'RIMS II Type I Employment'!LP31*VLOOKUP('Equation 4 Type I FTE'!$B31,'Equation 3 FTE Conversion'!$B$10:$E$32,4,FALSE)</f>
        <v>6.4030018990775914E-2</v>
      </c>
      <c r="LQ31" s="25">
        <f>'RIMS II Type I Employment'!LQ31*VLOOKUP('Equation 4 Type I FTE'!$B31,'Equation 3 FTE Conversion'!$B$10:$E$32,4,FALSE)</f>
        <v>7.7916047205642977E-2</v>
      </c>
      <c r="LR31" s="25">
        <f>'RIMS II Type I Employment'!LR31*VLOOKUP('Equation 4 Type I FTE'!$B31,'Equation 3 FTE Conversion'!$B$10:$E$32,4,FALSE)</f>
        <v>5.8458464460119368E-2</v>
      </c>
      <c r="LS31" s="25">
        <f>'RIMS II Type I Employment'!LS31*VLOOKUP('Equation 4 Type I FTE'!$B31,'Equation 3 FTE Conversion'!$B$10:$E$32,4,FALSE)</f>
        <v>7.251592512208356E-2</v>
      </c>
      <c r="LT31" s="25">
        <f>'RIMS II Type I Employment'!LT31*VLOOKUP('Equation 4 Type I FTE'!$B31,'Equation 3 FTE Conversion'!$B$10:$E$32,4,FALSE)</f>
        <v>0.10294518448182312</v>
      </c>
      <c r="LU31" s="25">
        <f>'RIMS II Type I Employment'!LU31*VLOOKUP('Equation 4 Type I FTE'!$B31,'Equation 3 FTE Conversion'!$B$10:$E$32,4,FALSE)</f>
        <v>2.6057731958762889E-2</v>
      </c>
      <c r="LV31" s="25">
        <f>'RIMS II Type I Employment'!LV31*VLOOKUP('Equation 4 Type I FTE'!$B31,'Equation 3 FTE Conversion'!$B$10:$E$32,4,FALSE)</f>
        <v>4.5086733586543679E-2</v>
      </c>
      <c r="LW31" s="25">
        <f>'RIMS II Type I Employment'!LW31*VLOOKUP('Equation 4 Type I FTE'!$B31,'Equation 3 FTE Conversion'!$B$10:$E$32,4,FALSE)</f>
        <v>4.7829652740097671E-2</v>
      </c>
      <c r="LX31" s="25">
        <f>'RIMS II Type I Employment'!LX31*VLOOKUP('Equation 4 Type I FTE'!$B31,'Equation 3 FTE Conversion'!$B$10:$E$32,4,FALSE)</f>
        <v>4.2086665762344003E-2</v>
      </c>
      <c r="LY31" s="25">
        <f>'RIMS II Type I Employment'!LY31*VLOOKUP('Equation 4 Type I FTE'!$B31,'Equation 3 FTE Conversion'!$B$10:$E$32,4,FALSE)</f>
        <v>6.4201451437873036E-2</v>
      </c>
      <c r="LZ31" s="25">
        <f>'RIMS II Type I Employment'!LZ31*VLOOKUP('Equation 4 Type I FTE'!$B31,'Equation 3 FTE Conversion'!$B$10:$E$32,4,FALSE)</f>
        <v>3.3772192078133478E-2</v>
      </c>
      <c r="MA31" s="25">
        <f>'RIMS II Type I Employment'!MA31*VLOOKUP('Equation 4 Type I FTE'!$B31,'Equation 3 FTE Conversion'!$B$10:$E$32,4,FALSE)</f>
        <v>5.3572639717851332E-2</v>
      </c>
      <c r="MB31" s="25">
        <f>'RIMS II Type I Employment'!MB31*VLOOKUP('Equation 4 Type I FTE'!$B31,'Equation 3 FTE Conversion'!$B$10:$E$32,4,FALSE)</f>
        <v>9.4459278350515472E-2</v>
      </c>
      <c r="MC31" s="25">
        <f>'RIMS II Type I Employment'!MC31*VLOOKUP('Equation 4 Type I FTE'!$B31,'Equation 3 FTE Conversion'!$B$10:$E$32,4,FALSE)</f>
        <v>3.1114989148128054E-2</v>
      </c>
      <c r="MD31" s="25">
        <f>'RIMS II Type I Employment'!MD31*VLOOKUP('Equation 4 Type I FTE'!$B31,'Equation 3 FTE Conversion'!$B$10:$E$32,4,FALSE)</f>
        <v>7.0201587086272388E-2</v>
      </c>
      <c r="ME31" s="25">
        <f>'RIMS II Type I Employment'!ME31*VLOOKUP('Equation 4 Type I FTE'!$B31,'Equation 3 FTE Conversion'!$B$10:$E$32,4,FALSE)</f>
        <v>0.12085987520347259</v>
      </c>
      <c r="MF31" s="25">
        <f>'RIMS II Type I Employment'!MF31*VLOOKUP('Equation 4 Type I FTE'!$B31,'Equation 3 FTE Conversion'!$B$10:$E$32,4,FALSE)</f>
        <v>9.0430615843733048E-2</v>
      </c>
      <c r="MG31" s="25">
        <f>'RIMS II Type I Employment'!MG31*VLOOKUP('Equation 4 Type I FTE'!$B31,'Equation 3 FTE Conversion'!$B$10:$E$32,4,FALSE)</f>
        <v>6.5230046120455784E-2</v>
      </c>
      <c r="MH31" s="25">
        <f>'RIMS II Type I Employment'!MH31*VLOOKUP('Equation 4 Type I FTE'!$B31,'Equation 3 FTE Conversion'!$B$10:$E$32,4,FALSE)</f>
        <v>0.11708836136733587</v>
      </c>
      <c r="MI31" s="25">
        <f>'RIMS II Type I Employment'!MI31*VLOOKUP('Equation 4 Type I FTE'!$B31,'Equation 3 FTE Conversion'!$B$10:$E$32,4,FALSE)</f>
        <v>5.5372680412371138E-2</v>
      </c>
      <c r="MJ31" s="25">
        <f>'RIMS II Type I Employment'!MJ31*VLOOKUP('Equation 4 Type I FTE'!$B31,'Equation 3 FTE Conversion'!$B$10:$E$32,4,FALSE)</f>
        <v>5.082972056429734E-2</v>
      </c>
      <c r="MK31" s="25">
        <f>'RIMS II Type I Employment'!MK31*VLOOKUP('Equation 4 Type I FTE'!$B31,'Equation 3 FTE Conversion'!$B$10:$E$32,4,FALSE)</f>
        <v>9.8145075963103651E-2</v>
      </c>
      <c r="ML31" s="25">
        <f>'RIMS II Type I Employment'!ML31*VLOOKUP('Equation 4 Type I FTE'!$B31,'Equation 3 FTE Conversion'!$B$10:$E$32,4,FALSE)</f>
        <v>4.7915368963646232E-2</v>
      </c>
      <c r="MM31" s="25">
        <f>'RIMS II Type I Employment'!MM31*VLOOKUP('Equation 4 Type I FTE'!$B31,'Equation 3 FTE Conversion'!$B$10:$E$32,4,FALSE)</f>
        <v>7.2001627780792186E-3</v>
      </c>
      <c r="MN31" s="25">
        <f>'RIMS II Type I Employment'!MN31*VLOOKUP('Equation 4 Type I FTE'!$B31,'Equation 3 FTE Conversion'!$B$10:$E$32,4,FALSE)</f>
        <v>4.3715274009766686E-2</v>
      </c>
      <c r="MO31" s="25">
        <f>'RIMS II Type I Employment'!MO31*VLOOKUP('Equation 4 Type I FTE'!$B31,'Equation 3 FTE Conversion'!$B$10:$E$32,4,FALSE)</f>
        <v>4.422957135105806E-2</v>
      </c>
      <c r="MP31" s="25">
        <f>'RIMS II Type I Employment'!MP31*VLOOKUP('Equation 4 Type I FTE'!$B31,'Equation 3 FTE Conversion'!$B$10:$E$32,4,FALSE)</f>
        <v>4.0115192620727082E-2</v>
      </c>
      <c r="MQ31" s="25">
        <f>'RIMS II Type I Employment'!MQ31*VLOOKUP('Equation 4 Type I FTE'!$B31,'Equation 3 FTE Conversion'!$B$10:$E$32,4,FALSE)</f>
        <v>7.131589799240369E-2</v>
      </c>
      <c r="MR31" s="25">
        <f>'RIMS II Type I Employment'!MR31*VLOOKUP('Equation 4 Type I FTE'!$B31,'Equation 3 FTE Conversion'!$B$10:$E$32,4,FALSE)</f>
        <v>8.9830602278893112E-2</v>
      </c>
      <c r="MS31" s="25">
        <f>'RIMS II Type I Employment'!MS31*VLOOKUP('Equation 4 Type I FTE'!$B31,'Equation 3 FTE Conversion'!$B$10:$E$32,4,FALSE)</f>
        <v>7.225877645143787E-2</v>
      </c>
      <c r="MT31" s="25">
        <f>'RIMS II Type I Employment'!MT31*VLOOKUP('Equation 4 Type I FTE'!$B31,'Equation 3 FTE Conversion'!$B$10:$E$32,4,FALSE)</f>
        <v>6.8058681497558338E-2</v>
      </c>
      <c r="MU31" s="25">
        <f>'RIMS II Type I Employment'!MU31*VLOOKUP('Equation 4 Type I FTE'!$B31,'Equation 3 FTE Conversion'!$B$10:$E$32,4,FALSE)</f>
        <v>9.694504883342378E-2</v>
      </c>
      <c r="MV31" s="25">
        <f>'RIMS II Type I Employment'!MV31*VLOOKUP('Equation 4 Type I FTE'!$B31,'Equation 3 FTE Conversion'!$B$10:$E$32,4,FALSE)</f>
        <v>5.7601302224633749E-2</v>
      </c>
      <c r="MW31" s="25">
        <f>'RIMS II Type I Employment'!MW31*VLOOKUP('Equation 4 Type I FTE'!$B31,'Equation 3 FTE Conversion'!$B$10:$E$32,4,FALSE)</f>
        <v>8.2937303581117749</v>
      </c>
      <c r="MX31" s="25">
        <f>'RIMS II Type I Employment'!MX31*VLOOKUP('Equation 4 Type I FTE'!$B31,'Equation 3 FTE Conversion'!$B$10:$E$32,4,FALSE)</f>
        <v>5.7915880765056977</v>
      </c>
      <c r="MY31" s="25">
        <f>'RIMS II Type I Employment'!MY31*VLOOKUP('Equation 4 Type I FTE'!$B31,'Equation 3 FTE Conversion'!$B$10:$E$32,4,FALSE)</f>
        <v>5.2436899755832878</v>
      </c>
      <c r="MZ31" s="25">
        <f>'RIMS II Type I Employment'!MZ31*VLOOKUP('Equation 4 Type I FTE'!$B31,'Equation 3 FTE Conversion'!$B$10:$E$32,4,FALSE)</f>
        <v>7.187219628323386</v>
      </c>
      <c r="NA31" s="25">
        <f>'RIMS II Type I Employment'!NA31*VLOOKUP('Equation 4 Type I FTE'!$B31,'Equation 3 FTE Conversion'!$B$10:$E$32,4,FALSE)</f>
        <v>22.199130439500813</v>
      </c>
      <c r="NB31" s="25">
        <f>'RIMS II Type I Employment'!NB31*VLOOKUP('Equation 4 Type I FTE'!$B31,'Equation 3 FTE Conversion'!$B$10:$E$32,4,FALSE)</f>
        <v>9.5702163591969605</v>
      </c>
      <c r="NC31" s="25">
        <f>'RIMS II Type I Employment'!NC31*VLOOKUP('Equation 4 Type I FTE'!$B31,'Equation 3 FTE Conversion'!$B$10:$E$32,4,FALSE)</f>
        <v>12.248419763971786</v>
      </c>
      <c r="ND31" s="25">
        <f>'RIMS II Type I Employment'!ND31*VLOOKUP('Equation 4 Type I FTE'!$B31,'Equation 3 FTE Conversion'!$B$10:$E$32,4,FALSE)</f>
        <v>15.621010295713511</v>
      </c>
      <c r="NE31" s="25">
        <f>'RIMS II Type I Employment'!NE31*VLOOKUP('Equation 4 Type I FTE'!$B31,'Equation 3 FTE Conversion'!$B$10:$E$32,4,FALSE)</f>
        <v>3.0238969343461748</v>
      </c>
      <c r="NF31" s="25">
        <f>'RIMS II Type I Employment'!NF31*VLOOKUP('Equation 4 Type I FTE'!$B31,'Equation 3 FTE Conversion'!$B$10:$E$32,4,FALSE)</f>
        <v>6.815639799240369</v>
      </c>
      <c r="NG31" s="25">
        <f>'RIMS II Type I Employment'!NG31*VLOOKUP('Equation 4 Type I FTE'!$B31,'Equation 3 FTE Conversion'!$B$10:$E$32,4,FALSE)</f>
        <v>9.2396946011937064</v>
      </c>
      <c r="NH31" s="25">
        <f>'RIMS II Type I Employment'!NH31*VLOOKUP('Equation 4 Type I FTE'!$B31,'Equation 3 FTE Conversion'!$B$10:$E$32,4,FALSE)</f>
        <v>0.18317556972327728</v>
      </c>
      <c r="NI31" s="25">
        <f>'RIMS II Type I Employment'!NI31*VLOOKUP('Equation 4 Type I FTE'!$B31,'Equation 3 FTE Conversion'!$B$10:$E$32,4,FALSE)</f>
        <v>2.472998765599566</v>
      </c>
      <c r="NJ31" s="28">
        <f>'RIMS II Type I Employment'!NJ31*VLOOKUP('Equation 4 Type I FTE'!$B31,'Equation 3 FTE Conversion'!$B$10:$E$32,4,FALSE)</f>
        <v>0</v>
      </c>
    </row>
    <row r="32" spans="2:374" ht="14.5" thickBot="1" x14ac:dyDescent="0.35">
      <c r="B32" s="32" t="s">
        <v>524</v>
      </c>
      <c r="C32" s="33">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34">
        <v>0</v>
      </c>
      <c r="AV32" s="34">
        <v>0</v>
      </c>
      <c r="AW32" s="34">
        <v>0</v>
      </c>
      <c r="AX32" s="34">
        <v>0</v>
      </c>
      <c r="AY32" s="34">
        <v>0</v>
      </c>
      <c r="AZ32" s="34">
        <v>0</v>
      </c>
      <c r="BA32" s="34">
        <v>0</v>
      </c>
      <c r="BB32" s="34">
        <v>0</v>
      </c>
      <c r="BC32" s="34">
        <v>0</v>
      </c>
      <c r="BD32" s="34">
        <v>0</v>
      </c>
      <c r="BE32" s="34">
        <v>0</v>
      </c>
      <c r="BF32" s="34">
        <v>0</v>
      </c>
      <c r="BG32" s="34">
        <v>0</v>
      </c>
      <c r="BH32" s="34">
        <v>0</v>
      </c>
      <c r="BI32" s="34">
        <v>0</v>
      </c>
      <c r="BJ32" s="34">
        <v>0</v>
      </c>
      <c r="BK32" s="34">
        <v>0</v>
      </c>
      <c r="BL32" s="34">
        <v>0</v>
      </c>
      <c r="BM32" s="34">
        <v>0</v>
      </c>
      <c r="BN32" s="34">
        <v>0</v>
      </c>
      <c r="BO32" s="34">
        <v>0</v>
      </c>
      <c r="BP32" s="34">
        <v>0</v>
      </c>
      <c r="BQ32" s="34">
        <v>0</v>
      </c>
      <c r="BR32" s="34">
        <v>0</v>
      </c>
      <c r="BS32" s="34">
        <v>0</v>
      </c>
      <c r="BT32" s="34">
        <v>0</v>
      </c>
      <c r="BU32" s="34">
        <v>0</v>
      </c>
      <c r="BV32" s="34">
        <v>0</v>
      </c>
      <c r="BW32" s="34">
        <v>0</v>
      </c>
      <c r="BX32" s="34">
        <v>0</v>
      </c>
      <c r="BY32" s="34">
        <v>0</v>
      </c>
      <c r="BZ32" s="34">
        <v>0</v>
      </c>
      <c r="CA32" s="34">
        <v>0</v>
      </c>
      <c r="CB32" s="34">
        <v>0</v>
      </c>
      <c r="CC32" s="34">
        <v>0</v>
      </c>
      <c r="CD32" s="34">
        <v>0</v>
      </c>
      <c r="CE32" s="34">
        <v>0</v>
      </c>
      <c r="CF32" s="34">
        <v>0</v>
      </c>
      <c r="CG32" s="34">
        <v>0</v>
      </c>
      <c r="CH32" s="34">
        <v>0</v>
      </c>
      <c r="CI32" s="34">
        <v>0</v>
      </c>
      <c r="CJ32" s="34">
        <v>0</v>
      </c>
      <c r="CK32" s="34">
        <v>0</v>
      </c>
      <c r="CL32" s="34">
        <v>0</v>
      </c>
      <c r="CM32" s="34">
        <v>0</v>
      </c>
      <c r="CN32" s="34">
        <v>0</v>
      </c>
      <c r="CO32" s="34">
        <v>0</v>
      </c>
      <c r="CP32" s="34">
        <v>0</v>
      </c>
      <c r="CQ32" s="34">
        <v>0</v>
      </c>
      <c r="CR32" s="34">
        <v>0</v>
      </c>
      <c r="CS32" s="34">
        <v>0</v>
      </c>
      <c r="CT32" s="34">
        <v>0</v>
      </c>
      <c r="CU32" s="34">
        <v>0</v>
      </c>
      <c r="CV32" s="34">
        <v>0</v>
      </c>
      <c r="CW32" s="34">
        <v>0</v>
      </c>
      <c r="CX32" s="34">
        <v>0</v>
      </c>
      <c r="CY32" s="34">
        <v>0</v>
      </c>
      <c r="CZ32" s="34">
        <v>0</v>
      </c>
      <c r="DA32" s="34">
        <v>0</v>
      </c>
      <c r="DB32" s="34">
        <v>0</v>
      </c>
      <c r="DC32" s="34">
        <v>0</v>
      </c>
      <c r="DD32" s="34">
        <v>0</v>
      </c>
      <c r="DE32" s="34">
        <v>0</v>
      </c>
      <c r="DF32" s="34">
        <v>0</v>
      </c>
      <c r="DG32" s="34">
        <v>0</v>
      </c>
      <c r="DH32" s="34">
        <v>0</v>
      </c>
      <c r="DI32" s="34">
        <v>0</v>
      </c>
      <c r="DJ32" s="34">
        <v>0</v>
      </c>
      <c r="DK32" s="34">
        <v>0</v>
      </c>
      <c r="DL32" s="34">
        <v>0</v>
      </c>
      <c r="DM32" s="34">
        <v>0</v>
      </c>
      <c r="DN32" s="34">
        <v>0</v>
      </c>
      <c r="DO32" s="34">
        <v>0</v>
      </c>
      <c r="DP32" s="34">
        <v>0</v>
      </c>
      <c r="DQ32" s="34">
        <v>0</v>
      </c>
      <c r="DR32" s="34">
        <v>0</v>
      </c>
      <c r="DS32" s="34">
        <v>0</v>
      </c>
      <c r="DT32" s="34">
        <v>0</v>
      </c>
      <c r="DU32" s="34">
        <v>0</v>
      </c>
      <c r="DV32" s="34">
        <v>0</v>
      </c>
      <c r="DW32" s="34">
        <v>0</v>
      </c>
      <c r="DX32" s="34">
        <v>0</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c r="FZ32" s="34">
        <v>0</v>
      </c>
      <c r="GA32" s="34">
        <v>0</v>
      </c>
      <c r="GB32" s="34">
        <v>0</v>
      </c>
      <c r="GC32" s="34">
        <v>0</v>
      </c>
      <c r="GD32" s="34">
        <v>0</v>
      </c>
      <c r="GE32" s="34">
        <v>0</v>
      </c>
      <c r="GF32" s="34">
        <v>0</v>
      </c>
      <c r="GG32" s="34">
        <v>0</v>
      </c>
      <c r="GH32" s="34">
        <v>0</v>
      </c>
      <c r="GI32" s="34">
        <v>0</v>
      </c>
      <c r="GJ32" s="34">
        <v>0</v>
      </c>
      <c r="GK32" s="34">
        <v>0</v>
      </c>
      <c r="GL32" s="34">
        <v>0</v>
      </c>
      <c r="GM32" s="34">
        <v>0</v>
      </c>
      <c r="GN32" s="34">
        <v>0</v>
      </c>
      <c r="GO32" s="34">
        <v>0</v>
      </c>
      <c r="GP32" s="34">
        <v>0</v>
      </c>
      <c r="GQ32" s="34">
        <v>0</v>
      </c>
      <c r="GR32" s="34">
        <v>0</v>
      </c>
      <c r="GS32" s="34">
        <v>0</v>
      </c>
      <c r="GT32" s="34">
        <v>0</v>
      </c>
      <c r="GU32" s="34">
        <v>0</v>
      </c>
      <c r="GV32" s="34">
        <v>0</v>
      </c>
      <c r="GW32" s="34">
        <v>0</v>
      </c>
      <c r="GX32" s="34">
        <v>0</v>
      </c>
      <c r="GY32" s="34">
        <v>0</v>
      </c>
      <c r="GZ32" s="34">
        <v>0</v>
      </c>
      <c r="HA32" s="34">
        <v>0</v>
      </c>
      <c r="HB32" s="34">
        <v>0</v>
      </c>
      <c r="HC32" s="34">
        <v>0</v>
      </c>
      <c r="HD32" s="34">
        <v>0</v>
      </c>
      <c r="HE32" s="34">
        <v>0</v>
      </c>
      <c r="HF32" s="34">
        <v>0</v>
      </c>
      <c r="HG32" s="34">
        <v>0</v>
      </c>
      <c r="HH32" s="34">
        <v>0</v>
      </c>
      <c r="HI32" s="34">
        <v>0</v>
      </c>
      <c r="HJ32" s="34">
        <v>0</v>
      </c>
      <c r="HK32" s="34">
        <v>0</v>
      </c>
      <c r="HL32" s="34">
        <v>0</v>
      </c>
      <c r="HM32" s="34">
        <v>0</v>
      </c>
      <c r="HN32" s="34">
        <v>0</v>
      </c>
      <c r="HO32" s="34">
        <v>0</v>
      </c>
      <c r="HP32" s="34">
        <v>0</v>
      </c>
      <c r="HQ32" s="34">
        <v>0</v>
      </c>
      <c r="HR32" s="34">
        <v>0</v>
      </c>
      <c r="HS32" s="34">
        <v>0</v>
      </c>
      <c r="HT32" s="34">
        <v>0</v>
      </c>
      <c r="HU32" s="34">
        <v>0</v>
      </c>
      <c r="HV32" s="34">
        <v>0</v>
      </c>
      <c r="HW32" s="34">
        <v>0</v>
      </c>
      <c r="HX32" s="34">
        <v>0</v>
      </c>
      <c r="HY32" s="34">
        <v>0</v>
      </c>
      <c r="HZ32" s="34">
        <v>0</v>
      </c>
      <c r="IA32" s="34">
        <v>0</v>
      </c>
      <c r="IB32" s="34">
        <v>0</v>
      </c>
      <c r="IC32" s="34">
        <v>0</v>
      </c>
      <c r="ID32" s="34">
        <v>0</v>
      </c>
      <c r="IE32" s="34">
        <v>0</v>
      </c>
      <c r="IF32" s="34">
        <v>0</v>
      </c>
      <c r="IG32" s="34">
        <v>0</v>
      </c>
      <c r="IH32" s="34">
        <v>0</v>
      </c>
      <c r="II32" s="34">
        <v>0</v>
      </c>
      <c r="IJ32" s="34">
        <v>0</v>
      </c>
      <c r="IK32" s="34">
        <v>0</v>
      </c>
      <c r="IL32" s="34">
        <v>0</v>
      </c>
      <c r="IM32" s="34">
        <v>0</v>
      </c>
      <c r="IN32" s="34">
        <v>0</v>
      </c>
      <c r="IO32" s="34">
        <v>0</v>
      </c>
      <c r="IP32" s="34">
        <v>0</v>
      </c>
      <c r="IQ32" s="34">
        <v>0</v>
      </c>
      <c r="IR32" s="34">
        <v>0</v>
      </c>
      <c r="IS32" s="34">
        <v>0</v>
      </c>
      <c r="IT32" s="34">
        <v>0</v>
      </c>
      <c r="IU32" s="34">
        <v>0</v>
      </c>
      <c r="IV32" s="34">
        <v>0</v>
      </c>
      <c r="IW32" s="34">
        <v>0</v>
      </c>
      <c r="IX32" s="34">
        <v>0</v>
      </c>
      <c r="IY32" s="34">
        <v>0</v>
      </c>
      <c r="IZ32" s="34">
        <v>0</v>
      </c>
      <c r="JA32" s="34">
        <v>0</v>
      </c>
      <c r="JB32" s="34">
        <v>0</v>
      </c>
      <c r="JC32" s="34">
        <v>0</v>
      </c>
      <c r="JD32" s="34">
        <v>0</v>
      </c>
      <c r="JE32" s="34">
        <v>0</v>
      </c>
      <c r="JF32" s="34">
        <v>0</v>
      </c>
      <c r="JG32" s="34">
        <v>0</v>
      </c>
      <c r="JH32" s="34">
        <v>0</v>
      </c>
      <c r="JI32" s="34">
        <v>0</v>
      </c>
      <c r="JJ32" s="34">
        <v>0</v>
      </c>
      <c r="JK32" s="34">
        <v>0</v>
      </c>
      <c r="JL32" s="34">
        <v>0</v>
      </c>
      <c r="JM32" s="34">
        <v>0</v>
      </c>
      <c r="JN32" s="34">
        <v>0</v>
      </c>
      <c r="JO32" s="34">
        <v>0</v>
      </c>
      <c r="JP32" s="34">
        <v>0</v>
      </c>
      <c r="JQ32" s="34">
        <v>0</v>
      </c>
      <c r="JR32" s="34">
        <v>0</v>
      </c>
      <c r="JS32" s="34">
        <v>0</v>
      </c>
      <c r="JT32" s="34">
        <v>0</v>
      </c>
      <c r="JU32" s="34">
        <v>0</v>
      </c>
      <c r="JV32" s="34">
        <v>0</v>
      </c>
      <c r="JW32" s="34">
        <v>0</v>
      </c>
      <c r="JX32" s="34">
        <v>0</v>
      </c>
      <c r="JY32" s="34">
        <v>0</v>
      </c>
      <c r="JZ32" s="34">
        <v>0</v>
      </c>
      <c r="KA32" s="34">
        <v>0</v>
      </c>
      <c r="KB32" s="34">
        <v>0</v>
      </c>
      <c r="KC32" s="34">
        <v>0</v>
      </c>
      <c r="KD32" s="34">
        <v>0</v>
      </c>
      <c r="KE32" s="34">
        <v>0</v>
      </c>
      <c r="KF32" s="34">
        <v>0</v>
      </c>
      <c r="KG32" s="34">
        <v>0</v>
      </c>
      <c r="KH32" s="34">
        <v>0</v>
      </c>
      <c r="KI32" s="34">
        <v>0</v>
      </c>
      <c r="KJ32" s="34">
        <v>0</v>
      </c>
      <c r="KK32" s="34">
        <v>0</v>
      </c>
      <c r="KL32" s="34">
        <v>0</v>
      </c>
      <c r="KM32" s="34">
        <v>0</v>
      </c>
      <c r="KN32" s="34">
        <v>0</v>
      </c>
      <c r="KO32" s="34">
        <v>0</v>
      </c>
      <c r="KP32" s="34">
        <v>0</v>
      </c>
      <c r="KQ32" s="34">
        <v>0</v>
      </c>
      <c r="KR32" s="34">
        <v>0</v>
      </c>
      <c r="KS32" s="34">
        <v>0</v>
      </c>
      <c r="KT32" s="34">
        <v>0</v>
      </c>
      <c r="KU32" s="34">
        <v>0</v>
      </c>
      <c r="KV32" s="34">
        <v>0</v>
      </c>
      <c r="KW32" s="34">
        <v>0</v>
      </c>
      <c r="KX32" s="34">
        <v>0</v>
      </c>
      <c r="KY32" s="34">
        <v>0</v>
      </c>
      <c r="KZ32" s="34">
        <v>0</v>
      </c>
      <c r="LA32" s="34">
        <v>0</v>
      </c>
      <c r="LB32" s="34">
        <v>0</v>
      </c>
      <c r="LC32" s="34">
        <v>0</v>
      </c>
      <c r="LD32" s="34">
        <v>0</v>
      </c>
      <c r="LE32" s="34">
        <v>0</v>
      </c>
      <c r="LF32" s="34">
        <v>0</v>
      </c>
      <c r="LG32" s="34">
        <v>0</v>
      </c>
      <c r="LH32" s="34">
        <v>0</v>
      </c>
      <c r="LI32" s="34">
        <v>0</v>
      </c>
      <c r="LJ32" s="34">
        <v>0</v>
      </c>
      <c r="LK32" s="34">
        <v>0</v>
      </c>
      <c r="LL32" s="34">
        <v>0</v>
      </c>
      <c r="LM32" s="34">
        <v>0</v>
      </c>
      <c r="LN32" s="34">
        <v>0</v>
      </c>
      <c r="LO32" s="34">
        <v>0</v>
      </c>
      <c r="LP32" s="34">
        <v>0</v>
      </c>
      <c r="LQ32" s="34">
        <v>0</v>
      </c>
      <c r="LR32" s="34">
        <v>0</v>
      </c>
      <c r="LS32" s="34">
        <v>0</v>
      </c>
      <c r="LT32" s="34">
        <v>0</v>
      </c>
      <c r="LU32" s="34">
        <v>0</v>
      </c>
      <c r="LV32" s="34">
        <v>0</v>
      </c>
      <c r="LW32" s="34">
        <v>0</v>
      </c>
      <c r="LX32" s="34">
        <v>0</v>
      </c>
      <c r="LY32" s="34">
        <v>0</v>
      </c>
      <c r="LZ32" s="34">
        <v>0</v>
      </c>
      <c r="MA32" s="34">
        <v>0</v>
      </c>
      <c r="MB32" s="34">
        <v>0</v>
      </c>
      <c r="MC32" s="34">
        <v>0</v>
      </c>
      <c r="MD32" s="34">
        <v>0</v>
      </c>
      <c r="ME32" s="34">
        <v>0</v>
      </c>
      <c r="MF32" s="34">
        <v>0</v>
      </c>
      <c r="MG32" s="34">
        <v>0</v>
      </c>
      <c r="MH32" s="34">
        <v>0</v>
      </c>
      <c r="MI32" s="34">
        <v>0</v>
      </c>
      <c r="MJ32" s="34">
        <v>0</v>
      </c>
      <c r="MK32" s="34">
        <v>0</v>
      </c>
      <c r="ML32" s="34">
        <v>0</v>
      </c>
      <c r="MM32" s="34">
        <v>0</v>
      </c>
      <c r="MN32" s="34">
        <v>0</v>
      </c>
      <c r="MO32" s="34">
        <v>0</v>
      </c>
      <c r="MP32" s="34">
        <v>0</v>
      </c>
      <c r="MQ32" s="34">
        <v>0</v>
      </c>
      <c r="MR32" s="34">
        <v>0</v>
      </c>
      <c r="MS32" s="34">
        <v>0</v>
      </c>
      <c r="MT32" s="34">
        <v>0</v>
      </c>
      <c r="MU32" s="34">
        <v>0</v>
      </c>
      <c r="MV32" s="34">
        <v>0</v>
      </c>
      <c r="MW32" s="34">
        <v>0</v>
      </c>
      <c r="MX32" s="34">
        <v>0</v>
      </c>
      <c r="MY32" s="34">
        <v>0</v>
      </c>
      <c r="MZ32" s="34">
        <v>0</v>
      </c>
      <c r="NA32" s="34">
        <v>0</v>
      </c>
      <c r="NB32" s="34">
        <v>0</v>
      </c>
      <c r="NC32" s="34">
        <v>0</v>
      </c>
      <c r="ND32" s="34">
        <v>0</v>
      </c>
      <c r="NE32" s="34">
        <v>0</v>
      </c>
      <c r="NF32" s="34">
        <v>0</v>
      </c>
      <c r="NG32" s="34">
        <v>0</v>
      </c>
      <c r="NH32" s="34">
        <v>0</v>
      </c>
      <c r="NI32" s="34">
        <v>0</v>
      </c>
      <c r="NJ32" s="35">
        <v>0</v>
      </c>
    </row>
  </sheetData>
  <sheetProtection algorithmName="SHA-512" hashValue="SJK71msj44NN0hLnN7E5ZtpSzzlaBafzCQby/Ncd0h4lYrbExeB9wonXPhXGjIEweJl8LQb1Ew6dx4Dqc9BURQ==" saltValue="mg3u4csLG377NI3lQBBtBw=="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2"/>
  <sheetViews>
    <sheetView showGridLines="0" zoomScaleNormal="100" zoomScalePageLayoutView="64" workbookViewId="0"/>
  </sheetViews>
  <sheetFormatPr defaultColWidth="9.1796875" defaultRowHeight="14" x14ac:dyDescent="0.3"/>
  <cols>
    <col min="1" max="1" width="3" style="9" customWidth="1"/>
    <col min="2" max="2" width="51.453125" style="9" customWidth="1"/>
    <col min="3" max="373" width="16.7265625" style="9" customWidth="1"/>
    <col min="374" max="374" width="14.45312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B8" s="11"/>
      <c r="C8" s="12"/>
      <c r="D8" s="12"/>
      <c r="E8" s="12"/>
      <c r="F8" s="13"/>
    </row>
    <row r="9" spans="1:374" s="14" customFormat="1" x14ac:dyDescent="0.3">
      <c r="B9" s="15"/>
      <c r="C9" s="16" t="s">
        <v>133</v>
      </c>
      <c r="D9" s="17">
        <v>111200</v>
      </c>
      <c r="E9" s="17">
        <v>111300</v>
      </c>
      <c r="F9" s="17">
        <v>111400</v>
      </c>
      <c r="G9" s="17">
        <v>111900</v>
      </c>
      <c r="H9" s="17">
        <v>112120</v>
      </c>
      <c r="I9" s="17" t="s">
        <v>139</v>
      </c>
      <c r="J9" s="17">
        <v>112300</v>
      </c>
      <c r="K9" s="17" t="s">
        <v>142</v>
      </c>
      <c r="L9" s="17">
        <v>113000</v>
      </c>
      <c r="M9" s="17">
        <v>114000</v>
      </c>
      <c r="N9" s="17">
        <v>115000</v>
      </c>
      <c r="O9" s="17">
        <v>211000</v>
      </c>
      <c r="P9" s="17">
        <v>212100</v>
      </c>
      <c r="Q9" s="17">
        <v>212230</v>
      </c>
      <c r="R9" s="17" t="s">
        <v>150</v>
      </c>
      <c r="S9" s="17">
        <v>212310</v>
      </c>
      <c r="T9" s="17" t="s">
        <v>154</v>
      </c>
      <c r="U9" s="17">
        <v>213111</v>
      </c>
      <c r="V9" s="17" t="s">
        <v>157</v>
      </c>
      <c r="W9" s="17" t="s">
        <v>159</v>
      </c>
      <c r="X9" s="17">
        <v>221200</v>
      </c>
      <c r="Y9" s="17">
        <v>221300</v>
      </c>
      <c r="Z9" s="17">
        <v>2332</v>
      </c>
      <c r="AA9" s="17" t="s">
        <v>163</v>
      </c>
      <c r="AB9" s="17" t="s">
        <v>123</v>
      </c>
      <c r="AC9" s="17" t="s">
        <v>784</v>
      </c>
      <c r="AD9" s="17">
        <v>321100</v>
      </c>
      <c r="AE9" s="17">
        <v>321200</v>
      </c>
      <c r="AF9" s="17">
        <v>321910</v>
      </c>
      <c r="AG9" s="17" t="s">
        <v>118</v>
      </c>
      <c r="AH9" s="17">
        <v>327100</v>
      </c>
      <c r="AI9" s="17">
        <v>327200</v>
      </c>
      <c r="AJ9" s="17">
        <v>327310</v>
      </c>
      <c r="AK9" s="17">
        <v>327320</v>
      </c>
      <c r="AL9" s="17">
        <v>327330</v>
      </c>
      <c r="AM9" s="17">
        <v>327390</v>
      </c>
      <c r="AN9" s="17">
        <v>327400</v>
      </c>
      <c r="AO9" s="17">
        <v>327910</v>
      </c>
      <c r="AP9" s="17">
        <v>327991</v>
      </c>
      <c r="AQ9" s="17">
        <v>327992</v>
      </c>
      <c r="AR9" s="17">
        <v>327993</v>
      </c>
      <c r="AS9" s="17">
        <v>327999</v>
      </c>
      <c r="AT9" s="17">
        <v>331110</v>
      </c>
      <c r="AU9" s="17">
        <v>331200</v>
      </c>
      <c r="AV9" s="17">
        <v>331314</v>
      </c>
      <c r="AW9" s="17">
        <v>331313</v>
      </c>
      <c r="AX9" s="17" t="s">
        <v>187</v>
      </c>
      <c r="AY9" s="17">
        <v>331410</v>
      </c>
      <c r="AZ9" s="17">
        <v>331420</v>
      </c>
      <c r="BA9" s="17">
        <v>331490</v>
      </c>
      <c r="BB9" s="17">
        <v>331510</v>
      </c>
      <c r="BC9" s="17">
        <v>331520</v>
      </c>
      <c r="BD9" s="17">
        <v>332114</v>
      </c>
      <c r="BE9" s="17" t="s">
        <v>193</v>
      </c>
      <c r="BF9" s="17">
        <v>332119</v>
      </c>
      <c r="BG9" s="17">
        <v>332200</v>
      </c>
      <c r="BH9" s="17">
        <v>332310</v>
      </c>
      <c r="BI9" s="17">
        <v>332320</v>
      </c>
      <c r="BJ9" s="17">
        <v>332410</v>
      </c>
      <c r="BK9" s="17">
        <v>332420</v>
      </c>
      <c r="BL9" s="17">
        <v>332430</v>
      </c>
      <c r="BM9" s="17">
        <v>332500</v>
      </c>
      <c r="BN9" s="17">
        <v>332600</v>
      </c>
      <c r="BO9" s="17">
        <v>332710</v>
      </c>
      <c r="BP9" s="17">
        <v>332720</v>
      </c>
      <c r="BQ9" s="17">
        <v>332800</v>
      </c>
      <c r="BR9" s="17">
        <v>332913</v>
      </c>
      <c r="BS9" s="17" t="s">
        <v>129</v>
      </c>
      <c r="BT9" s="17">
        <v>332991</v>
      </c>
      <c r="BU9" s="17">
        <v>332996</v>
      </c>
      <c r="BV9" s="17" t="s">
        <v>209</v>
      </c>
      <c r="BW9" s="17">
        <v>332999</v>
      </c>
      <c r="BX9" s="17">
        <v>333111</v>
      </c>
      <c r="BY9" s="17">
        <v>333112</v>
      </c>
      <c r="BZ9" s="17">
        <v>333120</v>
      </c>
      <c r="CA9" s="17">
        <v>333130</v>
      </c>
      <c r="CB9" s="17">
        <v>333242</v>
      </c>
      <c r="CC9" s="17" t="s">
        <v>785</v>
      </c>
      <c r="CD9" s="17">
        <v>333314</v>
      </c>
      <c r="CE9" s="17">
        <v>333316</v>
      </c>
      <c r="CF9" s="17">
        <v>333318</v>
      </c>
      <c r="CG9" s="17">
        <v>333414</v>
      </c>
      <c r="CH9" s="17">
        <v>333415</v>
      </c>
      <c r="CI9" s="17">
        <v>333413</v>
      </c>
      <c r="CJ9" s="17">
        <v>333511</v>
      </c>
      <c r="CK9" s="17">
        <v>333514</v>
      </c>
      <c r="CL9" s="17">
        <v>333517</v>
      </c>
      <c r="CM9" s="17" t="s">
        <v>224</v>
      </c>
      <c r="CN9" s="17">
        <v>333611</v>
      </c>
      <c r="CO9" s="17">
        <v>333612</v>
      </c>
      <c r="CP9" s="17">
        <v>333613</v>
      </c>
      <c r="CQ9" s="17">
        <v>333618</v>
      </c>
      <c r="CR9" s="17">
        <v>333912</v>
      </c>
      <c r="CS9" s="17" t="s">
        <v>119</v>
      </c>
      <c r="CT9" s="17">
        <v>333920</v>
      </c>
      <c r="CU9" s="17">
        <v>333991</v>
      </c>
      <c r="CV9" s="17">
        <v>333993</v>
      </c>
      <c r="CW9" s="17">
        <v>333994</v>
      </c>
      <c r="CX9" s="17" t="s">
        <v>234</v>
      </c>
      <c r="CY9" s="17" t="s">
        <v>238</v>
      </c>
      <c r="CZ9" s="17">
        <v>334111</v>
      </c>
      <c r="DA9" s="17">
        <v>334112</v>
      </c>
      <c r="DB9" s="17">
        <v>334118</v>
      </c>
      <c r="DC9" s="17">
        <v>334210</v>
      </c>
      <c r="DD9" s="17">
        <v>334220</v>
      </c>
      <c r="DE9" s="17">
        <v>334290</v>
      </c>
      <c r="DF9" s="17">
        <v>334413</v>
      </c>
      <c r="DG9" s="17">
        <v>334418</v>
      </c>
      <c r="DH9" s="17" t="s">
        <v>247</v>
      </c>
      <c r="DI9" s="17">
        <v>334510</v>
      </c>
      <c r="DJ9" s="17">
        <v>334511</v>
      </c>
      <c r="DK9" s="17">
        <v>334512</v>
      </c>
      <c r="DL9" s="17">
        <v>334513</v>
      </c>
      <c r="DM9" s="17">
        <v>334514</v>
      </c>
      <c r="DN9" s="17">
        <v>334515</v>
      </c>
      <c r="DO9" s="17">
        <v>334516</v>
      </c>
      <c r="DP9" s="17">
        <v>334517</v>
      </c>
      <c r="DQ9" s="17" t="s">
        <v>124</v>
      </c>
      <c r="DR9" s="17">
        <v>334300</v>
      </c>
      <c r="DS9" s="17">
        <v>334610</v>
      </c>
      <c r="DT9" s="17">
        <v>335110</v>
      </c>
      <c r="DU9" s="17">
        <v>335120</v>
      </c>
      <c r="DV9" s="17">
        <v>335210</v>
      </c>
      <c r="DW9" s="17">
        <v>335220</v>
      </c>
      <c r="DX9" s="17">
        <v>335311</v>
      </c>
      <c r="DY9" s="17">
        <v>335312</v>
      </c>
      <c r="DZ9" s="17">
        <v>335313</v>
      </c>
      <c r="EA9" s="17">
        <v>335314</v>
      </c>
      <c r="EB9" s="17">
        <v>335911</v>
      </c>
      <c r="EC9" s="17">
        <v>335912</v>
      </c>
      <c r="ED9" s="17">
        <v>335920</v>
      </c>
      <c r="EE9" s="17">
        <v>335930</v>
      </c>
      <c r="EF9" s="17">
        <v>335991</v>
      </c>
      <c r="EG9" s="17">
        <v>335999</v>
      </c>
      <c r="EH9" s="17">
        <v>336111</v>
      </c>
      <c r="EI9" s="17">
        <v>336112</v>
      </c>
      <c r="EJ9" s="17">
        <v>336120</v>
      </c>
      <c r="EK9" s="17">
        <v>336211</v>
      </c>
      <c r="EL9" s="17">
        <v>336212</v>
      </c>
      <c r="EM9" s="17">
        <v>336213</v>
      </c>
      <c r="EN9" s="17">
        <v>336214</v>
      </c>
      <c r="EO9" s="17">
        <v>336310</v>
      </c>
      <c r="EP9" s="17">
        <v>336320</v>
      </c>
      <c r="EQ9" s="17">
        <v>336350</v>
      </c>
      <c r="ER9" s="17">
        <v>336360</v>
      </c>
      <c r="ES9" s="17">
        <v>336370</v>
      </c>
      <c r="ET9" s="17">
        <v>336390</v>
      </c>
      <c r="EU9" s="17" t="s">
        <v>283</v>
      </c>
      <c r="EV9" s="17">
        <v>336411</v>
      </c>
      <c r="EW9" s="17">
        <v>336412</v>
      </c>
      <c r="EX9" s="17">
        <v>336413</v>
      </c>
      <c r="EY9" s="17">
        <v>336414</v>
      </c>
      <c r="EZ9" s="17" t="s">
        <v>293</v>
      </c>
      <c r="FA9" s="17">
        <v>336500</v>
      </c>
      <c r="FB9" s="17">
        <v>336611</v>
      </c>
      <c r="FC9" s="17">
        <v>336612</v>
      </c>
      <c r="FD9" s="17">
        <v>336991</v>
      </c>
      <c r="FE9" s="17">
        <v>336992</v>
      </c>
      <c r="FF9" s="17">
        <v>336999</v>
      </c>
      <c r="FG9" s="17">
        <v>337110</v>
      </c>
      <c r="FH9" s="17">
        <v>337121</v>
      </c>
      <c r="FI9" s="17">
        <v>337122</v>
      </c>
      <c r="FJ9" s="17">
        <v>337127</v>
      </c>
      <c r="FK9" s="17" t="s">
        <v>786</v>
      </c>
      <c r="FL9" s="17">
        <v>337215</v>
      </c>
      <c r="FM9" s="17" t="s">
        <v>306</v>
      </c>
      <c r="FN9" s="17">
        <v>337900</v>
      </c>
      <c r="FO9" s="17">
        <v>339112</v>
      </c>
      <c r="FP9" s="17">
        <v>339113</v>
      </c>
      <c r="FQ9" s="17">
        <v>339114</v>
      </c>
      <c r="FR9" s="17">
        <v>339115</v>
      </c>
      <c r="FS9" s="17">
        <v>339116</v>
      </c>
      <c r="FT9" s="17">
        <v>339910</v>
      </c>
      <c r="FU9" s="17">
        <v>339920</v>
      </c>
      <c r="FV9" s="17">
        <v>339930</v>
      </c>
      <c r="FW9" s="17">
        <v>339940</v>
      </c>
      <c r="FX9" s="17">
        <v>339950</v>
      </c>
      <c r="FY9" s="17">
        <v>339990</v>
      </c>
      <c r="FZ9" s="17">
        <v>311111</v>
      </c>
      <c r="GA9" s="17">
        <v>311119</v>
      </c>
      <c r="GB9" s="17">
        <v>311210</v>
      </c>
      <c r="GC9" s="17">
        <v>311221</v>
      </c>
      <c r="GD9" s="17">
        <v>311225</v>
      </c>
      <c r="GE9" s="17">
        <v>311224</v>
      </c>
      <c r="GF9" s="17">
        <v>311230</v>
      </c>
      <c r="GG9" s="17">
        <v>311300</v>
      </c>
      <c r="GH9" s="17">
        <v>311410</v>
      </c>
      <c r="GI9" s="17">
        <v>311420</v>
      </c>
      <c r="GJ9" s="17">
        <v>311513</v>
      </c>
      <c r="GK9" s="17">
        <v>311514</v>
      </c>
      <c r="GL9" s="17" t="s">
        <v>331</v>
      </c>
      <c r="GM9" s="17">
        <v>311520</v>
      </c>
      <c r="GN9" s="17">
        <v>311615</v>
      </c>
      <c r="GO9" s="17" t="s">
        <v>336</v>
      </c>
      <c r="GP9" s="17">
        <v>311700</v>
      </c>
      <c r="GQ9" s="17">
        <v>311810</v>
      </c>
      <c r="GR9" s="17" t="s">
        <v>341</v>
      </c>
      <c r="GS9" s="17">
        <v>311910</v>
      </c>
      <c r="GT9" s="17">
        <v>311920</v>
      </c>
      <c r="GU9" s="17">
        <v>311930</v>
      </c>
      <c r="GV9" s="17">
        <v>311940</v>
      </c>
      <c r="GW9" s="17">
        <v>311990</v>
      </c>
      <c r="GX9" s="17">
        <v>312110</v>
      </c>
      <c r="GY9" s="17">
        <v>312120</v>
      </c>
      <c r="GZ9" s="17">
        <v>312130</v>
      </c>
      <c r="HA9" s="17">
        <v>312140</v>
      </c>
      <c r="HB9" s="17">
        <v>312200</v>
      </c>
      <c r="HC9" s="17">
        <v>313100</v>
      </c>
      <c r="HD9" s="17">
        <v>313200</v>
      </c>
      <c r="HE9" s="17">
        <v>313300</v>
      </c>
      <c r="HF9" s="17">
        <v>314110</v>
      </c>
      <c r="HG9" s="17">
        <v>314120</v>
      </c>
      <c r="HH9" s="17">
        <v>314900</v>
      </c>
      <c r="HI9" s="17">
        <v>315000</v>
      </c>
      <c r="HJ9" s="17">
        <v>316000</v>
      </c>
      <c r="HK9" s="17">
        <v>322110</v>
      </c>
      <c r="HL9" s="17">
        <v>322120</v>
      </c>
      <c r="HM9" s="17">
        <v>322130</v>
      </c>
      <c r="HN9" s="17">
        <v>322210</v>
      </c>
      <c r="HO9" s="17">
        <v>322220</v>
      </c>
      <c r="HP9" s="17">
        <v>322230</v>
      </c>
      <c r="HQ9" s="17">
        <v>322291</v>
      </c>
      <c r="HR9" s="17">
        <v>322299</v>
      </c>
      <c r="HS9" s="17">
        <v>323110</v>
      </c>
      <c r="HT9" s="17">
        <v>323120</v>
      </c>
      <c r="HU9" s="17">
        <v>324110</v>
      </c>
      <c r="HV9" s="17">
        <v>324121</v>
      </c>
      <c r="HW9" s="17">
        <v>324122</v>
      </c>
      <c r="HX9" s="17">
        <v>324190</v>
      </c>
      <c r="HY9" s="17">
        <v>325110</v>
      </c>
      <c r="HZ9" s="17">
        <v>325120</v>
      </c>
      <c r="IA9" s="17">
        <v>325130</v>
      </c>
      <c r="IB9" s="17">
        <v>325180</v>
      </c>
      <c r="IC9" s="17">
        <v>325190</v>
      </c>
      <c r="ID9" s="17">
        <v>325211</v>
      </c>
      <c r="IE9" s="17" t="s">
        <v>128</v>
      </c>
      <c r="IF9" s="17">
        <v>325411</v>
      </c>
      <c r="IG9" s="17">
        <v>325412</v>
      </c>
      <c r="IH9" s="17">
        <v>325413</v>
      </c>
      <c r="II9" s="17">
        <v>325414</v>
      </c>
      <c r="IJ9" s="17">
        <v>325310</v>
      </c>
      <c r="IK9" s="17">
        <v>325320</v>
      </c>
      <c r="IL9" s="17">
        <v>325510</v>
      </c>
      <c r="IM9" s="17">
        <v>325520</v>
      </c>
      <c r="IN9" s="17">
        <v>325610</v>
      </c>
      <c r="IO9" s="17">
        <v>325620</v>
      </c>
      <c r="IP9" s="17">
        <v>325910</v>
      </c>
      <c r="IQ9" s="17" t="s">
        <v>393</v>
      </c>
      <c r="IR9" s="17">
        <v>326110</v>
      </c>
      <c r="IS9" s="17">
        <v>326120</v>
      </c>
      <c r="IT9" s="17">
        <v>326130</v>
      </c>
      <c r="IU9" s="17">
        <v>326140</v>
      </c>
      <c r="IV9" s="17">
        <v>326150</v>
      </c>
      <c r="IW9" s="17">
        <v>326160</v>
      </c>
      <c r="IX9" s="17">
        <v>326190</v>
      </c>
      <c r="IY9" s="17">
        <v>326210</v>
      </c>
      <c r="IZ9" s="17">
        <v>326220</v>
      </c>
      <c r="JA9" s="17">
        <v>326290</v>
      </c>
      <c r="JB9" s="17">
        <v>420000</v>
      </c>
      <c r="JC9" s="17">
        <v>441000</v>
      </c>
      <c r="JD9" s="17">
        <v>445000</v>
      </c>
      <c r="JE9" s="17">
        <v>452000</v>
      </c>
      <c r="JF9" s="17">
        <v>444000</v>
      </c>
      <c r="JG9" s="17">
        <v>446000</v>
      </c>
      <c r="JH9" s="17">
        <v>447000</v>
      </c>
      <c r="JI9" s="17">
        <v>448000</v>
      </c>
      <c r="JJ9" s="17">
        <v>454000</v>
      </c>
      <c r="JK9" s="17" t="s">
        <v>787</v>
      </c>
      <c r="JL9" s="17">
        <v>481000</v>
      </c>
      <c r="JM9" s="17">
        <v>482000</v>
      </c>
      <c r="JN9" s="17">
        <v>483000</v>
      </c>
      <c r="JO9" s="17">
        <v>484000</v>
      </c>
      <c r="JP9" s="17" t="s">
        <v>413</v>
      </c>
      <c r="JQ9" s="17">
        <v>486000</v>
      </c>
      <c r="JR9" s="17" t="s">
        <v>416</v>
      </c>
      <c r="JS9" s="17">
        <v>492000</v>
      </c>
      <c r="JT9" s="17">
        <v>493000</v>
      </c>
      <c r="JU9" s="17">
        <v>511110</v>
      </c>
      <c r="JV9" s="17">
        <v>511120</v>
      </c>
      <c r="JW9" s="17">
        <v>511130</v>
      </c>
      <c r="JX9" s="17" t="s">
        <v>423</v>
      </c>
      <c r="JY9" s="17">
        <v>511200</v>
      </c>
      <c r="JZ9" s="17">
        <v>512100</v>
      </c>
      <c r="KA9" s="17">
        <v>512200</v>
      </c>
      <c r="KB9" s="17">
        <v>515100</v>
      </c>
      <c r="KC9" s="17">
        <v>515200</v>
      </c>
      <c r="KD9" s="17">
        <v>517110</v>
      </c>
      <c r="KE9" s="17">
        <v>517210</v>
      </c>
      <c r="KF9" s="17" t="s">
        <v>432</v>
      </c>
      <c r="KG9" s="17">
        <v>518200</v>
      </c>
      <c r="KH9" s="17">
        <v>519130</v>
      </c>
      <c r="KI9" s="17" t="s">
        <v>435</v>
      </c>
      <c r="KJ9" s="17" t="s">
        <v>439</v>
      </c>
      <c r="KK9" s="17" t="s">
        <v>437</v>
      </c>
      <c r="KL9" s="17">
        <v>523900</v>
      </c>
      <c r="KM9" s="17" t="s">
        <v>441</v>
      </c>
      <c r="KN9" s="17">
        <v>524113</v>
      </c>
      <c r="KO9" s="17" t="s">
        <v>788</v>
      </c>
      <c r="KP9" s="17">
        <v>524200</v>
      </c>
      <c r="KQ9" s="17">
        <v>525000</v>
      </c>
      <c r="KR9" s="17">
        <v>531000</v>
      </c>
      <c r="KS9" s="17">
        <v>532100</v>
      </c>
      <c r="KT9" s="17">
        <v>532400</v>
      </c>
      <c r="KU9" s="17" t="s">
        <v>448</v>
      </c>
      <c r="KV9" s="17">
        <v>533000</v>
      </c>
      <c r="KW9" s="17">
        <v>541100</v>
      </c>
      <c r="KX9" s="17">
        <v>541511</v>
      </c>
      <c r="KY9" s="17">
        <v>541512</v>
      </c>
      <c r="KZ9" s="17" t="s">
        <v>454</v>
      </c>
      <c r="LA9" s="17">
        <v>541200</v>
      </c>
      <c r="LB9" s="17">
        <v>541300</v>
      </c>
      <c r="LC9" s="17">
        <v>541610</v>
      </c>
      <c r="LD9" s="17" t="s">
        <v>121</v>
      </c>
      <c r="LE9" s="17">
        <v>541700</v>
      </c>
      <c r="LF9" s="17">
        <v>541800</v>
      </c>
      <c r="LG9" s="17">
        <v>541400</v>
      </c>
      <c r="LH9" s="17">
        <v>541920</v>
      </c>
      <c r="LI9" s="17">
        <v>541940</v>
      </c>
      <c r="LJ9" s="17" t="s">
        <v>463</v>
      </c>
      <c r="LK9" s="17">
        <v>550000</v>
      </c>
      <c r="LL9" s="17">
        <v>561300</v>
      </c>
      <c r="LM9" s="17">
        <v>561700</v>
      </c>
      <c r="LN9" s="17">
        <v>561100</v>
      </c>
      <c r="LO9" s="17">
        <v>561200</v>
      </c>
      <c r="LP9" s="17">
        <v>561400</v>
      </c>
      <c r="LQ9" s="17">
        <v>561500</v>
      </c>
      <c r="LR9" s="17">
        <v>561600</v>
      </c>
      <c r="LS9" s="17">
        <v>561900</v>
      </c>
      <c r="LT9" s="17">
        <v>562000</v>
      </c>
      <c r="LU9" s="17">
        <v>611100</v>
      </c>
      <c r="LV9" s="17" t="s">
        <v>127</v>
      </c>
      <c r="LW9" s="17" t="s">
        <v>478</v>
      </c>
      <c r="LX9" s="17">
        <v>621100</v>
      </c>
      <c r="LY9" s="17">
        <v>621200</v>
      </c>
      <c r="LZ9" s="17">
        <v>621300</v>
      </c>
      <c r="MA9" s="17">
        <v>621400</v>
      </c>
      <c r="MB9" s="17">
        <v>621500</v>
      </c>
      <c r="MC9" s="17">
        <v>621600</v>
      </c>
      <c r="MD9" s="17">
        <v>621900</v>
      </c>
      <c r="ME9" s="17">
        <v>622000</v>
      </c>
      <c r="MF9" s="17" t="s">
        <v>488</v>
      </c>
      <c r="MG9" s="17" t="s">
        <v>490</v>
      </c>
      <c r="MH9" s="17">
        <v>624100</v>
      </c>
      <c r="MI9" s="17">
        <v>624400</v>
      </c>
      <c r="MJ9" s="17" t="s">
        <v>120</v>
      </c>
      <c r="MK9" s="17">
        <v>711100</v>
      </c>
      <c r="ML9" s="17">
        <v>711200</v>
      </c>
      <c r="MM9" s="17">
        <v>711500</v>
      </c>
      <c r="MN9" s="17" t="s">
        <v>496</v>
      </c>
      <c r="MO9" s="17">
        <v>712000</v>
      </c>
      <c r="MP9" s="17">
        <v>713100</v>
      </c>
      <c r="MQ9" s="17">
        <v>713200</v>
      </c>
      <c r="MR9" s="17">
        <v>713900</v>
      </c>
      <c r="MS9" s="17">
        <v>721000</v>
      </c>
      <c r="MT9" s="17">
        <v>722110</v>
      </c>
      <c r="MU9" s="17">
        <v>722211</v>
      </c>
      <c r="MV9" s="17" t="s">
        <v>506</v>
      </c>
      <c r="MW9" s="17">
        <v>811100</v>
      </c>
      <c r="MX9" s="17">
        <v>811200</v>
      </c>
      <c r="MY9" s="17">
        <v>811300</v>
      </c>
      <c r="MZ9" s="17">
        <v>811400</v>
      </c>
      <c r="NA9" s="17">
        <v>812100</v>
      </c>
      <c r="NB9" s="17">
        <v>812200</v>
      </c>
      <c r="NC9" s="17">
        <v>812300</v>
      </c>
      <c r="ND9" s="17">
        <v>812900</v>
      </c>
      <c r="NE9" s="17">
        <v>813100</v>
      </c>
      <c r="NF9" s="17" t="s">
        <v>116</v>
      </c>
      <c r="NG9" s="330" t="s">
        <v>518</v>
      </c>
      <c r="NH9" s="339">
        <v>491000</v>
      </c>
      <c r="NI9" s="339" t="s">
        <v>521</v>
      </c>
      <c r="NJ9" s="340" t="s">
        <v>523</v>
      </c>
    </row>
    <row r="10" spans="1:374" s="18" customFormat="1" ht="46.5" customHeight="1" thickBot="1" x14ac:dyDescent="0.4">
      <c r="B10" s="19" t="s">
        <v>576</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21" t="s">
        <v>516</v>
      </c>
      <c r="NF10" s="21" t="s">
        <v>517</v>
      </c>
      <c r="NG10" s="331" t="s">
        <v>519</v>
      </c>
      <c r="NH10" s="337" t="s">
        <v>520</v>
      </c>
      <c r="NI10" s="337" t="s">
        <v>522</v>
      </c>
      <c r="NJ10" s="338" t="s">
        <v>524</v>
      </c>
    </row>
    <row r="11" spans="1:374" x14ac:dyDescent="0.3">
      <c r="B11" s="82" t="s">
        <v>557</v>
      </c>
      <c r="C11" s="25">
        <f>'RIMS II Type II Employment'!C11*VLOOKUP('Equation 4 Type II FTE'!$B11,'Equation 3 FTE Conversion'!$B$10:$E$32,4,FALSE)</f>
        <v>5.1373576131687235</v>
      </c>
      <c r="D11" s="25">
        <f>'RIMS II Type II Employment'!D11*VLOOKUP('Equation 4 Type II FTE'!$B11,'Equation 3 FTE Conversion'!$B$10:$E$32,4,FALSE)</f>
        <v>7.2967662551440329</v>
      </c>
      <c r="E11" s="25">
        <f>'RIMS II Type II Employment'!E11*VLOOKUP('Equation 4 Type II FTE'!$B11,'Equation 3 FTE Conversion'!$B$10:$E$32,4,FALSE)</f>
        <v>10.146562962962962</v>
      </c>
      <c r="F11" s="25">
        <f>'RIMS II Type II Employment'!F11*VLOOKUP('Equation 4 Type II FTE'!$B11,'Equation 3 FTE Conversion'!$B$10:$E$32,4,FALSE)</f>
        <v>11.692646913580246</v>
      </c>
      <c r="G11" s="25">
        <f>'RIMS II Type II Employment'!G11*VLOOKUP('Equation 4 Type II FTE'!$B11,'Equation 3 FTE Conversion'!$B$10:$E$32,4,FALSE)</f>
        <v>6.8105617283950615</v>
      </c>
      <c r="H11" s="25">
        <f>'RIMS II Type II Employment'!H11*VLOOKUP('Equation 4 Type II FTE'!$B11,'Equation 3 FTE Conversion'!$B$10:$E$32,4,FALSE)</f>
        <v>3.9960283950617281</v>
      </c>
      <c r="I11" s="25">
        <f>'RIMS II Type II Employment'!I11*VLOOKUP('Equation 4 Type II FTE'!$B11,'Equation 3 FTE Conversion'!$B$10:$E$32,4,FALSE)</f>
        <v>4.1231485596707813</v>
      </c>
      <c r="J11" s="25">
        <f>'RIMS II Type II Employment'!J11*VLOOKUP('Equation 4 Type II FTE'!$B11,'Equation 3 FTE Conversion'!$B$10:$E$32,4,FALSE)</f>
        <v>3.0760843621399174</v>
      </c>
      <c r="K11" s="25">
        <f>'RIMS II Type II Employment'!K11*VLOOKUP('Equation 4 Type II FTE'!$B11,'Equation 3 FTE Conversion'!$B$10:$E$32,4,FALSE)</f>
        <v>4.7459341563786008</v>
      </c>
      <c r="L11" s="25">
        <f>'RIMS II Type II Employment'!L11*VLOOKUP('Equation 4 Type II FTE'!$B11,'Equation 3 FTE Conversion'!$B$10:$E$32,4,FALSE)</f>
        <v>9.8279024691358021</v>
      </c>
      <c r="M11" s="25">
        <f>'RIMS II Type II Employment'!M11*VLOOKUP('Equation 4 Type II FTE'!$B11,'Equation 3 FTE Conversion'!$B$10:$E$32,4,FALSE)</f>
        <v>13.486606584362139</v>
      </c>
      <c r="N11" s="25">
        <f>'RIMS II Type II Employment'!N11*VLOOKUP('Equation 4 Type II FTE'!$B11,'Equation 3 FTE Conversion'!$B$10:$E$32,4,FALSE)</f>
        <v>16.339155555555553</v>
      </c>
      <c r="O11" s="25">
        <f>'RIMS II Type II Employment'!O11*VLOOKUP('Equation 4 Type II FTE'!$B11,'Equation 3 FTE Conversion'!$B$10:$E$32,4,FALSE)</f>
        <v>2.1932098765432097E-2</v>
      </c>
      <c r="P11" s="25">
        <f>'RIMS II Type II Employment'!P11*VLOOKUP('Equation 4 Type II FTE'!$B11,'Equation 3 FTE Conversion'!$B$10:$E$32,4,FALSE)</f>
        <v>2.0641975308641976E-2</v>
      </c>
      <c r="Q11" s="25">
        <f>'RIMS II Type II Employment'!Q11*VLOOKUP('Equation 4 Type II FTE'!$B11,'Equation 3 FTE Conversion'!$B$10:$E$32,4,FALSE)</f>
        <v>0</v>
      </c>
      <c r="R11" s="25">
        <f>'RIMS II Type II Employment'!R11*VLOOKUP('Equation 4 Type II FTE'!$B11,'Equation 3 FTE Conversion'!$B$10:$E$32,4,FALSE)</f>
        <v>1.8405761316872427E-2</v>
      </c>
      <c r="S11" s="25">
        <f>'RIMS II Type II Employment'!S11*VLOOKUP('Equation 4 Type II FTE'!$B11,'Equation 3 FTE Conversion'!$B$10:$E$32,4,FALSE)</f>
        <v>2.0125925925925926E-2</v>
      </c>
      <c r="T11" s="25">
        <f>'RIMS II Type II Employment'!T11*VLOOKUP('Equation 4 Type II FTE'!$B11,'Equation 3 FTE Conversion'!$B$10:$E$32,4,FALSE)</f>
        <v>2.12440329218107E-2</v>
      </c>
      <c r="U11" s="25">
        <f>'RIMS II Type II Employment'!U11*VLOOKUP('Equation 4 Type II FTE'!$B11,'Equation 3 FTE Conversion'!$B$10:$E$32,4,FALSE)</f>
        <v>2.5372427983539093E-2</v>
      </c>
      <c r="V11" s="25">
        <f>'RIMS II Type II Employment'!V11*VLOOKUP('Equation 4 Type II FTE'!$B11,'Equation 3 FTE Conversion'!$B$10:$E$32,4,FALSE)</f>
        <v>2.8554732510288065E-2</v>
      </c>
      <c r="W11" s="25">
        <f>'RIMS II Type II Employment'!W11*VLOOKUP('Equation 4 Type II FTE'!$B11,'Equation 3 FTE Conversion'!$B$10:$E$32,4,FALSE)</f>
        <v>1.6599588477366256E-2</v>
      </c>
      <c r="X11" s="25">
        <f>'RIMS II Type II Employment'!X11*VLOOKUP('Equation 4 Type II FTE'!$B11,'Equation 3 FTE Conversion'!$B$10:$E$32,4,FALSE)</f>
        <v>1.6255555555555554E-2</v>
      </c>
      <c r="Y11" s="25">
        <f>'RIMS II Type II Employment'!Y11*VLOOKUP('Equation 4 Type II FTE'!$B11,'Equation 3 FTE Conversion'!$B$10:$E$32,4,FALSE)</f>
        <v>1.720164609053498E-2</v>
      </c>
      <c r="Z11" s="25">
        <f>'RIMS II Type II Employment'!Z11*VLOOKUP('Equation 4 Type II FTE'!$B11,'Equation 3 FTE Conversion'!$B$10:$E$32,4,FALSE)</f>
        <v>4.3090123456790121E-2</v>
      </c>
      <c r="AA11" s="25">
        <f>'RIMS II Type II Employment'!AA11*VLOOKUP('Equation 4 Type II FTE'!$B11,'Equation 3 FTE Conversion'!$B$10:$E$32,4,FALSE)</f>
        <v>3.5435390946502054E-2</v>
      </c>
      <c r="AB11" s="25">
        <f>'RIMS II Type II Employment'!AB11*VLOOKUP('Equation 4 Type II FTE'!$B11,'Equation 3 FTE Conversion'!$B$10:$E$32,4,FALSE)</f>
        <v>4.8938683127572012E-2</v>
      </c>
      <c r="AC11" s="25">
        <f>'RIMS II Type II Employment'!AC11*VLOOKUP('Equation 4 Type II FTE'!$B11,'Equation 3 FTE Conversion'!$B$10:$E$32,4,FALSE)</f>
        <v>2.881275720164609E-2</v>
      </c>
      <c r="AD11" s="25">
        <f>'RIMS II Type II Employment'!AD11*VLOOKUP('Equation 4 Type II FTE'!$B11,'Equation 3 FTE Conversion'!$B$10:$E$32,4,FALSE)</f>
        <v>0.79695226337448555</v>
      </c>
      <c r="AE11" s="25">
        <f>'RIMS II Type II Employment'!AE11*VLOOKUP('Equation 4 Type II FTE'!$B11,'Equation 3 FTE Conversion'!$B$10:$E$32,4,FALSE)</f>
        <v>0.3616646090534979</v>
      </c>
      <c r="AF11" s="25">
        <f>'RIMS II Type II Employment'!AF11*VLOOKUP('Equation 4 Type II FTE'!$B11,'Equation 3 FTE Conversion'!$B$10:$E$32,4,FALSE)</f>
        <v>0.14836419753086419</v>
      </c>
      <c r="AG11" s="25">
        <f>'RIMS II Type II Employment'!AG11*VLOOKUP('Equation 4 Type II FTE'!$B11,'Equation 3 FTE Conversion'!$B$10:$E$32,4,FALSE)</f>
        <v>7.0956790123456792E-2</v>
      </c>
      <c r="AH11" s="25">
        <f>'RIMS II Type II Employment'!AH11*VLOOKUP('Equation 4 Type II FTE'!$B11,'Equation 3 FTE Conversion'!$B$10:$E$32,4,FALSE)</f>
        <v>2.6404526748971195E-2</v>
      </c>
      <c r="AI11" s="25">
        <f>'RIMS II Type II Employment'!AI11*VLOOKUP('Equation 4 Type II FTE'!$B11,'Equation 3 FTE Conversion'!$B$10:$E$32,4,FALSE)</f>
        <v>2.2276131687242798E-2</v>
      </c>
      <c r="AJ11" s="25">
        <f>'RIMS II Type II Employment'!AJ11*VLOOKUP('Equation 4 Type II FTE'!$B11,'Equation 3 FTE Conversion'!$B$10:$E$32,4,FALSE)</f>
        <v>1.9351851851851849E-2</v>
      </c>
      <c r="AK11" s="25">
        <f>'RIMS II Type II Employment'!AK11*VLOOKUP('Equation 4 Type II FTE'!$B11,'Equation 3 FTE Conversion'!$B$10:$E$32,4,FALSE)</f>
        <v>2.4598353909465021E-2</v>
      </c>
      <c r="AL11" s="25">
        <f>'RIMS II Type II Employment'!AL11*VLOOKUP('Equation 4 Type II FTE'!$B11,'Equation 3 FTE Conversion'!$B$10:$E$32,4,FALSE)</f>
        <v>2.4426337448559671E-2</v>
      </c>
      <c r="AM11" s="25">
        <f>'RIMS II Type II Employment'!AM11*VLOOKUP('Equation 4 Type II FTE'!$B11,'Equation 3 FTE Conversion'!$B$10:$E$32,4,FALSE)</f>
        <v>2.6576543209876544E-2</v>
      </c>
      <c r="AN11" s="25">
        <f>'RIMS II Type II Employment'!AN11*VLOOKUP('Equation 4 Type II FTE'!$B11,'Equation 3 FTE Conversion'!$B$10:$E$32,4,FALSE)</f>
        <v>1.8147736625514402E-2</v>
      </c>
      <c r="AO11" s="25">
        <f>'RIMS II Type II Employment'!AO11*VLOOKUP('Equation 4 Type II FTE'!$B11,'Equation 3 FTE Conversion'!$B$10:$E$32,4,FALSE)</f>
        <v>1.4879423868312756E-2</v>
      </c>
      <c r="AP11" s="25">
        <f>'RIMS II Type II Employment'!AP11*VLOOKUP('Equation 4 Type II FTE'!$B11,'Equation 3 FTE Conversion'!$B$10:$E$32,4,FALSE)</f>
        <v>2.6318518518518515E-2</v>
      </c>
      <c r="AQ11" s="25">
        <f>'RIMS II Type II Employment'!AQ11*VLOOKUP('Equation 4 Type II FTE'!$B11,'Equation 3 FTE Conversion'!$B$10:$E$32,4,FALSE)</f>
        <v>1.84917695473251E-2</v>
      </c>
      <c r="AR11" s="25">
        <f>'RIMS II Type II Employment'!AR11*VLOOKUP('Equation 4 Type II FTE'!$B11,'Equation 3 FTE Conversion'!$B$10:$E$32,4,FALSE)</f>
        <v>2.0986008230452675E-2</v>
      </c>
      <c r="AS11" s="25">
        <f>'RIMS II Type II Employment'!AS11*VLOOKUP('Equation 4 Type II FTE'!$B11,'Equation 3 FTE Conversion'!$B$10:$E$32,4,FALSE)</f>
        <v>1.9609876543209878E-2</v>
      </c>
      <c r="AT11" s="25">
        <f>'RIMS II Type II Employment'!AT11*VLOOKUP('Equation 4 Type II FTE'!$B11,'Equation 3 FTE Conversion'!$B$10:$E$32,4,FALSE)</f>
        <v>1.8319753086419751E-2</v>
      </c>
      <c r="AU11" s="25">
        <f>'RIMS II Type II Employment'!AU11*VLOOKUP('Equation 4 Type II FTE'!$B11,'Equation 3 FTE Conversion'!$B$10:$E$32,4,FALSE)</f>
        <v>1.6427572016460903E-2</v>
      </c>
      <c r="AV11" s="25">
        <f>'RIMS II Type II Employment'!AV11*VLOOKUP('Equation 4 Type II FTE'!$B11,'Equation 3 FTE Conversion'!$B$10:$E$32,4,FALSE)</f>
        <v>2.0641975308641976E-2</v>
      </c>
      <c r="AW11" s="25">
        <f>'RIMS II Type II Employment'!AW11*VLOOKUP('Equation 4 Type II FTE'!$B11,'Equation 3 FTE Conversion'!$B$10:$E$32,4,FALSE)</f>
        <v>1.7545679012345678E-2</v>
      </c>
      <c r="AX11" s="25">
        <f>'RIMS II Type II Employment'!AX11*VLOOKUP('Equation 4 Type II FTE'!$B11,'Equation 3 FTE Conversion'!$B$10:$E$32,4,FALSE)</f>
        <v>1.7717695473251027E-2</v>
      </c>
      <c r="AY11" s="25">
        <f>'RIMS II Type II Employment'!AY11*VLOOKUP('Equation 4 Type II FTE'!$B11,'Equation 3 FTE Conversion'!$B$10:$E$32,4,FALSE)</f>
        <v>1.4191358024691358E-2</v>
      </c>
      <c r="AZ11" s="25">
        <f>'RIMS II Type II Employment'!AZ11*VLOOKUP('Equation 4 Type II FTE'!$B11,'Equation 3 FTE Conversion'!$B$10:$E$32,4,FALSE)</f>
        <v>1.5567489711934158E-2</v>
      </c>
      <c r="BA11" s="25">
        <f>'RIMS II Type II Employment'!BA11*VLOOKUP('Equation 4 Type II FTE'!$B11,'Equation 3 FTE Conversion'!$B$10:$E$32,4,FALSE)</f>
        <v>1.6685596707818929E-2</v>
      </c>
      <c r="BB11" s="25">
        <f>'RIMS II Type II Employment'!BB11*VLOOKUP('Equation 4 Type II FTE'!$B11,'Equation 3 FTE Conversion'!$B$10:$E$32,4,FALSE)</f>
        <v>2.1416049382716046E-2</v>
      </c>
      <c r="BC11" s="25">
        <f>'RIMS II Type II Employment'!BC11*VLOOKUP('Equation 4 Type II FTE'!$B11,'Equation 3 FTE Conversion'!$B$10:$E$32,4,FALSE)</f>
        <v>2.322222222222222E-2</v>
      </c>
      <c r="BD11" s="25">
        <f>'RIMS II Type II Employment'!BD11*VLOOKUP('Equation 4 Type II FTE'!$B11,'Equation 3 FTE Conversion'!$B$10:$E$32,4,FALSE)</f>
        <v>1.6341563786008231E-2</v>
      </c>
      <c r="BE11" s="25">
        <f>'RIMS II Type II Employment'!BE11*VLOOKUP('Equation 4 Type II FTE'!$B11,'Equation 3 FTE Conversion'!$B$10:$E$32,4,FALSE)</f>
        <v>2.0986008230452675E-2</v>
      </c>
      <c r="BF11" s="25">
        <f>'RIMS II Type II Employment'!BF11*VLOOKUP('Equation 4 Type II FTE'!$B11,'Equation 3 FTE Conversion'!$B$10:$E$32,4,FALSE)</f>
        <v>2.0383950617283948E-2</v>
      </c>
      <c r="BG11" s="25">
        <f>'RIMS II Type II Employment'!BG11*VLOOKUP('Equation 4 Type II FTE'!$B11,'Equation 3 FTE Conversion'!$B$10:$E$32,4,FALSE)</f>
        <v>2.5372427983539093E-2</v>
      </c>
      <c r="BH11" s="25">
        <f>'RIMS II Type II Employment'!BH11*VLOOKUP('Equation 4 Type II FTE'!$B11,'Equation 3 FTE Conversion'!$B$10:$E$32,4,FALSE)</f>
        <v>2.2104115226337449E-2</v>
      </c>
      <c r="BI11" s="25">
        <f>'RIMS II Type II Employment'!BI11*VLOOKUP('Equation 4 Type II FTE'!$B11,'Equation 3 FTE Conversion'!$B$10:$E$32,4,FALSE)</f>
        <v>2.5372427983539093E-2</v>
      </c>
      <c r="BJ11" s="25">
        <f>'RIMS II Type II Employment'!BJ11*VLOOKUP('Equation 4 Type II FTE'!$B11,'Equation 3 FTE Conversion'!$B$10:$E$32,4,FALSE)</f>
        <v>2.2104115226337449E-2</v>
      </c>
      <c r="BK11" s="25">
        <f>'RIMS II Type II Employment'!BK11*VLOOKUP('Equation 4 Type II FTE'!$B11,'Equation 3 FTE Conversion'!$B$10:$E$32,4,FALSE)</f>
        <v>1.98679012345679E-2</v>
      </c>
      <c r="BL11" s="25">
        <f>'RIMS II Type II Employment'!BL11*VLOOKUP('Equation 4 Type II FTE'!$B11,'Equation 3 FTE Conversion'!$B$10:$E$32,4,FALSE)</f>
        <v>1.6857613168724278E-2</v>
      </c>
      <c r="BM11" s="25">
        <f>'RIMS II Type II Employment'!BM11*VLOOKUP('Equation 4 Type II FTE'!$B11,'Equation 3 FTE Conversion'!$B$10:$E$32,4,FALSE)</f>
        <v>2.0383950617283948E-2</v>
      </c>
      <c r="BN11" s="25">
        <f>'RIMS II Type II Employment'!BN11*VLOOKUP('Equation 4 Type II FTE'!$B11,'Equation 3 FTE Conversion'!$B$10:$E$32,4,FALSE)</f>
        <v>2.2878189300411522E-2</v>
      </c>
      <c r="BO11" s="25">
        <f>'RIMS II Type II Employment'!BO11*VLOOKUP('Equation 4 Type II FTE'!$B11,'Equation 3 FTE Conversion'!$B$10:$E$32,4,FALSE)</f>
        <v>3.1909053497942388E-2</v>
      </c>
      <c r="BP11" s="25">
        <f>'RIMS II Type II Employment'!BP11*VLOOKUP('Equation 4 Type II FTE'!$B11,'Equation 3 FTE Conversion'!$B$10:$E$32,4,FALSE)</f>
        <v>1.8147736625514402E-2</v>
      </c>
      <c r="BQ11" s="25">
        <f>'RIMS II Type II Employment'!BQ11*VLOOKUP('Equation 4 Type II FTE'!$B11,'Equation 3 FTE Conversion'!$B$10:$E$32,4,FALSE)</f>
        <v>2.2018106995884773E-2</v>
      </c>
      <c r="BR11" s="25">
        <f>'RIMS II Type II Employment'!BR11*VLOOKUP('Equation 4 Type II FTE'!$B11,'Equation 3 FTE Conversion'!$B$10:$E$32,4,FALSE)</f>
        <v>1.7717695473251027E-2</v>
      </c>
      <c r="BS11" s="25">
        <f>'RIMS II Type II Employment'!BS11*VLOOKUP('Equation 4 Type II FTE'!$B11,'Equation 3 FTE Conversion'!$B$10:$E$32,4,FALSE)</f>
        <v>2.0813991769547322E-2</v>
      </c>
      <c r="BT11" s="25">
        <f>'RIMS II Type II Employment'!BT11*VLOOKUP('Equation 4 Type II FTE'!$B11,'Equation 3 FTE Conversion'!$B$10:$E$32,4,FALSE)</f>
        <v>2.2878189300411522E-2</v>
      </c>
      <c r="BU11" s="25">
        <f>'RIMS II Type II Employment'!BU11*VLOOKUP('Equation 4 Type II FTE'!$B11,'Equation 3 FTE Conversion'!$B$10:$E$32,4,FALSE)</f>
        <v>2.0383950617283948E-2</v>
      </c>
      <c r="BV11" s="25">
        <f>'RIMS II Type II Employment'!BV11*VLOOKUP('Equation 4 Type II FTE'!$B11,'Equation 3 FTE Conversion'!$B$10:$E$32,4,FALSE)</f>
        <v>2.1502057613168726E-2</v>
      </c>
      <c r="BW11" s="25">
        <f>'RIMS II Type II Employment'!BW11*VLOOKUP('Equation 4 Type II FTE'!$B11,'Equation 3 FTE Conversion'!$B$10:$E$32,4,FALSE)</f>
        <v>2.3136213991769548E-2</v>
      </c>
      <c r="BX11" s="25">
        <f>'RIMS II Type II Employment'!BX11*VLOOKUP('Equation 4 Type II FTE'!$B11,'Equation 3 FTE Conversion'!$B$10:$E$32,4,FALSE)</f>
        <v>1.7717695473251027E-2</v>
      </c>
      <c r="BY11" s="25">
        <f>'RIMS II Type II Employment'!BY11*VLOOKUP('Equation 4 Type II FTE'!$B11,'Equation 3 FTE Conversion'!$B$10:$E$32,4,FALSE)</f>
        <v>1.7373662551440329E-2</v>
      </c>
      <c r="BZ11" s="25">
        <f>'RIMS II Type II Employment'!BZ11*VLOOKUP('Equation 4 Type II FTE'!$B11,'Equation 3 FTE Conversion'!$B$10:$E$32,4,FALSE)</f>
        <v>1.6857613168724278E-2</v>
      </c>
      <c r="CA11" s="25">
        <f>'RIMS II Type II Employment'!CA11*VLOOKUP('Equation 4 Type II FTE'!$B11,'Equation 3 FTE Conversion'!$B$10:$E$32,4,FALSE)</f>
        <v>2.5372427983539093E-2</v>
      </c>
      <c r="CB11" s="25">
        <f>'RIMS II Type II Employment'!CB11*VLOOKUP('Equation 4 Type II FTE'!$B11,'Equation 3 FTE Conversion'!$B$10:$E$32,4,FALSE)</f>
        <v>2.3566255144032922E-2</v>
      </c>
      <c r="CC11" s="25">
        <f>'RIMS II Type II Employment'!CC11*VLOOKUP('Equation 4 Type II FTE'!$B11,'Equation 3 FTE Conversion'!$B$10:$E$32,4,FALSE)</f>
        <v>2.2620164609053497E-2</v>
      </c>
      <c r="CD11" s="25">
        <f>'RIMS II Type II Employment'!CD11*VLOOKUP('Equation 4 Type II FTE'!$B11,'Equation 3 FTE Conversion'!$B$10:$E$32,4,FALSE)</f>
        <v>3.5349382716049378E-2</v>
      </c>
      <c r="CE11" s="25">
        <f>'RIMS II Type II Employment'!CE11*VLOOKUP('Equation 4 Type II FTE'!$B11,'Equation 3 FTE Conversion'!$B$10:$E$32,4,FALSE)</f>
        <v>2.7608641975308639E-2</v>
      </c>
      <c r="CF11" s="25">
        <f>'RIMS II Type II Employment'!CF11*VLOOKUP('Equation 4 Type II FTE'!$B11,'Equation 3 FTE Conversion'!$B$10:$E$32,4,FALSE)</f>
        <v>2.2104115226337449E-2</v>
      </c>
      <c r="CG11" s="25">
        <f>'RIMS II Type II Employment'!CG11*VLOOKUP('Equation 4 Type II FTE'!$B11,'Equation 3 FTE Conversion'!$B$10:$E$32,4,FALSE)</f>
        <v>2.1158024691358024E-2</v>
      </c>
      <c r="CH11" s="25">
        <f>'RIMS II Type II Employment'!CH11*VLOOKUP('Equation 4 Type II FTE'!$B11,'Equation 3 FTE Conversion'!$B$10:$E$32,4,FALSE)</f>
        <v>1.7029629629629631E-2</v>
      </c>
      <c r="CI11" s="25">
        <f>'RIMS II Type II Employment'!CI11*VLOOKUP('Equation 4 Type II FTE'!$B11,'Equation 3 FTE Conversion'!$B$10:$E$32,4,FALSE)</f>
        <v>2.1674074074074075E-2</v>
      </c>
      <c r="CJ11" s="25">
        <f>'RIMS II Type II Employment'!CJ11*VLOOKUP('Equation 4 Type II FTE'!$B11,'Equation 3 FTE Conversion'!$B$10:$E$32,4,FALSE)</f>
        <v>3.0102880658436217E-2</v>
      </c>
      <c r="CK11" s="25">
        <f>'RIMS II Type II Employment'!CK11*VLOOKUP('Equation 4 Type II FTE'!$B11,'Equation 3 FTE Conversion'!$B$10:$E$32,4,FALSE)</f>
        <v>3.5349382716049378E-2</v>
      </c>
      <c r="CL11" s="25">
        <f>'RIMS II Type II Employment'!CL11*VLOOKUP('Equation 4 Type II FTE'!$B11,'Equation 3 FTE Conversion'!$B$10:$E$32,4,FALSE)</f>
        <v>2.4254320987654319E-2</v>
      </c>
      <c r="CM11" s="25">
        <f>'RIMS II Type II Employment'!CM11*VLOOKUP('Equation 4 Type II FTE'!$B11,'Equation 3 FTE Conversion'!$B$10:$E$32,4,FALSE)</f>
        <v>2.5114403292181068E-2</v>
      </c>
      <c r="CN11" s="25">
        <f>'RIMS II Type II Employment'!CN11*VLOOKUP('Equation 4 Type II FTE'!$B11,'Equation 3 FTE Conversion'!$B$10:$E$32,4,FALSE)</f>
        <v>1.91798353909465E-2</v>
      </c>
      <c r="CO11" s="25">
        <f>'RIMS II Type II Employment'!CO11*VLOOKUP('Equation 4 Type II FTE'!$B11,'Equation 3 FTE Conversion'!$B$10:$E$32,4,FALSE)</f>
        <v>2.0125925925925926E-2</v>
      </c>
      <c r="CP11" s="25">
        <f>'RIMS II Type II Employment'!CP11*VLOOKUP('Equation 4 Type II FTE'!$B11,'Equation 3 FTE Conversion'!$B$10:$E$32,4,FALSE)</f>
        <v>1.9781893004115224E-2</v>
      </c>
      <c r="CQ11" s="25">
        <f>'RIMS II Type II Employment'!CQ11*VLOOKUP('Equation 4 Type II FTE'!$B11,'Equation 3 FTE Conversion'!$B$10:$E$32,4,FALSE)</f>
        <v>2.0641975308641976E-2</v>
      </c>
      <c r="CR11" s="25">
        <f>'RIMS II Type II Employment'!CR11*VLOOKUP('Equation 4 Type II FTE'!$B11,'Equation 3 FTE Conversion'!$B$10:$E$32,4,FALSE)</f>
        <v>1.8147736625514402E-2</v>
      </c>
      <c r="CS11" s="25">
        <f>'RIMS II Type II Employment'!CS11*VLOOKUP('Equation 4 Type II FTE'!$B11,'Equation 3 FTE Conversion'!$B$10:$E$32,4,FALSE)</f>
        <v>1.8405761316872427E-2</v>
      </c>
      <c r="CT11" s="25">
        <f>'RIMS II Type II Employment'!CT11*VLOOKUP('Equation 4 Type II FTE'!$B11,'Equation 3 FTE Conversion'!$B$10:$E$32,4,FALSE)</f>
        <v>1.8147736625514402E-2</v>
      </c>
      <c r="CU11" s="25">
        <f>'RIMS II Type II Employment'!CU11*VLOOKUP('Equation 4 Type II FTE'!$B11,'Equation 3 FTE Conversion'!$B$10:$E$32,4,FALSE)</f>
        <v>1.6341563786008231E-2</v>
      </c>
      <c r="CV11" s="25">
        <f>'RIMS II Type II Employment'!CV11*VLOOKUP('Equation 4 Type II FTE'!$B11,'Equation 3 FTE Conversion'!$B$10:$E$32,4,FALSE)</f>
        <v>2.4168312757201646E-2</v>
      </c>
      <c r="CW11" s="25">
        <f>'RIMS II Type II Employment'!CW11*VLOOKUP('Equation 4 Type II FTE'!$B11,'Equation 3 FTE Conversion'!$B$10:$E$32,4,FALSE)</f>
        <v>2.3910288065843621E-2</v>
      </c>
      <c r="CX11" s="25">
        <f>'RIMS II Type II Employment'!CX11*VLOOKUP('Equation 4 Type II FTE'!$B11,'Equation 3 FTE Conversion'!$B$10:$E$32,4,FALSE)</f>
        <v>1.9695884773662551E-2</v>
      </c>
      <c r="CY11" s="25">
        <f>'RIMS II Type II Employment'!CY11*VLOOKUP('Equation 4 Type II FTE'!$B11,'Equation 3 FTE Conversion'!$B$10:$E$32,4,FALSE)</f>
        <v>2.3996296296296297E-2</v>
      </c>
      <c r="CZ11" s="25">
        <f>'RIMS II Type II Employment'!CZ11*VLOOKUP('Equation 4 Type II FTE'!$B11,'Equation 3 FTE Conversion'!$B$10:$E$32,4,FALSE)</f>
        <v>3.6467489711934156E-2</v>
      </c>
      <c r="DA11" s="25">
        <f>'RIMS II Type II Employment'!DA11*VLOOKUP('Equation 4 Type II FTE'!$B11,'Equation 3 FTE Conversion'!$B$10:$E$32,4,FALSE)</f>
        <v>3.4747325102880658E-2</v>
      </c>
      <c r="DB11" s="25">
        <f>'RIMS II Type II Employment'!DB11*VLOOKUP('Equation 4 Type II FTE'!$B11,'Equation 3 FTE Conversion'!$B$10:$E$32,4,FALSE)</f>
        <v>2.2448148148148148E-2</v>
      </c>
      <c r="DC11" s="25">
        <f>'RIMS II Type II Employment'!DC11*VLOOKUP('Equation 4 Type II FTE'!$B11,'Equation 3 FTE Conversion'!$B$10:$E$32,4,FALSE)</f>
        <v>2.7522633744855966E-2</v>
      </c>
      <c r="DD11" s="25">
        <f>'RIMS II Type II Employment'!DD11*VLOOKUP('Equation 4 Type II FTE'!$B11,'Equation 3 FTE Conversion'!$B$10:$E$32,4,FALSE)</f>
        <v>2.0727983539094649E-2</v>
      </c>
      <c r="DE11" s="25">
        <f>'RIMS II Type II Employment'!DE11*VLOOKUP('Equation 4 Type II FTE'!$B11,'Equation 3 FTE Conversion'!$B$10:$E$32,4,FALSE)</f>
        <v>3.6553497942386833E-2</v>
      </c>
      <c r="DF11" s="25">
        <f>'RIMS II Type II Employment'!DF11*VLOOKUP('Equation 4 Type II FTE'!$B11,'Equation 3 FTE Conversion'!$B$10:$E$32,4,FALSE)</f>
        <v>2.6404526748971195E-2</v>
      </c>
      <c r="DG11" s="25">
        <f>'RIMS II Type II Employment'!DG11*VLOOKUP('Equation 4 Type II FTE'!$B11,'Equation 3 FTE Conversion'!$B$10:$E$32,4,FALSE)</f>
        <v>2.5114403292181068E-2</v>
      </c>
      <c r="DH11" s="25">
        <f>'RIMS II Type II Employment'!DH11*VLOOKUP('Equation 4 Type II FTE'!$B11,'Equation 3 FTE Conversion'!$B$10:$E$32,4,FALSE)</f>
        <v>3.5349382716049378E-2</v>
      </c>
      <c r="DI11" s="25">
        <f>'RIMS II Type II Employment'!DI11*VLOOKUP('Equation 4 Type II FTE'!$B11,'Equation 3 FTE Conversion'!$B$10:$E$32,4,FALSE)</f>
        <v>1.7029629629629631E-2</v>
      </c>
      <c r="DJ11" s="25">
        <f>'RIMS II Type II Employment'!DJ11*VLOOKUP('Equation 4 Type II FTE'!$B11,'Equation 3 FTE Conversion'!$B$10:$E$32,4,FALSE)</f>
        <v>2.4254320987654319E-2</v>
      </c>
      <c r="DK11" s="25">
        <f>'RIMS II Type II Employment'!DK11*VLOOKUP('Equation 4 Type II FTE'!$B11,'Equation 3 FTE Conversion'!$B$10:$E$32,4,FALSE)</f>
        <v>3.8273662551440324E-2</v>
      </c>
      <c r="DL11" s="25">
        <f>'RIMS II Type II Employment'!DL11*VLOOKUP('Equation 4 Type II FTE'!$B11,'Equation 3 FTE Conversion'!$B$10:$E$32,4,FALSE)</f>
        <v>4.0595884773662549E-2</v>
      </c>
      <c r="DM11" s="25">
        <f>'RIMS II Type II Employment'!DM11*VLOOKUP('Equation 4 Type II FTE'!$B11,'Equation 3 FTE Conversion'!$B$10:$E$32,4,FALSE)</f>
        <v>1.298724279835391E-2</v>
      </c>
      <c r="DN11" s="25">
        <f>'RIMS II Type II Employment'!DN11*VLOOKUP('Equation 4 Type II FTE'!$B11,'Equation 3 FTE Conversion'!$B$10:$E$32,4,FALSE)</f>
        <v>2.9844855967078188E-2</v>
      </c>
      <c r="DO11" s="25">
        <f>'RIMS II Type II Employment'!DO11*VLOOKUP('Equation 4 Type II FTE'!$B11,'Equation 3 FTE Conversion'!$B$10:$E$32,4,FALSE)</f>
        <v>1.9781893004115224E-2</v>
      </c>
      <c r="DP11" s="25">
        <f>'RIMS II Type II Employment'!DP11*VLOOKUP('Equation 4 Type II FTE'!$B11,'Equation 3 FTE Conversion'!$B$10:$E$32,4,FALSE)</f>
        <v>2.3308230452674897E-2</v>
      </c>
      <c r="DQ11" s="25">
        <f>'RIMS II Type II Employment'!DQ11*VLOOKUP('Equation 4 Type II FTE'!$B11,'Equation 3 FTE Conversion'!$B$10:$E$32,4,FALSE)</f>
        <v>2.0813991769547322E-2</v>
      </c>
      <c r="DR11" s="25">
        <f>'RIMS II Type II Employment'!DR11*VLOOKUP('Equation 4 Type II FTE'!$B11,'Equation 3 FTE Conversion'!$B$10:$E$32,4,FALSE)</f>
        <v>3.4059259259259261E-2</v>
      </c>
      <c r="DS11" s="25">
        <f>'RIMS II Type II Employment'!DS11*VLOOKUP('Equation 4 Type II FTE'!$B11,'Equation 3 FTE Conversion'!$B$10:$E$32,4,FALSE)</f>
        <v>2.2792181069958846E-2</v>
      </c>
      <c r="DT11" s="25">
        <f>'RIMS II Type II Employment'!DT11*VLOOKUP('Equation 4 Type II FTE'!$B11,'Equation 3 FTE Conversion'!$B$10:$E$32,4,FALSE)</f>
        <v>2.6318518518518515E-2</v>
      </c>
      <c r="DU11" s="25">
        <f>'RIMS II Type II Employment'!DU11*VLOOKUP('Equation 4 Type II FTE'!$B11,'Equation 3 FTE Conversion'!$B$10:$E$32,4,FALSE)</f>
        <v>2.1330041152263373E-2</v>
      </c>
      <c r="DV11" s="25">
        <f>'RIMS II Type II Employment'!DV11*VLOOKUP('Equation 4 Type II FTE'!$B11,'Equation 3 FTE Conversion'!$B$10:$E$32,4,FALSE)</f>
        <v>2.0125925925925926E-2</v>
      </c>
      <c r="DW11" s="25">
        <f>'RIMS II Type II Employment'!DW11*VLOOKUP('Equation 4 Type II FTE'!$B11,'Equation 3 FTE Conversion'!$B$10:$E$32,4,FALSE)</f>
        <v>1.6083539094650205E-2</v>
      </c>
      <c r="DX11" s="25">
        <f>'RIMS II Type II Employment'!DX11*VLOOKUP('Equation 4 Type II FTE'!$B11,'Equation 3 FTE Conversion'!$B$10:$E$32,4,FALSE)</f>
        <v>2.1416049382716046E-2</v>
      </c>
      <c r="DY11" s="25">
        <f>'RIMS II Type II Employment'!DY11*VLOOKUP('Equation 4 Type II FTE'!$B11,'Equation 3 FTE Conversion'!$B$10:$E$32,4,FALSE)</f>
        <v>1.91798353909465E-2</v>
      </c>
      <c r="DZ11" s="25">
        <f>'RIMS II Type II Employment'!DZ11*VLOOKUP('Equation 4 Type II FTE'!$B11,'Equation 3 FTE Conversion'!$B$10:$E$32,4,FALSE)</f>
        <v>2.12440329218107E-2</v>
      </c>
      <c r="EA11" s="25">
        <f>'RIMS II Type II Employment'!EA11*VLOOKUP('Equation 4 Type II FTE'!$B11,'Equation 3 FTE Conversion'!$B$10:$E$32,4,FALSE)</f>
        <v>3.079094650205761E-2</v>
      </c>
      <c r="EB11" s="25">
        <f>'RIMS II Type II Employment'!EB11*VLOOKUP('Equation 4 Type II FTE'!$B11,'Equation 3 FTE Conversion'!$B$10:$E$32,4,FALSE)</f>
        <v>1.5051440329218109E-2</v>
      </c>
      <c r="EC11" s="25">
        <f>'RIMS II Type II Employment'!EC11*VLOOKUP('Equation 4 Type II FTE'!$B11,'Equation 3 FTE Conversion'!$B$10:$E$32,4,FALSE)</f>
        <v>1.9265843621399176E-2</v>
      </c>
      <c r="ED11" s="25">
        <f>'RIMS II Type II Employment'!ED11*VLOOKUP('Equation 4 Type II FTE'!$B11,'Equation 3 FTE Conversion'!$B$10:$E$32,4,FALSE)</f>
        <v>1.6599588477366256E-2</v>
      </c>
      <c r="EE11" s="25">
        <f>'RIMS II Type II Employment'!EE11*VLOOKUP('Equation 4 Type II FTE'!$B11,'Equation 3 FTE Conversion'!$B$10:$E$32,4,FALSE)</f>
        <v>1.857777777777778E-2</v>
      </c>
      <c r="EF11" s="25">
        <f>'RIMS II Type II Employment'!EF11*VLOOKUP('Equation 4 Type II FTE'!$B11,'Equation 3 FTE Conversion'!$B$10:$E$32,4,FALSE)</f>
        <v>1.7373662551440329E-2</v>
      </c>
      <c r="EG11" s="25">
        <f>'RIMS II Type II Employment'!EG11*VLOOKUP('Equation 4 Type II FTE'!$B11,'Equation 3 FTE Conversion'!$B$10:$E$32,4,FALSE)</f>
        <v>2.3652263374485595E-2</v>
      </c>
      <c r="EH11" s="25">
        <f>'RIMS II Type II Employment'!EH11*VLOOKUP('Equation 4 Type II FTE'!$B11,'Equation 3 FTE Conversion'!$B$10:$E$32,4,FALSE)</f>
        <v>1.4707407407407407E-2</v>
      </c>
      <c r="EI11" s="25">
        <f>'RIMS II Type II Employment'!EI11*VLOOKUP('Equation 4 Type II FTE'!$B11,'Equation 3 FTE Conversion'!$B$10:$E$32,4,FALSE)</f>
        <v>1.4965432098765431E-2</v>
      </c>
      <c r="EJ11" s="25">
        <f>'RIMS II Type II Employment'!EJ11*VLOOKUP('Equation 4 Type II FTE'!$B11,'Equation 3 FTE Conversion'!$B$10:$E$32,4,FALSE)</f>
        <v>1.5567489711934158E-2</v>
      </c>
      <c r="EK11" s="25">
        <f>'RIMS II Type II Employment'!EK11*VLOOKUP('Equation 4 Type II FTE'!$B11,'Equation 3 FTE Conversion'!$B$10:$E$32,4,FALSE)</f>
        <v>2.408230452674897E-2</v>
      </c>
      <c r="EL11" s="25">
        <f>'RIMS II Type II Employment'!EL11*VLOOKUP('Equation 4 Type II FTE'!$B11,'Equation 3 FTE Conversion'!$B$10:$E$32,4,FALSE)</f>
        <v>2.1674074074074075E-2</v>
      </c>
      <c r="EM11" s="25">
        <f>'RIMS II Type II Employment'!EM11*VLOOKUP('Equation 4 Type II FTE'!$B11,'Equation 3 FTE Conversion'!$B$10:$E$32,4,FALSE)</f>
        <v>1.9093827160493827E-2</v>
      </c>
      <c r="EN11" s="25">
        <f>'RIMS II Type II Employment'!EN11*VLOOKUP('Equation 4 Type II FTE'!$B11,'Equation 3 FTE Conversion'!$B$10:$E$32,4,FALSE)</f>
        <v>2.0383950617283948E-2</v>
      </c>
      <c r="EO11" s="25">
        <f>'RIMS II Type II Employment'!EO11*VLOOKUP('Equation 4 Type II FTE'!$B11,'Equation 3 FTE Conversion'!$B$10:$E$32,4,FALSE)</f>
        <v>2.0297942386831275E-2</v>
      </c>
      <c r="EP11" s="25">
        <f>'RIMS II Type II Employment'!EP11*VLOOKUP('Equation 4 Type II FTE'!$B11,'Equation 3 FTE Conversion'!$B$10:$E$32,4,FALSE)</f>
        <v>2.0297942386831275E-2</v>
      </c>
      <c r="EQ11" s="25">
        <f>'RIMS II Type II Employment'!EQ11*VLOOKUP('Equation 4 Type II FTE'!$B11,'Equation 3 FTE Conversion'!$B$10:$E$32,4,FALSE)</f>
        <v>1.9695884773662551E-2</v>
      </c>
      <c r="ER11" s="25">
        <f>'RIMS II Type II Employment'!ER11*VLOOKUP('Equation 4 Type II FTE'!$B11,'Equation 3 FTE Conversion'!$B$10:$E$32,4,FALSE)</f>
        <v>2.322222222222222E-2</v>
      </c>
      <c r="ES11" s="25">
        <f>'RIMS II Type II Employment'!ES11*VLOOKUP('Equation 4 Type II FTE'!$B11,'Equation 3 FTE Conversion'!$B$10:$E$32,4,FALSE)</f>
        <v>1.7631687242798354E-2</v>
      </c>
      <c r="ET11" s="25">
        <f>'RIMS II Type II Employment'!ET11*VLOOKUP('Equation 4 Type II FTE'!$B11,'Equation 3 FTE Conversion'!$B$10:$E$32,4,FALSE)</f>
        <v>1.9953909465020573E-2</v>
      </c>
      <c r="EU11" s="25">
        <f>'RIMS II Type II Employment'!EU11*VLOOKUP('Equation 4 Type II FTE'!$B11,'Equation 3 FTE Conversion'!$B$10:$E$32,4,FALSE)</f>
        <v>2.1330041152263373E-2</v>
      </c>
      <c r="EV11" s="25">
        <f>'RIMS II Type II Employment'!EV11*VLOOKUP('Equation 4 Type II FTE'!$B11,'Equation 3 FTE Conversion'!$B$10:$E$32,4,FALSE)</f>
        <v>1.7803703703703704E-2</v>
      </c>
      <c r="EW11" s="25">
        <f>'RIMS II Type II Employment'!EW11*VLOOKUP('Equation 4 Type II FTE'!$B11,'Equation 3 FTE Conversion'!$B$10:$E$32,4,FALSE)</f>
        <v>1.582551440329218E-2</v>
      </c>
      <c r="EX11" s="25">
        <f>'RIMS II Type II Employment'!EX11*VLOOKUP('Equation 4 Type II FTE'!$B11,'Equation 3 FTE Conversion'!$B$10:$E$32,4,FALSE)</f>
        <v>2.1674074074074075E-2</v>
      </c>
      <c r="EY11" s="25">
        <f>'RIMS II Type II Employment'!EY11*VLOOKUP('Equation 4 Type II FTE'!$B11,'Equation 3 FTE Conversion'!$B$10:$E$32,4,FALSE)</f>
        <v>3.69835390946502E-2</v>
      </c>
      <c r="EZ11" s="25">
        <f>'RIMS II Type II Employment'!EZ11*VLOOKUP('Equation 4 Type II FTE'!$B11,'Equation 3 FTE Conversion'!$B$10:$E$32,4,FALSE)</f>
        <v>2.8554732510288065E-2</v>
      </c>
      <c r="FA11" s="25">
        <f>'RIMS II Type II Employment'!FA11*VLOOKUP('Equation 4 Type II FTE'!$B11,'Equation 3 FTE Conversion'!$B$10:$E$32,4,FALSE)</f>
        <v>1.84917695473251E-2</v>
      </c>
      <c r="FB11" s="25">
        <f>'RIMS II Type II Employment'!FB11*VLOOKUP('Equation 4 Type II FTE'!$B11,'Equation 3 FTE Conversion'!$B$10:$E$32,4,FALSE)</f>
        <v>3.1220987654320985E-2</v>
      </c>
      <c r="FC11" s="25">
        <f>'RIMS II Type II Employment'!FC11*VLOOKUP('Equation 4 Type II FTE'!$B11,'Equation 3 FTE Conversion'!$B$10:$E$32,4,FALSE)</f>
        <v>2.3480246913580246E-2</v>
      </c>
      <c r="FD11" s="25">
        <f>'RIMS II Type II Employment'!FD11*VLOOKUP('Equation 4 Type II FTE'!$B11,'Equation 3 FTE Conversion'!$B$10:$E$32,4,FALSE)</f>
        <v>1.7373662551440329E-2</v>
      </c>
      <c r="FE11" s="25">
        <f>'RIMS II Type II Employment'!FE11*VLOOKUP('Equation 4 Type II FTE'!$B11,'Equation 3 FTE Conversion'!$B$10:$E$32,4,FALSE)</f>
        <v>1.7717695473251027E-2</v>
      </c>
      <c r="FF11" s="25">
        <f>'RIMS II Type II Employment'!FF11*VLOOKUP('Equation 4 Type II FTE'!$B11,'Equation 3 FTE Conversion'!$B$10:$E$32,4,FALSE)</f>
        <v>1.651358024691358E-2</v>
      </c>
      <c r="FG11" s="25">
        <f>'RIMS II Type II Employment'!FG11*VLOOKUP('Equation 4 Type II FTE'!$B11,'Equation 3 FTE Conversion'!$B$10:$E$32,4,FALSE)</f>
        <v>4.6616460905349794E-2</v>
      </c>
      <c r="FH11" s="25">
        <f>'RIMS II Type II Employment'!FH11*VLOOKUP('Equation 4 Type II FTE'!$B11,'Equation 3 FTE Conversion'!$B$10:$E$32,4,FALSE)</f>
        <v>2.3652263374485595E-2</v>
      </c>
      <c r="FI11" s="25">
        <f>'RIMS II Type II Employment'!FI11*VLOOKUP('Equation 4 Type II FTE'!$B11,'Equation 3 FTE Conversion'!$B$10:$E$32,4,FALSE)</f>
        <v>4.6616460905349794E-2</v>
      </c>
      <c r="FJ11" s="25">
        <f>'RIMS II Type II Employment'!FJ11*VLOOKUP('Equation 4 Type II FTE'!$B11,'Equation 3 FTE Conversion'!$B$10:$E$32,4,FALSE)</f>
        <v>3.0618930041152261E-2</v>
      </c>
      <c r="FK11" s="25">
        <f>'RIMS II Type II Employment'!FK11*VLOOKUP('Equation 4 Type II FTE'!$B11,'Equation 3 FTE Conversion'!$B$10:$E$32,4,FALSE)</f>
        <v>2.4684362139917693E-2</v>
      </c>
      <c r="FL11" s="25">
        <f>'RIMS II Type II Employment'!FL11*VLOOKUP('Equation 4 Type II FTE'!$B11,'Equation 3 FTE Conversion'!$B$10:$E$32,4,FALSE)</f>
        <v>2.9930864197530861E-2</v>
      </c>
      <c r="FM11" s="25">
        <f>'RIMS II Type II Employment'!FM11*VLOOKUP('Equation 4 Type II FTE'!$B11,'Equation 3 FTE Conversion'!$B$10:$E$32,4,FALSE)</f>
        <v>3.3457201646090534E-2</v>
      </c>
      <c r="FN11" s="25">
        <f>'RIMS II Type II Employment'!FN11*VLOOKUP('Equation 4 Type II FTE'!$B11,'Equation 3 FTE Conversion'!$B$10:$E$32,4,FALSE)</f>
        <v>2.477037037037037E-2</v>
      </c>
      <c r="FO11" s="25">
        <f>'RIMS II Type II Employment'!FO11*VLOOKUP('Equation 4 Type II FTE'!$B11,'Equation 3 FTE Conversion'!$B$10:$E$32,4,FALSE)</f>
        <v>2.3738271604938271E-2</v>
      </c>
      <c r="FP11" s="25">
        <f>'RIMS II Type II Employment'!FP11*VLOOKUP('Equation 4 Type II FTE'!$B11,'Equation 3 FTE Conversion'!$B$10:$E$32,4,FALSE)</f>
        <v>2.1330041152263373E-2</v>
      </c>
      <c r="FQ11" s="25">
        <f>'RIMS II Type II Employment'!FQ11*VLOOKUP('Equation 4 Type II FTE'!$B11,'Equation 3 FTE Conversion'!$B$10:$E$32,4,FALSE)</f>
        <v>2.0727983539094649E-2</v>
      </c>
      <c r="FR11" s="25">
        <f>'RIMS II Type II Employment'!FR11*VLOOKUP('Equation 4 Type II FTE'!$B11,'Equation 3 FTE Conversion'!$B$10:$E$32,4,FALSE)</f>
        <v>2.0986008230452675E-2</v>
      </c>
      <c r="FS11" s="25">
        <f>'RIMS II Type II Employment'!FS11*VLOOKUP('Equation 4 Type II FTE'!$B11,'Equation 3 FTE Conversion'!$B$10:$E$32,4,FALSE)</f>
        <v>3.5951440329218105E-2</v>
      </c>
      <c r="FT11" s="25">
        <f>'RIMS II Type II Employment'!FT11*VLOOKUP('Equation 4 Type II FTE'!$B11,'Equation 3 FTE Conversion'!$B$10:$E$32,4,FALSE)</f>
        <v>1.7889711934156376E-2</v>
      </c>
      <c r="FU11" s="25">
        <f>'RIMS II Type II Employment'!FU11*VLOOKUP('Equation 4 Type II FTE'!$B11,'Equation 3 FTE Conversion'!$B$10:$E$32,4,FALSE)</f>
        <v>2.6920576131687243E-2</v>
      </c>
      <c r="FV11" s="25">
        <f>'RIMS II Type II Employment'!FV11*VLOOKUP('Equation 4 Type II FTE'!$B11,'Equation 3 FTE Conversion'!$B$10:$E$32,4,FALSE)</f>
        <v>2.9500823045267487E-2</v>
      </c>
      <c r="FW11" s="25">
        <f>'RIMS II Type II Employment'!FW11*VLOOKUP('Equation 4 Type II FTE'!$B11,'Equation 3 FTE Conversion'!$B$10:$E$32,4,FALSE)</f>
        <v>2.6318518518518515E-2</v>
      </c>
      <c r="FX11" s="25">
        <f>'RIMS II Type II Employment'!FX11*VLOOKUP('Equation 4 Type II FTE'!$B11,'Equation 3 FTE Conversion'!$B$10:$E$32,4,FALSE)</f>
        <v>2.9500823045267487E-2</v>
      </c>
      <c r="FY11" s="25">
        <f>'RIMS II Type II Employment'!FY11*VLOOKUP('Equation 4 Type II FTE'!$B11,'Equation 3 FTE Conversion'!$B$10:$E$32,4,FALSE)</f>
        <v>0.19429259259259257</v>
      </c>
      <c r="FZ11" s="25">
        <f>'RIMS II Type II Employment'!FZ11*VLOOKUP('Equation 4 Type II FTE'!$B11,'Equation 3 FTE Conversion'!$B$10:$E$32,4,FALSE)</f>
        <v>0.1014037037037037</v>
      </c>
      <c r="GA11" s="25">
        <f>'RIMS II Type II Employment'!GA11*VLOOKUP('Equation 4 Type II FTE'!$B11,'Equation 3 FTE Conversion'!$B$10:$E$32,4,FALSE)</f>
        <v>0.15997530864197529</v>
      </c>
      <c r="GB11" s="25">
        <f>'RIMS II Type II Employment'!GB11*VLOOKUP('Equation 4 Type II FTE'!$B11,'Equation 3 FTE Conversion'!$B$10:$E$32,4,FALSE)</f>
        <v>0.23549053497942385</v>
      </c>
      <c r="GC11" s="25">
        <f>'RIMS II Type II Employment'!GC11*VLOOKUP('Equation 4 Type II FTE'!$B11,'Equation 3 FTE Conversion'!$B$10:$E$32,4,FALSE)</f>
        <v>0.24477942386831278</v>
      </c>
      <c r="GD11" s="25">
        <f>'RIMS II Type II Employment'!GD11*VLOOKUP('Equation 4 Type II FTE'!$B11,'Equation 3 FTE Conversion'!$B$10:$E$32,4,FALSE)</f>
        <v>0.10234979423868312</v>
      </c>
      <c r="GE11" s="25">
        <f>'RIMS II Type II Employment'!GE11*VLOOKUP('Equation 4 Type II FTE'!$B11,'Equation 3 FTE Conversion'!$B$10:$E$32,4,FALSE)</f>
        <v>0.27703251028806586</v>
      </c>
      <c r="GF11" s="25">
        <f>'RIMS II Type II Employment'!GF11*VLOOKUP('Equation 4 Type II FTE'!$B11,'Equation 3 FTE Conversion'!$B$10:$E$32,4,FALSE)</f>
        <v>0.14767613168724278</v>
      </c>
      <c r="GG11" s="25">
        <f>'RIMS II Type II Employment'!GG11*VLOOKUP('Equation 4 Type II FTE'!$B11,'Equation 3 FTE Conversion'!$B$10:$E$32,4,FALSE)</f>
        <v>0.32089670781893004</v>
      </c>
      <c r="GH11" s="25">
        <f>'RIMS II Type II Employment'!GH11*VLOOKUP('Equation 4 Type II FTE'!$B11,'Equation 3 FTE Conversion'!$B$10:$E$32,4,FALSE)</f>
        <v>0.65331851851851852</v>
      </c>
      <c r="GI11" s="25">
        <f>'RIMS II Type II Employment'!GI11*VLOOKUP('Equation 4 Type II FTE'!$B11,'Equation 3 FTE Conversion'!$B$10:$E$32,4,FALSE)</f>
        <v>0.81664814814814812</v>
      </c>
      <c r="GJ11" s="25">
        <f>'RIMS II Type II Employment'!GJ11*VLOOKUP('Equation 4 Type II FTE'!$B11,'Equation 3 FTE Conversion'!$B$10:$E$32,4,FALSE)</f>
        <v>1.9340670781893003</v>
      </c>
      <c r="GK11" s="25">
        <f>'RIMS II Type II Employment'!GK11*VLOOKUP('Equation 4 Type II FTE'!$B11,'Equation 3 FTE Conversion'!$B$10:$E$32,4,FALSE)</f>
        <v>1.2174465020576131</v>
      </c>
      <c r="GL11" s="25">
        <f>'RIMS II Type II Employment'!GL11*VLOOKUP('Equation 4 Type II FTE'!$B11,'Equation 3 FTE Conversion'!$B$10:$E$32,4,FALSE)</f>
        <v>1.7308296296296295</v>
      </c>
      <c r="GM11" s="25">
        <f>'RIMS II Type II Employment'!GM11*VLOOKUP('Equation 4 Type II FTE'!$B11,'Equation 3 FTE Conversion'!$B$10:$E$32,4,FALSE)</f>
        <v>0.73399423868312763</v>
      </c>
      <c r="GN11" s="25">
        <f>'RIMS II Type II Employment'!GN11*VLOOKUP('Equation 4 Type II FTE'!$B11,'Equation 3 FTE Conversion'!$B$10:$E$32,4,FALSE)</f>
        <v>0.43244938271604938</v>
      </c>
      <c r="GO11" s="25">
        <f>'RIMS II Type II Employment'!GO11*VLOOKUP('Equation 4 Type II FTE'!$B11,'Equation 3 FTE Conversion'!$B$10:$E$32,4,FALSE)</f>
        <v>0.58365185185185187</v>
      </c>
      <c r="GP11" s="25">
        <f>'RIMS II Type II Employment'!GP11*VLOOKUP('Equation 4 Type II FTE'!$B11,'Equation 3 FTE Conversion'!$B$10:$E$32,4,FALSE)</f>
        <v>0.17287654320987655</v>
      </c>
      <c r="GQ11" s="25">
        <f>'RIMS II Type II Employment'!GQ11*VLOOKUP('Equation 4 Type II FTE'!$B11,'Equation 3 FTE Conversion'!$B$10:$E$32,4,FALSE)</f>
        <v>0.15928724279835391</v>
      </c>
      <c r="GR11" s="25">
        <f>'RIMS II Type II Employment'!GR11*VLOOKUP('Equation 4 Type II FTE'!$B11,'Equation 3 FTE Conversion'!$B$10:$E$32,4,FALSE)</f>
        <v>0.22362139917695473</v>
      </c>
      <c r="GS11" s="25">
        <f>'RIMS II Type II Employment'!GS11*VLOOKUP('Equation 4 Type II FTE'!$B11,'Equation 3 FTE Conversion'!$B$10:$E$32,4,FALSE)</f>
        <v>0.87117736625514397</v>
      </c>
      <c r="GT11" s="25">
        <f>'RIMS II Type II Employment'!GT11*VLOOKUP('Equation 4 Type II FTE'!$B11,'Equation 3 FTE Conversion'!$B$10:$E$32,4,FALSE)</f>
        <v>0.22663168724279836</v>
      </c>
      <c r="GU11" s="25">
        <f>'RIMS II Type II Employment'!GU11*VLOOKUP('Equation 4 Type II FTE'!$B11,'Equation 3 FTE Conversion'!$B$10:$E$32,4,FALSE)</f>
        <v>0.16917818930041154</v>
      </c>
      <c r="GV11" s="25">
        <f>'RIMS II Type II Employment'!GV11*VLOOKUP('Equation 4 Type II FTE'!$B11,'Equation 3 FTE Conversion'!$B$10:$E$32,4,FALSE)</f>
        <v>0.71085802469135806</v>
      </c>
      <c r="GW11" s="25">
        <f>'RIMS II Type II Employment'!GW11*VLOOKUP('Equation 4 Type II FTE'!$B11,'Equation 3 FTE Conversion'!$B$10:$E$32,4,FALSE)</f>
        <v>0.7688275720164609</v>
      </c>
      <c r="GX11" s="25">
        <f>'RIMS II Type II Employment'!GX11*VLOOKUP('Equation 4 Type II FTE'!$B11,'Equation 3 FTE Conversion'!$B$10:$E$32,4,FALSE)</f>
        <v>3.8961728395061727E-2</v>
      </c>
      <c r="GY11" s="25">
        <f>'RIMS II Type II Employment'!GY11*VLOOKUP('Equation 4 Type II FTE'!$B11,'Equation 3 FTE Conversion'!$B$10:$E$32,4,FALSE)</f>
        <v>5.762551440329218E-2</v>
      </c>
      <c r="GZ11" s="25">
        <f>'RIMS II Type II Employment'!GZ11*VLOOKUP('Equation 4 Type II FTE'!$B11,'Equation 3 FTE Conversion'!$B$10:$E$32,4,FALSE)</f>
        <v>1.2534839506172839</v>
      </c>
      <c r="HA11" s="25">
        <f>'RIMS II Type II Employment'!HA11*VLOOKUP('Equation 4 Type II FTE'!$B11,'Equation 3 FTE Conversion'!$B$10:$E$32,4,FALSE)</f>
        <v>6.1753909465020573E-2</v>
      </c>
      <c r="HB11" s="25">
        <f>'RIMS II Type II Employment'!HB11*VLOOKUP('Equation 4 Type II FTE'!$B11,'Equation 3 FTE Conversion'!$B$10:$E$32,4,FALSE)</f>
        <v>9.460905349794238E-2</v>
      </c>
      <c r="HC11" s="25">
        <f>'RIMS II Type II Employment'!HC11*VLOOKUP('Equation 4 Type II FTE'!$B11,'Equation 3 FTE Conversion'!$B$10:$E$32,4,FALSE)</f>
        <v>0.50985679012345675</v>
      </c>
      <c r="HD11" s="25">
        <f>'RIMS II Type II Employment'!HD11*VLOOKUP('Equation 4 Type II FTE'!$B11,'Equation 3 FTE Conversion'!$B$10:$E$32,4,FALSE)</f>
        <v>7.9385596707818917E-2</v>
      </c>
      <c r="HE11" s="25">
        <f>'RIMS II Type II Employment'!HE11*VLOOKUP('Equation 4 Type II FTE'!$B11,'Equation 3 FTE Conversion'!$B$10:$E$32,4,FALSE)</f>
        <v>2.5888477366255141E-2</v>
      </c>
      <c r="HF11" s="25">
        <f>'RIMS II Type II Employment'!HF11*VLOOKUP('Equation 4 Type II FTE'!$B11,'Equation 3 FTE Conversion'!$B$10:$E$32,4,FALSE)</f>
        <v>2.05559670781893E-2</v>
      </c>
      <c r="HG11" s="25">
        <f>'RIMS II Type II Employment'!HG11*VLOOKUP('Equation 4 Type II FTE'!$B11,'Equation 3 FTE Conversion'!$B$10:$E$32,4,FALSE)</f>
        <v>2.6404526748971195E-2</v>
      </c>
      <c r="HH11" s="25">
        <f>'RIMS II Type II Employment'!HH11*VLOOKUP('Equation 4 Type II FTE'!$B11,'Equation 3 FTE Conversion'!$B$10:$E$32,4,FALSE)</f>
        <v>3.0446913580246912E-2</v>
      </c>
      <c r="HI11" s="25">
        <f>'RIMS II Type II Employment'!HI11*VLOOKUP('Equation 4 Type II FTE'!$B11,'Equation 3 FTE Conversion'!$B$10:$E$32,4,FALSE)</f>
        <v>4.0939917695473255E-2</v>
      </c>
      <c r="HJ11" s="25">
        <f>'RIMS II Type II Employment'!HJ11*VLOOKUP('Equation 4 Type II FTE'!$B11,'Equation 3 FTE Conversion'!$B$10:$E$32,4,FALSE)</f>
        <v>4.7648559670781888E-2</v>
      </c>
      <c r="HK11" s="25">
        <f>'RIMS II Type II Employment'!HK11*VLOOKUP('Equation 4 Type II FTE'!$B11,'Equation 3 FTE Conversion'!$B$10:$E$32,4,FALSE)</f>
        <v>0</v>
      </c>
      <c r="HL11" s="25">
        <f>'RIMS II Type II Employment'!HL11*VLOOKUP('Equation 4 Type II FTE'!$B11,'Equation 3 FTE Conversion'!$B$10:$E$32,4,FALSE)</f>
        <v>0.12686213991769546</v>
      </c>
      <c r="HM11" s="25">
        <f>'RIMS II Type II Employment'!HM11*VLOOKUP('Equation 4 Type II FTE'!$B11,'Equation 3 FTE Conversion'!$B$10:$E$32,4,FALSE)</f>
        <v>0.19480864197530864</v>
      </c>
      <c r="HN11" s="25">
        <f>'RIMS II Type II Employment'!HN11*VLOOKUP('Equation 4 Type II FTE'!$B11,'Equation 3 FTE Conversion'!$B$10:$E$32,4,FALSE)</f>
        <v>2.1846090534979424E-2</v>
      </c>
      <c r="HO11" s="25">
        <f>'RIMS II Type II Employment'!HO11*VLOOKUP('Equation 4 Type II FTE'!$B11,'Equation 3 FTE Conversion'!$B$10:$E$32,4,FALSE)</f>
        <v>1.9609876543209878E-2</v>
      </c>
      <c r="HP11" s="25">
        <f>'RIMS II Type II Employment'!HP11*VLOOKUP('Equation 4 Type II FTE'!$B11,'Equation 3 FTE Conversion'!$B$10:$E$32,4,FALSE)</f>
        <v>2.1674074074074075E-2</v>
      </c>
      <c r="HQ11" s="25">
        <f>'RIMS II Type II Employment'!HQ11*VLOOKUP('Equation 4 Type II FTE'!$B11,'Equation 3 FTE Conversion'!$B$10:$E$32,4,FALSE)</f>
        <v>1.8835802469135802E-2</v>
      </c>
      <c r="HR11" s="25">
        <f>'RIMS II Type II Employment'!HR11*VLOOKUP('Equation 4 Type II FTE'!$B11,'Equation 3 FTE Conversion'!$B$10:$E$32,4,FALSE)</f>
        <v>2.1416049382716046E-2</v>
      </c>
      <c r="HS11" s="25">
        <f>'RIMS II Type II Employment'!HS11*VLOOKUP('Equation 4 Type II FTE'!$B11,'Equation 3 FTE Conversion'!$B$10:$E$32,4,FALSE)</f>
        <v>2.7522633744855966E-2</v>
      </c>
      <c r="HT11" s="25">
        <f>'RIMS II Type II Employment'!HT11*VLOOKUP('Equation 4 Type II FTE'!$B11,'Equation 3 FTE Conversion'!$B$10:$E$32,4,FALSE)</f>
        <v>3.3199176954732512E-2</v>
      </c>
      <c r="HU11" s="25">
        <f>'RIMS II Type II Employment'!HU11*VLOOKUP('Equation 4 Type II FTE'!$B11,'Equation 3 FTE Conversion'!$B$10:$E$32,4,FALSE)</f>
        <v>1.3675308641975309E-2</v>
      </c>
      <c r="HV11" s="25">
        <f>'RIMS II Type II Employment'!HV11*VLOOKUP('Equation 4 Type II FTE'!$B11,'Equation 3 FTE Conversion'!$B$10:$E$32,4,FALSE)</f>
        <v>2.1588065843621398E-2</v>
      </c>
      <c r="HW11" s="25">
        <f>'RIMS II Type II Employment'!HW11*VLOOKUP('Equation 4 Type II FTE'!$B11,'Equation 3 FTE Conversion'!$B$10:$E$32,4,FALSE)</f>
        <v>2.0211934156378602E-2</v>
      </c>
      <c r="HX11" s="25">
        <f>'RIMS II Type II Employment'!HX11*VLOOKUP('Equation 4 Type II FTE'!$B11,'Equation 3 FTE Conversion'!$B$10:$E$32,4,FALSE)</f>
        <v>1.8663786008230453E-2</v>
      </c>
      <c r="HY11" s="25">
        <f>'RIMS II Type II Employment'!HY11*VLOOKUP('Equation 4 Type II FTE'!$B11,'Equation 3 FTE Conversion'!$B$10:$E$32,4,FALSE)</f>
        <v>1.651358024691358E-2</v>
      </c>
      <c r="HZ11" s="25">
        <f>'RIMS II Type II Employment'!HZ11*VLOOKUP('Equation 4 Type II FTE'!$B11,'Equation 3 FTE Conversion'!$B$10:$E$32,4,FALSE)</f>
        <v>3.4661316872427982E-2</v>
      </c>
      <c r="IA11" s="25">
        <f>'RIMS II Type II Employment'!IA11*VLOOKUP('Equation 4 Type II FTE'!$B11,'Equation 3 FTE Conversion'!$B$10:$E$32,4,FALSE)</f>
        <v>1.8233744855967078E-2</v>
      </c>
      <c r="IB11" s="25">
        <f>'RIMS II Type II Employment'!IB11*VLOOKUP('Equation 4 Type II FTE'!$B11,'Equation 3 FTE Conversion'!$B$10:$E$32,4,FALSE)</f>
        <v>1.7803703703703704E-2</v>
      </c>
      <c r="IC11" s="25">
        <f>'RIMS II Type II Employment'!IC11*VLOOKUP('Equation 4 Type II FTE'!$B11,'Equation 3 FTE Conversion'!$B$10:$E$32,4,FALSE)</f>
        <v>0.11619711934156378</v>
      </c>
      <c r="ID11" s="25">
        <f>'RIMS II Type II Employment'!ID11*VLOOKUP('Equation 4 Type II FTE'!$B11,'Equation 3 FTE Conversion'!$B$10:$E$32,4,FALSE)</f>
        <v>2.0383950617283948E-2</v>
      </c>
      <c r="IE11" s="25">
        <f>'RIMS II Type II Employment'!IE11*VLOOKUP('Equation 4 Type II FTE'!$B11,'Equation 3 FTE Conversion'!$B$10:$E$32,4,FALSE)</f>
        <v>1.8835802469135802E-2</v>
      </c>
      <c r="IF11" s="25">
        <f>'RIMS II Type II Employment'!IF11*VLOOKUP('Equation 4 Type II FTE'!$B11,'Equation 3 FTE Conversion'!$B$10:$E$32,4,FALSE)</f>
        <v>2.8038683127572014E-2</v>
      </c>
      <c r="IG11" s="25">
        <f>'RIMS II Type II Employment'!IG11*VLOOKUP('Equation 4 Type II FTE'!$B11,'Equation 3 FTE Conversion'!$B$10:$E$32,4,FALSE)</f>
        <v>2.2190123456790122E-2</v>
      </c>
      <c r="IH11" s="25">
        <f>'RIMS II Type II Employment'!IH11*VLOOKUP('Equation 4 Type II FTE'!$B11,'Equation 3 FTE Conversion'!$B$10:$E$32,4,FALSE)</f>
        <v>2.0211934156378602E-2</v>
      </c>
      <c r="II11" s="25">
        <f>'RIMS II Type II Employment'!II11*VLOOKUP('Equation 4 Type II FTE'!$B11,'Equation 3 FTE Conversion'!$B$10:$E$32,4,FALSE)</f>
        <v>1.4191358024691358E-2</v>
      </c>
      <c r="IJ11" s="25">
        <f>'RIMS II Type II Employment'!IJ11*VLOOKUP('Equation 4 Type II FTE'!$B11,'Equation 3 FTE Conversion'!$B$10:$E$32,4,FALSE)</f>
        <v>1.8921810699588475E-2</v>
      </c>
      <c r="IK11" s="25">
        <f>'RIMS II Type II Employment'!IK11*VLOOKUP('Equation 4 Type II FTE'!$B11,'Equation 3 FTE Conversion'!$B$10:$E$32,4,FALSE)</f>
        <v>2.3308230452674897E-2</v>
      </c>
      <c r="IL11" s="25">
        <f>'RIMS II Type II Employment'!IL11*VLOOKUP('Equation 4 Type II FTE'!$B11,'Equation 3 FTE Conversion'!$B$10:$E$32,4,FALSE)</f>
        <v>1.7889711934156376E-2</v>
      </c>
      <c r="IM11" s="25">
        <f>'RIMS II Type II Employment'!IM11*VLOOKUP('Equation 4 Type II FTE'!$B11,'Equation 3 FTE Conversion'!$B$10:$E$32,4,FALSE)</f>
        <v>1.9351851851851849E-2</v>
      </c>
      <c r="IN11" s="25">
        <f>'RIMS II Type II Employment'!IN11*VLOOKUP('Equation 4 Type II FTE'!$B11,'Equation 3 FTE Conversion'!$B$10:$E$32,4,FALSE)</f>
        <v>1.8061728395061729E-2</v>
      </c>
      <c r="IO11" s="25">
        <f>'RIMS II Type II Employment'!IO11*VLOOKUP('Equation 4 Type II FTE'!$B11,'Equation 3 FTE Conversion'!$B$10:$E$32,4,FALSE)</f>
        <v>1.8405761316872427E-2</v>
      </c>
      <c r="IP11" s="25">
        <f>'RIMS II Type II Employment'!IP11*VLOOKUP('Equation 4 Type II FTE'!$B11,'Equation 3 FTE Conversion'!$B$10:$E$32,4,FALSE)</f>
        <v>1.8061728395061729E-2</v>
      </c>
      <c r="IQ11" s="25">
        <f>'RIMS II Type II Employment'!IQ11*VLOOKUP('Equation 4 Type II FTE'!$B11,'Equation 3 FTE Conversion'!$B$10:$E$32,4,FALSE)</f>
        <v>1.8405761316872427E-2</v>
      </c>
      <c r="IR11" s="25">
        <f>'RIMS II Type II Employment'!IR11*VLOOKUP('Equation 4 Type II FTE'!$B11,'Equation 3 FTE Conversion'!$B$10:$E$32,4,FALSE)</f>
        <v>1.7459670781893002E-2</v>
      </c>
      <c r="IS11" s="25">
        <f>'RIMS II Type II Employment'!IS11*VLOOKUP('Equation 4 Type II FTE'!$B11,'Equation 3 FTE Conversion'!$B$10:$E$32,4,FALSE)</f>
        <v>1.7631687242798354E-2</v>
      </c>
      <c r="IT11" s="25">
        <f>'RIMS II Type II Employment'!IT11*VLOOKUP('Equation 4 Type II FTE'!$B11,'Equation 3 FTE Conversion'!$B$10:$E$32,4,FALSE)</f>
        <v>2.0297942386831275E-2</v>
      </c>
      <c r="IU11" s="25">
        <f>'RIMS II Type II Employment'!IU11*VLOOKUP('Equation 4 Type II FTE'!$B11,'Equation 3 FTE Conversion'!$B$10:$E$32,4,FALSE)</f>
        <v>1.8749794238683126E-2</v>
      </c>
      <c r="IV11" s="25">
        <f>'RIMS II Type II Employment'!IV11*VLOOKUP('Equation 4 Type II FTE'!$B11,'Equation 3 FTE Conversion'!$B$10:$E$32,4,FALSE)</f>
        <v>1.8835802469135802E-2</v>
      </c>
      <c r="IW11" s="25">
        <f>'RIMS II Type II Employment'!IW11*VLOOKUP('Equation 4 Type II FTE'!$B11,'Equation 3 FTE Conversion'!$B$10:$E$32,4,FALSE)</f>
        <v>1.7029629629629631E-2</v>
      </c>
      <c r="IX11" s="25">
        <f>'RIMS II Type II Employment'!IX11*VLOOKUP('Equation 4 Type II FTE'!$B11,'Equation 3 FTE Conversion'!$B$10:$E$32,4,FALSE)</f>
        <v>1.9695884773662551E-2</v>
      </c>
      <c r="IY11" s="25">
        <f>'RIMS II Type II Employment'!IY11*VLOOKUP('Equation 4 Type II FTE'!$B11,'Equation 3 FTE Conversion'!$B$10:$E$32,4,FALSE)</f>
        <v>3.6725514403292178E-2</v>
      </c>
      <c r="IZ11" s="25">
        <f>'RIMS II Type II Employment'!IZ11*VLOOKUP('Equation 4 Type II FTE'!$B11,'Equation 3 FTE Conversion'!$B$10:$E$32,4,FALSE)</f>
        <v>2.5200411522633744E-2</v>
      </c>
      <c r="JA11" s="25">
        <f>'RIMS II Type II Employment'!JA11*VLOOKUP('Equation 4 Type II FTE'!$B11,'Equation 3 FTE Conversion'!$B$10:$E$32,4,FALSE)</f>
        <v>2.5802469135802468E-2</v>
      </c>
      <c r="JB11" s="25">
        <f>'RIMS II Type II Employment'!JB11*VLOOKUP('Equation 4 Type II FTE'!$B11,'Equation 3 FTE Conversion'!$B$10:$E$32,4,FALSE)</f>
        <v>2.7780658436213992E-2</v>
      </c>
      <c r="JC11" s="25">
        <f>'RIMS II Type II Employment'!JC11*VLOOKUP('Equation 4 Type II FTE'!$B11,'Equation 3 FTE Conversion'!$B$10:$E$32,4,FALSE)</f>
        <v>5.5819341563786005E-2</v>
      </c>
      <c r="JD11" s="25">
        <f>'RIMS II Type II Employment'!JD11*VLOOKUP('Equation 4 Type II FTE'!$B11,'Equation 3 FTE Conversion'!$B$10:$E$32,4,FALSE)</f>
        <v>6.2183950617283948E-2</v>
      </c>
      <c r="JE11" s="25">
        <f>'RIMS II Type II Employment'!JE11*VLOOKUP('Equation 4 Type II FTE'!$B11,'Equation 3 FTE Conversion'!$B$10:$E$32,4,FALSE)</f>
        <v>3.2253086419753087E-2</v>
      </c>
      <c r="JF11" s="25">
        <f>'RIMS II Type II Employment'!JF11*VLOOKUP('Equation 4 Type II FTE'!$B11,'Equation 3 FTE Conversion'!$B$10:$E$32,4,FALSE)</f>
        <v>2.9156790123456788E-2</v>
      </c>
      <c r="JG11" s="25">
        <f>'RIMS II Type II Employment'!JG11*VLOOKUP('Equation 4 Type II FTE'!$B11,'Equation 3 FTE Conversion'!$B$10:$E$32,4,FALSE)</f>
        <v>3.638148148148148E-2</v>
      </c>
      <c r="JH11" s="25">
        <f>'RIMS II Type II Employment'!JH11*VLOOKUP('Equation 4 Type II FTE'!$B11,'Equation 3 FTE Conversion'!$B$10:$E$32,4,FALSE)</f>
        <v>9.2888888888888882E-2</v>
      </c>
      <c r="JI11" s="25">
        <f>'RIMS II Type II Employment'!JI11*VLOOKUP('Equation 4 Type II FTE'!$B11,'Equation 3 FTE Conversion'!$B$10:$E$32,4,FALSE)</f>
        <v>2.8554732510288065E-2</v>
      </c>
      <c r="JJ11" s="25">
        <f>'RIMS II Type II Employment'!JJ11*VLOOKUP('Equation 4 Type II FTE'!$B11,'Equation 3 FTE Conversion'!$B$10:$E$32,4,FALSE)</f>
        <v>2.3480246913580246E-2</v>
      </c>
      <c r="JK11" s="25">
        <f>'RIMS II Type II Employment'!JK11*VLOOKUP('Equation 4 Type II FTE'!$B11,'Equation 3 FTE Conversion'!$B$10:$E$32,4,FALSE)</f>
        <v>3.638148148148148E-2</v>
      </c>
      <c r="JL11" s="25">
        <f>'RIMS II Type II Employment'!JL11*VLOOKUP('Equation 4 Type II FTE'!$B11,'Equation 3 FTE Conversion'!$B$10:$E$32,4,FALSE)</f>
        <v>2.3566255144032922E-2</v>
      </c>
      <c r="JM11" s="25">
        <f>'RIMS II Type II Employment'!JM11*VLOOKUP('Equation 4 Type II FTE'!$B11,'Equation 3 FTE Conversion'!$B$10:$E$32,4,FALSE)</f>
        <v>2.7780658436213992E-2</v>
      </c>
      <c r="JN11" s="25">
        <f>'RIMS II Type II Employment'!JN11*VLOOKUP('Equation 4 Type II FTE'!$B11,'Equation 3 FTE Conversion'!$B$10:$E$32,4,FALSE)</f>
        <v>2.7264609053497941E-2</v>
      </c>
      <c r="JO11" s="25">
        <f>'RIMS II Type II Employment'!JO11*VLOOKUP('Equation 4 Type II FTE'!$B11,'Equation 3 FTE Conversion'!$B$10:$E$32,4,FALSE)</f>
        <v>3.4059259259259261E-2</v>
      </c>
      <c r="JP11" s="25">
        <f>'RIMS II Type II Employment'!JP11*VLOOKUP('Equation 4 Type II FTE'!$B11,'Equation 3 FTE Conversion'!$B$10:$E$32,4,FALSE)</f>
        <v>3.4231275720164607E-2</v>
      </c>
      <c r="JQ11" s="25">
        <f>'RIMS II Type II Employment'!JQ11*VLOOKUP('Equation 4 Type II FTE'!$B11,'Equation 3 FTE Conversion'!$B$10:$E$32,4,FALSE)</f>
        <v>4.1972016460905349E-2</v>
      </c>
      <c r="JR11" s="25">
        <f>'RIMS II Type II Employment'!JR11*VLOOKUP('Equation 4 Type II FTE'!$B11,'Equation 3 FTE Conversion'!$B$10:$E$32,4,FALSE)</f>
        <v>4.3520164609053495E-2</v>
      </c>
      <c r="JS11" s="25">
        <f>'RIMS II Type II Employment'!JS11*VLOOKUP('Equation 4 Type II FTE'!$B11,'Equation 3 FTE Conversion'!$B$10:$E$32,4,FALSE)</f>
        <v>2.9328806584362137E-2</v>
      </c>
      <c r="JT11" s="25">
        <f>'RIMS II Type II Employment'!JT11*VLOOKUP('Equation 4 Type II FTE'!$B11,'Equation 3 FTE Conversion'!$B$10:$E$32,4,FALSE)</f>
        <v>2.881275720164609E-2</v>
      </c>
      <c r="JU11" s="25">
        <f>'RIMS II Type II Employment'!JU11*VLOOKUP('Equation 4 Type II FTE'!$B11,'Equation 3 FTE Conversion'!$B$10:$E$32,4,FALSE)</f>
        <v>2.6232510288065843E-2</v>
      </c>
      <c r="JV11" s="25">
        <f>'RIMS II Type II Employment'!JV11*VLOOKUP('Equation 4 Type II FTE'!$B11,'Equation 3 FTE Conversion'!$B$10:$E$32,4,FALSE)</f>
        <v>2.322222222222222E-2</v>
      </c>
      <c r="JW11" s="25">
        <f>'RIMS II Type II Employment'!JW11*VLOOKUP('Equation 4 Type II FTE'!$B11,'Equation 3 FTE Conversion'!$B$10:$E$32,4,FALSE)</f>
        <v>2.1760082304526748E-2</v>
      </c>
      <c r="JX11" s="25">
        <f>'RIMS II Type II Employment'!JX11*VLOOKUP('Equation 4 Type II FTE'!$B11,'Equation 3 FTE Conversion'!$B$10:$E$32,4,FALSE)</f>
        <v>1.9609876543209878E-2</v>
      </c>
      <c r="JY11" s="25">
        <f>'RIMS II Type II Employment'!JY11*VLOOKUP('Equation 4 Type II FTE'!$B11,'Equation 3 FTE Conversion'!$B$10:$E$32,4,FALSE)</f>
        <v>2.7952674897119341E-2</v>
      </c>
      <c r="JZ11" s="25">
        <f>'RIMS II Type II Employment'!JZ11*VLOOKUP('Equation 4 Type II FTE'!$B11,'Equation 3 FTE Conversion'!$B$10:$E$32,4,FALSE)</f>
        <v>2.4856378600823043E-2</v>
      </c>
      <c r="KA11" s="25">
        <f>'RIMS II Type II Employment'!KA11*VLOOKUP('Equation 4 Type II FTE'!$B11,'Equation 3 FTE Conversion'!$B$10:$E$32,4,FALSE)</f>
        <v>1.3159259259259258E-2</v>
      </c>
      <c r="KB11" s="25">
        <f>'RIMS II Type II Employment'!KB11*VLOOKUP('Equation 4 Type II FTE'!$B11,'Equation 3 FTE Conversion'!$B$10:$E$32,4,FALSE)</f>
        <v>4.4122222222222222E-2</v>
      </c>
      <c r="KC11" s="25">
        <f>'RIMS II Type II Employment'!KC11*VLOOKUP('Equation 4 Type II FTE'!$B11,'Equation 3 FTE Conversion'!$B$10:$E$32,4,FALSE)</f>
        <v>3.2253086419753087E-2</v>
      </c>
      <c r="KD11" s="25">
        <f>'RIMS II Type II Employment'!KD11*VLOOKUP('Equation 4 Type II FTE'!$B11,'Equation 3 FTE Conversion'!$B$10:$E$32,4,FALSE)</f>
        <v>2.05559670781893E-2</v>
      </c>
      <c r="KE11" s="25">
        <f>'RIMS II Type II Employment'!KE11*VLOOKUP('Equation 4 Type II FTE'!$B11,'Equation 3 FTE Conversion'!$B$10:$E$32,4,FALSE)</f>
        <v>2.3480246913580246E-2</v>
      </c>
      <c r="KF11" s="25">
        <f>'RIMS II Type II Employment'!KF11*VLOOKUP('Equation 4 Type II FTE'!$B11,'Equation 3 FTE Conversion'!$B$10:$E$32,4,FALSE)</f>
        <v>2.4598353909465021E-2</v>
      </c>
      <c r="KG11" s="25">
        <f>'RIMS II Type II Employment'!KG11*VLOOKUP('Equation 4 Type II FTE'!$B11,'Equation 3 FTE Conversion'!$B$10:$E$32,4,FALSE)</f>
        <v>2.7006584362139915E-2</v>
      </c>
      <c r="KH11" s="25">
        <f>'RIMS II Type II Employment'!KH11*VLOOKUP('Equation 4 Type II FTE'!$B11,'Equation 3 FTE Conversion'!$B$10:$E$32,4,FALSE)</f>
        <v>2.3738271604938271E-2</v>
      </c>
      <c r="KI11" s="25">
        <f>'RIMS II Type II Employment'!KI11*VLOOKUP('Equation 4 Type II FTE'!$B11,'Equation 3 FTE Conversion'!$B$10:$E$32,4,FALSE)</f>
        <v>2.7264609053497941E-2</v>
      </c>
      <c r="KJ11" s="25">
        <f>'RIMS II Type II Employment'!KJ11*VLOOKUP('Equation 4 Type II FTE'!$B11,'Equation 3 FTE Conversion'!$B$10:$E$32,4,FALSE)</f>
        <v>3.0962962962962959E-2</v>
      </c>
      <c r="KK11" s="25">
        <f>'RIMS II Type II Employment'!KK11*VLOOKUP('Equation 4 Type II FTE'!$B11,'Equation 3 FTE Conversion'!$B$10:$E$32,4,FALSE)</f>
        <v>2.2018106995884773E-2</v>
      </c>
      <c r="KL11" s="25">
        <f>'RIMS II Type II Employment'!KL11*VLOOKUP('Equation 4 Type II FTE'!$B11,'Equation 3 FTE Conversion'!$B$10:$E$32,4,FALSE)</f>
        <v>3.9219753086419756E-2</v>
      </c>
      <c r="KM11" s="25">
        <f>'RIMS II Type II Employment'!KM11*VLOOKUP('Equation 4 Type II FTE'!$B11,'Equation 3 FTE Conversion'!$B$10:$E$32,4,FALSE)</f>
        <v>3.7929629629629626E-2</v>
      </c>
      <c r="KN11" s="25">
        <f>'RIMS II Type II Employment'!KN11*VLOOKUP('Equation 4 Type II FTE'!$B11,'Equation 3 FTE Conversion'!$B$10:$E$32,4,FALSE)</f>
        <v>2.4942386831275722E-2</v>
      </c>
      <c r="KO11" s="25">
        <f>'RIMS II Type II Employment'!KO11*VLOOKUP('Equation 4 Type II FTE'!$B11,'Equation 3 FTE Conversion'!$B$10:$E$32,4,FALSE)</f>
        <v>2.3050205761316871E-2</v>
      </c>
      <c r="KP11" s="25">
        <f>'RIMS II Type II Employment'!KP11*VLOOKUP('Equation 4 Type II FTE'!$B11,'Equation 3 FTE Conversion'!$B$10:$E$32,4,FALSE)</f>
        <v>2.674855967078189E-2</v>
      </c>
      <c r="KQ11" s="25">
        <f>'RIMS II Type II Employment'!KQ11*VLOOKUP('Equation 4 Type II FTE'!$B11,'Equation 3 FTE Conversion'!$B$10:$E$32,4,FALSE)</f>
        <v>3.5865432098765429E-2</v>
      </c>
      <c r="KR11" s="25">
        <f>'RIMS II Type II Employment'!KR11*VLOOKUP('Equation 4 Type II FTE'!$B11,'Equation 3 FTE Conversion'!$B$10:$E$32,4,FALSE)</f>
        <v>1.7287654320987653E-2</v>
      </c>
      <c r="KS11" s="25">
        <f>'RIMS II Type II Employment'!KS11*VLOOKUP('Equation 4 Type II FTE'!$B11,'Equation 3 FTE Conversion'!$B$10:$E$32,4,FALSE)</f>
        <v>2.5888477366255141E-2</v>
      </c>
      <c r="KT11" s="25">
        <f>'RIMS II Type II Employment'!KT11*VLOOKUP('Equation 4 Type II FTE'!$B11,'Equation 3 FTE Conversion'!$B$10:$E$32,4,FALSE)</f>
        <v>2.7694650205761315E-2</v>
      </c>
      <c r="KU11" s="25">
        <f>'RIMS II Type II Employment'!KU11*VLOOKUP('Equation 4 Type II FTE'!$B11,'Equation 3 FTE Conversion'!$B$10:$E$32,4,FALSE)</f>
        <v>3.3629218106995887E-2</v>
      </c>
      <c r="KV11" s="25">
        <f>'RIMS II Type II Employment'!KV11*VLOOKUP('Equation 4 Type II FTE'!$B11,'Equation 3 FTE Conversion'!$B$10:$E$32,4,FALSE)</f>
        <v>1.8749794238683126E-2</v>
      </c>
      <c r="KW11" s="25">
        <f>'RIMS II Type II Employment'!KW11*VLOOKUP('Equation 4 Type II FTE'!$B11,'Equation 3 FTE Conversion'!$B$10:$E$32,4,FALSE)</f>
        <v>4.2402057613168717E-2</v>
      </c>
      <c r="KX11" s="25">
        <f>'RIMS II Type II Employment'!KX11*VLOOKUP('Equation 4 Type II FTE'!$B11,'Equation 3 FTE Conversion'!$B$10:$E$32,4,FALSE)</f>
        <v>4.1713991769547328E-2</v>
      </c>
      <c r="KY11" s="25">
        <f>'RIMS II Type II Employment'!KY11*VLOOKUP('Equation 4 Type II FTE'!$B11,'Equation 3 FTE Conversion'!$B$10:$E$32,4,FALSE)</f>
        <v>3.9133744855967073E-2</v>
      </c>
      <c r="KZ11" s="25">
        <f>'RIMS II Type II Employment'!KZ11*VLOOKUP('Equation 4 Type II FTE'!$B11,'Equation 3 FTE Conversion'!$B$10:$E$32,4,FALSE)</f>
        <v>3.7413580246913575E-2</v>
      </c>
      <c r="LA11" s="25">
        <f>'RIMS II Type II Employment'!LA11*VLOOKUP('Equation 4 Type II FTE'!$B11,'Equation 3 FTE Conversion'!$B$10:$E$32,4,FALSE)</f>
        <v>4.2230041152263371E-2</v>
      </c>
      <c r="LB11" s="25">
        <f>'RIMS II Type II Employment'!LB11*VLOOKUP('Equation 4 Type II FTE'!$B11,'Equation 3 FTE Conversion'!$B$10:$E$32,4,FALSE)</f>
        <v>3.9391769547325102E-2</v>
      </c>
      <c r="LC11" s="25">
        <f>'RIMS II Type II Employment'!LC11*VLOOKUP('Equation 4 Type II FTE'!$B11,'Equation 3 FTE Conversion'!$B$10:$E$32,4,FALSE)</f>
        <v>4.2316049382716048E-2</v>
      </c>
      <c r="LD11" s="25">
        <f>'RIMS II Type II Employment'!LD11*VLOOKUP('Equation 4 Type II FTE'!$B11,'Equation 3 FTE Conversion'!$B$10:$E$32,4,FALSE)</f>
        <v>4.5928395061728397E-2</v>
      </c>
      <c r="LE11" s="25">
        <f>'RIMS II Type II Employment'!LE11*VLOOKUP('Equation 4 Type II FTE'!$B11,'Equation 3 FTE Conversion'!$B$10:$E$32,4,FALSE)</f>
        <v>5.4787242798353911E-2</v>
      </c>
      <c r="LF11" s="25">
        <f>'RIMS II Type II Employment'!LF11*VLOOKUP('Equation 4 Type II FTE'!$B11,'Equation 3 FTE Conversion'!$B$10:$E$32,4,FALSE)</f>
        <v>3.4059259259259261E-2</v>
      </c>
      <c r="LG11" s="25">
        <f>'RIMS II Type II Employment'!LG11*VLOOKUP('Equation 4 Type II FTE'!$B11,'Equation 3 FTE Conversion'!$B$10:$E$32,4,FALSE)</f>
        <v>4.1627983539094644E-2</v>
      </c>
      <c r="LH11" s="25">
        <f>'RIMS II Type II Employment'!LH11*VLOOKUP('Equation 4 Type II FTE'!$B11,'Equation 3 FTE Conversion'!$B$10:$E$32,4,FALSE)</f>
        <v>4.11119341563786E-2</v>
      </c>
      <c r="LI11" s="25">
        <f>'RIMS II Type II Employment'!LI11*VLOOKUP('Equation 4 Type II FTE'!$B11,'Equation 3 FTE Conversion'!$B$10:$E$32,4,FALSE)</f>
        <v>4.730452674897119E-2</v>
      </c>
      <c r="LJ11" s="25">
        <f>'RIMS II Type II Employment'!LJ11*VLOOKUP('Equation 4 Type II FTE'!$B11,'Equation 3 FTE Conversion'!$B$10:$E$32,4,FALSE)</f>
        <v>3.0102880658436217E-2</v>
      </c>
      <c r="LK11" s="25">
        <f>'RIMS II Type II Employment'!LK11*VLOOKUP('Equation 4 Type II FTE'!$B11,'Equation 3 FTE Conversion'!$B$10:$E$32,4,FALSE)</f>
        <v>3.7843621399176949E-2</v>
      </c>
      <c r="LL11" s="25">
        <f>'RIMS II Type II Employment'!LL11*VLOOKUP('Equation 4 Type II FTE'!$B11,'Equation 3 FTE Conversion'!$B$10:$E$32,4,FALSE)</f>
        <v>4.7046502057613168E-2</v>
      </c>
      <c r="LM11" s="25">
        <f>'RIMS II Type II Employment'!LM11*VLOOKUP('Equation 4 Type II FTE'!$B11,'Equation 3 FTE Conversion'!$B$10:$E$32,4,FALSE)</f>
        <v>0.10854238683127572</v>
      </c>
      <c r="LN11" s="25">
        <f>'RIMS II Type II Employment'!LN11*VLOOKUP('Equation 4 Type II FTE'!$B11,'Equation 3 FTE Conversion'!$B$10:$E$32,4,FALSE)</f>
        <v>4.3434156378600826E-2</v>
      </c>
      <c r="LO11" s="25">
        <f>'RIMS II Type II Employment'!LO11*VLOOKUP('Equation 4 Type II FTE'!$B11,'Equation 3 FTE Conversion'!$B$10:$E$32,4,FALSE)</f>
        <v>2.8210699588477366E-2</v>
      </c>
      <c r="LP11" s="25">
        <f>'RIMS II Type II Employment'!LP11*VLOOKUP('Equation 4 Type II FTE'!$B11,'Equation 3 FTE Conversion'!$B$10:$E$32,4,FALSE)</f>
        <v>4.11119341563786E-2</v>
      </c>
      <c r="LQ11" s="25">
        <f>'RIMS II Type II Employment'!LQ11*VLOOKUP('Equation 4 Type II FTE'!$B11,'Equation 3 FTE Conversion'!$B$10:$E$32,4,FALSE)</f>
        <v>3.0188888888888887E-2</v>
      </c>
      <c r="LR11" s="25">
        <f>'RIMS II Type II Employment'!LR11*VLOOKUP('Equation 4 Type II FTE'!$B11,'Equation 3 FTE Conversion'!$B$10:$E$32,4,FALSE)</f>
        <v>4.1972016460905349E-2</v>
      </c>
      <c r="LS11" s="25">
        <f>'RIMS II Type II Employment'!LS11*VLOOKUP('Equation 4 Type II FTE'!$B11,'Equation 3 FTE Conversion'!$B$10:$E$32,4,FALSE)</f>
        <v>3.3887242798353909E-2</v>
      </c>
      <c r="LT11" s="25">
        <f>'RIMS II Type II Employment'!LT11*VLOOKUP('Equation 4 Type II FTE'!$B11,'Equation 3 FTE Conversion'!$B$10:$E$32,4,FALSE)</f>
        <v>2.5716460905349792E-2</v>
      </c>
      <c r="LU11" s="25">
        <f>'RIMS II Type II Employment'!LU11*VLOOKUP('Equation 4 Type II FTE'!$B11,'Equation 3 FTE Conversion'!$B$10:$E$32,4,FALSE)</f>
        <v>5.9259670781893002E-2</v>
      </c>
      <c r="LV11" s="25">
        <f>'RIMS II Type II Employment'!LV11*VLOOKUP('Equation 4 Type II FTE'!$B11,'Equation 3 FTE Conversion'!$B$10:$E$32,4,FALSE)</f>
        <v>4.4638271604938273E-2</v>
      </c>
      <c r="LW11" s="25">
        <f>'RIMS II Type II Employment'!LW11*VLOOKUP('Equation 4 Type II FTE'!$B11,'Equation 3 FTE Conversion'!$B$10:$E$32,4,FALSE)</f>
        <v>3.6897530864197531E-2</v>
      </c>
      <c r="LX11" s="25">
        <f>'RIMS II Type II Employment'!LX11*VLOOKUP('Equation 4 Type II FTE'!$B11,'Equation 3 FTE Conversion'!$B$10:$E$32,4,FALSE)</f>
        <v>4.4036213991769546E-2</v>
      </c>
      <c r="LY11" s="25">
        <f>'RIMS II Type II Employment'!LY11*VLOOKUP('Equation 4 Type II FTE'!$B11,'Equation 3 FTE Conversion'!$B$10:$E$32,4,FALSE)</f>
        <v>3.9133744855967073E-2</v>
      </c>
      <c r="LZ11" s="25">
        <f>'RIMS II Type II Employment'!LZ11*VLOOKUP('Equation 4 Type II FTE'!$B11,'Equation 3 FTE Conversion'!$B$10:$E$32,4,FALSE)</f>
        <v>3.3629218106995887E-2</v>
      </c>
      <c r="MA11" s="25">
        <f>'RIMS II Type II Employment'!MA11*VLOOKUP('Equation 4 Type II FTE'!$B11,'Equation 3 FTE Conversion'!$B$10:$E$32,4,FALSE)</f>
        <v>2.4856378600823043E-2</v>
      </c>
      <c r="MB11" s="25">
        <f>'RIMS II Type II Employment'!MB11*VLOOKUP('Equation 4 Type II FTE'!$B11,'Equation 3 FTE Conversion'!$B$10:$E$32,4,FALSE)</f>
        <v>3.500534979423868E-2</v>
      </c>
      <c r="MC11" s="25">
        <f>'RIMS II Type II Employment'!MC11*VLOOKUP('Equation 4 Type II FTE'!$B11,'Equation 3 FTE Conversion'!$B$10:$E$32,4,FALSE)</f>
        <v>4.5154320987654317E-2</v>
      </c>
      <c r="MD11" s="25">
        <f>'RIMS II Type II Employment'!MD11*VLOOKUP('Equation 4 Type II FTE'!$B11,'Equation 3 FTE Conversion'!$B$10:$E$32,4,FALSE)</f>
        <v>3.7671604938271604E-2</v>
      </c>
      <c r="ME11" s="25">
        <f>'RIMS II Type II Employment'!ME11*VLOOKUP('Equation 4 Type II FTE'!$B11,'Equation 3 FTE Conversion'!$B$10:$E$32,4,FALSE)</f>
        <v>4.1541975308641975E-2</v>
      </c>
      <c r="MF11" s="25">
        <f>'RIMS II Type II Employment'!MF11*VLOOKUP('Equation 4 Type II FTE'!$B11,'Equation 3 FTE Conversion'!$B$10:$E$32,4,FALSE)</f>
        <v>5.014279835390946E-2</v>
      </c>
      <c r="MG11" s="25">
        <f>'RIMS II Type II Employment'!MG11*VLOOKUP('Equation 4 Type II FTE'!$B11,'Equation 3 FTE Conversion'!$B$10:$E$32,4,FALSE)</f>
        <v>4.7648559670781888E-2</v>
      </c>
      <c r="MH11" s="25">
        <f>'RIMS II Type II Employment'!MH11*VLOOKUP('Equation 4 Type II FTE'!$B11,'Equation 3 FTE Conversion'!$B$10:$E$32,4,FALSE)</f>
        <v>4.6272427983539095E-2</v>
      </c>
      <c r="MI11" s="25">
        <f>'RIMS II Type II Employment'!MI11*VLOOKUP('Equation 4 Type II FTE'!$B11,'Equation 3 FTE Conversion'!$B$10:$E$32,4,FALSE)</f>
        <v>8.1363786008230451E-2</v>
      </c>
      <c r="MJ11" s="25">
        <f>'RIMS II Type II Employment'!MJ11*VLOOKUP('Equation 4 Type II FTE'!$B11,'Equation 3 FTE Conversion'!$B$10:$E$32,4,FALSE)</f>
        <v>5.0572839506172834E-2</v>
      </c>
      <c r="MK11" s="25">
        <f>'RIMS II Type II Employment'!MK11*VLOOKUP('Equation 4 Type II FTE'!$B11,'Equation 3 FTE Conversion'!$B$10:$E$32,4,FALSE)</f>
        <v>3.5607407407407407E-2</v>
      </c>
      <c r="ML11" s="25">
        <f>'RIMS II Type II Employment'!ML11*VLOOKUP('Equation 4 Type II FTE'!$B11,'Equation 3 FTE Conversion'!$B$10:$E$32,4,FALSE)</f>
        <v>5.3239094650205758E-2</v>
      </c>
      <c r="MM11" s="25">
        <f>'RIMS II Type II Employment'!MM11*VLOOKUP('Equation 4 Type II FTE'!$B11,'Equation 3 FTE Conversion'!$B$10:$E$32,4,FALSE)</f>
        <v>3.156502057613169E-2</v>
      </c>
      <c r="MN11" s="25">
        <f>'RIMS II Type II Employment'!MN11*VLOOKUP('Equation 4 Type II FTE'!$B11,'Equation 3 FTE Conversion'!$B$10:$E$32,4,FALSE)</f>
        <v>3.3371193415637858E-2</v>
      </c>
      <c r="MO11" s="25">
        <f>'RIMS II Type II Employment'!MO11*VLOOKUP('Equation 4 Type II FTE'!$B11,'Equation 3 FTE Conversion'!$B$10:$E$32,4,FALSE)</f>
        <v>2.9844855967078188E-2</v>
      </c>
      <c r="MP11" s="25">
        <f>'RIMS II Type II Employment'!MP11*VLOOKUP('Equation 4 Type II FTE'!$B11,'Equation 3 FTE Conversion'!$B$10:$E$32,4,FALSE)</f>
        <v>5.6851440329218107E-2</v>
      </c>
      <c r="MQ11" s="25">
        <f>'RIMS II Type II Employment'!MQ11*VLOOKUP('Equation 4 Type II FTE'!$B11,'Equation 3 FTE Conversion'!$B$10:$E$32,4,FALSE)</f>
        <v>4.0423868312757204E-2</v>
      </c>
      <c r="MR11" s="25">
        <f>'RIMS II Type II Employment'!MR11*VLOOKUP('Equation 4 Type II FTE'!$B11,'Equation 3 FTE Conversion'!$B$10:$E$32,4,FALSE)</f>
        <v>4.7218518518518514E-2</v>
      </c>
      <c r="MS11" s="25">
        <f>'RIMS II Type II Employment'!MS11*VLOOKUP('Equation 4 Type II FTE'!$B11,'Equation 3 FTE Conversion'!$B$10:$E$32,4,FALSE)</f>
        <v>3.8359670781893E-2</v>
      </c>
      <c r="MT11" s="25">
        <f>'RIMS II Type II Employment'!MT11*VLOOKUP('Equation 4 Type II FTE'!$B11,'Equation 3 FTE Conversion'!$B$10:$E$32,4,FALSE)</f>
        <v>6.7516460905349795E-2</v>
      </c>
      <c r="MU11" s="25">
        <f>'RIMS II Type II Employment'!MU11*VLOOKUP('Equation 4 Type II FTE'!$B11,'Equation 3 FTE Conversion'!$B$10:$E$32,4,FALSE)</f>
        <v>6.8032510288065839E-2</v>
      </c>
      <c r="MV11" s="25">
        <f>'RIMS II Type II Employment'!MV11*VLOOKUP('Equation 4 Type II FTE'!$B11,'Equation 3 FTE Conversion'!$B$10:$E$32,4,FALSE)</f>
        <v>5.6593415637860078E-2</v>
      </c>
      <c r="MW11" s="25">
        <f>'RIMS II Type II Employment'!MW11*VLOOKUP('Equation 4 Type II FTE'!$B11,'Equation 3 FTE Conversion'!$B$10:$E$32,4,FALSE)</f>
        <v>3.6037448559670782E-2</v>
      </c>
      <c r="MX11" s="25">
        <f>'RIMS II Type II Employment'!MX11*VLOOKUP('Equation 4 Type II FTE'!$B11,'Equation 3 FTE Conversion'!$B$10:$E$32,4,FALSE)</f>
        <v>3.9133744855967073E-2</v>
      </c>
      <c r="MY11" s="25">
        <f>'RIMS II Type II Employment'!MY11*VLOOKUP('Equation 4 Type II FTE'!$B11,'Equation 3 FTE Conversion'!$B$10:$E$32,4,FALSE)</f>
        <v>3.6897530864197531E-2</v>
      </c>
      <c r="MZ11" s="25">
        <f>'RIMS II Type II Employment'!MZ11*VLOOKUP('Equation 4 Type II FTE'!$B11,'Equation 3 FTE Conversion'!$B$10:$E$32,4,FALSE)</f>
        <v>2.7006584362139915E-2</v>
      </c>
      <c r="NA11" s="25">
        <f>'RIMS II Type II Employment'!NA11*VLOOKUP('Equation 4 Type II FTE'!$B11,'Equation 3 FTE Conversion'!$B$10:$E$32,4,FALSE)</f>
        <v>4.5412345679012346E-2</v>
      </c>
      <c r="NB11" s="25">
        <f>'RIMS II Type II Employment'!NB11*VLOOKUP('Equation 4 Type II FTE'!$B11,'Equation 3 FTE Conversion'!$B$10:$E$32,4,FALSE)</f>
        <v>3.6897530864197531E-2</v>
      </c>
      <c r="NC11" s="25">
        <f>'RIMS II Type II Employment'!NC11*VLOOKUP('Equation 4 Type II FTE'!$B11,'Equation 3 FTE Conversion'!$B$10:$E$32,4,FALSE)</f>
        <v>3.6811522633744855E-2</v>
      </c>
      <c r="ND11" s="25">
        <f>'RIMS II Type II Employment'!ND11*VLOOKUP('Equation 4 Type II FTE'!$B11,'Equation 3 FTE Conversion'!$B$10:$E$32,4,FALSE)</f>
        <v>4.11119341563786E-2</v>
      </c>
      <c r="NE11" s="25">
        <f>'RIMS II Type II Employment'!NE11*VLOOKUP('Equation 4 Type II FTE'!$B11,'Equation 3 FTE Conversion'!$B$10:$E$32,4,FALSE)</f>
        <v>4.2230041152263371E-2</v>
      </c>
      <c r="NF11" s="25">
        <f>'RIMS II Type II Employment'!NF11*VLOOKUP('Equation 4 Type II FTE'!$B11,'Equation 3 FTE Conversion'!$B$10:$E$32,4,FALSE)</f>
        <v>3.7499588477366251E-2</v>
      </c>
      <c r="NG11" s="332">
        <f>'RIMS II Type II Employment'!NG11*VLOOKUP('Equation 4 Type II FTE'!$B11,'Equation 3 FTE Conversion'!$B$10:$E$32,4,FALSE)</f>
        <v>4.7046502057613168E-2</v>
      </c>
      <c r="NH11" s="377">
        <f>'RIMS II Type II Employment'!NH11*VLOOKUP('Equation 4 Type II FTE'!$B11,'Equation 3 FTE Conversion'!$B$10:$E$32,4,FALSE)</f>
        <v>4.3520164609053495E-2</v>
      </c>
      <c r="NI11" s="332">
        <f>'RIMS II Type II Employment'!NI11*VLOOKUP('Equation 4 Type II FTE'!$B11,'Equation 3 FTE Conversion'!$B$10:$E$32,4,FALSE)</f>
        <v>2.9242798353909465E-2</v>
      </c>
      <c r="NJ11" s="336">
        <f>'RIMS II Type II Employment'!NJ11*VLOOKUP('Equation 4 Type II FTE'!$B11,'Equation 3 FTE Conversion'!$B$10:$E$32,4,FALSE)</f>
        <v>6.0893827160493824E-2</v>
      </c>
    </row>
    <row r="12" spans="1:374" x14ac:dyDescent="0.3">
      <c r="B12" s="83" t="s">
        <v>558</v>
      </c>
      <c r="C12" s="25">
        <f>'RIMS II Type II Employment'!C12*VLOOKUP('Equation 4 Type II FTE'!$B12,'Equation 3 FTE Conversion'!$B$10:$E$32,4,FALSE)</f>
        <v>2.3446359583952456E-2</v>
      </c>
      <c r="D12" s="25">
        <f>'RIMS II Type II Employment'!D12*VLOOKUP('Equation 4 Type II FTE'!$B12,'Equation 3 FTE Conversion'!$B$10:$E$32,4,FALSE)</f>
        <v>1.3102377414561665E-2</v>
      </c>
      <c r="E12" s="25">
        <f>'RIMS II Type II Employment'!E12*VLOOKUP('Equation 4 Type II FTE'!$B12,'Equation 3 FTE Conversion'!$B$10:$E$32,4,FALSE)</f>
        <v>1.1033580980683508E-2</v>
      </c>
      <c r="F12" s="25">
        <f>'RIMS II Type II Employment'!F12*VLOOKUP('Equation 4 Type II FTE'!$B12,'Equation 3 FTE Conversion'!$B$10:$E$32,4,FALSE)</f>
        <v>1.9505794947994058E-2</v>
      </c>
      <c r="G12" s="25">
        <f>'RIMS II Type II Employment'!G12*VLOOKUP('Equation 4 Type II FTE'!$B12,'Equation 3 FTE Conversion'!$B$10:$E$32,4,FALSE)</f>
        <v>1.9702823179791978E-2</v>
      </c>
      <c r="H12" s="25">
        <f>'RIMS II Type II Employment'!H12*VLOOKUP('Equation 4 Type II FTE'!$B12,'Equation 3 FTE Conversion'!$B$10:$E$32,4,FALSE)</f>
        <v>1.2314264487369986E-2</v>
      </c>
      <c r="I12" s="25">
        <f>'RIMS II Type II Employment'!I12*VLOOKUP('Equation 4 Type II FTE'!$B12,'Equation 3 FTE Conversion'!$B$10:$E$32,4,FALSE)</f>
        <v>1.2412778603268946E-2</v>
      </c>
      <c r="J12" s="25">
        <f>'RIMS II Type II Employment'!J12*VLOOKUP('Equation 4 Type II FTE'!$B12,'Equation 3 FTE Conversion'!$B$10:$E$32,4,FALSE)</f>
        <v>1.1427637444279347E-2</v>
      </c>
      <c r="K12" s="25">
        <f>'RIMS II Type II Employment'!K12*VLOOKUP('Equation 4 Type II FTE'!$B12,'Equation 3 FTE Conversion'!$B$10:$E$32,4,FALSE)</f>
        <v>7.0930163447251119E-3</v>
      </c>
      <c r="L12" s="25">
        <f>'RIMS II Type II Employment'!L12*VLOOKUP('Equation 4 Type II FTE'!$B12,'Equation 3 FTE Conversion'!$B$10:$E$32,4,FALSE)</f>
        <v>1.5171173848439823E-2</v>
      </c>
      <c r="M12" s="25">
        <f>'RIMS II Type II Employment'!M12*VLOOKUP('Equation 4 Type II FTE'!$B12,'Equation 3 FTE Conversion'!$B$10:$E$32,4,FALSE)</f>
        <v>1.5860772659732542E-2</v>
      </c>
      <c r="N12" s="25">
        <f>'RIMS II Type II Employment'!N12*VLOOKUP('Equation 4 Type II FTE'!$B12,'Equation 3 FTE Conversion'!$B$10:$E$32,4,FALSE)</f>
        <v>1.3299405646359584E-2</v>
      </c>
      <c r="O12" s="25">
        <f>'RIMS II Type II Employment'!O12*VLOOKUP('Equation 4 Type II FTE'!$B12,'Equation 3 FTE Conversion'!$B$10:$E$32,4,FALSE)</f>
        <v>3.2178650817236258</v>
      </c>
      <c r="P12" s="25">
        <f>'RIMS II Type II Employment'!P12*VLOOKUP('Equation 4 Type II FTE'!$B12,'Equation 3 FTE Conversion'!$B$10:$E$32,4,FALSE)</f>
        <v>2.4158616641901935</v>
      </c>
      <c r="Q12" s="25">
        <f>'RIMS II Type II Employment'!Q12*VLOOKUP('Equation 4 Type II FTE'!$B12,'Equation 3 FTE Conversion'!$B$10:$E$32,4,FALSE)</f>
        <v>0</v>
      </c>
      <c r="R12" s="25">
        <f>'RIMS II Type II Employment'!R12*VLOOKUP('Equation 4 Type II FTE'!$B12,'Equation 3 FTE Conversion'!$B$10:$E$32,4,FALSE)</f>
        <v>1.7916762258543835</v>
      </c>
      <c r="S12" s="25">
        <f>'RIMS II Type II Employment'!S12*VLOOKUP('Equation 4 Type II FTE'!$B12,'Equation 3 FTE Conversion'!$B$10:$E$32,4,FALSE)</f>
        <v>2.3002060921248146</v>
      </c>
      <c r="T12" s="25">
        <f>'RIMS II Type II Employment'!T12*VLOOKUP('Equation 4 Type II FTE'!$B12,'Equation 3 FTE Conversion'!$B$10:$E$32,4,FALSE)</f>
        <v>2.3291692421991086</v>
      </c>
      <c r="U12" s="25">
        <f>'RIMS II Type II Employment'!U12*VLOOKUP('Equation 4 Type II FTE'!$B12,'Equation 3 FTE Conversion'!$B$10:$E$32,4,FALSE)</f>
        <v>2.3823668647845468</v>
      </c>
      <c r="V12" s="25">
        <f>'RIMS II Type II Employment'!V12*VLOOKUP('Equation 4 Type II FTE'!$B12,'Equation 3 FTE Conversion'!$B$10:$E$32,4,FALSE)</f>
        <v>3.4141052005943537</v>
      </c>
      <c r="W12" s="25">
        <f>'RIMS II Type II Employment'!W12*VLOOKUP('Equation 4 Type II FTE'!$B12,'Equation 3 FTE Conversion'!$B$10:$E$32,4,FALSE)</f>
        <v>6.0290638930163447E-2</v>
      </c>
      <c r="X12" s="25">
        <f>'RIMS II Type II Employment'!X12*VLOOKUP('Equation 4 Type II FTE'!$B12,'Equation 3 FTE Conversion'!$B$10:$E$32,4,FALSE)</f>
        <v>0.15259836552748887</v>
      </c>
      <c r="Y12" s="25">
        <f>'RIMS II Type II Employment'!Y12*VLOOKUP('Equation 4 Type II FTE'!$B12,'Equation 3 FTE Conversion'!$B$10:$E$32,4,FALSE)</f>
        <v>2.4234472511144134E-2</v>
      </c>
      <c r="Z12" s="25">
        <f>'RIMS II Type II Employment'!Z12*VLOOKUP('Equation 4 Type II FTE'!$B12,'Equation 3 FTE Conversion'!$B$10:$E$32,4,FALSE)</f>
        <v>2.2362704309063897E-2</v>
      </c>
      <c r="AA12" s="25">
        <f>'RIMS II Type II Employment'!AA12*VLOOKUP('Equation 4 Type II FTE'!$B12,'Equation 3 FTE Conversion'!$B$10:$E$32,4,FALSE)</f>
        <v>2.7386924219910846E-2</v>
      </c>
      <c r="AB12" s="25">
        <f>'RIMS II Type II Employment'!AB12*VLOOKUP('Equation 4 Type II FTE'!$B12,'Equation 3 FTE Conversion'!$B$10:$E$32,4,FALSE)</f>
        <v>2.2165676077265974E-2</v>
      </c>
      <c r="AC12" s="25">
        <f>'RIMS II Type II Employment'!AC12*VLOOKUP('Equation 4 Type II FTE'!$B12,'Equation 3 FTE Conversion'!$B$10:$E$32,4,FALSE)</f>
        <v>3.3396285289747404E-2</v>
      </c>
      <c r="AD12" s="25">
        <f>'RIMS II Type II Employment'!AD12*VLOOKUP('Equation 4 Type II FTE'!$B12,'Equation 3 FTE Conversion'!$B$10:$E$32,4,FALSE)</f>
        <v>1.0639524517087669E-2</v>
      </c>
      <c r="AE12" s="25">
        <f>'RIMS II Type II Employment'!AE12*VLOOKUP('Equation 4 Type II FTE'!$B12,'Equation 3 FTE Conversion'!$B$10:$E$32,4,FALSE)</f>
        <v>1.1329123328380387E-2</v>
      </c>
      <c r="AF12" s="25">
        <f>'RIMS II Type II Employment'!AF12*VLOOKUP('Equation 4 Type II FTE'!$B12,'Equation 3 FTE Conversion'!$B$10:$E$32,4,FALSE)</f>
        <v>8.6692421991084699E-3</v>
      </c>
      <c r="AG12" s="25">
        <f>'RIMS II Type II Employment'!AG12*VLOOKUP('Equation 4 Type II FTE'!$B12,'Equation 3 FTE Conversion'!$B$10:$E$32,4,FALSE)</f>
        <v>1.1624665676077266E-2</v>
      </c>
      <c r="AH12" s="25">
        <f>'RIMS II Type II Employment'!AH12*VLOOKUP('Equation 4 Type II FTE'!$B12,'Equation 3 FTE Conversion'!$B$10:$E$32,4,FALSE)</f>
        <v>5.1030312035661218E-2</v>
      </c>
      <c r="AI12" s="25">
        <f>'RIMS II Type II Employment'!AI12*VLOOKUP('Equation 4 Type II FTE'!$B12,'Equation 3 FTE Conversion'!$B$10:$E$32,4,FALSE)</f>
        <v>3.3100742942050516E-2</v>
      </c>
      <c r="AJ12" s="25">
        <f>'RIMS II Type II Employment'!AJ12*VLOOKUP('Equation 4 Type II FTE'!$B12,'Equation 3 FTE Conversion'!$B$10:$E$32,4,FALSE)</f>
        <v>4.1572956909361074E-2</v>
      </c>
      <c r="AK12" s="25">
        <f>'RIMS II Type II Employment'!AK12*VLOOKUP('Equation 4 Type II FTE'!$B12,'Equation 3 FTE Conversion'!$B$10:$E$32,4,FALSE)</f>
        <v>0.15023402674591382</v>
      </c>
      <c r="AL12" s="25">
        <f>'RIMS II Type II Employment'!AL12*VLOOKUP('Equation 4 Type II FTE'!$B12,'Equation 3 FTE Conversion'!$B$10:$E$32,4,FALSE)</f>
        <v>6.4231203566121844E-2</v>
      </c>
      <c r="AM12" s="25">
        <f>'RIMS II Type II Employment'!AM12*VLOOKUP('Equation 4 Type II FTE'!$B12,'Equation 3 FTE Conversion'!$B$10:$E$32,4,FALSE)</f>
        <v>2.9751263001485888E-2</v>
      </c>
      <c r="AN12" s="25">
        <f>'RIMS II Type II Employment'!AN12*VLOOKUP('Equation 4 Type II FTE'!$B12,'Equation 3 FTE Conversion'!$B$10:$E$32,4,FALSE)</f>
        <v>5.5561961367013378E-2</v>
      </c>
      <c r="AO12" s="25">
        <f>'RIMS II Type II Employment'!AO12*VLOOKUP('Equation 4 Type II FTE'!$B12,'Equation 3 FTE Conversion'!$B$10:$E$32,4,FALSE)</f>
        <v>1.0738038632986627E-2</v>
      </c>
      <c r="AP12" s="25">
        <f>'RIMS II Type II Employment'!AP12*VLOOKUP('Equation 4 Type II FTE'!$B12,'Equation 3 FTE Conversion'!$B$10:$E$32,4,FALSE)</f>
        <v>4.7385289747399702E-2</v>
      </c>
      <c r="AQ12" s="25">
        <f>'RIMS II Type II Employment'!AQ12*VLOOKUP('Equation 4 Type II FTE'!$B12,'Equation 3 FTE Conversion'!$B$10:$E$32,4,FALSE)</f>
        <v>0.10895661218424964</v>
      </c>
      <c r="AR12" s="25">
        <f>'RIMS II Type II Employment'!AR12*VLOOKUP('Equation 4 Type II FTE'!$B12,'Equation 3 FTE Conversion'!$B$10:$E$32,4,FALSE)</f>
        <v>2.6598811292719168E-2</v>
      </c>
      <c r="AS12" s="25">
        <f>'RIMS II Type II Employment'!AS12*VLOOKUP('Equation 4 Type II FTE'!$B12,'Equation 3 FTE Conversion'!$B$10:$E$32,4,FALSE)</f>
        <v>9.1618127786032691E-2</v>
      </c>
      <c r="AT12" s="25">
        <f>'RIMS II Type II Employment'!AT12*VLOOKUP('Equation 4 Type II FTE'!$B12,'Equation 3 FTE Conversion'!$B$10:$E$32,4,FALSE)</f>
        <v>2.3052303120356613E-2</v>
      </c>
      <c r="AU12" s="25">
        <f>'RIMS II Type II Employment'!AU12*VLOOKUP('Equation 4 Type II FTE'!$B12,'Equation 3 FTE Conversion'!$B$10:$E$32,4,FALSE)</f>
        <v>9.7528974739970291E-3</v>
      </c>
      <c r="AV12" s="25">
        <f>'RIMS II Type II Employment'!AV12*VLOOKUP('Equation 4 Type II FTE'!$B12,'Equation 3 FTE Conversion'!$B$10:$E$32,4,FALSE)</f>
        <v>1.3989004457652304E-2</v>
      </c>
      <c r="AW12" s="25">
        <f>'RIMS II Type II Employment'!AW12*VLOOKUP('Equation 4 Type II FTE'!$B12,'Equation 3 FTE Conversion'!$B$10:$E$32,4,FALSE)</f>
        <v>2.7485438335809808E-2</v>
      </c>
      <c r="AX12" s="25">
        <f>'RIMS II Type II Employment'!AX12*VLOOKUP('Equation 4 Type II FTE'!$B12,'Equation 3 FTE Conversion'!$B$10:$E$32,4,FALSE)</f>
        <v>8.8662704309063894E-3</v>
      </c>
      <c r="AY12" s="25">
        <f>'RIMS II Type II Employment'!AY12*VLOOKUP('Equation 4 Type II FTE'!$B12,'Equation 3 FTE Conversion'!$B$10:$E$32,4,FALSE)</f>
        <v>3.4184398216939083E-2</v>
      </c>
      <c r="AZ12" s="25">
        <f>'RIMS II Type II Employment'!AZ12*VLOOKUP('Equation 4 Type II FTE'!$B12,'Equation 3 FTE Conversion'!$B$10:$E$32,4,FALSE)</f>
        <v>6.5019316493313524E-3</v>
      </c>
      <c r="BA12" s="25">
        <f>'RIMS II Type II Employment'!BA12*VLOOKUP('Equation 4 Type II FTE'!$B12,'Equation 3 FTE Conversion'!$B$10:$E$32,4,FALSE)</f>
        <v>1.852065378900446E-2</v>
      </c>
      <c r="BB12" s="25">
        <f>'RIMS II Type II Employment'!BB12*VLOOKUP('Equation 4 Type II FTE'!$B12,'Equation 3 FTE Conversion'!$B$10:$E$32,4,FALSE)</f>
        <v>1.9998365527488855E-2</v>
      </c>
      <c r="BC12" s="25">
        <f>'RIMS II Type II Employment'!BC12*VLOOKUP('Equation 4 Type II FTE'!$B12,'Equation 3 FTE Conversion'!$B$10:$E$32,4,FALSE)</f>
        <v>1.3299405646359584E-2</v>
      </c>
      <c r="BD12" s="25">
        <f>'RIMS II Type II Employment'!BD12*VLOOKUP('Equation 4 Type II FTE'!$B12,'Equation 3 FTE Conversion'!$B$10:$E$32,4,FALSE)</f>
        <v>7.2900445765230323E-3</v>
      </c>
      <c r="BE12" s="25">
        <f>'RIMS II Type II Employment'!BE12*VLOOKUP('Equation 4 Type II FTE'!$B12,'Equation 3 FTE Conversion'!$B$10:$E$32,4,FALSE)</f>
        <v>9.7528974739970291E-3</v>
      </c>
      <c r="BF12" s="25">
        <f>'RIMS II Type II Employment'!BF12*VLOOKUP('Equation 4 Type II FTE'!$B12,'Equation 3 FTE Conversion'!$B$10:$E$32,4,FALSE)</f>
        <v>7.3885586924219912E-3</v>
      </c>
      <c r="BG12" s="25">
        <f>'RIMS II Type II Employment'!BG12*VLOOKUP('Equation 4 Type II FTE'!$B12,'Equation 3 FTE Conversion'!$B$10:$E$32,4,FALSE)</f>
        <v>7.9796433878157498E-3</v>
      </c>
      <c r="BH12" s="25">
        <f>'RIMS II Type II Employment'!BH12*VLOOKUP('Equation 4 Type II FTE'!$B12,'Equation 3 FTE Conversion'!$B$10:$E$32,4,FALSE)</f>
        <v>7.487072808320951E-3</v>
      </c>
      <c r="BI12" s="25">
        <f>'RIMS II Type II Employment'!BI12*VLOOKUP('Equation 4 Type II FTE'!$B12,'Equation 3 FTE Conversion'!$B$10:$E$32,4,FALSE)</f>
        <v>8.7677563150074297E-3</v>
      </c>
      <c r="BJ12" s="25">
        <f>'RIMS II Type II Employment'!BJ12*VLOOKUP('Equation 4 Type II FTE'!$B12,'Equation 3 FTE Conversion'!$B$10:$E$32,4,FALSE)</f>
        <v>6.9945022288261521E-3</v>
      </c>
      <c r="BK12" s="25">
        <f>'RIMS II Type II Employment'!BK12*VLOOKUP('Equation 4 Type II FTE'!$B12,'Equation 3 FTE Conversion'!$B$10:$E$32,4,FALSE)</f>
        <v>6.9945022288261521E-3</v>
      </c>
      <c r="BL12" s="25">
        <f>'RIMS II Type II Employment'!BL12*VLOOKUP('Equation 4 Type II FTE'!$B12,'Equation 3 FTE Conversion'!$B$10:$E$32,4,FALSE)</f>
        <v>7.0930163447251119E-3</v>
      </c>
      <c r="BM12" s="25">
        <f>'RIMS II Type II Employment'!BM12*VLOOKUP('Equation 4 Type II FTE'!$B12,'Equation 3 FTE Conversion'!$B$10:$E$32,4,FALSE)</f>
        <v>7.1915304606240717E-3</v>
      </c>
      <c r="BN12" s="25">
        <f>'RIMS II Type II Employment'!BN12*VLOOKUP('Equation 4 Type II FTE'!$B12,'Equation 3 FTE Conversion'!$B$10:$E$32,4,FALSE)</f>
        <v>1.0048439821693908E-2</v>
      </c>
      <c r="BO12" s="25">
        <f>'RIMS II Type II Employment'!BO12*VLOOKUP('Equation 4 Type II FTE'!$B12,'Equation 3 FTE Conversion'!$B$10:$E$32,4,FALSE)</f>
        <v>9.6543833580980693E-3</v>
      </c>
      <c r="BP12" s="25">
        <f>'RIMS II Type II Employment'!BP12*VLOOKUP('Equation 4 Type II FTE'!$B12,'Equation 3 FTE Conversion'!$B$10:$E$32,4,FALSE)</f>
        <v>6.9945022288261521E-3</v>
      </c>
      <c r="BQ12" s="25">
        <f>'RIMS II Type II Employment'!BQ12*VLOOKUP('Equation 4 Type II FTE'!$B12,'Equation 3 FTE Conversion'!$B$10:$E$32,4,FALSE)</f>
        <v>1.0146953937592868E-2</v>
      </c>
      <c r="BR12" s="25">
        <f>'RIMS II Type II Employment'!BR12*VLOOKUP('Equation 4 Type II FTE'!$B12,'Equation 3 FTE Conversion'!$B$10:$E$32,4,FALSE)</f>
        <v>6.3049034175334329E-3</v>
      </c>
      <c r="BS12" s="25">
        <f>'RIMS II Type II Employment'!BS12*VLOOKUP('Equation 4 Type II FTE'!$B12,'Equation 3 FTE Conversion'!$B$10:$E$32,4,FALSE)</f>
        <v>6.7974739970282317E-3</v>
      </c>
      <c r="BT12" s="25">
        <f>'RIMS II Type II Employment'!BT12*VLOOKUP('Equation 4 Type II FTE'!$B12,'Equation 3 FTE Conversion'!$B$10:$E$32,4,FALSE)</f>
        <v>7.2900445765230323E-3</v>
      </c>
      <c r="BU12" s="25">
        <f>'RIMS II Type II Employment'!BU12*VLOOKUP('Equation 4 Type II FTE'!$B12,'Equation 3 FTE Conversion'!$B$10:$E$32,4,FALSE)</f>
        <v>6.698959881129272E-3</v>
      </c>
      <c r="BV12" s="25">
        <f>'RIMS II Type II Employment'!BV12*VLOOKUP('Equation 4 Type II FTE'!$B12,'Equation 3 FTE Conversion'!$B$10:$E$32,4,FALSE)</f>
        <v>6.698959881129272E-3</v>
      </c>
      <c r="BW12" s="25">
        <f>'RIMS II Type II Employment'!BW12*VLOOKUP('Equation 4 Type II FTE'!$B12,'Equation 3 FTE Conversion'!$B$10:$E$32,4,FALSE)</f>
        <v>8.2751857355126291E-3</v>
      </c>
      <c r="BX12" s="25">
        <f>'RIMS II Type II Employment'!BX12*VLOOKUP('Equation 4 Type II FTE'!$B12,'Equation 3 FTE Conversion'!$B$10:$E$32,4,FALSE)</f>
        <v>5.910846953937593E-3</v>
      </c>
      <c r="BY12" s="25">
        <f>'RIMS II Type II Employment'!BY12*VLOOKUP('Equation 4 Type II FTE'!$B12,'Equation 3 FTE Conversion'!$B$10:$E$32,4,FALSE)</f>
        <v>5.2212481426448737E-3</v>
      </c>
      <c r="BZ12" s="25">
        <f>'RIMS II Type II Employment'!BZ12*VLOOKUP('Equation 4 Type II FTE'!$B12,'Equation 3 FTE Conversion'!$B$10:$E$32,4,FALSE)</f>
        <v>5.7138187221396734E-3</v>
      </c>
      <c r="CA12" s="25">
        <f>'RIMS II Type II Employment'!CA12*VLOOKUP('Equation 4 Type II FTE'!$B12,'Equation 3 FTE Conversion'!$B$10:$E$32,4,FALSE)</f>
        <v>8.3736998514115906E-3</v>
      </c>
      <c r="CB12" s="25">
        <f>'RIMS II Type II Employment'!CB12*VLOOKUP('Equation 4 Type II FTE'!$B12,'Equation 3 FTE Conversion'!$B$10:$E$32,4,FALSE)</f>
        <v>6.5019316493313524E-3</v>
      </c>
      <c r="CC12" s="25">
        <f>'RIMS II Type II Employment'!CC12*VLOOKUP('Equation 4 Type II FTE'!$B12,'Equation 3 FTE Conversion'!$B$10:$E$32,4,FALSE)</f>
        <v>6.9945022288261521E-3</v>
      </c>
      <c r="CD12" s="25">
        <f>'RIMS II Type II Employment'!CD12*VLOOKUP('Equation 4 Type II FTE'!$B12,'Equation 3 FTE Conversion'!$B$10:$E$32,4,FALSE)</f>
        <v>9.8514115898959888E-3</v>
      </c>
      <c r="CE12" s="25">
        <f>'RIMS II Type II Employment'!CE12*VLOOKUP('Equation 4 Type II FTE'!$B12,'Equation 3 FTE Conversion'!$B$10:$E$32,4,FALSE)</f>
        <v>9.5558692421991095E-3</v>
      </c>
      <c r="CF12" s="25">
        <f>'RIMS II Type II Employment'!CF12*VLOOKUP('Equation 4 Type II FTE'!$B12,'Equation 3 FTE Conversion'!$B$10:$E$32,4,FALSE)</f>
        <v>1.960430906389302E-2</v>
      </c>
      <c r="CG12" s="25">
        <f>'RIMS II Type II Employment'!CG12*VLOOKUP('Equation 4 Type II FTE'!$B12,'Equation 3 FTE Conversion'!$B$10:$E$32,4,FALSE)</f>
        <v>7.5855869242199116E-3</v>
      </c>
      <c r="CH12" s="25">
        <f>'RIMS II Type II Employment'!CH12*VLOOKUP('Equation 4 Type II FTE'!$B12,'Equation 3 FTE Conversion'!$B$10:$E$32,4,FALSE)</f>
        <v>5.4182763744427933E-3</v>
      </c>
      <c r="CI12" s="25">
        <f>'RIMS II Type II Employment'!CI12*VLOOKUP('Equation 4 Type II FTE'!$B12,'Equation 3 FTE Conversion'!$B$10:$E$32,4,FALSE)</f>
        <v>6.5019316493313524E-3</v>
      </c>
      <c r="CJ12" s="25">
        <f>'RIMS II Type II Employment'!CJ12*VLOOKUP('Equation 4 Type II FTE'!$B12,'Equation 3 FTE Conversion'!$B$10:$E$32,4,FALSE)</f>
        <v>8.9647845468053509E-3</v>
      </c>
      <c r="CK12" s="25">
        <f>'RIMS II Type II Employment'!CK12*VLOOKUP('Equation 4 Type II FTE'!$B12,'Equation 3 FTE Conversion'!$B$10:$E$32,4,FALSE)</f>
        <v>9.3588410104011883E-3</v>
      </c>
      <c r="CL12" s="25">
        <f>'RIMS II Type II Employment'!CL12*VLOOKUP('Equation 4 Type II FTE'!$B12,'Equation 3 FTE Conversion'!$B$10:$E$32,4,FALSE)</f>
        <v>8.2751857355126291E-3</v>
      </c>
      <c r="CM12" s="25">
        <f>'RIMS II Type II Employment'!CM12*VLOOKUP('Equation 4 Type II FTE'!$B12,'Equation 3 FTE Conversion'!$B$10:$E$32,4,FALSE)</f>
        <v>8.4722139673105504E-3</v>
      </c>
      <c r="CN12" s="25">
        <f>'RIMS II Type II Employment'!CN12*VLOOKUP('Equation 4 Type II FTE'!$B12,'Equation 3 FTE Conversion'!$B$10:$E$32,4,FALSE)</f>
        <v>6.0093610698365536E-3</v>
      </c>
      <c r="CO12" s="25">
        <f>'RIMS II Type II Employment'!CO12*VLOOKUP('Equation 4 Type II FTE'!$B12,'Equation 3 FTE Conversion'!$B$10:$E$32,4,FALSE)</f>
        <v>6.6004457652303122E-3</v>
      </c>
      <c r="CP12" s="25">
        <f>'RIMS II Type II Employment'!CP12*VLOOKUP('Equation 4 Type II FTE'!$B12,'Equation 3 FTE Conversion'!$B$10:$E$32,4,FALSE)</f>
        <v>6.4034175334323927E-3</v>
      </c>
      <c r="CQ12" s="25">
        <f>'RIMS II Type II Employment'!CQ12*VLOOKUP('Equation 4 Type II FTE'!$B12,'Equation 3 FTE Conversion'!$B$10:$E$32,4,FALSE)</f>
        <v>6.4034175334323927E-3</v>
      </c>
      <c r="CR12" s="25">
        <f>'RIMS II Type II Employment'!CR12*VLOOKUP('Equation 4 Type II FTE'!$B12,'Equation 3 FTE Conversion'!$B$10:$E$32,4,FALSE)</f>
        <v>5.910846953937593E-3</v>
      </c>
      <c r="CS12" s="25">
        <f>'RIMS II Type II Employment'!CS12*VLOOKUP('Equation 4 Type II FTE'!$B12,'Equation 3 FTE Conversion'!$B$10:$E$32,4,FALSE)</f>
        <v>5.8123328380386332E-3</v>
      </c>
      <c r="CT12" s="25">
        <f>'RIMS II Type II Employment'!CT12*VLOOKUP('Equation 4 Type II FTE'!$B12,'Equation 3 FTE Conversion'!$B$10:$E$32,4,FALSE)</f>
        <v>5.8123328380386332E-3</v>
      </c>
      <c r="CU12" s="25">
        <f>'RIMS II Type II Employment'!CU12*VLOOKUP('Equation 4 Type II FTE'!$B12,'Equation 3 FTE Conversion'!$B$10:$E$32,4,FALSE)</f>
        <v>5.2212481426448737E-3</v>
      </c>
      <c r="CV12" s="25">
        <f>'RIMS II Type II Employment'!CV12*VLOOKUP('Equation 4 Type II FTE'!$B12,'Equation 3 FTE Conversion'!$B$10:$E$32,4,FALSE)</f>
        <v>6.9945022288261521E-3</v>
      </c>
      <c r="CW12" s="25">
        <f>'RIMS II Type II Employment'!CW12*VLOOKUP('Equation 4 Type II FTE'!$B12,'Equation 3 FTE Conversion'!$B$10:$E$32,4,FALSE)</f>
        <v>6.9945022288261521E-3</v>
      </c>
      <c r="CX12" s="25">
        <f>'RIMS II Type II Employment'!CX12*VLOOKUP('Equation 4 Type II FTE'!$B12,'Equation 3 FTE Conversion'!$B$10:$E$32,4,FALSE)</f>
        <v>6.3049034175334329E-3</v>
      </c>
      <c r="CY12" s="25">
        <f>'RIMS II Type II Employment'!CY12*VLOOKUP('Equation 4 Type II FTE'!$B12,'Equation 3 FTE Conversion'!$B$10:$E$32,4,FALSE)</f>
        <v>9.2603268945022302E-3</v>
      </c>
      <c r="CZ12" s="25">
        <f>'RIMS II Type II Employment'!CZ12*VLOOKUP('Equation 4 Type II FTE'!$B12,'Equation 3 FTE Conversion'!$B$10:$E$32,4,FALSE)</f>
        <v>7.9796433878157498E-3</v>
      </c>
      <c r="DA12" s="25">
        <f>'RIMS II Type II Employment'!DA12*VLOOKUP('Equation 4 Type II FTE'!$B12,'Equation 3 FTE Conversion'!$B$10:$E$32,4,FALSE)</f>
        <v>8.2751857355126291E-3</v>
      </c>
      <c r="DB12" s="25">
        <f>'RIMS II Type II Employment'!DB12*VLOOKUP('Equation 4 Type II FTE'!$B12,'Equation 3 FTE Conversion'!$B$10:$E$32,4,FALSE)</f>
        <v>6.1078751857355125E-3</v>
      </c>
      <c r="DC12" s="25">
        <f>'RIMS II Type II Employment'!DC12*VLOOKUP('Equation 4 Type II FTE'!$B12,'Equation 3 FTE Conversion'!$B$10:$E$32,4,FALSE)</f>
        <v>6.4034175334323927E-3</v>
      </c>
      <c r="DD12" s="25">
        <f>'RIMS II Type II Employment'!DD12*VLOOKUP('Equation 4 Type II FTE'!$B12,'Equation 3 FTE Conversion'!$B$10:$E$32,4,FALSE)</f>
        <v>4.9257057949479944E-3</v>
      </c>
      <c r="DE12" s="25">
        <f>'RIMS II Type II Employment'!DE12*VLOOKUP('Equation 4 Type II FTE'!$B12,'Equation 3 FTE Conversion'!$B$10:$E$32,4,FALSE)</f>
        <v>8.6692421991084699E-3</v>
      </c>
      <c r="DF12" s="25">
        <f>'RIMS II Type II Employment'!DF12*VLOOKUP('Equation 4 Type II FTE'!$B12,'Equation 3 FTE Conversion'!$B$10:$E$32,4,FALSE)</f>
        <v>7.1915304606240717E-3</v>
      </c>
      <c r="DG12" s="25">
        <f>'RIMS II Type II Employment'!DG12*VLOOKUP('Equation 4 Type II FTE'!$B12,'Equation 3 FTE Conversion'!$B$10:$E$32,4,FALSE)</f>
        <v>6.7974739970282317E-3</v>
      </c>
      <c r="DH12" s="25">
        <f>'RIMS II Type II Employment'!DH12*VLOOKUP('Equation 4 Type II FTE'!$B12,'Equation 3 FTE Conversion'!$B$10:$E$32,4,FALSE)</f>
        <v>9.3588410104011883E-3</v>
      </c>
      <c r="DI12" s="25">
        <f>'RIMS II Type II Employment'!DI12*VLOOKUP('Equation 4 Type II FTE'!$B12,'Equation 3 FTE Conversion'!$B$10:$E$32,4,FALSE)</f>
        <v>4.2361069836552752E-3</v>
      </c>
      <c r="DJ12" s="25">
        <f>'RIMS II Type II Employment'!DJ12*VLOOKUP('Equation 4 Type II FTE'!$B12,'Equation 3 FTE Conversion'!$B$10:$E$32,4,FALSE)</f>
        <v>5.5167904903417539E-3</v>
      </c>
      <c r="DK12" s="25">
        <f>'RIMS II Type II Employment'!DK12*VLOOKUP('Equation 4 Type II FTE'!$B12,'Equation 3 FTE Conversion'!$B$10:$E$32,4,FALSE)</f>
        <v>8.9647845468053509E-3</v>
      </c>
      <c r="DL12" s="25">
        <f>'RIMS II Type II Employment'!DL12*VLOOKUP('Equation 4 Type II FTE'!$B12,'Equation 3 FTE Conversion'!$B$10:$E$32,4,FALSE)</f>
        <v>9.5558692421991095E-3</v>
      </c>
      <c r="DM12" s="25">
        <f>'RIMS II Type II Employment'!DM12*VLOOKUP('Equation 4 Type II FTE'!$B12,'Equation 3 FTE Conversion'!$B$10:$E$32,4,FALSE)</f>
        <v>3.2509658246656762E-3</v>
      </c>
      <c r="DN12" s="25">
        <f>'RIMS II Type II Employment'!DN12*VLOOKUP('Equation 4 Type II FTE'!$B12,'Equation 3 FTE Conversion'!$B$10:$E$32,4,FALSE)</f>
        <v>7.2900445765230323E-3</v>
      </c>
      <c r="DO12" s="25">
        <f>'RIMS II Type II Employment'!DO12*VLOOKUP('Equation 4 Type II FTE'!$B12,'Equation 3 FTE Conversion'!$B$10:$E$32,4,FALSE)</f>
        <v>5.122734026745914E-3</v>
      </c>
      <c r="DP12" s="25">
        <f>'RIMS II Type II Employment'!DP12*VLOOKUP('Equation 4 Type II FTE'!$B12,'Equation 3 FTE Conversion'!$B$10:$E$32,4,FALSE)</f>
        <v>5.8123328380386332E-3</v>
      </c>
      <c r="DQ12" s="25">
        <f>'RIMS II Type II Employment'!DQ12*VLOOKUP('Equation 4 Type II FTE'!$B12,'Equation 3 FTE Conversion'!$B$10:$E$32,4,FALSE)</f>
        <v>5.122734026745914E-3</v>
      </c>
      <c r="DR12" s="25">
        <f>'RIMS II Type II Employment'!DR12*VLOOKUP('Equation 4 Type II FTE'!$B12,'Equation 3 FTE Conversion'!$B$10:$E$32,4,FALSE)</f>
        <v>7.782615156017832E-3</v>
      </c>
      <c r="DS12" s="25">
        <f>'RIMS II Type II Employment'!DS12*VLOOKUP('Equation 4 Type II FTE'!$B12,'Equation 3 FTE Conversion'!$B$10:$E$32,4,FALSE)</f>
        <v>5.7138187221396734E-3</v>
      </c>
      <c r="DT12" s="25">
        <f>'RIMS II Type II Employment'!DT12*VLOOKUP('Equation 4 Type II FTE'!$B12,'Equation 3 FTE Conversion'!$B$10:$E$32,4,FALSE)</f>
        <v>1.2018722139673107E-2</v>
      </c>
      <c r="DU12" s="25">
        <f>'RIMS II Type II Employment'!DU12*VLOOKUP('Equation 4 Type II FTE'!$B12,'Equation 3 FTE Conversion'!$B$10:$E$32,4,FALSE)</f>
        <v>8.9647845468053509E-3</v>
      </c>
      <c r="DV12" s="25">
        <f>'RIMS II Type II Employment'!DV12*VLOOKUP('Equation 4 Type II FTE'!$B12,'Equation 3 FTE Conversion'!$B$10:$E$32,4,FALSE)</f>
        <v>7.487072808320951E-3</v>
      </c>
      <c r="DW12" s="25">
        <f>'RIMS II Type II Employment'!DW12*VLOOKUP('Equation 4 Type II FTE'!$B12,'Equation 3 FTE Conversion'!$B$10:$E$32,4,FALSE)</f>
        <v>5.6153046062407137E-3</v>
      </c>
      <c r="DX12" s="25">
        <f>'RIMS II Type II Employment'!DX12*VLOOKUP('Equation 4 Type II FTE'!$B12,'Equation 3 FTE Conversion'!$B$10:$E$32,4,FALSE)</f>
        <v>1.2018722139673107E-2</v>
      </c>
      <c r="DY12" s="25">
        <f>'RIMS II Type II Employment'!DY12*VLOOKUP('Equation 4 Type II FTE'!$B12,'Equation 3 FTE Conversion'!$B$10:$E$32,4,FALSE)</f>
        <v>6.0093610698365536E-3</v>
      </c>
      <c r="DZ12" s="25">
        <f>'RIMS II Type II Employment'!DZ12*VLOOKUP('Equation 4 Type II FTE'!$B12,'Equation 3 FTE Conversion'!$B$10:$E$32,4,FALSE)</f>
        <v>6.8959881129271924E-3</v>
      </c>
      <c r="EA12" s="25">
        <f>'RIMS II Type II Employment'!EA12*VLOOKUP('Equation 4 Type II FTE'!$B12,'Equation 3 FTE Conversion'!$B$10:$E$32,4,FALSE)</f>
        <v>8.0781575037147113E-3</v>
      </c>
      <c r="EB12" s="25">
        <f>'RIMS II Type II Employment'!EB12*VLOOKUP('Equation 4 Type II FTE'!$B12,'Equation 3 FTE Conversion'!$B$10:$E$32,4,FALSE)</f>
        <v>7.5855869242199116E-3</v>
      </c>
      <c r="EC12" s="25">
        <f>'RIMS II Type II Employment'!EC12*VLOOKUP('Equation 4 Type II FTE'!$B12,'Equation 3 FTE Conversion'!$B$10:$E$32,4,FALSE)</f>
        <v>6.9945022288261521E-3</v>
      </c>
      <c r="ED12" s="25">
        <f>'RIMS II Type II Employment'!ED12*VLOOKUP('Equation 4 Type II FTE'!$B12,'Equation 3 FTE Conversion'!$B$10:$E$32,4,FALSE)</f>
        <v>6.6004457652303122E-3</v>
      </c>
      <c r="EE12" s="25">
        <f>'RIMS II Type II Employment'!EE12*VLOOKUP('Equation 4 Type II FTE'!$B12,'Equation 3 FTE Conversion'!$B$10:$E$32,4,FALSE)</f>
        <v>5.910846953937593E-3</v>
      </c>
      <c r="EF12" s="25">
        <f>'RIMS II Type II Employment'!EF12*VLOOKUP('Equation 4 Type II FTE'!$B12,'Equation 3 FTE Conversion'!$B$10:$E$32,4,FALSE)</f>
        <v>3.3297771173848439E-2</v>
      </c>
      <c r="EG12" s="25">
        <f>'RIMS II Type II Employment'!EG12*VLOOKUP('Equation 4 Type II FTE'!$B12,'Equation 3 FTE Conversion'!$B$10:$E$32,4,FALSE)</f>
        <v>7.487072808320951E-3</v>
      </c>
      <c r="EH12" s="25">
        <f>'RIMS II Type II Employment'!EH12*VLOOKUP('Equation 4 Type II FTE'!$B12,'Equation 3 FTE Conversion'!$B$10:$E$32,4,FALSE)</f>
        <v>4.4331352154531947E-3</v>
      </c>
      <c r="EI12" s="25">
        <f>'RIMS II Type II Employment'!EI12*VLOOKUP('Equation 4 Type II FTE'!$B12,'Equation 3 FTE Conversion'!$B$10:$E$32,4,FALSE)</f>
        <v>4.4331352154531947E-3</v>
      </c>
      <c r="EJ12" s="25">
        <f>'RIMS II Type II Employment'!EJ12*VLOOKUP('Equation 4 Type II FTE'!$B12,'Equation 3 FTE Conversion'!$B$10:$E$32,4,FALSE)</f>
        <v>4.728677563150074E-3</v>
      </c>
      <c r="EK12" s="25">
        <f>'RIMS II Type II Employment'!EK12*VLOOKUP('Equation 4 Type II FTE'!$B12,'Equation 3 FTE Conversion'!$B$10:$E$32,4,FALSE)</f>
        <v>6.7974739970282317E-3</v>
      </c>
      <c r="EL12" s="25">
        <f>'RIMS II Type II Employment'!EL12*VLOOKUP('Equation 4 Type II FTE'!$B12,'Equation 3 FTE Conversion'!$B$10:$E$32,4,FALSE)</f>
        <v>5.910846953937593E-3</v>
      </c>
      <c r="EM12" s="25">
        <f>'RIMS II Type II Employment'!EM12*VLOOKUP('Equation 4 Type II FTE'!$B12,'Equation 3 FTE Conversion'!$B$10:$E$32,4,FALSE)</f>
        <v>5.122734026745914E-3</v>
      </c>
      <c r="EN12" s="25">
        <f>'RIMS II Type II Employment'!EN12*VLOOKUP('Equation 4 Type II FTE'!$B12,'Equation 3 FTE Conversion'!$B$10:$E$32,4,FALSE)</f>
        <v>6.2063893016344731E-3</v>
      </c>
      <c r="EO12" s="25">
        <f>'RIMS II Type II Employment'!EO12*VLOOKUP('Equation 4 Type II FTE'!$B12,'Equation 3 FTE Conversion'!$B$10:$E$32,4,FALSE)</f>
        <v>7.0930163447251119E-3</v>
      </c>
      <c r="EP12" s="25">
        <f>'RIMS II Type II Employment'!EP12*VLOOKUP('Equation 4 Type II FTE'!$B12,'Equation 3 FTE Conversion'!$B$10:$E$32,4,FALSE)</f>
        <v>6.5019316493313524E-3</v>
      </c>
      <c r="EQ12" s="25">
        <f>'RIMS II Type II Employment'!EQ12*VLOOKUP('Equation 4 Type II FTE'!$B12,'Equation 3 FTE Conversion'!$B$10:$E$32,4,FALSE)</f>
        <v>7.487072808320951E-3</v>
      </c>
      <c r="ER12" s="25">
        <f>'RIMS II Type II Employment'!ER12*VLOOKUP('Equation 4 Type II FTE'!$B12,'Equation 3 FTE Conversion'!$B$10:$E$32,4,FALSE)</f>
        <v>6.9945022288261521E-3</v>
      </c>
      <c r="ES12" s="25">
        <f>'RIMS II Type II Employment'!ES12*VLOOKUP('Equation 4 Type II FTE'!$B12,'Equation 3 FTE Conversion'!$B$10:$E$32,4,FALSE)</f>
        <v>7.0930163447251119E-3</v>
      </c>
      <c r="ET12" s="25">
        <f>'RIMS II Type II Employment'!ET12*VLOOKUP('Equation 4 Type II FTE'!$B12,'Equation 3 FTE Conversion'!$B$10:$E$32,4,FALSE)</f>
        <v>7.2900445765230323E-3</v>
      </c>
      <c r="EU12" s="25">
        <f>'RIMS II Type II Employment'!EU12*VLOOKUP('Equation 4 Type II FTE'!$B12,'Equation 3 FTE Conversion'!$B$10:$E$32,4,FALSE)</f>
        <v>7.8811292719167918E-3</v>
      </c>
      <c r="EV12" s="25">
        <f>'RIMS II Type II Employment'!EV12*VLOOKUP('Equation 4 Type II FTE'!$B12,'Equation 3 FTE Conversion'!$B$10:$E$32,4,FALSE)</f>
        <v>4.9257057949479944E-3</v>
      </c>
      <c r="EW12" s="25">
        <f>'RIMS II Type II Employment'!EW12*VLOOKUP('Equation 4 Type II FTE'!$B12,'Equation 3 FTE Conversion'!$B$10:$E$32,4,FALSE)</f>
        <v>4.2361069836552752E-3</v>
      </c>
      <c r="EX12" s="25">
        <f>'RIMS II Type II Employment'!EX12*VLOOKUP('Equation 4 Type II FTE'!$B12,'Equation 3 FTE Conversion'!$B$10:$E$32,4,FALSE)</f>
        <v>8.3736998514115906E-3</v>
      </c>
      <c r="EY12" s="25">
        <f>'RIMS II Type II Employment'!EY12*VLOOKUP('Equation 4 Type II FTE'!$B12,'Equation 3 FTE Conversion'!$B$10:$E$32,4,FALSE)</f>
        <v>9.063298662704309E-3</v>
      </c>
      <c r="EZ12" s="25">
        <f>'RIMS II Type II Employment'!EZ12*VLOOKUP('Equation 4 Type II FTE'!$B12,'Equation 3 FTE Conversion'!$B$10:$E$32,4,FALSE)</f>
        <v>7.6841010401188705E-3</v>
      </c>
      <c r="FA12" s="25">
        <f>'RIMS II Type II Employment'!FA12*VLOOKUP('Equation 4 Type II FTE'!$B12,'Equation 3 FTE Conversion'!$B$10:$E$32,4,FALSE)</f>
        <v>6.4034175334323927E-3</v>
      </c>
      <c r="FB12" s="25">
        <f>'RIMS II Type II Employment'!FB12*VLOOKUP('Equation 4 Type II FTE'!$B12,'Equation 3 FTE Conversion'!$B$10:$E$32,4,FALSE)</f>
        <v>8.6692421991084699E-3</v>
      </c>
      <c r="FC12" s="25">
        <f>'RIMS II Type II Employment'!FC12*VLOOKUP('Equation 4 Type II FTE'!$B12,'Equation 3 FTE Conversion'!$B$10:$E$32,4,FALSE)</f>
        <v>6.6004457652303122E-3</v>
      </c>
      <c r="FD12" s="25">
        <f>'RIMS II Type II Employment'!FD12*VLOOKUP('Equation 4 Type II FTE'!$B12,'Equation 3 FTE Conversion'!$B$10:$E$32,4,FALSE)</f>
        <v>5.0242199108469542E-3</v>
      </c>
      <c r="FE12" s="25">
        <f>'RIMS II Type II Employment'!FE12*VLOOKUP('Equation 4 Type II FTE'!$B12,'Equation 3 FTE Conversion'!$B$10:$E$32,4,FALSE)</f>
        <v>5.4182763744427933E-3</v>
      </c>
      <c r="FF12" s="25">
        <f>'RIMS II Type II Employment'!FF12*VLOOKUP('Equation 4 Type II FTE'!$B12,'Equation 3 FTE Conversion'!$B$10:$E$32,4,FALSE)</f>
        <v>5.0242199108469542E-3</v>
      </c>
      <c r="FG12" s="25">
        <f>'RIMS II Type II Employment'!FG12*VLOOKUP('Equation 4 Type II FTE'!$B12,'Equation 3 FTE Conversion'!$B$10:$E$32,4,FALSE)</f>
        <v>1.0048439821693908E-2</v>
      </c>
      <c r="FH12" s="25">
        <f>'RIMS II Type II Employment'!FH12*VLOOKUP('Equation 4 Type II FTE'!$B12,'Equation 3 FTE Conversion'!$B$10:$E$32,4,FALSE)</f>
        <v>7.1915304606240717E-3</v>
      </c>
      <c r="FI12" s="25">
        <f>'RIMS II Type II Employment'!FI12*VLOOKUP('Equation 4 Type II FTE'!$B12,'Equation 3 FTE Conversion'!$B$10:$E$32,4,FALSE)</f>
        <v>9.457355126300148E-3</v>
      </c>
      <c r="FJ12" s="25">
        <f>'RIMS II Type II Employment'!FJ12*VLOOKUP('Equation 4 Type II FTE'!$B12,'Equation 3 FTE Conversion'!$B$10:$E$32,4,FALSE)</f>
        <v>1.0738038632986627E-2</v>
      </c>
      <c r="FK12" s="25">
        <f>'RIMS II Type II Employment'!FK12*VLOOKUP('Equation 4 Type II FTE'!$B12,'Equation 3 FTE Conversion'!$B$10:$E$32,4,FALSE)</f>
        <v>9.1618127786032687E-3</v>
      </c>
      <c r="FL12" s="25">
        <f>'RIMS II Type II Employment'!FL12*VLOOKUP('Equation 4 Type II FTE'!$B12,'Equation 3 FTE Conversion'!$B$10:$E$32,4,FALSE)</f>
        <v>9.2603268945022302E-3</v>
      </c>
      <c r="FM12" s="25">
        <f>'RIMS II Type II Employment'!FM12*VLOOKUP('Equation 4 Type II FTE'!$B12,'Equation 3 FTE Conversion'!$B$10:$E$32,4,FALSE)</f>
        <v>8.2751857355126291E-3</v>
      </c>
      <c r="FN12" s="25">
        <f>'RIMS II Type II Employment'!FN12*VLOOKUP('Equation 4 Type II FTE'!$B12,'Equation 3 FTE Conversion'!$B$10:$E$32,4,FALSE)</f>
        <v>9.457355126300148E-3</v>
      </c>
      <c r="FO12" s="25">
        <f>'RIMS II Type II Employment'!FO12*VLOOKUP('Equation 4 Type II FTE'!$B12,'Equation 3 FTE Conversion'!$B$10:$E$32,4,FALSE)</f>
        <v>6.698959881129272E-3</v>
      </c>
      <c r="FP12" s="25">
        <f>'RIMS II Type II Employment'!FP12*VLOOKUP('Equation 4 Type II FTE'!$B12,'Equation 3 FTE Conversion'!$B$10:$E$32,4,FALSE)</f>
        <v>6.8959881129271924E-3</v>
      </c>
      <c r="FQ12" s="25">
        <f>'RIMS II Type II Employment'!FQ12*VLOOKUP('Equation 4 Type II FTE'!$B12,'Equation 3 FTE Conversion'!$B$10:$E$32,4,FALSE)</f>
        <v>6.5019316493313524E-3</v>
      </c>
      <c r="FR12" s="25">
        <f>'RIMS II Type II Employment'!FR12*VLOOKUP('Equation 4 Type II FTE'!$B12,'Equation 3 FTE Conversion'!$B$10:$E$32,4,FALSE)</f>
        <v>5.8123328380386332E-3</v>
      </c>
      <c r="FS12" s="25">
        <f>'RIMS II Type II Employment'!FS12*VLOOKUP('Equation 4 Type II FTE'!$B12,'Equation 3 FTE Conversion'!$B$10:$E$32,4,FALSE)</f>
        <v>9.063298662704309E-3</v>
      </c>
      <c r="FT12" s="25">
        <f>'RIMS II Type II Employment'!FT12*VLOOKUP('Equation 4 Type II FTE'!$B12,'Equation 3 FTE Conversion'!$B$10:$E$32,4,FALSE)</f>
        <v>7.6841010401188705E-3</v>
      </c>
      <c r="FU12" s="25">
        <f>'RIMS II Type II Employment'!FU12*VLOOKUP('Equation 4 Type II FTE'!$B12,'Equation 3 FTE Conversion'!$B$10:$E$32,4,FALSE)</f>
        <v>8.3736998514115906E-3</v>
      </c>
      <c r="FV12" s="25">
        <f>'RIMS II Type II Employment'!FV12*VLOOKUP('Equation 4 Type II FTE'!$B12,'Equation 3 FTE Conversion'!$B$10:$E$32,4,FALSE)</f>
        <v>9.457355126300148E-3</v>
      </c>
      <c r="FW12" s="25">
        <f>'RIMS II Type II Employment'!FW12*VLOOKUP('Equation 4 Type II FTE'!$B12,'Equation 3 FTE Conversion'!$B$10:$E$32,4,FALSE)</f>
        <v>9.457355126300148E-3</v>
      </c>
      <c r="FX12" s="25">
        <f>'RIMS II Type II Employment'!FX12*VLOOKUP('Equation 4 Type II FTE'!$B12,'Equation 3 FTE Conversion'!$B$10:$E$32,4,FALSE)</f>
        <v>9.8514115898959888E-3</v>
      </c>
      <c r="FY12" s="25">
        <f>'RIMS II Type II Employment'!FY12*VLOOKUP('Equation 4 Type II FTE'!$B12,'Equation 3 FTE Conversion'!$B$10:$E$32,4,FALSE)</f>
        <v>8.1766716196136711E-3</v>
      </c>
      <c r="FZ12" s="25">
        <f>'RIMS II Type II Employment'!FZ12*VLOOKUP('Equation 4 Type II FTE'!$B12,'Equation 3 FTE Conversion'!$B$10:$E$32,4,FALSE)</f>
        <v>6.6004457652303122E-3</v>
      </c>
      <c r="GA12" s="25">
        <f>'RIMS II Type II Employment'!GA12*VLOOKUP('Equation 4 Type II FTE'!$B12,'Equation 3 FTE Conversion'!$B$10:$E$32,4,FALSE)</f>
        <v>7.6841010401188705E-3</v>
      </c>
      <c r="GB12" s="25">
        <f>'RIMS II Type II Employment'!GB12*VLOOKUP('Equation 4 Type II FTE'!$B12,'Equation 3 FTE Conversion'!$B$10:$E$32,4,FALSE)</f>
        <v>7.6841010401188705E-3</v>
      </c>
      <c r="GC12" s="25">
        <f>'RIMS II Type II Employment'!GC12*VLOOKUP('Equation 4 Type II FTE'!$B12,'Equation 3 FTE Conversion'!$B$10:$E$32,4,FALSE)</f>
        <v>1.0836552748885587E-2</v>
      </c>
      <c r="GD12" s="25">
        <f>'RIMS II Type II Employment'!GD12*VLOOKUP('Equation 4 Type II FTE'!$B12,'Equation 3 FTE Conversion'!$B$10:$E$32,4,FALSE)</f>
        <v>6.7974739970282317E-3</v>
      </c>
      <c r="GE12" s="25">
        <f>'RIMS II Type II Employment'!GE12*VLOOKUP('Equation 4 Type II FTE'!$B12,'Equation 3 FTE Conversion'!$B$10:$E$32,4,FALSE)</f>
        <v>6.9945022288261521E-3</v>
      </c>
      <c r="GF12" s="25">
        <f>'RIMS II Type II Employment'!GF12*VLOOKUP('Equation 4 Type II FTE'!$B12,'Equation 3 FTE Conversion'!$B$10:$E$32,4,FALSE)</f>
        <v>7.8811292719167918E-3</v>
      </c>
      <c r="GG12" s="25">
        <f>'RIMS II Type II Employment'!GG12*VLOOKUP('Equation 4 Type II FTE'!$B12,'Equation 3 FTE Conversion'!$B$10:$E$32,4,FALSE)</f>
        <v>1.1624665676077266E-2</v>
      </c>
      <c r="GH12" s="25">
        <f>'RIMS II Type II Employment'!GH12*VLOOKUP('Equation 4 Type II FTE'!$B12,'Equation 3 FTE Conversion'!$B$10:$E$32,4,FALSE)</f>
        <v>8.5707280832095101E-3</v>
      </c>
      <c r="GI12" s="25">
        <f>'RIMS II Type II Employment'!GI12*VLOOKUP('Equation 4 Type II FTE'!$B12,'Equation 3 FTE Conversion'!$B$10:$E$32,4,FALSE)</f>
        <v>9.2603268945022302E-3</v>
      </c>
      <c r="GJ12" s="25">
        <f>'RIMS II Type II Employment'!GJ12*VLOOKUP('Equation 4 Type II FTE'!$B12,'Equation 3 FTE Conversion'!$B$10:$E$32,4,FALSE)</f>
        <v>1.3200891530460624E-2</v>
      </c>
      <c r="GK12" s="25">
        <f>'RIMS II Type II Employment'!GK12*VLOOKUP('Equation 4 Type II FTE'!$B12,'Equation 3 FTE Conversion'!$B$10:$E$32,4,FALSE)</f>
        <v>1.1329123328380387E-2</v>
      </c>
      <c r="GL12" s="25">
        <f>'RIMS II Type II Employment'!GL12*VLOOKUP('Equation 4 Type II FTE'!$B12,'Equation 3 FTE Conversion'!$B$10:$E$32,4,FALSE)</f>
        <v>1.2117236255572067E-2</v>
      </c>
      <c r="GM12" s="25">
        <f>'RIMS II Type II Employment'!GM12*VLOOKUP('Equation 4 Type II FTE'!$B12,'Equation 3 FTE Conversion'!$B$10:$E$32,4,FALSE)</f>
        <v>1.1526151560178307E-2</v>
      </c>
      <c r="GN12" s="25">
        <f>'RIMS II Type II Employment'!GN12*VLOOKUP('Equation 4 Type II FTE'!$B12,'Equation 3 FTE Conversion'!$B$10:$E$32,4,FALSE)</f>
        <v>6.8959881129271924E-3</v>
      </c>
      <c r="GO12" s="25">
        <f>'RIMS II Type II Employment'!GO12*VLOOKUP('Equation 4 Type II FTE'!$B12,'Equation 3 FTE Conversion'!$B$10:$E$32,4,FALSE)</f>
        <v>6.7974739970282317E-3</v>
      </c>
      <c r="GP12" s="25">
        <f>'RIMS II Type II Employment'!GP12*VLOOKUP('Equation 4 Type II FTE'!$B12,'Equation 3 FTE Conversion'!$B$10:$E$32,4,FALSE)</f>
        <v>7.1915304606240717E-3</v>
      </c>
      <c r="GQ12" s="25">
        <f>'RIMS II Type II Employment'!GQ12*VLOOKUP('Equation 4 Type II FTE'!$B12,'Equation 3 FTE Conversion'!$B$10:$E$32,4,FALSE)</f>
        <v>9.5558692421991095E-3</v>
      </c>
      <c r="GR12" s="25">
        <f>'RIMS II Type II Employment'!GR12*VLOOKUP('Equation 4 Type II FTE'!$B12,'Equation 3 FTE Conversion'!$B$10:$E$32,4,FALSE)</f>
        <v>8.4722139673105504E-3</v>
      </c>
      <c r="GS12" s="25">
        <f>'RIMS II Type II Employment'!GS12*VLOOKUP('Equation 4 Type II FTE'!$B12,'Equation 3 FTE Conversion'!$B$10:$E$32,4,FALSE)</f>
        <v>9.457355126300148E-3</v>
      </c>
      <c r="GT12" s="25">
        <f>'RIMS II Type II Employment'!GT12*VLOOKUP('Equation 4 Type II FTE'!$B12,'Equation 3 FTE Conversion'!$B$10:$E$32,4,FALSE)</f>
        <v>6.7974739970282317E-3</v>
      </c>
      <c r="GU12" s="25">
        <f>'RIMS II Type II Employment'!GU12*VLOOKUP('Equation 4 Type II FTE'!$B12,'Equation 3 FTE Conversion'!$B$10:$E$32,4,FALSE)</f>
        <v>7.5855869242199116E-3</v>
      </c>
      <c r="GV12" s="25">
        <f>'RIMS II Type II Employment'!GV12*VLOOKUP('Equation 4 Type II FTE'!$B12,'Equation 3 FTE Conversion'!$B$10:$E$32,4,FALSE)</f>
        <v>8.7677563150074297E-3</v>
      </c>
      <c r="GW12" s="25">
        <f>'RIMS II Type II Employment'!GW12*VLOOKUP('Equation 4 Type II FTE'!$B12,'Equation 3 FTE Conversion'!$B$10:$E$32,4,FALSE)</f>
        <v>8.4722139673105504E-3</v>
      </c>
      <c r="GX12" s="25">
        <f>'RIMS II Type II Employment'!GX12*VLOOKUP('Equation 4 Type II FTE'!$B12,'Equation 3 FTE Conversion'!$B$10:$E$32,4,FALSE)</f>
        <v>8.1766716196136711E-3</v>
      </c>
      <c r="GY12" s="25">
        <f>'RIMS II Type II Employment'!GY12*VLOOKUP('Equation 4 Type II FTE'!$B12,'Equation 3 FTE Conversion'!$B$10:$E$32,4,FALSE)</f>
        <v>8.4722139673105504E-3</v>
      </c>
      <c r="GZ12" s="25">
        <f>'RIMS II Type II Employment'!GZ12*VLOOKUP('Equation 4 Type II FTE'!$B12,'Equation 3 FTE Conversion'!$B$10:$E$32,4,FALSE)</f>
        <v>8.5707280832095101E-3</v>
      </c>
      <c r="HA12" s="25">
        <f>'RIMS II Type II Employment'!HA12*VLOOKUP('Equation 4 Type II FTE'!$B12,'Equation 3 FTE Conversion'!$B$10:$E$32,4,FALSE)</f>
        <v>6.698959881129272E-3</v>
      </c>
      <c r="HB12" s="25">
        <f>'RIMS II Type II Employment'!HB12*VLOOKUP('Equation 4 Type II FTE'!$B12,'Equation 3 FTE Conversion'!$B$10:$E$32,4,FALSE)</f>
        <v>4.2361069836552752E-3</v>
      </c>
      <c r="HC12" s="25">
        <f>'RIMS II Type II Employment'!HC12*VLOOKUP('Equation 4 Type II FTE'!$B12,'Equation 3 FTE Conversion'!$B$10:$E$32,4,FALSE)</f>
        <v>8.3736998514115906E-3</v>
      </c>
      <c r="HD12" s="25">
        <f>'RIMS II Type II Employment'!HD12*VLOOKUP('Equation 4 Type II FTE'!$B12,'Equation 3 FTE Conversion'!$B$10:$E$32,4,FALSE)</f>
        <v>9.2603268945022302E-3</v>
      </c>
      <c r="HE12" s="25">
        <f>'RIMS II Type II Employment'!HE12*VLOOKUP('Equation 4 Type II FTE'!$B12,'Equation 3 FTE Conversion'!$B$10:$E$32,4,FALSE)</f>
        <v>9.7528974739970291E-3</v>
      </c>
      <c r="HF12" s="25">
        <f>'RIMS II Type II Employment'!HF12*VLOOKUP('Equation 4 Type II FTE'!$B12,'Equation 3 FTE Conversion'!$B$10:$E$32,4,FALSE)</f>
        <v>6.698959881129272E-3</v>
      </c>
      <c r="HG12" s="25">
        <f>'RIMS II Type II Employment'!HG12*VLOOKUP('Equation 4 Type II FTE'!$B12,'Equation 3 FTE Conversion'!$B$10:$E$32,4,FALSE)</f>
        <v>6.6004457652303122E-3</v>
      </c>
      <c r="HH12" s="25">
        <f>'RIMS II Type II Employment'!HH12*VLOOKUP('Equation 4 Type II FTE'!$B12,'Equation 3 FTE Conversion'!$B$10:$E$32,4,FALSE)</f>
        <v>8.2751857355126291E-3</v>
      </c>
      <c r="HI12" s="25">
        <f>'RIMS II Type II Employment'!HI12*VLOOKUP('Equation 4 Type II FTE'!$B12,'Equation 3 FTE Conversion'!$B$10:$E$32,4,FALSE)</f>
        <v>8.8662704309063894E-3</v>
      </c>
      <c r="HJ12" s="25">
        <f>'RIMS II Type II Employment'!HJ12*VLOOKUP('Equation 4 Type II FTE'!$B12,'Equation 3 FTE Conversion'!$B$10:$E$32,4,FALSE)</f>
        <v>7.1915304606240717E-3</v>
      </c>
      <c r="HK12" s="25">
        <f>'RIMS II Type II Employment'!HK12*VLOOKUP('Equation 4 Type II FTE'!$B12,'Equation 3 FTE Conversion'!$B$10:$E$32,4,FALSE)</f>
        <v>0</v>
      </c>
      <c r="HL12" s="25">
        <f>'RIMS II Type II Employment'!HL12*VLOOKUP('Equation 4 Type II FTE'!$B12,'Equation 3 FTE Conversion'!$B$10:$E$32,4,FALSE)</f>
        <v>2.2362704309063897E-2</v>
      </c>
      <c r="HM12" s="25">
        <f>'RIMS II Type II Employment'!HM12*VLOOKUP('Equation 4 Type II FTE'!$B12,'Equation 3 FTE Conversion'!$B$10:$E$32,4,FALSE)</f>
        <v>2.0983506686478456E-2</v>
      </c>
      <c r="HN12" s="25">
        <f>'RIMS II Type II Employment'!HN12*VLOOKUP('Equation 4 Type II FTE'!$B12,'Equation 3 FTE Conversion'!$B$10:$E$32,4,FALSE)</f>
        <v>8.5707280832095101E-3</v>
      </c>
      <c r="HO12" s="25">
        <f>'RIMS II Type II Employment'!HO12*VLOOKUP('Equation 4 Type II FTE'!$B12,'Equation 3 FTE Conversion'!$B$10:$E$32,4,FALSE)</f>
        <v>8.9647845468053509E-3</v>
      </c>
      <c r="HP12" s="25">
        <f>'RIMS II Type II Employment'!HP12*VLOOKUP('Equation 4 Type II FTE'!$B12,'Equation 3 FTE Conversion'!$B$10:$E$32,4,FALSE)</f>
        <v>7.2900445765230323E-3</v>
      </c>
      <c r="HQ12" s="25">
        <f>'RIMS II Type II Employment'!HQ12*VLOOKUP('Equation 4 Type II FTE'!$B12,'Equation 3 FTE Conversion'!$B$10:$E$32,4,FALSE)</f>
        <v>6.5019316493313524E-3</v>
      </c>
      <c r="HR12" s="25">
        <f>'RIMS II Type II Employment'!HR12*VLOOKUP('Equation 4 Type II FTE'!$B12,'Equation 3 FTE Conversion'!$B$10:$E$32,4,FALSE)</f>
        <v>9.063298662704309E-3</v>
      </c>
      <c r="HS12" s="25">
        <f>'RIMS II Type II Employment'!HS12*VLOOKUP('Equation 4 Type II FTE'!$B12,'Equation 3 FTE Conversion'!$B$10:$E$32,4,FALSE)</f>
        <v>1.4580089153046065E-2</v>
      </c>
      <c r="HT12" s="25">
        <f>'RIMS II Type II Employment'!HT12*VLOOKUP('Equation 4 Type II FTE'!$B12,'Equation 3 FTE Conversion'!$B$10:$E$32,4,FALSE)</f>
        <v>8.6692421991084699E-3</v>
      </c>
      <c r="HU12" s="25">
        <f>'RIMS II Type II Employment'!HU12*VLOOKUP('Equation 4 Type II FTE'!$B12,'Equation 3 FTE Conversion'!$B$10:$E$32,4,FALSE)</f>
        <v>0.26204754829123333</v>
      </c>
      <c r="HV12" s="25">
        <f>'RIMS II Type II Employment'!HV12*VLOOKUP('Equation 4 Type II FTE'!$B12,'Equation 3 FTE Conversion'!$B$10:$E$32,4,FALSE)</f>
        <v>0.16707994056463596</v>
      </c>
      <c r="HW12" s="25">
        <f>'RIMS II Type II Employment'!HW12*VLOOKUP('Equation 4 Type II FTE'!$B12,'Equation 3 FTE Conversion'!$B$10:$E$32,4,FALSE)</f>
        <v>9.6248291233283809E-2</v>
      </c>
      <c r="HX12" s="25">
        <f>'RIMS II Type II Employment'!HX12*VLOOKUP('Equation 4 Type II FTE'!$B12,'Equation 3 FTE Conversion'!$B$10:$E$32,4,FALSE)</f>
        <v>0.13171337295690938</v>
      </c>
      <c r="HY12" s="25">
        <f>'RIMS II Type II Employment'!HY12*VLOOKUP('Equation 4 Type II FTE'!$B12,'Equation 3 FTE Conversion'!$B$10:$E$32,4,FALSE)</f>
        <v>7.6446953937592876E-2</v>
      </c>
      <c r="HZ12" s="25">
        <f>'RIMS II Type II Employment'!HZ12*VLOOKUP('Equation 4 Type II FTE'!$B12,'Equation 3 FTE Conversion'!$B$10:$E$32,4,FALSE)</f>
        <v>3.8223476968796438E-2</v>
      </c>
      <c r="IA12" s="25">
        <f>'RIMS II Type II Employment'!IA12*VLOOKUP('Equation 4 Type II FTE'!$B12,'Equation 3 FTE Conversion'!$B$10:$E$32,4,FALSE)</f>
        <v>4.0686329866270438E-2</v>
      </c>
      <c r="IB12" s="25">
        <f>'RIMS II Type II Employment'!IB12*VLOOKUP('Equation 4 Type II FTE'!$B12,'Equation 3 FTE Conversion'!$B$10:$E$32,4,FALSE)</f>
        <v>5.3591679049034176E-2</v>
      </c>
      <c r="IC12" s="25">
        <f>'RIMS II Type II Employment'!IC12*VLOOKUP('Equation 4 Type II FTE'!$B12,'Equation 3 FTE Conversion'!$B$10:$E$32,4,FALSE)</f>
        <v>3.8124962852897473E-2</v>
      </c>
      <c r="ID12" s="25">
        <f>'RIMS II Type II Employment'!ID12*VLOOKUP('Equation 4 Type II FTE'!$B12,'Equation 3 FTE Conversion'!$B$10:$E$32,4,FALSE)</f>
        <v>3.4184398216939083E-2</v>
      </c>
      <c r="IE12" s="25">
        <f>'RIMS II Type II Employment'!IE12*VLOOKUP('Equation 4 Type II FTE'!$B12,'Equation 3 FTE Conversion'!$B$10:$E$32,4,FALSE)</f>
        <v>2.7978008915304609E-2</v>
      </c>
      <c r="IF12" s="25">
        <f>'RIMS II Type II Employment'!IF12*VLOOKUP('Equation 4 Type II FTE'!$B12,'Equation 3 FTE Conversion'!$B$10:$E$32,4,FALSE)</f>
        <v>7.0930163447251119E-3</v>
      </c>
      <c r="IG12" s="25">
        <f>'RIMS II Type II Employment'!IG12*VLOOKUP('Equation 4 Type II FTE'!$B12,'Equation 3 FTE Conversion'!$B$10:$E$32,4,FALSE)</f>
        <v>6.1078751857355125E-3</v>
      </c>
      <c r="IH12" s="25">
        <f>'RIMS II Type II Employment'!IH12*VLOOKUP('Equation 4 Type II FTE'!$B12,'Equation 3 FTE Conversion'!$B$10:$E$32,4,FALSE)</f>
        <v>5.5167904903417539E-3</v>
      </c>
      <c r="II12" s="25">
        <f>'RIMS II Type II Employment'!II12*VLOOKUP('Equation 4 Type II FTE'!$B12,'Equation 3 FTE Conversion'!$B$10:$E$32,4,FALSE)</f>
        <v>3.8420505200594353E-3</v>
      </c>
      <c r="IJ12" s="25">
        <f>'RIMS II Type II Employment'!IJ12*VLOOKUP('Equation 4 Type II FTE'!$B12,'Equation 3 FTE Conversion'!$B$10:$E$32,4,FALSE)</f>
        <v>9.9203714710252605E-2</v>
      </c>
      <c r="IK12" s="25">
        <f>'RIMS II Type II Employment'!IK12*VLOOKUP('Equation 4 Type II FTE'!$B12,'Equation 3 FTE Conversion'!$B$10:$E$32,4,FALSE)</f>
        <v>1.3102377414561665E-2</v>
      </c>
      <c r="IL12" s="25">
        <f>'RIMS II Type II Employment'!IL12*VLOOKUP('Equation 4 Type II FTE'!$B12,'Equation 3 FTE Conversion'!$B$10:$E$32,4,FALSE)</f>
        <v>1.7042942050520059E-2</v>
      </c>
      <c r="IM12" s="25">
        <f>'RIMS II Type II Employment'!IM12*VLOOKUP('Equation 4 Type II FTE'!$B12,'Equation 3 FTE Conversion'!$B$10:$E$32,4,FALSE)</f>
        <v>2.3347845468053491E-2</v>
      </c>
      <c r="IN12" s="25">
        <f>'RIMS II Type II Employment'!IN12*VLOOKUP('Equation 4 Type II FTE'!$B12,'Equation 3 FTE Conversion'!$B$10:$E$32,4,FALSE)</f>
        <v>1.2905349182763745E-2</v>
      </c>
      <c r="IO12" s="25">
        <f>'RIMS II Type II Employment'!IO12*VLOOKUP('Equation 4 Type II FTE'!$B12,'Equation 3 FTE Conversion'!$B$10:$E$32,4,FALSE)</f>
        <v>7.0930163447251119E-3</v>
      </c>
      <c r="IP12" s="25">
        <f>'RIMS II Type II Employment'!IP12*VLOOKUP('Equation 4 Type II FTE'!$B12,'Equation 3 FTE Conversion'!$B$10:$E$32,4,FALSE)</f>
        <v>2.5613670133729571E-2</v>
      </c>
      <c r="IQ12" s="25">
        <f>'RIMS II Type II Employment'!IQ12*VLOOKUP('Equation 4 Type II FTE'!$B12,'Equation 3 FTE Conversion'!$B$10:$E$32,4,FALSE)</f>
        <v>1.9702823179791978E-2</v>
      </c>
      <c r="IR12" s="25">
        <f>'RIMS II Type II Employment'!IR12*VLOOKUP('Equation 4 Type II FTE'!$B12,'Equation 3 FTE Conversion'!$B$10:$E$32,4,FALSE)</f>
        <v>9.3588410104011883E-3</v>
      </c>
      <c r="IS12" s="25">
        <f>'RIMS II Type II Employment'!IS12*VLOOKUP('Equation 4 Type II FTE'!$B12,'Equation 3 FTE Conversion'!$B$10:$E$32,4,FALSE)</f>
        <v>8.8662704309063894E-3</v>
      </c>
      <c r="IT12" s="25">
        <f>'RIMS II Type II Employment'!IT12*VLOOKUP('Equation 4 Type II FTE'!$B12,'Equation 3 FTE Conversion'!$B$10:$E$32,4,FALSE)</f>
        <v>1.0541010401188707E-2</v>
      </c>
      <c r="IU12" s="25">
        <f>'RIMS II Type II Employment'!IU12*VLOOKUP('Equation 4 Type II FTE'!$B12,'Equation 3 FTE Conversion'!$B$10:$E$32,4,FALSE)</f>
        <v>1.1427637444279347E-2</v>
      </c>
      <c r="IV12" s="25">
        <f>'RIMS II Type II Employment'!IV12*VLOOKUP('Equation 4 Type II FTE'!$B12,'Equation 3 FTE Conversion'!$B$10:$E$32,4,FALSE)</f>
        <v>2.581069836552749E-2</v>
      </c>
      <c r="IW12" s="25">
        <f>'RIMS II Type II Employment'!IW12*VLOOKUP('Equation 4 Type II FTE'!$B12,'Equation 3 FTE Conversion'!$B$10:$E$32,4,FALSE)</f>
        <v>9.1618127786032687E-3</v>
      </c>
      <c r="IX12" s="25">
        <f>'RIMS II Type II Employment'!IX12*VLOOKUP('Equation 4 Type II FTE'!$B12,'Equation 3 FTE Conversion'!$B$10:$E$32,4,FALSE)</f>
        <v>9.1618127786032687E-3</v>
      </c>
      <c r="IY12" s="25">
        <f>'RIMS II Type II Employment'!IY12*VLOOKUP('Equation 4 Type II FTE'!$B12,'Equation 3 FTE Conversion'!$B$10:$E$32,4,FALSE)</f>
        <v>1.6254829123328381E-2</v>
      </c>
      <c r="IZ12" s="25">
        <f>'RIMS II Type II Employment'!IZ12*VLOOKUP('Equation 4 Type II FTE'!$B12,'Equation 3 FTE Conversion'!$B$10:$E$32,4,FALSE)</f>
        <v>9.2603268945022302E-3</v>
      </c>
      <c r="JA12" s="25">
        <f>'RIMS II Type II Employment'!JA12*VLOOKUP('Equation 4 Type II FTE'!$B12,'Equation 3 FTE Conversion'!$B$10:$E$32,4,FALSE)</f>
        <v>1.3200891530460624E-2</v>
      </c>
      <c r="JB12" s="25">
        <f>'RIMS II Type II Employment'!JB12*VLOOKUP('Equation 4 Type II FTE'!$B12,'Equation 3 FTE Conversion'!$B$10:$E$32,4,FALSE)</f>
        <v>8.2751857355126291E-3</v>
      </c>
      <c r="JC12" s="25">
        <f>'RIMS II Type II Employment'!JC12*VLOOKUP('Equation 4 Type II FTE'!$B12,'Equation 3 FTE Conversion'!$B$10:$E$32,4,FALSE)</f>
        <v>8.5707280832095101E-3</v>
      </c>
      <c r="JD12" s="25">
        <f>'RIMS II Type II Employment'!JD12*VLOOKUP('Equation 4 Type II FTE'!$B12,'Equation 3 FTE Conversion'!$B$10:$E$32,4,FALSE)</f>
        <v>9.8514115898959888E-3</v>
      </c>
      <c r="JE12" s="25">
        <f>'RIMS II Type II Employment'!JE12*VLOOKUP('Equation 4 Type II FTE'!$B12,'Equation 3 FTE Conversion'!$B$10:$E$32,4,FALSE)</f>
        <v>8.2751857355126291E-3</v>
      </c>
      <c r="JF12" s="25">
        <f>'RIMS II Type II Employment'!JF12*VLOOKUP('Equation 4 Type II FTE'!$B12,'Equation 3 FTE Conversion'!$B$10:$E$32,4,FALSE)</f>
        <v>8.4722139673105504E-3</v>
      </c>
      <c r="JG12" s="25">
        <f>'RIMS II Type II Employment'!JG12*VLOOKUP('Equation 4 Type II FTE'!$B12,'Equation 3 FTE Conversion'!$B$10:$E$32,4,FALSE)</f>
        <v>9.063298662704309E-3</v>
      </c>
      <c r="JH12" s="25">
        <f>'RIMS II Type II Employment'!JH12*VLOOKUP('Equation 4 Type II FTE'!$B12,'Equation 3 FTE Conversion'!$B$10:$E$32,4,FALSE)</f>
        <v>1.1329123328380387E-2</v>
      </c>
      <c r="JI12" s="25">
        <f>'RIMS II Type II Employment'!JI12*VLOOKUP('Equation 4 Type II FTE'!$B12,'Equation 3 FTE Conversion'!$B$10:$E$32,4,FALSE)</f>
        <v>8.0781575037147113E-3</v>
      </c>
      <c r="JJ12" s="25">
        <f>'RIMS II Type II Employment'!JJ12*VLOOKUP('Equation 4 Type II FTE'!$B12,'Equation 3 FTE Conversion'!$B$10:$E$32,4,FALSE)</f>
        <v>6.5019316493313524E-3</v>
      </c>
      <c r="JK12" s="25">
        <f>'RIMS II Type II Employment'!JK12*VLOOKUP('Equation 4 Type II FTE'!$B12,'Equation 3 FTE Conversion'!$B$10:$E$32,4,FALSE)</f>
        <v>9.5558692421991095E-3</v>
      </c>
      <c r="JL12" s="25">
        <f>'RIMS II Type II Employment'!JL12*VLOOKUP('Equation 4 Type II FTE'!$B12,'Equation 3 FTE Conversion'!$B$10:$E$32,4,FALSE)</f>
        <v>4.9257057949479946E-2</v>
      </c>
      <c r="JM12" s="25">
        <f>'RIMS II Type II Employment'!JM12*VLOOKUP('Equation 4 Type II FTE'!$B12,'Equation 3 FTE Conversion'!$B$10:$E$32,4,FALSE)</f>
        <v>2.7682466567607728E-2</v>
      </c>
      <c r="JN12" s="25">
        <f>'RIMS II Type II Employment'!JN12*VLOOKUP('Equation 4 Type II FTE'!$B12,'Equation 3 FTE Conversion'!$B$10:$E$32,4,FALSE)</f>
        <v>3.4873997028231803E-2</v>
      </c>
      <c r="JO12" s="25">
        <f>'RIMS II Type II Employment'!JO12*VLOOKUP('Equation 4 Type II FTE'!$B12,'Equation 3 FTE Conversion'!$B$10:$E$32,4,FALSE)</f>
        <v>5.3591679049034176E-2</v>
      </c>
      <c r="JP12" s="25">
        <f>'RIMS II Type II Employment'!JP12*VLOOKUP('Equation 4 Type II FTE'!$B12,'Equation 3 FTE Conversion'!$B$10:$E$32,4,FALSE)</f>
        <v>7.6151411589895981E-2</v>
      </c>
      <c r="JQ12" s="25">
        <f>'RIMS II Type II Employment'!JQ12*VLOOKUP('Equation 4 Type II FTE'!$B12,'Equation 3 FTE Conversion'!$B$10:$E$32,4,FALSE)</f>
        <v>1.4087518573551264E-2</v>
      </c>
      <c r="JR12" s="25">
        <f>'RIMS II Type II Employment'!JR12*VLOOKUP('Equation 4 Type II FTE'!$B12,'Equation 3 FTE Conversion'!$B$10:$E$32,4,FALSE)</f>
        <v>2.3446359583952456E-2</v>
      </c>
      <c r="JS12" s="25">
        <f>'RIMS II Type II Employment'!JS12*VLOOKUP('Equation 4 Type II FTE'!$B12,'Equation 3 FTE Conversion'!$B$10:$E$32,4,FALSE)</f>
        <v>3.2411144130757803E-2</v>
      </c>
      <c r="JT12" s="25">
        <f>'RIMS II Type II Employment'!JT12*VLOOKUP('Equation 4 Type II FTE'!$B12,'Equation 3 FTE Conversion'!$B$10:$E$32,4,FALSE)</f>
        <v>1.2511292719167904E-2</v>
      </c>
      <c r="JU12" s="25">
        <f>'RIMS II Type II Employment'!JU12*VLOOKUP('Equation 4 Type II FTE'!$B12,'Equation 3 FTE Conversion'!$B$10:$E$32,4,FALSE)</f>
        <v>6.9945022288261521E-3</v>
      </c>
      <c r="JV12" s="25">
        <f>'RIMS II Type II Employment'!JV12*VLOOKUP('Equation 4 Type II FTE'!$B12,'Equation 3 FTE Conversion'!$B$10:$E$32,4,FALSE)</f>
        <v>6.7974739970282317E-3</v>
      </c>
      <c r="JW12" s="25">
        <f>'RIMS II Type II Employment'!JW12*VLOOKUP('Equation 4 Type II FTE'!$B12,'Equation 3 FTE Conversion'!$B$10:$E$32,4,FALSE)</f>
        <v>6.5019316493313524E-3</v>
      </c>
      <c r="JX12" s="25">
        <f>'RIMS II Type II Employment'!JX12*VLOOKUP('Equation 4 Type II FTE'!$B12,'Equation 3 FTE Conversion'!$B$10:$E$32,4,FALSE)</f>
        <v>6.1078751857355125E-3</v>
      </c>
      <c r="JY12" s="25">
        <f>'RIMS II Type II Employment'!JY12*VLOOKUP('Equation 4 Type II FTE'!$B12,'Equation 3 FTE Conversion'!$B$10:$E$32,4,FALSE)</f>
        <v>6.6004457652303122E-3</v>
      </c>
      <c r="JZ12" s="25">
        <f>'RIMS II Type II Employment'!JZ12*VLOOKUP('Equation 4 Type II FTE'!$B12,'Equation 3 FTE Conversion'!$B$10:$E$32,4,FALSE)</f>
        <v>6.2063893016344731E-3</v>
      </c>
      <c r="KA12" s="25">
        <f>'RIMS II Type II Employment'!KA12*VLOOKUP('Equation 4 Type II FTE'!$B12,'Equation 3 FTE Conversion'!$B$10:$E$32,4,FALSE)</f>
        <v>3.1524517087667164E-3</v>
      </c>
      <c r="KB12" s="25">
        <f>'RIMS II Type II Employment'!KB12*VLOOKUP('Equation 4 Type II FTE'!$B12,'Equation 3 FTE Conversion'!$B$10:$E$32,4,FALSE)</f>
        <v>9.457355126300148E-3</v>
      </c>
      <c r="KC12" s="25">
        <f>'RIMS II Type II Employment'!KC12*VLOOKUP('Equation 4 Type II FTE'!$B12,'Equation 3 FTE Conversion'!$B$10:$E$32,4,FALSE)</f>
        <v>7.2900445765230323E-3</v>
      </c>
      <c r="KD12" s="25">
        <f>'RIMS II Type II Employment'!KD12*VLOOKUP('Equation 4 Type II FTE'!$B12,'Equation 3 FTE Conversion'!$B$10:$E$32,4,FALSE)</f>
        <v>5.3197622585438344E-3</v>
      </c>
      <c r="KE12" s="25">
        <f>'RIMS II Type II Employment'!KE12*VLOOKUP('Equation 4 Type II FTE'!$B12,'Equation 3 FTE Conversion'!$B$10:$E$32,4,FALSE)</f>
        <v>6.7974739970282317E-3</v>
      </c>
      <c r="KF12" s="25">
        <f>'RIMS II Type II Employment'!KF12*VLOOKUP('Equation 4 Type II FTE'!$B12,'Equation 3 FTE Conversion'!$B$10:$E$32,4,FALSE)</f>
        <v>7.0930163447251119E-3</v>
      </c>
      <c r="KG12" s="25">
        <f>'RIMS II Type II Employment'!KG12*VLOOKUP('Equation 4 Type II FTE'!$B12,'Equation 3 FTE Conversion'!$B$10:$E$32,4,FALSE)</f>
        <v>8.8662704309063894E-3</v>
      </c>
      <c r="KH12" s="25">
        <f>'RIMS II Type II Employment'!KH12*VLOOKUP('Equation 4 Type II FTE'!$B12,'Equation 3 FTE Conversion'!$B$10:$E$32,4,FALSE)</f>
        <v>6.9945022288261521E-3</v>
      </c>
      <c r="KI12" s="25">
        <f>'RIMS II Type II Employment'!KI12*VLOOKUP('Equation 4 Type II FTE'!$B12,'Equation 3 FTE Conversion'!$B$10:$E$32,4,FALSE)</f>
        <v>6.9945022288261521E-3</v>
      </c>
      <c r="KJ12" s="25">
        <f>'RIMS II Type II Employment'!KJ12*VLOOKUP('Equation 4 Type II FTE'!$B12,'Equation 3 FTE Conversion'!$B$10:$E$32,4,FALSE)</f>
        <v>9.6543833580980693E-3</v>
      </c>
      <c r="KK12" s="25">
        <f>'RIMS II Type II Employment'!KK12*VLOOKUP('Equation 4 Type II FTE'!$B12,'Equation 3 FTE Conversion'!$B$10:$E$32,4,FALSE)</f>
        <v>8.2751857355126291E-3</v>
      </c>
      <c r="KL12" s="25">
        <f>'RIMS II Type II Employment'!KL12*VLOOKUP('Equation 4 Type II FTE'!$B12,'Equation 3 FTE Conversion'!$B$10:$E$32,4,FALSE)</f>
        <v>1.2905349182763745E-2</v>
      </c>
      <c r="KM12" s="25">
        <f>'RIMS II Type II Employment'!KM12*VLOOKUP('Equation 4 Type II FTE'!$B12,'Equation 3 FTE Conversion'!$B$10:$E$32,4,FALSE)</f>
        <v>1.0146953937592868E-2</v>
      </c>
      <c r="KN12" s="25">
        <f>'RIMS II Type II Employment'!KN12*VLOOKUP('Equation 4 Type II FTE'!$B12,'Equation 3 FTE Conversion'!$B$10:$E$32,4,FALSE)</f>
        <v>5.5167904903417539E-3</v>
      </c>
      <c r="KO12" s="25">
        <f>'RIMS II Type II Employment'!KO12*VLOOKUP('Equation 4 Type II FTE'!$B12,'Equation 3 FTE Conversion'!$B$10:$E$32,4,FALSE)</f>
        <v>5.122734026745914E-3</v>
      </c>
      <c r="KP12" s="25">
        <f>'RIMS II Type II Employment'!KP12*VLOOKUP('Equation 4 Type II FTE'!$B12,'Equation 3 FTE Conversion'!$B$10:$E$32,4,FALSE)</f>
        <v>6.1078751857355125E-3</v>
      </c>
      <c r="KQ12" s="25">
        <f>'RIMS II Type II Employment'!KQ12*VLOOKUP('Equation 4 Type II FTE'!$B12,'Equation 3 FTE Conversion'!$B$10:$E$32,4,FALSE)</f>
        <v>1.3693462109955423E-2</v>
      </c>
      <c r="KR12" s="25">
        <f>'RIMS II Type II Employment'!KR12*VLOOKUP('Equation 4 Type II FTE'!$B12,'Equation 3 FTE Conversion'!$B$10:$E$32,4,FALSE)</f>
        <v>6.2063893016344731E-3</v>
      </c>
      <c r="KS12" s="25">
        <f>'RIMS II Type II Employment'!KS12*VLOOKUP('Equation 4 Type II FTE'!$B12,'Equation 3 FTE Conversion'!$B$10:$E$32,4,FALSE)</f>
        <v>1.5072659732540862E-2</v>
      </c>
      <c r="KT12" s="25">
        <f>'RIMS II Type II Employment'!KT12*VLOOKUP('Equation 4 Type II FTE'!$B12,'Equation 3 FTE Conversion'!$B$10:$E$32,4,FALSE)</f>
        <v>1.2117236255572067E-2</v>
      </c>
      <c r="KU12" s="25">
        <f>'RIMS II Type II Employment'!KU12*VLOOKUP('Equation 4 Type II FTE'!$B12,'Equation 3 FTE Conversion'!$B$10:$E$32,4,FALSE)</f>
        <v>1.1526151560178307E-2</v>
      </c>
      <c r="KV12" s="25">
        <f>'RIMS II Type II Employment'!KV12*VLOOKUP('Equation 4 Type II FTE'!$B12,'Equation 3 FTE Conversion'!$B$10:$E$32,4,FALSE)</f>
        <v>4.9257057949479944E-3</v>
      </c>
      <c r="KW12" s="25">
        <f>'RIMS II Type II Employment'!KW12*VLOOKUP('Equation 4 Type II FTE'!$B12,'Equation 3 FTE Conversion'!$B$10:$E$32,4,FALSE)</f>
        <v>9.6543833580980693E-3</v>
      </c>
      <c r="KX12" s="25">
        <f>'RIMS II Type II Employment'!KX12*VLOOKUP('Equation 4 Type II FTE'!$B12,'Equation 3 FTE Conversion'!$B$10:$E$32,4,FALSE)</f>
        <v>9.1618127786032687E-3</v>
      </c>
      <c r="KY12" s="25">
        <f>'RIMS II Type II Employment'!KY12*VLOOKUP('Equation 4 Type II FTE'!$B12,'Equation 3 FTE Conversion'!$B$10:$E$32,4,FALSE)</f>
        <v>9.1618127786032687E-3</v>
      </c>
      <c r="KZ12" s="25">
        <f>'RIMS II Type II Employment'!KZ12*VLOOKUP('Equation 4 Type II FTE'!$B12,'Equation 3 FTE Conversion'!$B$10:$E$32,4,FALSE)</f>
        <v>1.0541010401188707E-2</v>
      </c>
      <c r="LA12" s="25">
        <f>'RIMS II Type II Employment'!LA12*VLOOKUP('Equation 4 Type II FTE'!$B12,'Equation 3 FTE Conversion'!$B$10:$E$32,4,FALSE)</f>
        <v>9.3588410104011883E-3</v>
      </c>
      <c r="LB12" s="25">
        <f>'RIMS II Type II Employment'!LB12*VLOOKUP('Equation 4 Type II FTE'!$B12,'Equation 3 FTE Conversion'!$B$10:$E$32,4,FALSE)</f>
        <v>1.1033580980683508E-2</v>
      </c>
      <c r="LC12" s="25">
        <f>'RIMS II Type II Employment'!LC12*VLOOKUP('Equation 4 Type II FTE'!$B12,'Equation 3 FTE Conversion'!$B$10:$E$32,4,FALSE)</f>
        <v>9.9499257057949486E-3</v>
      </c>
      <c r="LD12" s="25">
        <f>'RIMS II Type II Employment'!LD12*VLOOKUP('Equation 4 Type II FTE'!$B12,'Equation 3 FTE Conversion'!$B$10:$E$32,4,FALSE)</f>
        <v>1.0639524517087669E-2</v>
      </c>
      <c r="LE12" s="25">
        <f>'RIMS II Type II Employment'!LE12*VLOOKUP('Equation 4 Type II FTE'!$B12,'Equation 3 FTE Conversion'!$B$10:$E$32,4,FALSE)</f>
        <v>1.0639524517087669E-2</v>
      </c>
      <c r="LF12" s="25">
        <f>'RIMS II Type II Employment'!LF12*VLOOKUP('Equation 4 Type II FTE'!$B12,'Equation 3 FTE Conversion'!$B$10:$E$32,4,FALSE)</f>
        <v>6.8959881129271924E-3</v>
      </c>
      <c r="LG12" s="25">
        <f>'RIMS II Type II Employment'!LG12*VLOOKUP('Equation 4 Type II FTE'!$B12,'Equation 3 FTE Conversion'!$B$10:$E$32,4,FALSE)</f>
        <v>9.457355126300148E-3</v>
      </c>
      <c r="LH12" s="25">
        <f>'RIMS II Type II Employment'!LH12*VLOOKUP('Equation 4 Type II FTE'!$B12,'Equation 3 FTE Conversion'!$B$10:$E$32,4,FALSE)</f>
        <v>9.9499257057949486E-3</v>
      </c>
      <c r="LI12" s="25">
        <f>'RIMS II Type II Employment'!LI12*VLOOKUP('Equation 4 Type II FTE'!$B12,'Equation 3 FTE Conversion'!$B$10:$E$32,4,FALSE)</f>
        <v>9.7528974739970291E-3</v>
      </c>
      <c r="LJ12" s="25">
        <f>'RIMS II Type II Employment'!LJ12*VLOOKUP('Equation 4 Type II FTE'!$B12,'Equation 3 FTE Conversion'!$B$10:$E$32,4,FALSE)</f>
        <v>7.3885586924219912E-3</v>
      </c>
      <c r="LK12" s="25">
        <f>'RIMS II Type II Employment'!LK12*VLOOKUP('Equation 4 Type II FTE'!$B12,'Equation 3 FTE Conversion'!$B$10:$E$32,4,FALSE)</f>
        <v>9.8514115898959888E-3</v>
      </c>
      <c r="LL12" s="25">
        <f>'RIMS II Type II Employment'!LL12*VLOOKUP('Equation 4 Type II FTE'!$B12,'Equation 3 FTE Conversion'!$B$10:$E$32,4,FALSE)</f>
        <v>1.0245468053491828E-2</v>
      </c>
      <c r="LM12" s="25">
        <f>'RIMS II Type II Employment'!LM12*VLOOKUP('Equation 4 Type II FTE'!$B12,'Equation 3 FTE Conversion'!$B$10:$E$32,4,FALSE)</f>
        <v>1.2708320950965826E-2</v>
      </c>
      <c r="LN12" s="25">
        <f>'RIMS II Type II Employment'!LN12*VLOOKUP('Equation 4 Type II FTE'!$B12,'Equation 3 FTE Conversion'!$B$10:$E$32,4,FALSE)</f>
        <v>1.0639524517087669E-2</v>
      </c>
      <c r="LO12" s="25">
        <f>'RIMS II Type II Employment'!LO12*VLOOKUP('Equation 4 Type II FTE'!$B12,'Equation 3 FTE Conversion'!$B$10:$E$32,4,FALSE)</f>
        <v>9.063298662704309E-3</v>
      </c>
      <c r="LP12" s="25">
        <f>'RIMS II Type II Employment'!LP12*VLOOKUP('Equation 4 Type II FTE'!$B12,'Equation 3 FTE Conversion'!$B$10:$E$32,4,FALSE)</f>
        <v>1.0836552748885587E-2</v>
      </c>
      <c r="LQ12" s="25">
        <f>'RIMS II Type II Employment'!LQ12*VLOOKUP('Equation 4 Type II FTE'!$B12,'Equation 3 FTE Conversion'!$B$10:$E$32,4,FALSE)</f>
        <v>7.9796433878157498E-3</v>
      </c>
      <c r="LR12" s="25">
        <f>'RIMS II Type II Employment'!LR12*VLOOKUP('Equation 4 Type II FTE'!$B12,'Equation 3 FTE Conversion'!$B$10:$E$32,4,FALSE)</f>
        <v>1.0343982169390789E-2</v>
      </c>
      <c r="LS12" s="25">
        <f>'RIMS II Type II Employment'!LS12*VLOOKUP('Equation 4 Type II FTE'!$B12,'Equation 3 FTE Conversion'!$B$10:$E$32,4,FALSE)</f>
        <v>8.9647845468053509E-3</v>
      </c>
      <c r="LT12" s="25">
        <f>'RIMS II Type II Employment'!LT12*VLOOKUP('Equation 4 Type II FTE'!$B12,'Equation 3 FTE Conversion'!$B$10:$E$32,4,FALSE)</f>
        <v>1.1821693907875186E-2</v>
      </c>
      <c r="LU12" s="25">
        <f>'RIMS II Type II Employment'!LU12*VLOOKUP('Equation 4 Type II FTE'!$B12,'Equation 3 FTE Conversion'!$B$10:$E$32,4,FALSE)</f>
        <v>1.0343982169390789E-2</v>
      </c>
      <c r="LV12" s="25">
        <f>'RIMS II Type II Employment'!LV12*VLOOKUP('Equation 4 Type II FTE'!$B12,'Equation 3 FTE Conversion'!$B$10:$E$32,4,FALSE)</f>
        <v>9.6543833580980693E-3</v>
      </c>
      <c r="LW12" s="25">
        <f>'RIMS II Type II Employment'!LW12*VLOOKUP('Equation 4 Type II FTE'!$B12,'Equation 3 FTE Conversion'!$B$10:$E$32,4,FALSE)</f>
        <v>1.1526151560178307E-2</v>
      </c>
      <c r="LX12" s="25">
        <f>'RIMS II Type II Employment'!LX12*VLOOKUP('Equation 4 Type II FTE'!$B12,'Equation 3 FTE Conversion'!$B$10:$E$32,4,FALSE)</f>
        <v>1.0245468053491828E-2</v>
      </c>
      <c r="LY12" s="25">
        <f>'RIMS II Type II Employment'!LY12*VLOOKUP('Equation 4 Type II FTE'!$B12,'Equation 3 FTE Conversion'!$B$10:$E$32,4,FALSE)</f>
        <v>9.5558692421991095E-3</v>
      </c>
      <c r="LZ12" s="25">
        <f>'RIMS II Type II Employment'!LZ12*VLOOKUP('Equation 4 Type II FTE'!$B12,'Equation 3 FTE Conversion'!$B$10:$E$32,4,FALSE)</f>
        <v>8.5707280832095101E-3</v>
      </c>
      <c r="MA12" s="25">
        <f>'RIMS II Type II Employment'!MA12*VLOOKUP('Equation 4 Type II FTE'!$B12,'Equation 3 FTE Conversion'!$B$10:$E$32,4,FALSE)</f>
        <v>6.6004457652303122E-3</v>
      </c>
      <c r="MB12" s="25">
        <f>'RIMS II Type II Employment'!MB12*VLOOKUP('Equation 4 Type II FTE'!$B12,'Equation 3 FTE Conversion'!$B$10:$E$32,4,FALSE)</f>
        <v>9.2603268945022302E-3</v>
      </c>
      <c r="MC12" s="25">
        <f>'RIMS II Type II Employment'!MC12*VLOOKUP('Equation 4 Type II FTE'!$B12,'Equation 3 FTE Conversion'!$B$10:$E$32,4,FALSE)</f>
        <v>1.0738038632986627E-2</v>
      </c>
      <c r="MD12" s="25">
        <f>'RIMS II Type II Employment'!MD12*VLOOKUP('Equation 4 Type II FTE'!$B12,'Equation 3 FTE Conversion'!$B$10:$E$32,4,FALSE)</f>
        <v>1.1132095096582466E-2</v>
      </c>
      <c r="ME12" s="25">
        <f>'RIMS II Type II Employment'!ME12*VLOOKUP('Equation 4 Type II FTE'!$B12,'Equation 3 FTE Conversion'!$B$10:$E$32,4,FALSE)</f>
        <v>1.0738038632986627E-2</v>
      </c>
      <c r="MF12" s="25">
        <f>'RIMS II Type II Employment'!MF12*VLOOKUP('Equation 4 Type II FTE'!$B12,'Equation 3 FTE Conversion'!$B$10:$E$32,4,FALSE)</f>
        <v>1.0343982169390789E-2</v>
      </c>
      <c r="MG12" s="25">
        <f>'RIMS II Type II Employment'!MG12*VLOOKUP('Equation 4 Type II FTE'!$B12,'Equation 3 FTE Conversion'!$B$10:$E$32,4,FALSE)</f>
        <v>9.9499257057949486E-3</v>
      </c>
      <c r="MH12" s="25">
        <f>'RIMS II Type II Employment'!MH12*VLOOKUP('Equation 4 Type II FTE'!$B12,'Equation 3 FTE Conversion'!$B$10:$E$32,4,FALSE)</f>
        <v>1.0935066864784548E-2</v>
      </c>
      <c r="MI12" s="25">
        <f>'RIMS II Type II Employment'!MI12*VLOOKUP('Equation 4 Type II FTE'!$B12,'Equation 3 FTE Conversion'!$B$10:$E$32,4,FALSE)</f>
        <v>9.9499257057949486E-3</v>
      </c>
      <c r="MJ12" s="25">
        <f>'RIMS II Type II Employment'!MJ12*VLOOKUP('Equation 4 Type II FTE'!$B12,'Equation 3 FTE Conversion'!$B$10:$E$32,4,FALSE)</f>
        <v>9.8514115898959888E-3</v>
      </c>
      <c r="MK12" s="25">
        <f>'RIMS II Type II Employment'!MK12*VLOOKUP('Equation 4 Type II FTE'!$B12,'Equation 3 FTE Conversion'!$B$10:$E$32,4,FALSE)</f>
        <v>8.4722139673105504E-3</v>
      </c>
      <c r="ML12" s="25">
        <f>'RIMS II Type II Employment'!ML12*VLOOKUP('Equation 4 Type II FTE'!$B12,'Equation 3 FTE Conversion'!$B$10:$E$32,4,FALSE)</f>
        <v>1.0639524517087669E-2</v>
      </c>
      <c r="MM12" s="25">
        <f>'RIMS II Type II Employment'!MM12*VLOOKUP('Equation 4 Type II FTE'!$B12,'Equation 3 FTE Conversion'!$B$10:$E$32,4,FALSE)</f>
        <v>6.698959881129272E-3</v>
      </c>
      <c r="MN12" s="25">
        <f>'RIMS II Type II Employment'!MN12*VLOOKUP('Equation 4 Type II FTE'!$B12,'Equation 3 FTE Conversion'!$B$10:$E$32,4,FALSE)</f>
        <v>9.7528974739970291E-3</v>
      </c>
      <c r="MO12" s="25">
        <f>'RIMS II Type II Employment'!MO12*VLOOKUP('Equation 4 Type II FTE'!$B12,'Equation 3 FTE Conversion'!$B$10:$E$32,4,FALSE)</f>
        <v>8.2751857355126291E-3</v>
      </c>
      <c r="MP12" s="25">
        <f>'RIMS II Type II Employment'!MP12*VLOOKUP('Equation 4 Type II FTE'!$B12,'Equation 3 FTE Conversion'!$B$10:$E$32,4,FALSE)</f>
        <v>7.8811292719167918E-3</v>
      </c>
      <c r="MQ12" s="25">
        <f>'RIMS II Type II Employment'!MQ12*VLOOKUP('Equation 4 Type II FTE'!$B12,'Equation 3 FTE Conversion'!$B$10:$E$32,4,FALSE)</f>
        <v>9.1618127786032687E-3</v>
      </c>
      <c r="MR12" s="25">
        <f>'RIMS II Type II Employment'!MR12*VLOOKUP('Equation 4 Type II FTE'!$B12,'Equation 3 FTE Conversion'!$B$10:$E$32,4,FALSE)</f>
        <v>1.1230609212481427E-2</v>
      </c>
      <c r="MS12" s="25">
        <f>'RIMS II Type II Employment'!MS12*VLOOKUP('Equation 4 Type II FTE'!$B12,'Equation 3 FTE Conversion'!$B$10:$E$32,4,FALSE)</f>
        <v>8.9647845468053509E-3</v>
      </c>
      <c r="MT12" s="25">
        <f>'RIMS II Type II Employment'!MT12*VLOOKUP('Equation 4 Type II FTE'!$B12,'Equation 3 FTE Conversion'!$B$10:$E$32,4,FALSE)</f>
        <v>1.0245468053491828E-2</v>
      </c>
      <c r="MU12" s="25">
        <f>'RIMS II Type II Employment'!MU12*VLOOKUP('Equation 4 Type II FTE'!$B12,'Equation 3 FTE Conversion'!$B$10:$E$32,4,FALSE)</f>
        <v>1.0245468053491828E-2</v>
      </c>
      <c r="MV12" s="25">
        <f>'RIMS II Type II Employment'!MV12*VLOOKUP('Equation 4 Type II FTE'!$B12,'Equation 3 FTE Conversion'!$B$10:$E$32,4,FALSE)</f>
        <v>9.3588410104011883E-3</v>
      </c>
      <c r="MW12" s="25">
        <f>'RIMS II Type II Employment'!MW12*VLOOKUP('Equation 4 Type II FTE'!$B12,'Equation 3 FTE Conversion'!$B$10:$E$32,4,FALSE)</f>
        <v>9.2603268945022302E-3</v>
      </c>
      <c r="MX12" s="25">
        <f>'RIMS II Type II Employment'!MX12*VLOOKUP('Equation 4 Type II FTE'!$B12,'Equation 3 FTE Conversion'!$B$10:$E$32,4,FALSE)</f>
        <v>9.2603268945022302E-3</v>
      </c>
      <c r="MY12" s="25">
        <f>'RIMS II Type II Employment'!MY12*VLOOKUP('Equation 4 Type II FTE'!$B12,'Equation 3 FTE Conversion'!$B$10:$E$32,4,FALSE)</f>
        <v>9.5558692421991095E-3</v>
      </c>
      <c r="MZ12" s="25">
        <f>'RIMS II Type II Employment'!MZ12*VLOOKUP('Equation 4 Type II FTE'!$B12,'Equation 3 FTE Conversion'!$B$10:$E$32,4,FALSE)</f>
        <v>6.3049034175334329E-3</v>
      </c>
      <c r="NA12" s="25">
        <f>'RIMS II Type II Employment'!NA12*VLOOKUP('Equation 4 Type II FTE'!$B12,'Equation 3 FTE Conversion'!$B$10:$E$32,4,FALSE)</f>
        <v>1.0935066864784548E-2</v>
      </c>
      <c r="NB12" s="25">
        <f>'RIMS II Type II Employment'!NB12*VLOOKUP('Equation 4 Type II FTE'!$B12,'Equation 3 FTE Conversion'!$B$10:$E$32,4,FALSE)</f>
        <v>7.2900445765230323E-3</v>
      </c>
      <c r="NC12" s="25">
        <f>'RIMS II Type II Employment'!NC12*VLOOKUP('Equation 4 Type II FTE'!$B12,'Equation 3 FTE Conversion'!$B$10:$E$32,4,FALSE)</f>
        <v>1.2412778603268946E-2</v>
      </c>
      <c r="ND12" s="25">
        <f>'RIMS II Type II Employment'!ND12*VLOOKUP('Equation 4 Type II FTE'!$B12,'Equation 3 FTE Conversion'!$B$10:$E$32,4,FALSE)</f>
        <v>9.8514115898959888E-3</v>
      </c>
      <c r="NE12" s="25">
        <f>'RIMS II Type II Employment'!NE12*VLOOKUP('Equation 4 Type II FTE'!$B12,'Equation 3 FTE Conversion'!$B$10:$E$32,4,FALSE)</f>
        <v>1.4678603268945023E-2</v>
      </c>
      <c r="NF12" s="25">
        <f>'RIMS II Type II Employment'!NF12*VLOOKUP('Equation 4 Type II FTE'!$B12,'Equation 3 FTE Conversion'!$B$10:$E$32,4,FALSE)</f>
        <v>9.457355126300148E-3</v>
      </c>
      <c r="NG12" s="332">
        <f>'RIMS II Type II Employment'!NG12*VLOOKUP('Equation 4 Type II FTE'!$B12,'Equation 3 FTE Conversion'!$B$10:$E$32,4,FALSE)</f>
        <v>1.2215750371471025E-2</v>
      </c>
      <c r="NH12" s="378">
        <f>'RIMS II Type II Employment'!NH12*VLOOKUP('Equation 4 Type II FTE'!$B12,'Equation 3 FTE Conversion'!$B$10:$E$32,4,FALSE)</f>
        <v>1.8422139673105499E-2</v>
      </c>
      <c r="NI12" s="332">
        <f>'RIMS II Type II Employment'!NI12*VLOOKUP('Equation 4 Type II FTE'!$B12,'Equation 3 FTE Conversion'!$B$10:$E$32,4,FALSE)</f>
        <v>3.1918573551262999E-2</v>
      </c>
      <c r="NJ12" s="334">
        <f>'RIMS II Type II Employment'!NJ12*VLOOKUP('Equation 4 Type II FTE'!$B12,'Equation 3 FTE Conversion'!$B$10:$E$32,4,FALSE)</f>
        <v>1.2412778603268946E-2</v>
      </c>
    </row>
    <row r="13" spans="1:374" x14ac:dyDescent="0.3">
      <c r="B13" s="83" t="s">
        <v>559</v>
      </c>
      <c r="C13" s="25">
        <f>'RIMS II Type II Employment'!C13*VLOOKUP('Equation 4 Type II FTE'!$B13,'Equation 3 FTE Conversion'!$B$10:$E$32,4,FALSE)</f>
        <v>2.368233151183971E-2</v>
      </c>
      <c r="D13" s="25">
        <f>'RIMS II Type II Employment'!D13*VLOOKUP('Equation 4 Type II FTE'!$B13,'Equation 3 FTE Conversion'!$B$10:$E$32,4,FALSE)</f>
        <v>2.4772313296903464E-2</v>
      </c>
      <c r="E13" s="25">
        <f>'RIMS II Type II Employment'!E13*VLOOKUP('Equation 4 Type II FTE'!$B13,'Equation 3 FTE Conversion'!$B$10:$E$32,4,FALSE)</f>
        <v>2.2592349726775957E-2</v>
      </c>
      <c r="F13" s="25">
        <f>'RIMS II Type II Employment'!F13*VLOOKUP('Equation 4 Type II FTE'!$B13,'Equation 3 FTE Conversion'!$B$10:$E$32,4,FALSE)</f>
        <v>3.1014936247723134E-2</v>
      </c>
      <c r="G13" s="25">
        <f>'RIMS II Type II Employment'!G13*VLOOKUP('Equation 4 Type II FTE'!$B13,'Equation 3 FTE Conversion'!$B$10:$E$32,4,FALSE)</f>
        <v>2.5267759562841528E-2</v>
      </c>
      <c r="H13" s="25">
        <f>'RIMS II Type II Employment'!H13*VLOOKUP('Equation 4 Type II FTE'!$B13,'Equation 3 FTE Conversion'!$B$10:$E$32,4,FALSE)</f>
        <v>2.4177777777777781E-2</v>
      </c>
      <c r="I13" s="25">
        <f>'RIMS II Type II Employment'!I13*VLOOKUP('Equation 4 Type II FTE'!$B13,'Equation 3 FTE Conversion'!$B$10:$E$32,4,FALSE)</f>
        <v>1.4962477231329692E-2</v>
      </c>
      <c r="J13" s="25">
        <f>'RIMS II Type II Employment'!J13*VLOOKUP('Equation 4 Type II FTE'!$B13,'Equation 3 FTE Conversion'!$B$10:$E$32,4,FALSE)</f>
        <v>2.1205100182149363E-2</v>
      </c>
      <c r="K13" s="25">
        <f>'RIMS II Type II Employment'!K13*VLOOKUP('Equation 4 Type II FTE'!$B13,'Equation 3 FTE Conversion'!$B$10:$E$32,4,FALSE)</f>
        <v>1.2386156648451732E-2</v>
      </c>
      <c r="L13" s="25">
        <f>'RIMS II Type II Employment'!L13*VLOOKUP('Equation 4 Type II FTE'!$B13,'Equation 3 FTE Conversion'!$B$10:$E$32,4,FALSE)</f>
        <v>2.0808743169398909E-2</v>
      </c>
      <c r="M13" s="25">
        <f>'RIMS II Type II Employment'!M13*VLOOKUP('Equation 4 Type II FTE'!$B13,'Equation 3 FTE Conversion'!$B$10:$E$32,4,FALSE)</f>
        <v>1.4764298724954463E-2</v>
      </c>
      <c r="N13" s="25">
        <f>'RIMS II Type II Employment'!N13*VLOOKUP('Equation 4 Type II FTE'!$B13,'Equation 3 FTE Conversion'!$B$10:$E$32,4,FALSE)</f>
        <v>2.4475045537340621E-2</v>
      </c>
      <c r="O13" s="25">
        <f>'RIMS II Type II Employment'!O13*VLOOKUP('Equation 4 Type II FTE'!$B13,'Equation 3 FTE Conversion'!$B$10:$E$32,4,FALSE)</f>
        <v>2.1006921675774136E-2</v>
      </c>
      <c r="P13" s="25">
        <f>'RIMS II Type II Employment'!P13*VLOOKUP('Equation 4 Type II FTE'!$B13,'Equation 3 FTE Conversion'!$B$10:$E$32,4,FALSE)</f>
        <v>2.4078688524590164E-2</v>
      </c>
      <c r="Q13" s="25">
        <f>'RIMS II Type II Employment'!Q13*VLOOKUP('Equation 4 Type II FTE'!$B13,'Equation 3 FTE Conversion'!$B$10:$E$32,4,FALSE)</f>
        <v>0</v>
      </c>
      <c r="R13" s="25">
        <f>'RIMS II Type II Employment'!R13*VLOOKUP('Equation 4 Type II FTE'!$B13,'Equation 3 FTE Conversion'!$B$10:$E$32,4,FALSE)</f>
        <v>4.419380692167578E-2</v>
      </c>
      <c r="S13" s="25">
        <f>'RIMS II Type II Employment'!S13*VLOOKUP('Equation 4 Type II FTE'!$B13,'Equation 3 FTE Conversion'!$B$10:$E$32,4,FALSE)</f>
        <v>3.1510382513661207E-2</v>
      </c>
      <c r="T13" s="25">
        <f>'RIMS II Type II Employment'!T13*VLOOKUP('Equation 4 Type II FTE'!$B13,'Equation 3 FTE Conversion'!$B$10:$E$32,4,FALSE)</f>
        <v>4.4094717668488159E-2</v>
      </c>
      <c r="U13" s="25">
        <f>'RIMS II Type II Employment'!U13*VLOOKUP('Equation 4 Type II FTE'!$B13,'Equation 3 FTE Conversion'!$B$10:$E$32,4,FALSE)</f>
        <v>1.3575227686703098E-2</v>
      </c>
      <c r="V13" s="25">
        <f>'RIMS II Type II Employment'!V13*VLOOKUP('Equation 4 Type II FTE'!$B13,'Equation 3 FTE Conversion'!$B$10:$E$32,4,FALSE)</f>
        <v>1.6349726775956284E-2</v>
      </c>
      <c r="W13" s="25">
        <f>'RIMS II Type II Employment'!W13*VLOOKUP('Equation 4 Type II FTE'!$B13,'Equation 3 FTE Conversion'!$B$10:$E$32,4,FALSE)</f>
        <v>1.1212939890710383</v>
      </c>
      <c r="X13" s="25">
        <f>'RIMS II Type II Employment'!X13*VLOOKUP('Equation 4 Type II FTE'!$B13,'Equation 3 FTE Conversion'!$B$10:$E$32,4,FALSE)</f>
        <v>1.0953326047358833</v>
      </c>
      <c r="Y13" s="25">
        <f>'RIMS II Type II Employment'!Y13*VLOOKUP('Equation 4 Type II FTE'!$B13,'Equation 3 FTE Conversion'!$B$10:$E$32,4,FALSE)</f>
        <v>1.9054863387978143</v>
      </c>
      <c r="Z13" s="25">
        <f>'RIMS II Type II Employment'!Z13*VLOOKUP('Equation 4 Type II FTE'!$B13,'Equation 3 FTE Conversion'!$B$10:$E$32,4,FALSE)</f>
        <v>2.3385063752276867E-2</v>
      </c>
      <c r="AA13" s="25">
        <f>'RIMS II Type II Employment'!AA13*VLOOKUP('Equation 4 Type II FTE'!$B13,'Equation 3 FTE Conversion'!$B$10:$E$32,4,FALSE)</f>
        <v>1.8727868852459018E-2</v>
      </c>
      <c r="AB13" s="25">
        <f>'RIMS II Type II Employment'!AB13*VLOOKUP('Equation 4 Type II FTE'!$B13,'Equation 3 FTE Conversion'!$B$10:$E$32,4,FALSE)</f>
        <v>2.3385063752276867E-2</v>
      </c>
      <c r="AC13" s="25">
        <f>'RIMS II Type II Employment'!AC13*VLOOKUP('Equation 4 Type II FTE'!$B13,'Equation 3 FTE Conversion'!$B$10:$E$32,4,FALSE)</f>
        <v>1.7836065573770491E-2</v>
      </c>
      <c r="AD13" s="25">
        <f>'RIMS II Type II Employment'!AD13*VLOOKUP('Equation 4 Type II FTE'!$B13,'Equation 3 FTE Conversion'!$B$10:$E$32,4,FALSE)</f>
        <v>3.2005828779599274E-2</v>
      </c>
      <c r="AE13" s="25">
        <f>'RIMS II Type II Employment'!AE13*VLOOKUP('Equation 4 Type II FTE'!$B13,'Equation 3 FTE Conversion'!$B$10:$E$32,4,FALSE)</f>
        <v>3.5573041894353369E-2</v>
      </c>
      <c r="AF13" s="25">
        <f>'RIMS II Type II Employment'!AF13*VLOOKUP('Equation 4 Type II FTE'!$B13,'Equation 3 FTE Conversion'!$B$10:$E$32,4,FALSE)</f>
        <v>2.4574134790528234E-2</v>
      </c>
      <c r="AG13" s="25">
        <f>'RIMS II Type II Employment'!AG13*VLOOKUP('Equation 4 Type II FTE'!$B13,'Equation 3 FTE Conversion'!$B$10:$E$32,4,FALSE)</f>
        <v>2.3880510018214937E-2</v>
      </c>
      <c r="AH13" s="25">
        <f>'RIMS II Type II Employment'!AH13*VLOOKUP('Equation 4 Type II FTE'!$B13,'Equation 3 FTE Conversion'!$B$10:$E$32,4,FALSE)</f>
        <v>3.6960291438979963E-2</v>
      </c>
      <c r="AI13" s="25">
        <f>'RIMS II Type II Employment'!AI13*VLOOKUP('Equation 4 Type II FTE'!$B13,'Equation 3 FTE Conversion'!$B$10:$E$32,4,FALSE)</f>
        <v>5.231912568306011E-2</v>
      </c>
      <c r="AJ13" s="25">
        <f>'RIMS II Type II Employment'!AJ13*VLOOKUP('Equation 4 Type II FTE'!$B13,'Equation 3 FTE Conversion'!$B$10:$E$32,4,FALSE)</f>
        <v>0.1223752276867031</v>
      </c>
      <c r="AK13" s="25">
        <f>'RIMS II Type II Employment'!AK13*VLOOKUP('Equation 4 Type II FTE'!$B13,'Equation 3 FTE Conversion'!$B$10:$E$32,4,FALSE)</f>
        <v>3.4978506375227689E-2</v>
      </c>
      <c r="AL13" s="25">
        <f>'RIMS II Type II Employment'!AL13*VLOOKUP('Equation 4 Type II FTE'!$B13,'Equation 3 FTE Conversion'!$B$10:$E$32,4,FALSE)</f>
        <v>2.6555919854280512E-2</v>
      </c>
      <c r="AM13" s="25">
        <f>'RIMS II Type II Employment'!AM13*VLOOKUP('Equation 4 Type II FTE'!$B13,'Equation 3 FTE Conversion'!$B$10:$E$32,4,FALSE)</f>
        <v>2.5664116575591985E-2</v>
      </c>
      <c r="AN13" s="25">
        <f>'RIMS II Type II Employment'!AN13*VLOOKUP('Equation 4 Type II FTE'!$B13,'Equation 3 FTE Conversion'!$B$10:$E$32,4,FALSE)</f>
        <v>7.0254280510018224E-2</v>
      </c>
      <c r="AO13" s="25">
        <f>'RIMS II Type II Employment'!AO13*VLOOKUP('Equation 4 Type II FTE'!$B13,'Equation 3 FTE Conversion'!$B$10:$E$32,4,FALSE)</f>
        <v>1.7142440801457194E-2</v>
      </c>
      <c r="AP13" s="25">
        <f>'RIMS II Type II Employment'!AP13*VLOOKUP('Equation 4 Type II FTE'!$B13,'Equation 3 FTE Conversion'!$B$10:$E$32,4,FALSE)</f>
        <v>2.2493260473588343E-2</v>
      </c>
      <c r="AQ13" s="25">
        <f>'RIMS II Type II Employment'!AQ13*VLOOKUP('Equation 4 Type II FTE'!$B13,'Equation 3 FTE Conversion'!$B$10:$E$32,4,FALSE)</f>
        <v>3.9140255009107471E-2</v>
      </c>
      <c r="AR13" s="25">
        <f>'RIMS II Type II Employment'!AR13*VLOOKUP('Equation 4 Type II FTE'!$B13,'Equation 3 FTE Conversion'!$B$10:$E$32,4,FALSE)</f>
        <v>5.2517304189435336E-2</v>
      </c>
      <c r="AS13" s="25">
        <f>'RIMS II Type II Employment'!AS13*VLOOKUP('Equation 4 Type II FTE'!$B13,'Equation 3 FTE Conversion'!$B$10:$E$32,4,FALSE)</f>
        <v>2.7249544626593809E-2</v>
      </c>
      <c r="AT13" s="25">
        <f>'RIMS II Type II Employment'!AT13*VLOOKUP('Equation 4 Type II FTE'!$B13,'Equation 3 FTE Conversion'!$B$10:$E$32,4,FALSE)</f>
        <v>3.5077595628415302E-2</v>
      </c>
      <c r="AU13" s="25">
        <f>'RIMS II Type II Employment'!AU13*VLOOKUP('Equation 4 Type II FTE'!$B13,'Equation 3 FTE Conversion'!$B$10:$E$32,4,FALSE)</f>
        <v>2.1006921675774136E-2</v>
      </c>
      <c r="AV13" s="25">
        <f>'RIMS II Type II Employment'!AV13*VLOOKUP('Equation 4 Type II FTE'!$B13,'Equation 3 FTE Conversion'!$B$10:$E$32,4,FALSE)</f>
        <v>3.4681238615664849E-2</v>
      </c>
      <c r="AW13" s="25">
        <f>'RIMS II Type II Employment'!AW13*VLOOKUP('Equation 4 Type II FTE'!$B13,'Equation 3 FTE Conversion'!$B$10:$E$32,4,FALSE)</f>
        <v>0.14972386156648454</v>
      </c>
      <c r="AX13" s="25">
        <f>'RIMS II Type II Employment'!AX13*VLOOKUP('Equation 4 Type II FTE'!$B13,'Equation 3 FTE Conversion'!$B$10:$E$32,4,FALSE)</f>
        <v>3.180765027322404E-2</v>
      </c>
      <c r="AY13" s="25">
        <f>'RIMS II Type II Employment'!AY13*VLOOKUP('Equation 4 Type II FTE'!$B13,'Equation 3 FTE Conversion'!$B$10:$E$32,4,FALSE)</f>
        <v>3.4185792349726782E-2</v>
      </c>
      <c r="AZ13" s="25">
        <f>'RIMS II Type II Employment'!AZ13*VLOOKUP('Equation 4 Type II FTE'!$B13,'Equation 3 FTE Conversion'!$B$10:$E$32,4,FALSE)</f>
        <v>1.7439708561020038E-2</v>
      </c>
      <c r="BA13" s="25">
        <f>'RIMS II Type II Employment'!BA13*VLOOKUP('Equation 4 Type II FTE'!$B13,'Equation 3 FTE Conversion'!$B$10:$E$32,4,FALSE)</f>
        <v>1.8727868852459018E-2</v>
      </c>
      <c r="BB13" s="25">
        <f>'RIMS II Type II Employment'!BB13*VLOOKUP('Equation 4 Type II FTE'!$B13,'Equation 3 FTE Conversion'!$B$10:$E$32,4,FALSE)</f>
        <v>3.5573041894353369E-2</v>
      </c>
      <c r="BC13" s="25">
        <f>'RIMS II Type II Employment'!BC13*VLOOKUP('Equation 4 Type II FTE'!$B13,'Equation 3 FTE Conversion'!$B$10:$E$32,4,FALSE)</f>
        <v>3.5870309653916216E-2</v>
      </c>
      <c r="BD13" s="25">
        <f>'RIMS II Type II Employment'!BD13*VLOOKUP('Equation 4 Type II FTE'!$B13,'Equation 3 FTE Conversion'!$B$10:$E$32,4,FALSE)</f>
        <v>2.2592349726775957E-2</v>
      </c>
      <c r="BE13" s="25">
        <f>'RIMS II Type II Employment'!BE13*VLOOKUP('Equation 4 Type II FTE'!$B13,'Equation 3 FTE Conversion'!$B$10:$E$32,4,FALSE)</f>
        <v>3.3492167577413474E-2</v>
      </c>
      <c r="BF13" s="25">
        <f>'RIMS II Type II Employment'!BF13*VLOOKUP('Equation 4 Type II FTE'!$B13,'Equation 3 FTE Conversion'!$B$10:$E$32,4,FALSE)</f>
        <v>2.2394171220400726E-2</v>
      </c>
      <c r="BG13" s="25">
        <f>'RIMS II Type II Employment'!BG13*VLOOKUP('Equation 4 Type II FTE'!$B13,'Equation 3 FTE Conversion'!$B$10:$E$32,4,FALSE)</f>
        <v>2.4177777777777781E-2</v>
      </c>
      <c r="BH13" s="25">
        <f>'RIMS II Type II Employment'!BH13*VLOOKUP('Equation 4 Type II FTE'!$B13,'Equation 3 FTE Conversion'!$B$10:$E$32,4,FALSE)</f>
        <v>1.8727868852459018E-2</v>
      </c>
      <c r="BI13" s="25">
        <f>'RIMS II Type II Employment'!BI13*VLOOKUP('Equation 4 Type II FTE'!$B13,'Equation 3 FTE Conversion'!$B$10:$E$32,4,FALSE)</f>
        <v>2.1205100182149363E-2</v>
      </c>
      <c r="BJ13" s="25">
        <f>'RIMS II Type II Employment'!BJ13*VLOOKUP('Equation 4 Type II FTE'!$B13,'Equation 3 FTE Conversion'!$B$10:$E$32,4,FALSE)</f>
        <v>1.8133333333333335E-2</v>
      </c>
      <c r="BK13" s="25">
        <f>'RIMS II Type II Employment'!BK13*VLOOKUP('Equation 4 Type II FTE'!$B13,'Equation 3 FTE Conversion'!$B$10:$E$32,4,FALSE)</f>
        <v>1.7836065573770491E-2</v>
      </c>
      <c r="BL13" s="25">
        <f>'RIMS II Type II Employment'!BL13*VLOOKUP('Equation 4 Type II FTE'!$B13,'Equation 3 FTE Conversion'!$B$10:$E$32,4,FALSE)</f>
        <v>2.3583242258652097E-2</v>
      </c>
      <c r="BM13" s="25">
        <f>'RIMS II Type II Employment'!BM13*VLOOKUP('Equation 4 Type II FTE'!$B13,'Equation 3 FTE Conversion'!$B$10:$E$32,4,FALSE)</f>
        <v>1.8826958105646632E-2</v>
      </c>
      <c r="BN13" s="25">
        <f>'RIMS II Type II Employment'!BN13*VLOOKUP('Equation 4 Type II FTE'!$B13,'Equation 3 FTE Conversion'!$B$10:$E$32,4,FALSE)</f>
        <v>2.2592349726775957E-2</v>
      </c>
      <c r="BO13" s="25">
        <f>'RIMS II Type II Employment'!BO13*VLOOKUP('Equation 4 Type II FTE'!$B13,'Equation 3 FTE Conversion'!$B$10:$E$32,4,FALSE)</f>
        <v>2.7348633879781422E-2</v>
      </c>
      <c r="BP13" s="25">
        <f>'RIMS II Type II Employment'!BP13*VLOOKUP('Equation 4 Type II FTE'!$B13,'Equation 3 FTE Conversion'!$B$10:$E$32,4,FALSE)</f>
        <v>2.269143897996357E-2</v>
      </c>
      <c r="BQ13" s="25">
        <f>'RIMS II Type II Employment'!BQ13*VLOOKUP('Equation 4 Type II FTE'!$B13,'Equation 3 FTE Conversion'!$B$10:$E$32,4,FALSE)</f>
        <v>3.4483060109289615E-2</v>
      </c>
      <c r="BR13" s="25">
        <f>'RIMS II Type II Employment'!BR13*VLOOKUP('Equation 4 Type II FTE'!$B13,'Equation 3 FTE Conversion'!$B$10:$E$32,4,FALSE)</f>
        <v>1.4764298724954463E-2</v>
      </c>
      <c r="BS13" s="25">
        <f>'RIMS II Type II Employment'!BS13*VLOOKUP('Equation 4 Type II FTE'!$B13,'Equation 3 FTE Conversion'!$B$10:$E$32,4,FALSE)</f>
        <v>1.9322404371584698E-2</v>
      </c>
      <c r="BT13" s="25">
        <f>'RIMS II Type II Employment'!BT13*VLOOKUP('Equation 4 Type II FTE'!$B13,'Equation 3 FTE Conversion'!$B$10:$E$32,4,FALSE)</f>
        <v>2.6060473588342441E-2</v>
      </c>
      <c r="BU13" s="25">
        <f>'RIMS II Type II Employment'!BU13*VLOOKUP('Equation 4 Type II FTE'!$B13,'Equation 3 FTE Conversion'!$B$10:$E$32,4,FALSE)</f>
        <v>1.7836065573770491E-2</v>
      </c>
      <c r="BV13" s="25">
        <f>'RIMS II Type II Employment'!BV13*VLOOKUP('Equation 4 Type II FTE'!$B13,'Equation 3 FTE Conversion'!$B$10:$E$32,4,FALSE)</f>
        <v>1.8430601092896175E-2</v>
      </c>
      <c r="BW13" s="25">
        <f>'RIMS II Type II Employment'!BW13*VLOOKUP('Equation 4 Type II FTE'!$B13,'Equation 3 FTE Conversion'!$B$10:$E$32,4,FALSE)</f>
        <v>2.269143897996357E-2</v>
      </c>
      <c r="BX13" s="25">
        <f>'RIMS II Type II Employment'!BX13*VLOOKUP('Equation 4 Type II FTE'!$B13,'Equation 3 FTE Conversion'!$B$10:$E$32,4,FALSE)</f>
        <v>1.2881602914389799E-2</v>
      </c>
      <c r="BY13" s="25">
        <f>'RIMS II Type II Employment'!BY13*VLOOKUP('Equation 4 Type II FTE'!$B13,'Equation 3 FTE Conversion'!$B$10:$E$32,4,FALSE)</f>
        <v>1.2683424408014572E-2</v>
      </c>
      <c r="BZ13" s="25">
        <f>'RIMS II Type II Employment'!BZ13*VLOOKUP('Equation 4 Type II FTE'!$B13,'Equation 3 FTE Conversion'!$B$10:$E$32,4,FALSE)</f>
        <v>1.2287067395264117E-2</v>
      </c>
      <c r="CA13" s="25">
        <f>'RIMS II Type II Employment'!CA13*VLOOKUP('Equation 4 Type II FTE'!$B13,'Equation 3 FTE Conversion'!$B$10:$E$32,4,FALSE)</f>
        <v>1.7439708561020038E-2</v>
      </c>
      <c r="CB13" s="25">
        <f>'RIMS II Type II Employment'!CB13*VLOOKUP('Equation 4 Type II FTE'!$B13,'Equation 3 FTE Conversion'!$B$10:$E$32,4,FALSE)</f>
        <v>1.625063752276867E-2</v>
      </c>
      <c r="CC13" s="25">
        <f>'RIMS II Type II Employment'!CC13*VLOOKUP('Equation 4 Type II FTE'!$B13,'Equation 3 FTE Conversion'!$B$10:$E$32,4,FALSE)</f>
        <v>1.7736976320582878E-2</v>
      </c>
      <c r="CD13" s="25">
        <f>'RIMS II Type II Employment'!CD13*VLOOKUP('Equation 4 Type II FTE'!$B13,'Equation 3 FTE Conversion'!$B$10:$E$32,4,FALSE)</f>
        <v>2.4772313296903464E-2</v>
      </c>
      <c r="CE13" s="25">
        <f>'RIMS II Type II Employment'!CE13*VLOOKUP('Equation 4 Type II FTE'!$B13,'Equation 3 FTE Conversion'!$B$10:$E$32,4,FALSE)</f>
        <v>1.7340619307832424E-2</v>
      </c>
      <c r="CF13" s="25">
        <f>'RIMS II Type II Employment'!CF13*VLOOKUP('Equation 4 Type II FTE'!$B13,'Equation 3 FTE Conversion'!$B$10:$E$32,4,FALSE)</f>
        <v>1.6349726775956284E-2</v>
      </c>
      <c r="CG13" s="25">
        <f>'RIMS II Type II Employment'!CG13*VLOOKUP('Equation 4 Type II FTE'!$B13,'Equation 3 FTE Conversion'!$B$10:$E$32,4,FALSE)</f>
        <v>2.0115118397085609E-2</v>
      </c>
      <c r="CH13" s="25">
        <f>'RIMS II Type II Employment'!CH13*VLOOKUP('Equation 4 Type II FTE'!$B13,'Equation 3 FTE Conversion'!$B$10:$E$32,4,FALSE)</f>
        <v>1.3674316939890711E-2</v>
      </c>
      <c r="CI13" s="25">
        <f>'RIMS II Type II Employment'!CI13*VLOOKUP('Equation 4 Type II FTE'!$B13,'Equation 3 FTE Conversion'!$B$10:$E$32,4,FALSE)</f>
        <v>1.7241530054644807E-2</v>
      </c>
      <c r="CJ13" s="25">
        <f>'RIMS II Type II Employment'!CJ13*VLOOKUP('Equation 4 Type II FTE'!$B13,'Equation 3 FTE Conversion'!$B$10:$E$32,4,FALSE)</f>
        <v>2.9528597449908926E-2</v>
      </c>
      <c r="CK13" s="25">
        <f>'RIMS II Type II Employment'!CK13*VLOOKUP('Equation 4 Type II FTE'!$B13,'Equation 3 FTE Conversion'!$B$10:$E$32,4,FALSE)</f>
        <v>2.6258652094717668E-2</v>
      </c>
      <c r="CL13" s="25">
        <f>'RIMS II Type II Employment'!CL13*VLOOKUP('Equation 4 Type II FTE'!$B13,'Equation 3 FTE Conversion'!$B$10:$E$32,4,FALSE)</f>
        <v>1.8133333333333335E-2</v>
      </c>
      <c r="CM13" s="25">
        <f>'RIMS II Type II Employment'!CM13*VLOOKUP('Equation 4 Type II FTE'!$B13,'Equation 3 FTE Conversion'!$B$10:$E$32,4,FALSE)</f>
        <v>2.3285974499089254E-2</v>
      </c>
      <c r="CN13" s="25">
        <f>'RIMS II Type II Employment'!CN13*VLOOKUP('Equation 4 Type II FTE'!$B13,'Equation 3 FTE Conversion'!$B$10:$E$32,4,FALSE)</f>
        <v>1.5755191256830604E-2</v>
      </c>
      <c r="CO13" s="25">
        <f>'RIMS II Type II Employment'!CO13*VLOOKUP('Equation 4 Type II FTE'!$B13,'Equation 3 FTE Conversion'!$B$10:$E$32,4,FALSE)</f>
        <v>1.8727868852459018E-2</v>
      </c>
      <c r="CP13" s="25">
        <f>'RIMS II Type II Employment'!CP13*VLOOKUP('Equation 4 Type II FTE'!$B13,'Equation 3 FTE Conversion'!$B$10:$E$32,4,FALSE)</f>
        <v>1.9520582877959925E-2</v>
      </c>
      <c r="CQ13" s="25">
        <f>'RIMS II Type II Employment'!CQ13*VLOOKUP('Equation 4 Type II FTE'!$B13,'Equation 3 FTE Conversion'!$B$10:$E$32,4,FALSE)</f>
        <v>1.5557012750455372E-2</v>
      </c>
      <c r="CR13" s="25">
        <f>'RIMS II Type II Employment'!CR13*VLOOKUP('Equation 4 Type II FTE'!$B13,'Equation 3 FTE Conversion'!$B$10:$E$32,4,FALSE)</f>
        <v>1.4467030965391621E-2</v>
      </c>
      <c r="CS13" s="25">
        <f>'RIMS II Type II Employment'!CS13*VLOOKUP('Equation 4 Type II FTE'!$B13,'Equation 3 FTE Conversion'!$B$10:$E$32,4,FALSE)</f>
        <v>1.4764298724954463E-2</v>
      </c>
      <c r="CT13" s="25">
        <f>'RIMS II Type II Employment'!CT13*VLOOKUP('Equation 4 Type II FTE'!$B13,'Equation 3 FTE Conversion'!$B$10:$E$32,4,FALSE)</f>
        <v>1.3476138433515483E-2</v>
      </c>
      <c r="CU13" s="25">
        <f>'RIMS II Type II Employment'!CU13*VLOOKUP('Equation 4 Type II FTE'!$B13,'Equation 3 FTE Conversion'!$B$10:$E$32,4,FALSE)</f>
        <v>1.3277959927140256E-2</v>
      </c>
      <c r="CV13" s="25">
        <f>'RIMS II Type II Employment'!CV13*VLOOKUP('Equation 4 Type II FTE'!$B13,'Equation 3 FTE Conversion'!$B$10:$E$32,4,FALSE)</f>
        <v>1.6944262295081967E-2</v>
      </c>
      <c r="CW13" s="25">
        <f>'RIMS II Type II Employment'!CW13*VLOOKUP('Equation 4 Type II FTE'!$B13,'Equation 3 FTE Conversion'!$B$10:$E$32,4,FALSE)</f>
        <v>1.8034244080145721E-2</v>
      </c>
      <c r="CX13" s="25">
        <f>'RIMS II Type II Employment'!CX13*VLOOKUP('Equation 4 Type II FTE'!$B13,'Equation 3 FTE Conversion'!$B$10:$E$32,4,FALSE)</f>
        <v>1.6547905282331511E-2</v>
      </c>
      <c r="CY13" s="25">
        <f>'RIMS II Type II Employment'!CY13*VLOOKUP('Equation 4 Type II FTE'!$B13,'Equation 3 FTE Conversion'!$B$10:$E$32,4,FALSE)</f>
        <v>1.8430601092896175E-2</v>
      </c>
      <c r="CZ13" s="25">
        <f>'RIMS II Type II Employment'!CZ13*VLOOKUP('Equation 4 Type II FTE'!$B13,'Equation 3 FTE Conversion'!$B$10:$E$32,4,FALSE)</f>
        <v>1.8628779599271405E-2</v>
      </c>
      <c r="DA13" s="25">
        <f>'RIMS II Type II Employment'!DA13*VLOOKUP('Equation 4 Type II FTE'!$B13,'Equation 3 FTE Conversion'!$B$10:$E$32,4,FALSE)</f>
        <v>2.3087795992714027E-2</v>
      </c>
      <c r="DB13" s="25">
        <f>'RIMS II Type II Employment'!DB13*VLOOKUP('Equation 4 Type II FTE'!$B13,'Equation 3 FTE Conversion'!$B$10:$E$32,4,FALSE)</f>
        <v>1.3575227686703098E-2</v>
      </c>
      <c r="DC13" s="25">
        <f>'RIMS II Type II Employment'!DC13*VLOOKUP('Equation 4 Type II FTE'!$B13,'Equation 3 FTE Conversion'!$B$10:$E$32,4,FALSE)</f>
        <v>1.565610200364299E-2</v>
      </c>
      <c r="DD13" s="25">
        <f>'RIMS II Type II Employment'!DD13*VLOOKUP('Equation 4 Type II FTE'!$B13,'Equation 3 FTE Conversion'!$B$10:$E$32,4,FALSE)</f>
        <v>1.2187978142076504E-2</v>
      </c>
      <c r="DE13" s="25">
        <f>'RIMS II Type II Employment'!DE13*VLOOKUP('Equation 4 Type II FTE'!$B13,'Equation 3 FTE Conversion'!$B$10:$E$32,4,FALSE)</f>
        <v>2.1106010928961749E-2</v>
      </c>
      <c r="DF13" s="25">
        <f>'RIMS II Type II Employment'!DF13*VLOOKUP('Equation 4 Type II FTE'!$B13,'Equation 3 FTE Conversion'!$B$10:$E$32,4,FALSE)</f>
        <v>2.1304189435336976E-2</v>
      </c>
      <c r="DG13" s="25">
        <f>'RIMS II Type II Employment'!DG13*VLOOKUP('Equation 4 Type II FTE'!$B13,'Equation 3 FTE Conversion'!$B$10:$E$32,4,FALSE)</f>
        <v>1.7241530054644807E-2</v>
      </c>
      <c r="DH13" s="25">
        <f>'RIMS II Type II Employment'!DH13*VLOOKUP('Equation 4 Type II FTE'!$B13,'Equation 3 FTE Conversion'!$B$10:$E$32,4,FALSE)</f>
        <v>2.4375956284153007E-2</v>
      </c>
      <c r="DI13" s="25">
        <f>'RIMS II Type II Employment'!DI13*VLOOKUP('Equation 4 Type II FTE'!$B13,'Equation 3 FTE Conversion'!$B$10:$E$32,4,FALSE)</f>
        <v>1.0206193078324226E-2</v>
      </c>
      <c r="DJ13" s="25">
        <f>'RIMS II Type II Employment'!DJ13*VLOOKUP('Equation 4 Type II FTE'!$B13,'Equation 3 FTE Conversion'!$B$10:$E$32,4,FALSE)</f>
        <v>1.3971584699453553E-2</v>
      </c>
      <c r="DK13" s="25">
        <f>'RIMS II Type II Employment'!DK13*VLOOKUP('Equation 4 Type II FTE'!$B13,'Equation 3 FTE Conversion'!$B$10:$E$32,4,FALSE)</f>
        <v>2.1898724954462663E-2</v>
      </c>
      <c r="DL13" s="25">
        <f>'RIMS II Type II Employment'!DL13*VLOOKUP('Equation 4 Type II FTE'!$B13,'Equation 3 FTE Conversion'!$B$10:$E$32,4,FALSE)</f>
        <v>2.2493260473588343E-2</v>
      </c>
      <c r="DM13" s="25">
        <f>'RIMS II Type II Employment'!DM13*VLOOKUP('Equation 4 Type II FTE'!$B13,'Equation 3 FTE Conversion'!$B$10:$E$32,4,FALSE)</f>
        <v>7.5307832422586525E-3</v>
      </c>
      <c r="DN13" s="25">
        <f>'RIMS II Type II Employment'!DN13*VLOOKUP('Equation 4 Type II FTE'!$B13,'Equation 3 FTE Conversion'!$B$10:$E$32,4,FALSE)</f>
        <v>2.0313296903460839E-2</v>
      </c>
      <c r="DO13" s="25">
        <f>'RIMS II Type II Employment'!DO13*VLOOKUP('Equation 4 Type II FTE'!$B13,'Equation 3 FTE Conversion'!$B$10:$E$32,4,FALSE)</f>
        <v>1.1989799635701275E-2</v>
      </c>
      <c r="DP13" s="25">
        <f>'RIMS II Type II Employment'!DP13*VLOOKUP('Equation 4 Type II FTE'!$B13,'Equation 3 FTE Conversion'!$B$10:$E$32,4,FALSE)</f>
        <v>1.4467030965391621E-2</v>
      </c>
      <c r="DQ13" s="25">
        <f>'RIMS II Type II Employment'!DQ13*VLOOKUP('Equation 4 Type II FTE'!$B13,'Equation 3 FTE Conversion'!$B$10:$E$32,4,FALSE)</f>
        <v>1.2187978142076504E-2</v>
      </c>
      <c r="DR13" s="25">
        <f>'RIMS II Type II Employment'!DR13*VLOOKUP('Equation 4 Type II FTE'!$B13,'Equation 3 FTE Conversion'!$B$10:$E$32,4,FALSE)</f>
        <v>1.8727868852459018E-2</v>
      </c>
      <c r="DS13" s="25">
        <f>'RIMS II Type II Employment'!DS13*VLOOKUP('Equation 4 Type II FTE'!$B13,'Equation 3 FTE Conversion'!$B$10:$E$32,4,FALSE)</f>
        <v>1.5755191256830604E-2</v>
      </c>
      <c r="DT13" s="25">
        <f>'RIMS II Type II Employment'!DT13*VLOOKUP('Equation 4 Type II FTE'!$B13,'Equation 3 FTE Conversion'!$B$10:$E$32,4,FALSE)</f>
        <v>2.6853187613843352E-2</v>
      </c>
      <c r="DU13" s="25">
        <f>'RIMS II Type II Employment'!DU13*VLOOKUP('Equation 4 Type II FTE'!$B13,'Equation 3 FTE Conversion'!$B$10:$E$32,4,FALSE)</f>
        <v>1.7340619307832424E-2</v>
      </c>
      <c r="DV13" s="25">
        <f>'RIMS II Type II Employment'!DV13*VLOOKUP('Equation 4 Type II FTE'!$B13,'Equation 3 FTE Conversion'!$B$10:$E$32,4,FALSE)</f>
        <v>1.5557012750455372E-2</v>
      </c>
      <c r="DW13" s="25">
        <f>'RIMS II Type II Employment'!DW13*VLOOKUP('Equation 4 Type II FTE'!$B13,'Equation 3 FTE Conversion'!$B$10:$E$32,4,FALSE)</f>
        <v>1.3575227686703098E-2</v>
      </c>
      <c r="DX13" s="25">
        <f>'RIMS II Type II Employment'!DX13*VLOOKUP('Equation 4 Type II FTE'!$B13,'Equation 3 FTE Conversion'!$B$10:$E$32,4,FALSE)</f>
        <v>1.7935154826958108E-2</v>
      </c>
      <c r="DY13" s="25">
        <f>'RIMS II Type II Employment'!DY13*VLOOKUP('Equation 4 Type II FTE'!$B13,'Equation 3 FTE Conversion'!$B$10:$E$32,4,FALSE)</f>
        <v>1.4367941712204008E-2</v>
      </c>
      <c r="DZ13" s="25">
        <f>'RIMS II Type II Employment'!DZ13*VLOOKUP('Equation 4 Type II FTE'!$B13,'Equation 3 FTE Conversion'!$B$10:$E$32,4,FALSE)</f>
        <v>1.595336976320583E-2</v>
      </c>
      <c r="EA13" s="25">
        <f>'RIMS II Type II Employment'!EA13*VLOOKUP('Equation 4 Type II FTE'!$B13,'Equation 3 FTE Conversion'!$B$10:$E$32,4,FALSE)</f>
        <v>1.6052459016393444E-2</v>
      </c>
      <c r="EB13" s="25">
        <f>'RIMS II Type II Employment'!EB13*VLOOKUP('Equation 4 Type II FTE'!$B13,'Equation 3 FTE Conversion'!$B$10:$E$32,4,FALSE)</f>
        <v>2.5465938069216758E-2</v>
      </c>
      <c r="EC13" s="25">
        <f>'RIMS II Type II Employment'!EC13*VLOOKUP('Equation 4 Type II FTE'!$B13,'Equation 3 FTE Conversion'!$B$10:$E$32,4,FALSE)</f>
        <v>1.7439708561020038E-2</v>
      </c>
      <c r="ED13" s="25">
        <f>'RIMS II Type II Employment'!ED13*VLOOKUP('Equation 4 Type II FTE'!$B13,'Equation 3 FTE Conversion'!$B$10:$E$32,4,FALSE)</f>
        <v>1.8133333333333335E-2</v>
      </c>
      <c r="EE13" s="25">
        <f>'RIMS II Type II Employment'!EE13*VLOOKUP('Equation 4 Type II FTE'!$B13,'Equation 3 FTE Conversion'!$B$10:$E$32,4,FALSE)</f>
        <v>1.625063752276867E-2</v>
      </c>
      <c r="EF13" s="25">
        <f>'RIMS II Type II Employment'!EF13*VLOOKUP('Equation 4 Type II FTE'!$B13,'Equation 3 FTE Conversion'!$B$10:$E$32,4,FALSE)</f>
        <v>3.091584699453552E-2</v>
      </c>
      <c r="EG13" s="25">
        <f>'RIMS II Type II Employment'!EG13*VLOOKUP('Equation 4 Type II FTE'!$B13,'Equation 3 FTE Conversion'!$B$10:$E$32,4,FALSE)</f>
        <v>1.9223315118397085E-2</v>
      </c>
      <c r="EH13" s="25">
        <f>'RIMS II Type II Employment'!EH13*VLOOKUP('Equation 4 Type II FTE'!$B13,'Equation 3 FTE Conversion'!$B$10:$E$32,4,FALSE)</f>
        <v>1.0503460837887068E-2</v>
      </c>
      <c r="EI13" s="25">
        <f>'RIMS II Type II Employment'!EI13*VLOOKUP('Equation 4 Type II FTE'!$B13,'Equation 3 FTE Conversion'!$B$10:$E$32,4,FALSE)</f>
        <v>1.0305282331511839E-2</v>
      </c>
      <c r="EJ13" s="25">
        <f>'RIMS II Type II Employment'!EJ13*VLOOKUP('Equation 4 Type II FTE'!$B13,'Equation 3 FTE Conversion'!$B$10:$E$32,4,FALSE)</f>
        <v>9.9089253187613843E-3</v>
      </c>
      <c r="EK13" s="25">
        <f>'RIMS II Type II Employment'!EK13*VLOOKUP('Equation 4 Type II FTE'!$B13,'Equation 3 FTE Conversion'!$B$10:$E$32,4,FALSE)</f>
        <v>1.6646994535519124E-2</v>
      </c>
      <c r="EL13" s="25">
        <f>'RIMS II Type II Employment'!EL13*VLOOKUP('Equation 4 Type II FTE'!$B13,'Equation 3 FTE Conversion'!$B$10:$E$32,4,FALSE)</f>
        <v>1.5160655737704918E-2</v>
      </c>
      <c r="EM13" s="25">
        <f>'RIMS II Type II Employment'!EM13*VLOOKUP('Equation 4 Type II FTE'!$B13,'Equation 3 FTE Conversion'!$B$10:$E$32,4,FALSE)</f>
        <v>1.2881602914389799E-2</v>
      </c>
      <c r="EN13" s="25">
        <f>'RIMS II Type II Employment'!EN13*VLOOKUP('Equation 4 Type II FTE'!$B13,'Equation 3 FTE Conversion'!$B$10:$E$32,4,FALSE)</f>
        <v>1.8232422586520948E-2</v>
      </c>
      <c r="EO13" s="25">
        <f>'RIMS II Type II Employment'!EO13*VLOOKUP('Equation 4 Type II FTE'!$B13,'Equation 3 FTE Conversion'!$B$10:$E$32,4,FALSE)</f>
        <v>1.9916939890710382E-2</v>
      </c>
      <c r="EP13" s="25">
        <f>'RIMS II Type II Employment'!EP13*VLOOKUP('Equation 4 Type II FTE'!$B13,'Equation 3 FTE Conversion'!$B$10:$E$32,4,FALSE)</f>
        <v>1.7736976320582878E-2</v>
      </c>
      <c r="EQ13" s="25">
        <f>'RIMS II Type II Employment'!EQ13*VLOOKUP('Equation 4 Type II FTE'!$B13,'Equation 3 FTE Conversion'!$B$10:$E$32,4,FALSE)</f>
        <v>2.0016029143897995E-2</v>
      </c>
      <c r="ER13" s="25">
        <f>'RIMS II Type II Employment'!ER13*VLOOKUP('Equation 4 Type II FTE'!$B13,'Equation 3 FTE Conversion'!$B$10:$E$32,4,FALSE)</f>
        <v>1.4962477231329692E-2</v>
      </c>
      <c r="ES13" s="25">
        <f>'RIMS II Type II Employment'!ES13*VLOOKUP('Equation 4 Type II FTE'!$B13,'Equation 3 FTE Conversion'!$B$10:$E$32,4,FALSE)</f>
        <v>1.9619672131147542E-2</v>
      </c>
      <c r="ET13" s="25">
        <f>'RIMS II Type II Employment'!ET13*VLOOKUP('Equation 4 Type II FTE'!$B13,'Equation 3 FTE Conversion'!$B$10:$E$32,4,FALSE)</f>
        <v>1.7340619307832424E-2</v>
      </c>
      <c r="EU13" s="25">
        <f>'RIMS II Type II Employment'!EU13*VLOOKUP('Equation 4 Type II FTE'!$B13,'Equation 3 FTE Conversion'!$B$10:$E$32,4,FALSE)</f>
        <v>2.1304189435336976E-2</v>
      </c>
      <c r="EV13" s="25">
        <f>'RIMS II Type II Employment'!EV13*VLOOKUP('Equation 4 Type II FTE'!$B13,'Equation 3 FTE Conversion'!$B$10:$E$32,4,FALSE)</f>
        <v>1.2386156648451732E-2</v>
      </c>
      <c r="EW13" s="25">
        <f>'RIMS II Type II Employment'!EW13*VLOOKUP('Equation 4 Type II FTE'!$B13,'Equation 3 FTE Conversion'!$B$10:$E$32,4,FALSE)</f>
        <v>1.0404371584699455E-2</v>
      </c>
      <c r="EX13" s="25">
        <f>'RIMS II Type II Employment'!EX13*VLOOKUP('Equation 4 Type II FTE'!$B13,'Equation 3 FTE Conversion'!$B$10:$E$32,4,FALSE)</f>
        <v>1.9322404371584698E-2</v>
      </c>
      <c r="EY13" s="25">
        <f>'RIMS II Type II Employment'!EY13*VLOOKUP('Equation 4 Type II FTE'!$B13,'Equation 3 FTE Conversion'!$B$10:$E$32,4,FALSE)</f>
        <v>2.5168670309653914E-2</v>
      </c>
      <c r="EZ13" s="25">
        <f>'RIMS II Type II Employment'!EZ13*VLOOKUP('Equation 4 Type II FTE'!$B13,'Equation 3 FTE Conversion'!$B$10:$E$32,4,FALSE)</f>
        <v>2.0115118397085609E-2</v>
      </c>
      <c r="FA13" s="25">
        <f>'RIMS II Type II Employment'!FA13*VLOOKUP('Equation 4 Type II FTE'!$B13,'Equation 3 FTE Conversion'!$B$10:$E$32,4,FALSE)</f>
        <v>1.4566120218579235E-2</v>
      </c>
      <c r="FB13" s="25">
        <f>'RIMS II Type II Employment'!FB13*VLOOKUP('Equation 4 Type II FTE'!$B13,'Equation 3 FTE Conversion'!$B$10:$E$32,4,FALSE)</f>
        <v>2.2592349726775957E-2</v>
      </c>
      <c r="FC13" s="25">
        <f>'RIMS II Type II Employment'!FC13*VLOOKUP('Equation 4 Type II FTE'!$B13,'Equation 3 FTE Conversion'!$B$10:$E$32,4,FALSE)</f>
        <v>1.7241530054644807E-2</v>
      </c>
      <c r="FD13" s="25">
        <f>'RIMS II Type II Employment'!FD13*VLOOKUP('Equation 4 Type II FTE'!$B13,'Equation 3 FTE Conversion'!$B$10:$E$32,4,FALSE)</f>
        <v>1.208888888888889E-2</v>
      </c>
      <c r="FE13" s="25">
        <f>'RIMS II Type II Employment'!FE13*VLOOKUP('Equation 4 Type II FTE'!$B13,'Equation 3 FTE Conversion'!$B$10:$E$32,4,FALSE)</f>
        <v>1.2386156648451732E-2</v>
      </c>
      <c r="FF13" s="25">
        <f>'RIMS II Type II Employment'!FF13*VLOOKUP('Equation 4 Type II FTE'!$B13,'Equation 3 FTE Conversion'!$B$10:$E$32,4,FALSE)</f>
        <v>1.2187978142076504E-2</v>
      </c>
      <c r="FG13" s="25">
        <f>'RIMS II Type II Employment'!FG13*VLOOKUP('Equation 4 Type II FTE'!$B13,'Equation 3 FTE Conversion'!$B$10:$E$32,4,FALSE)</f>
        <v>2.5961384335154828E-2</v>
      </c>
      <c r="FH13" s="25">
        <f>'RIMS II Type II Employment'!FH13*VLOOKUP('Equation 4 Type II FTE'!$B13,'Equation 3 FTE Conversion'!$B$10:$E$32,4,FALSE)</f>
        <v>1.625063752276867E-2</v>
      </c>
      <c r="FI13" s="25">
        <f>'RIMS II Type II Employment'!FI13*VLOOKUP('Equation 4 Type II FTE'!$B13,'Equation 3 FTE Conversion'!$B$10:$E$32,4,FALSE)</f>
        <v>2.5961384335154828E-2</v>
      </c>
      <c r="FJ13" s="25">
        <f>'RIMS II Type II Employment'!FJ13*VLOOKUP('Equation 4 Type II FTE'!$B13,'Equation 3 FTE Conversion'!$B$10:$E$32,4,FALSE)</f>
        <v>2.1997814207650276E-2</v>
      </c>
      <c r="FK13" s="25">
        <f>'RIMS II Type II Employment'!FK13*VLOOKUP('Equation 4 Type II FTE'!$B13,'Equation 3 FTE Conversion'!$B$10:$E$32,4,FALSE)</f>
        <v>2.1006921675774136E-2</v>
      </c>
      <c r="FL13" s="25">
        <f>'RIMS II Type II Employment'!FL13*VLOOKUP('Equation 4 Type II FTE'!$B13,'Equation 3 FTE Conversion'!$B$10:$E$32,4,FALSE)</f>
        <v>2.4177777777777781E-2</v>
      </c>
      <c r="FM13" s="25">
        <f>'RIMS II Type II Employment'!FM13*VLOOKUP('Equation 4 Type II FTE'!$B13,'Equation 3 FTE Conversion'!$B$10:$E$32,4,FALSE)</f>
        <v>2.0709653916211292E-2</v>
      </c>
      <c r="FN13" s="25">
        <f>'RIMS II Type II Employment'!FN13*VLOOKUP('Equation 4 Type II FTE'!$B13,'Equation 3 FTE Conversion'!$B$10:$E$32,4,FALSE)</f>
        <v>1.6547905282331511E-2</v>
      </c>
      <c r="FO13" s="25">
        <f>'RIMS II Type II Employment'!FO13*VLOOKUP('Equation 4 Type II FTE'!$B13,'Equation 3 FTE Conversion'!$B$10:$E$32,4,FALSE)</f>
        <v>1.7043351548269581E-2</v>
      </c>
      <c r="FP13" s="25">
        <f>'RIMS II Type II Employment'!FP13*VLOOKUP('Equation 4 Type II FTE'!$B13,'Equation 3 FTE Conversion'!$B$10:$E$32,4,FALSE)</f>
        <v>1.565610200364299E-2</v>
      </c>
      <c r="FQ13" s="25">
        <f>'RIMS II Type II Employment'!FQ13*VLOOKUP('Equation 4 Type II FTE'!$B13,'Equation 3 FTE Conversion'!$B$10:$E$32,4,FALSE)</f>
        <v>1.3971584699453553E-2</v>
      </c>
      <c r="FR13" s="25">
        <f>'RIMS II Type II Employment'!FR13*VLOOKUP('Equation 4 Type II FTE'!$B13,'Equation 3 FTE Conversion'!$B$10:$E$32,4,FALSE)</f>
        <v>1.6547905282331511E-2</v>
      </c>
      <c r="FS13" s="25">
        <f>'RIMS II Type II Employment'!FS13*VLOOKUP('Equation 4 Type II FTE'!$B13,'Equation 3 FTE Conversion'!$B$10:$E$32,4,FALSE)</f>
        <v>2.2790528233151183E-2</v>
      </c>
      <c r="FT13" s="25">
        <f>'RIMS II Type II Employment'!FT13*VLOOKUP('Equation 4 Type II FTE'!$B13,'Equation 3 FTE Conversion'!$B$10:$E$32,4,FALSE)</f>
        <v>1.2187978142076504E-2</v>
      </c>
      <c r="FU13" s="25">
        <f>'RIMS II Type II Employment'!FU13*VLOOKUP('Equation 4 Type II FTE'!$B13,'Equation 3 FTE Conversion'!$B$10:$E$32,4,FALSE)</f>
        <v>2.0412386156648452E-2</v>
      </c>
      <c r="FV13" s="25">
        <f>'RIMS II Type II Employment'!FV13*VLOOKUP('Equation 4 Type II FTE'!$B13,'Equation 3 FTE Conversion'!$B$10:$E$32,4,FALSE)</f>
        <v>2.0808743169398909E-2</v>
      </c>
      <c r="FW13" s="25">
        <f>'RIMS II Type II Employment'!FW13*VLOOKUP('Equation 4 Type II FTE'!$B13,'Equation 3 FTE Conversion'!$B$10:$E$32,4,FALSE)</f>
        <v>1.7836065573770491E-2</v>
      </c>
      <c r="FX13" s="25">
        <f>'RIMS II Type II Employment'!FX13*VLOOKUP('Equation 4 Type II FTE'!$B13,'Equation 3 FTE Conversion'!$B$10:$E$32,4,FALSE)</f>
        <v>2.1799635701275046E-2</v>
      </c>
      <c r="FY13" s="25">
        <f>'RIMS II Type II Employment'!FY13*VLOOKUP('Equation 4 Type II FTE'!$B13,'Equation 3 FTE Conversion'!$B$10:$E$32,4,FALSE)</f>
        <v>2.0115118397085609E-2</v>
      </c>
      <c r="FZ13" s="25">
        <f>'RIMS II Type II Employment'!FZ13*VLOOKUP('Equation 4 Type II FTE'!$B13,'Equation 3 FTE Conversion'!$B$10:$E$32,4,FALSE)</f>
        <v>1.6151548269581057E-2</v>
      </c>
      <c r="GA13" s="25">
        <f>'RIMS II Type II Employment'!GA13*VLOOKUP('Equation 4 Type II FTE'!$B13,'Equation 3 FTE Conversion'!$B$10:$E$32,4,FALSE)</f>
        <v>1.5160655737704918E-2</v>
      </c>
      <c r="GB13" s="25">
        <f>'RIMS II Type II Employment'!GB13*VLOOKUP('Equation 4 Type II FTE'!$B13,'Equation 3 FTE Conversion'!$B$10:$E$32,4,FALSE)</f>
        <v>2.7943169398907106E-2</v>
      </c>
      <c r="GC13" s="25">
        <f>'RIMS II Type II Employment'!GC13*VLOOKUP('Equation 4 Type II FTE'!$B13,'Equation 3 FTE Conversion'!$B$10:$E$32,4,FALSE)</f>
        <v>4.0527504553734064E-2</v>
      </c>
      <c r="GD13" s="25">
        <f>'RIMS II Type II Employment'!GD13*VLOOKUP('Equation 4 Type II FTE'!$B13,'Equation 3 FTE Conversion'!$B$10:$E$32,4,FALSE)</f>
        <v>1.6151548269581057E-2</v>
      </c>
      <c r="GE13" s="25">
        <f>'RIMS II Type II Employment'!GE13*VLOOKUP('Equation 4 Type II FTE'!$B13,'Equation 3 FTE Conversion'!$B$10:$E$32,4,FALSE)</f>
        <v>1.6746083788706737E-2</v>
      </c>
      <c r="GF13" s="25">
        <f>'RIMS II Type II Employment'!GF13*VLOOKUP('Equation 4 Type II FTE'!$B13,'Equation 3 FTE Conversion'!$B$10:$E$32,4,FALSE)</f>
        <v>2.0709653916211292E-2</v>
      </c>
      <c r="GG13" s="25">
        <f>'RIMS II Type II Employment'!GG13*VLOOKUP('Equation 4 Type II FTE'!$B13,'Equation 3 FTE Conversion'!$B$10:$E$32,4,FALSE)</f>
        <v>2.8240437158469946E-2</v>
      </c>
      <c r="GH13" s="25">
        <f>'RIMS II Type II Employment'!GH13*VLOOKUP('Equation 4 Type II FTE'!$B13,'Equation 3 FTE Conversion'!$B$10:$E$32,4,FALSE)</f>
        <v>2.5565027322404371E-2</v>
      </c>
      <c r="GI13" s="25">
        <f>'RIMS II Type II Employment'!GI13*VLOOKUP('Equation 4 Type II FTE'!$B13,'Equation 3 FTE Conversion'!$B$10:$E$32,4,FALSE)</f>
        <v>2.5267759562841528E-2</v>
      </c>
      <c r="GJ13" s="25">
        <f>'RIMS II Type II Employment'!GJ13*VLOOKUP('Equation 4 Type II FTE'!$B13,'Equation 3 FTE Conversion'!$B$10:$E$32,4,FALSE)</f>
        <v>3.0222222222222223E-2</v>
      </c>
      <c r="GK13" s="25">
        <f>'RIMS II Type II Employment'!GK13*VLOOKUP('Equation 4 Type II FTE'!$B13,'Equation 3 FTE Conversion'!$B$10:$E$32,4,FALSE)</f>
        <v>2.8438615664845172E-2</v>
      </c>
      <c r="GL13" s="25">
        <f>'RIMS II Type II Employment'!GL13*VLOOKUP('Equation 4 Type II FTE'!$B13,'Equation 3 FTE Conversion'!$B$10:$E$32,4,FALSE)</f>
        <v>2.8834972677595629E-2</v>
      </c>
      <c r="GM13" s="25">
        <f>'RIMS II Type II Employment'!GM13*VLOOKUP('Equation 4 Type II FTE'!$B13,'Equation 3 FTE Conversion'!$B$10:$E$32,4,FALSE)</f>
        <v>2.7447723132969035E-2</v>
      </c>
      <c r="GN13" s="25">
        <f>'RIMS II Type II Employment'!GN13*VLOOKUP('Equation 4 Type II FTE'!$B13,'Equation 3 FTE Conversion'!$B$10:$E$32,4,FALSE)</f>
        <v>1.8232422586520948E-2</v>
      </c>
      <c r="GO13" s="25">
        <f>'RIMS II Type II Employment'!GO13*VLOOKUP('Equation 4 Type II FTE'!$B13,'Equation 3 FTE Conversion'!$B$10:$E$32,4,FALSE)</f>
        <v>1.3674316939890711E-2</v>
      </c>
      <c r="GP13" s="25">
        <f>'RIMS II Type II Employment'!GP13*VLOOKUP('Equation 4 Type II FTE'!$B13,'Equation 3 FTE Conversion'!$B$10:$E$32,4,FALSE)</f>
        <v>1.8034244080145721E-2</v>
      </c>
      <c r="GQ13" s="25">
        <f>'RIMS II Type II Employment'!GQ13*VLOOKUP('Equation 4 Type II FTE'!$B13,'Equation 3 FTE Conversion'!$B$10:$E$32,4,FALSE)</f>
        <v>2.7645901639344266E-2</v>
      </c>
      <c r="GR13" s="25">
        <f>'RIMS II Type II Employment'!GR13*VLOOKUP('Equation 4 Type II FTE'!$B13,'Equation 3 FTE Conversion'!$B$10:$E$32,4,FALSE)</f>
        <v>2.3880510018214937E-2</v>
      </c>
      <c r="GS13" s="25">
        <f>'RIMS II Type II Employment'!GS13*VLOOKUP('Equation 4 Type II FTE'!$B13,'Equation 3 FTE Conversion'!$B$10:$E$32,4,FALSE)</f>
        <v>2.269143897996357E-2</v>
      </c>
      <c r="GT13" s="25">
        <f>'RIMS II Type II Employment'!GT13*VLOOKUP('Equation 4 Type II FTE'!$B13,'Equation 3 FTE Conversion'!$B$10:$E$32,4,FALSE)</f>
        <v>1.5755191256830604E-2</v>
      </c>
      <c r="GU13" s="25">
        <f>'RIMS II Type II Employment'!GU13*VLOOKUP('Equation 4 Type II FTE'!$B13,'Equation 3 FTE Conversion'!$B$10:$E$32,4,FALSE)</f>
        <v>1.6547905282331511E-2</v>
      </c>
      <c r="GV13" s="25">
        <f>'RIMS II Type II Employment'!GV13*VLOOKUP('Equation 4 Type II FTE'!$B13,'Equation 3 FTE Conversion'!$B$10:$E$32,4,FALSE)</f>
        <v>2.0907832422586523E-2</v>
      </c>
      <c r="GW13" s="25">
        <f>'RIMS II Type II Employment'!GW13*VLOOKUP('Equation 4 Type II FTE'!$B13,'Equation 3 FTE Conversion'!$B$10:$E$32,4,FALSE)</f>
        <v>2.2790528233151183E-2</v>
      </c>
      <c r="GX13" s="25">
        <f>'RIMS II Type II Employment'!GX13*VLOOKUP('Equation 4 Type II FTE'!$B13,'Equation 3 FTE Conversion'!$B$10:$E$32,4,FALSE)</f>
        <v>2.6456830601092898E-2</v>
      </c>
      <c r="GY13" s="25">
        <f>'RIMS II Type II Employment'!GY13*VLOOKUP('Equation 4 Type II FTE'!$B13,'Equation 3 FTE Conversion'!$B$10:$E$32,4,FALSE)</f>
        <v>2.1403278688524593E-2</v>
      </c>
      <c r="GZ13" s="25">
        <f>'RIMS II Type II Employment'!GZ13*VLOOKUP('Equation 4 Type II FTE'!$B13,'Equation 3 FTE Conversion'!$B$10:$E$32,4,FALSE)</f>
        <v>1.8727868852459018E-2</v>
      </c>
      <c r="HA13" s="25">
        <f>'RIMS II Type II Employment'!HA13*VLOOKUP('Equation 4 Type II FTE'!$B13,'Equation 3 FTE Conversion'!$B$10:$E$32,4,FALSE)</f>
        <v>1.3971584699453553E-2</v>
      </c>
      <c r="HB13" s="25">
        <f>'RIMS II Type II Employment'!HB13*VLOOKUP('Equation 4 Type II FTE'!$B13,'Equation 3 FTE Conversion'!$B$10:$E$32,4,FALSE)</f>
        <v>1.0701639344262296E-2</v>
      </c>
      <c r="HC13" s="25">
        <f>'RIMS II Type II Employment'!HC13*VLOOKUP('Equation 4 Type II FTE'!$B13,'Equation 3 FTE Conversion'!$B$10:$E$32,4,FALSE)</f>
        <v>4.6472859744990894E-2</v>
      </c>
      <c r="HD13" s="25">
        <f>'RIMS II Type II Employment'!HD13*VLOOKUP('Equation 4 Type II FTE'!$B13,'Equation 3 FTE Conversion'!$B$10:$E$32,4,FALSE)</f>
        <v>3.5374863387978142E-2</v>
      </c>
      <c r="HE13" s="25">
        <f>'RIMS II Type II Employment'!HE13*VLOOKUP('Equation 4 Type II FTE'!$B13,'Equation 3 FTE Conversion'!$B$10:$E$32,4,FALSE)</f>
        <v>3.3393078324225868E-2</v>
      </c>
      <c r="HF13" s="25">
        <f>'RIMS II Type II Employment'!HF13*VLOOKUP('Equation 4 Type II FTE'!$B13,'Equation 3 FTE Conversion'!$B$10:$E$32,4,FALSE)</f>
        <v>2.1997814207650276E-2</v>
      </c>
      <c r="HG13" s="25">
        <f>'RIMS II Type II Employment'!HG13*VLOOKUP('Equation 4 Type II FTE'!$B13,'Equation 3 FTE Conversion'!$B$10:$E$32,4,FALSE)</f>
        <v>1.7439708561020038E-2</v>
      </c>
      <c r="HH13" s="25">
        <f>'RIMS II Type II Employment'!HH13*VLOOKUP('Equation 4 Type II FTE'!$B13,'Equation 3 FTE Conversion'!$B$10:$E$32,4,FALSE)</f>
        <v>2.5267759562841528E-2</v>
      </c>
      <c r="HI13" s="25">
        <f>'RIMS II Type II Employment'!HI13*VLOOKUP('Equation 4 Type II FTE'!$B13,'Equation 3 FTE Conversion'!$B$10:$E$32,4,FALSE)</f>
        <v>2.1799635701275046E-2</v>
      </c>
      <c r="HJ13" s="25">
        <f>'RIMS II Type II Employment'!HJ13*VLOOKUP('Equation 4 Type II FTE'!$B13,'Equation 3 FTE Conversion'!$B$10:$E$32,4,FALSE)</f>
        <v>1.6052459016393444E-2</v>
      </c>
      <c r="HK13" s="25">
        <f>'RIMS II Type II Employment'!HK13*VLOOKUP('Equation 4 Type II FTE'!$B13,'Equation 3 FTE Conversion'!$B$10:$E$32,4,FALSE)</f>
        <v>0</v>
      </c>
      <c r="HL13" s="25">
        <f>'RIMS II Type II Employment'!HL13*VLOOKUP('Equation 4 Type II FTE'!$B13,'Equation 3 FTE Conversion'!$B$10:$E$32,4,FALSE)</f>
        <v>5.1229143897996363E-2</v>
      </c>
      <c r="HM13" s="25">
        <f>'RIMS II Type II Employment'!HM13*VLOOKUP('Equation 4 Type II FTE'!$B13,'Equation 3 FTE Conversion'!$B$10:$E$32,4,FALSE)</f>
        <v>6.728160291438981E-2</v>
      </c>
      <c r="HN13" s="25">
        <f>'RIMS II Type II Employment'!HN13*VLOOKUP('Equation 4 Type II FTE'!$B13,'Equation 3 FTE Conversion'!$B$10:$E$32,4,FALSE)</f>
        <v>2.1304189435336976E-2</v>
      </c>
      <c r="HO13" s="25">
        <f>'RIMS II Type II Employment'!HO13*VLOOKUP('Equation 4 Type II FTE'!$B13,'Equation 3 FTE Conversion'!$B$10:$E$32,4,FALSE)</f>
        <v>2.3285974499089254E-2</v>
      </c>
      <c r="HP13" s="25">
        <f>'RIMS II Type II Employment'!HP13*VLOOKUP('Equation 4 Type II FTE'!$B13,'Equation 3 FTE Conversion'!$B$10:$E$32,4,FALSE)</f>
        <v>2.0313296903460839E-2</v>
      </c>
      <c r="HQ13" s="25">
        <f>'RIMS II Type II Employment'!HQ13*VLOOKUP('Equation 4 Type II FTE'!$B13,'Equation 3 FTE Conversion'!$B$10:$E$32,4,FALSE)</f>
        <v>2.1403278688524593E-2</v>
      </c>
      <c r="HR13" s="25">
        <f>'RIMS II Type II Employment'!HR13*VLOOKUP('Equation 4 Type II FTE'!$B13,'Equation 3 FTE Conversion'!$B$10:$E$32,4,FALSE)</f>
        <v>2.7645901639344266E-2</v>
      </c>
      <c r="HS13" s="25">
        <f>'RIMS II Type II Employment'!HS13*VLOOKUP('Equation 4 Type II FTE'!$B13,'Equation 3 FTE Conversion'!$B$10:$E$32,4,FALSE)</f>
        <v>2.6952276867030965E-2</v>
      </c>
      <c r="HT13" s="25">
        <f>'RIMS II Type II Employment'!HT13*VLOOKUP('Equation 4 Type II FTE'!$B13,'Equation 3 FTE Conversion'!$B$10:$E$32,4,FALSE)</f>
        <v>2.4475045537340621E-2</v>
      </c>
      <c r="HU13" s="25">
        <f>'RIMS II Type II Employment'!HU13*VLOOKUP('Equation 4 Type II FTE'!$B13,'Equation 3 FTE Conversion'!$B$10:$E$32,4,FALSE)</f>
        <v>1.6151548269581057E-2</v>
      </c>
      <c r="HV13" s="25">
        <f>'RIMS II Type II Employment'!HV13*VLOOKUP('Equation 4 Type II FTE'!$B13,'Equation 3 FTE Conversion'!$B$10:$E$32,4,FALSE)</f>
        <v>3.2303096539162114E-2</v>
      </c>
      <c r="HW13" s="25">
        <f>'RIMS II Type II Employment'!HW13*VLOOKUP('Equation 4 Type II FTE'!$B13,'Equation 3 FTE Conversion'!$B$10:$E$32,4,FALSE)</f>
        <v>1.9520582877959925E-2</v>
      </c>
      <c r="HX13" s="25">
        <f>'RIMS II Type II Employment'!HX13*VLOOKUP('Equation 4 Type II FTE'!$B13,'Equation 3 FTE Conversion'!$B$10:$E$32,4,FALSE)</f>
        <v>1.5854280510018217E-2</v>
      </c>
      <c r="HY13" s="25">
        <f>'RIMS II Type II Employment'!HY13*VLOOKUP('Equation 4 Type II FTE'!$B13,'Equation 3 FTE Conversion'!$B$10:$E$32,4,FALSE)</f>
        <v>3.4879417122040075E-2</v>
      </c>
      <c r="HZ13" s="25">
        <f>'RIMS II Type II Employment'!HZ13*VLOOKUP('Equation 4 Type II FTE'!$B13,'Equation 3 FTE Conversion'!$B$10:$E$32,4,FALSE)</f>
        <v>0.14774207650273224</v>
      </c>
      <c r="IA13" s="25">
        <f>'RIMS II Type II Employment'!IA13*VLOOKUP('Equation 4 Type II FTE'!$B13,'Equation 3 FTE Conversion'!$B$10:$E$32,4,FALSE)</f>
        <v>3.091584699453552E-2</v>
      </c>
      <c r="IB13" s="25">
        <f>'RIMS II Type II Employment'!IB13*VLOOKUP('Equation 4 Type II FTE'!$B13,'Equation 3 FTE Conversion'!$B$10:$E$32,4,FALSE)</f>
        <v>5.5985428051001825E-2</v>
      </c>
      <c r="IC13" s="25">
        <f>'RIMS II Type II Employment'!IC13*VLOOKUP('Equation 4 Type II FTE'!$B13,'Equation 3 FTE Conversion'!$B$10:$E$32,4,FALSE)</f>
        <v>2.8834972677595629E-2</v>
      </c>
      <c r="ID13" s="25">
        <f>'RIMS II Type II Employment'!ID13*VLOOKUP('Equation 4 Type II FTE'!$B13,'Equation 3 FTE Conversion'!$B$10:$E$32,4,FALSE)</f>
        <v>2.9231329690346083E-2</v>
      </c>
      <c r="IE13" s="25">
        <f>'RIMS II Type II Employment'!IE13*VLOOKUP('Equation 4 Type II FTE'!$B13,'Equation 3 FTE Conversion'!$B$10:$E$32,4,FALSE)</f>
        <v>2.8735883424408016E-2</v>
      </c>
      <c r="IF13" s="25">
        <f>'RIMS II Type II Employment'!IF13*VLOOKUP('Equation 4 Type II FTE'!$B13,'Equation 3 FTE Conversion'!$B$10:$E$32,4,FALSE)</f>
        <v>1.8430601092896175E-2</v>
      </c>
      <c r="IG13" s="25">
        <f>'RIMS II Type II Employment'!IG13*VLOOKUP('Equation 4 Type II FTE'!$B13,'Equation 3 FTE Conversion'!$B$10:$E$32,4,FALSE)</f>
        <v>1.4367941712204008E-2</v>
      </c>
      <c r="IH13" s="25">
        <f>'RIMS II Type II Employment'!IH13*VLOOKUP('Equation 4 Type II FTE'!$B13,'Equation 3 FTE Conversion'!$B$10:$E$32,4,FALSE)</f>
        <v>1.2782513661202186E-2</v>
      </c>
      <c r="II13" s="25">
        <f>'RIMS II Type II Employment'!II13*VLOOKUP('Equation 4 Type II FTE'!$B13,'Equation 3 FTE Conversion'!$B$10:$E$32,4,FALSE)</f>
        <v>9.116211293260474E-3</v>
      </c>
      <c r="IJ13" s="25">
        <f>'RIMS II Type II Employment'!IJ13*VLOOKUP('Equation 4 Type II FTE'!$B13,'Equation 3 FTE Conversion'!$B$10:$E$32,4,FALSE)</f>
        <v>8.5216757741347904E-2</v>
      </c>
      <c r="IK13" s="25">
        <f>'RIMS II Type II Employment'!IK13*VLOOKUP('Equation 4 Type II FTE'!$B13,'Equation 3 FTE Conversion'!$B$10:$E$32,4,FALSE)</f>
        <v>1.5854280510018217E-2</v>
      </c>
      <c r="IL13" s="25">
        <f>'RIMS II Type II Employment'!IL13*VLOOKUP('Equation 4 Type II FTE'!$B13,'Equation 3 FTE Conversion'!$B$10:$E$32,4,FALSE)</f>
        <v>1.466520947176685E-2</v>
      </c>
      <c r="IM13" s="25">
        <f>'RIMS II Type II Employment'!IM13*VLOOKUP('Equation 4 Type II FTE'!$B13,'Equation 3 FTE Conversion'!$B$10:$E$32,4,FALSE)</f>
        <v>1.9223315118397085E-2</v>
      </c>
      <c r="IN13" s="25">
        <f>'RIMS II Type II Employment'!IN13*VLOOKUP('Equation 4 Type II FTE'!$B13,'Equation 3 FTE Conversion'!$B$10:$E$32,4,FALSE)</f>
        <v>1.565610200364299E-2</v>
      </c>
      <c r="IO13" s="25">
        <f>'RIMS II Type II Employment'!IO13*VLOOKUP('Equation 4 Type II FTE'!$B13,'Equation 3 FTE Conversion'!$B$10:$E$32,4,FALSE)</f>
        <v>1.4764298724954463E-2</v>
      </c>
      <c r="IP13" s="25">
        <f>'RIMS II Type II Employment'!IP13*VLOOKUP('Equation 4 Type II FTE'!$B13,'Equation 3 FTE Conversion'!$B$10:$E$32,4,FALSE)</f>
        <v>1.6944262295081967E-2</v>
      </c>
      <c r="IQ13" s="25">
        <f>'RIMS II Type II Employment'!IQ13*VLOOKUP('Equation 4 Type II FTE'!$B13,'Equation 3 FTE Conversion'!$B$10:$E$32,4,FALSE)</f>
        <v>2.1403278688524593E-2</v>
      </c>
      <c r="IR13" s="25">
        <f>'RIMS II Type II Employment'!IR13*VLOOKUP('Equation 4 Type II FTE'!$B13,'Equation 3 FTE Conversion'!$B$10:$E$32,4,FALSE)</f>
        <v>2.8042258652094715E-2</v>
      </c>
      <c r="IS13" s="25">
        <f>'RIMS II Type II Employment'!IS13*VLOOKUP('Equation 4 Type II FTE'!$B13,'Equation 3 FTE Conversion'!$B$10:$E$32,4,FALSE)</f>
        <v>2.7447723132969035E-2</v>
      </c>
      <c r="IT13" s="25">
        <f>'RIMS II Type II Employment'!IT13*VLOOKUP('Equation 4 Type II FTE'!$B13,'Equation 3 FTE Conversion'!$B$10:$E$32,4,FALSE)</f>
        <v>2.5267759562841528E-2</v>
      </c>
      <c r="IU13" s="25">
        <f>'RIMS II Type II Employment'!IU13*VLOOKUP('Equation 4 Type II FTE'!$B13,'Equation 3 FTE Conversion'!$B$10:$E$32,4,FALSE)</f>
        <v>3.2600364298724954E-2</v>
      </c>
      <c r="IV13" s="25">
        <f>'RIMS II Type II Employment'!IV13*VLOOKUP('Equation 4 Type II FTE'!$B13,'Equation 3 FTE Conversion'!$B$10:$E$32,4,FALSE)</f>
        <v>2.0511475409836066E-2</v>
      </c>
      <c r="IW13" s="25">
        <f>'RIMS II Type II Employment'!IW13*VLOOKUP('Equation 4 Type II FTE'!$B13,'Equation 3 FTE Conversion'!$B$10:$E$32,4,FALSE)</f>
        <v>3.725755919854281E-2</v>
      </c>
      <c r="IX13" s="25">
        <f>'RIMS II Type II Employment'!IX13*VLOOKUP('Equation 4 Type II FTE'!$B13,'Equation 3 FTE Conversion'!$B$10:$E$32,4,FALSE)</f>
        <v>2.8339526411657559E-2</v>
      </c>
      <c r="IY13" s="25">
        <f>'RIMS II Type II Employment'!IY13*VLOOKUP('Equation 4 Type II FTE'!$B13,'Equation 3 FTE Conversion'!$B$10:$E$32,4,FALSE)</f>
        <v>2.348415300546448E-2</v>
      </c>
      <c r="IZ13" s="25">
        <f>'RIMS II Type II Employment'!IZ13*VLOOKUP('Equation 4 Type II FTE'!$B13,'Equation 3 FTE Conversion'!$B$10:$E$32,4,FALSE)</f>
        <v>2.2592349726775957E-2</v>
      </c>
      <c r="JA13" s="25">
        <f>'RIMS II Type II Employment'!JA13*VLOOKUP('Equation 4 Type II FTE'!$B13,'Equation 3 FTE Conversion'!$B$10:$E$32,4,FALSE)</f>
        <v>2.4375956284153007E-2</v>
      </c>
      <c r="JB13" s="25">
        <f>'RIMS II Type II Employment'!JB13*VLOOKUP('Equation 4 Type II FTE'!$B13,'Equation 3 FTE Conversion'!$B$10:$E$32,4,FALSE)</f>
        <v>2.1997814207650276E-2</v>
      </c>
      <c r="JC13" s="25">
        <f>'RIMS II Type II Employment'!JC13*VLOOKUP('Equation 4 Type II FTE'!$B13,'Equation 3 FTE Conversion'!$B$10:$E$32,4,FALSE)</f>
        <v>2.6060473588342441E-2</v>
      </c>
      <c r="JD13" s="25">
        <f>'RIMS II Type II Employment'!JD13*VLOOKUP('Equation 4 Type II FTE'!$B13,'Equation 3 FTE Conversion'!$B$10:$E$32,4,FALSE)</f>
        <v>4.7761020036429874E-2</v>
      </c>
      <c r="JE13" s="25">
        <f>'RIMS II Type II Employment'!JE13*VLOOKUP('Equation 4 Type II FTE'!$B13,'Equation 3 FTE Conversion'!$B$10:$E$32,4,FALSE)</f>
        <v>3.6167577413479049E-2</v>
      </c>
      <c r="JF13" s="25">
        <f>'RIMS II Type II Employment'!JF13*VLOOKUP('Equation 4 Type II FTE'!$B13,'Equation 3 FTE Conversion'!$B$10:$E$32,4,FALSE)</f>
        <v>3.012313296903461E-2</v>
      </c>
      <c r="JG13" s="25">
        <f>'RIMS II Type II Employment'!JG13*VLOOKUP('Equation 4 Type II FTE'!$B13,'Equation 3 FTE Conversion'!$B$10:$E$32,4,FALSE)</f>
        <v>3.180765027322404E-2</v>
      </c>
      <c r="JH13" s="25">
        <f>'RIMS II Type II Employment'!JH13*VLOOKUP('Equation 4 Type II FTE'!$B13,'Equation 3 FTE Conversion'!$B$10:$E$32,4,FALSE)</f>
        <v>4.9049180327868855E-2</v>
      </c>
      <c r="JI13" s="25">
        <f>'RIMS II Type II Employment'!JI13*VLOOKUP('Equation 4 Type II FTE'!$B13,'Equation 3 FTE Conversion'!$B$10:$E$32,4,FALSE)</f>
        <v>3.0717668488160293E-2</v>
      </c>
      <c r="JJ13" s="25">
        <f>'RIMS II Type II Employment'!JJ13*VLOOKUP('Equation 4 Type II FTE'!$B13,'Equation 3 FTE Conversion'!$B$10:$E$32,4,FALSE)</f>
        <v>1.8133333333333335E-2</v>
      </c>
      <c r="JK13" s="25">
        <f>'RIMS II Type II Employment'!JK13*VLOOKUP('Equation 4 Type II FTE'!$B13,'Equation 3 FTE Conversion'!$B$10:$E$32,4,FALSE)</f>
        <v>3.2996721311475415E-2</v>
      </c>
      <c r="JL13" s="25">
        <f>'RIMS II Type II Employment'!JL13*VLOOKUP('Equation 4 Type II FTE'!$B13,'Equation 3 FTE Conversion'!$B$10:$E$32,4,FALSE)</f>
        <v>1.3674316939890711E-2</v>
      </c>
      <c r="JM13" s="25">
        <f>'RIMS II Type II Employment'!JM13*VLOOKUP('Equation 4 Type II FTE'!$B13,'Equation 3 FTE Conversion'!$B$10:$E$32,4,FALSE)</f>
        <v>1.4268852459016393E-2</v>
      </c>
      <c r="JN13" s="25">
        <f>'RIMS II Type II Employment'!JN13*VLOOKUP('Equation 4 Type II FTE'!$B13,'Equation 3 FTE Conversion'!$B$10:$E$32,4,FALSE)</f>
        <v>1.7142440801457194E-2</v>
      </c>
      <c r="JO13" s="25">
        <f>'RIMS II Type II Employment'!JO13*VLOOKUP('Equation 4 Type II FTE'!$B13,'Equation 3 FTE Conversion'!$B$10:$E$32,4,FALSE)</f>
        <v>2.2493260473588343E-2</v>
      </c>
      <c r="JP13" s="25">
        <f>'RIMS II Type II Employment'!JP13*VLOOKUP('Equation 4 Type II FTE'!$B13,'Equation 3 FTE Conversion'!$B$10:$E$32,4,FALSE)</f>
        <v>2.1898724954462663E-2</v>
      </c>
      <c r="JQ13" s="25">
        <f>'RIMS II Type II Employment'!JQ13*VLOOKUP('Equation 4 Type II FTE'!$B13,'Equation 3 FTE Conversion'!$B$10:$E$32,4,FALSE)</f>
        <v>4.7562841530054648E-2</v>
      </c>
      <c r="JR13" s="25">
        <f>'RIMS II Type II Employment'!JR13*VLOOKUP('Equation 4 Type II FTE'!$B13,'Equation 3 FTE Conversion'!$B$10:$E$32,4,FALSE)</f>
        <v>2.3880510018214937E-2</v>
      </c>
      <c r="JS13" s="25">
        <f>'RIMS II Type II Employment'!JS13*VLOOKUP('Equation 4 Type II FTE'!$B13,'Equation 3 FTE Conversion'!$B$10:$E$32,4,FALSE)</f>
        <v>1.9025136612021858E-2</v>
      </c>
      <c r="JT13" s="25">
        <f>'RIMS II Type II Employment'!JT13*VLOOKUP('Equation 4 Type II FTE'!$B13,'Equation 3 FTE Conversion'!$B$10:$E$32,4,FALSE)</f>
        <v>0.1001792349726776</v>
      </c>
      <c r="JU13" s="25">
        <f>'RIMS II Type II Employment'!JU13*VLOOKUP('Equation 4 Type II FTE'!$B13,'Equation 3 FTE Conversion'!$B$10:$E$32,4,FALSE)</f>
        <v>1.7538797814207651E-2</v>
      </c>
      <c r="JV13" s="25">
        <f>'RIMS II Type II Employment'!JV13*VLOOKUP('Equation 4 Type II FTE'!$B13,'Equation 3 FTE Conversion'!$B$10:$E$32,4,FALSE)</f>
        <v>1.4863387978142076E-2</v>
      </c>
      <c r="JW13" s="25">
        <f>'RIMS II Type II Employment'!JW13*VLOOKUP('Equation 4 Type II FTE'!$B13,'Equation 3 FTE Conversion'!$B$10:$E$32,4,FALSE)</f>
        <v>1.545792349726776E-2</v>
      </c>
      <c r="JX13" s="25">
        <f>'RIMS II Type II Employment'!JX13*VLOOKUP('Equation 4 Type II FTE'!$B13,'Equation 3 FTE Conversion'!$B$10:$E$32,4,FALSE)</f>
        <v>1.4467030965391621E-2</v>
      </c>
      <c r="JY13" s="25">
        <f>'RIMS II Type II Employment'!JY13*VLOOKUP('Equation 4 Type II FTE'!$B13,'Equation 3 FTE Conversion'!$B$10:$E$32,4,FALSE)</f>
        <v>1.565610200364299E-2</v>
      </c>
      <c r="JZ13" s="25">
        <f>'RIMS II Type II Employment'!JZ13*VLOOKUP('Equation 4 Type II FTE'!$B13,'Equation 3 FTE Conversion'!$B$10:$E$32,4,FALSE)</f>
        <v>1.5358834244080147E-2</v>
      </c>
      <c r="KA13" s="25">
        <f>'RIMS II Type II Employment'!KA13*VLOOKUP('Equation 4 Type II FTE'!$B13,'Equation 3 FTE Conversion'!$B$10:$E$32,4,FALSE)</f>
        <v>6.9362477231329697E-3</v>
      </c>
      <c r="KB13" s="25">
        <f>'RIMS II Type II Employment'!KB13*VLOOKUP('Equation 4 Type II FTE'!$B13,'Equation 3 FTE Conversion'!$B$10:$E$32,4,FALSE)</f>
        <v>2.2592349726775957E-2</v>
      </c>
      <c r="KC13" s="25">
        <f>'RIMS II Type II Employment'!KC13*VLOOKUP('Equation 4 Type II FTE'!$B13,'Equation 3 FTE Conversion'!$B$10:$E$32,4,FALSE)</f>
        <v>1.7043351548269581E-2</v>
      </c>
      <c r="KD13" s="25">
        <f>'RIMS II Type II Employment'!KD13*VLOOKUP('Equation 4 Type II FTE'!$B13,'Equation 3 FTE Conversion'!$B$10:$E$32,4,FALSE)</f>
        <v>1.5755191256830604E-2</v>
      </c>
      <c r="KE13" s="25">
        <f>'RIMS II Type II Employment'!KE13*VLOOKUP('Equation 4 Type II FTE'!$B13,'Equation 3 FTE Conversion'!$B$10:$E$32,4,FALSE)</f>
        <v>1.6052459016393444E-2</v>
      </c>
      <c r="KF13" s="25">
        <f>'RIMS II Type II Employment'!KF13*VLOOKUP('Equation 4 Type II FTE'!$B13,'Equation 3 FTE Conversion'!$B$10:$E$32,4,FALSE)</f>
        <v>1.9520582877959925E-2</v>
      </c>
      <c r="KG13" s="25">
        <f>'RIMS II Type II Employment'!KG13*VLOOKUP('Equation 4 Type II FTE'!$B13,'Equation 3 FTE Conversion'!$B$10:$E$32,4,FALSE)</f>
        <v>2.1502367941712206E-2</v>
      </c>
      <c r="KH13" s="25">
        <f>'RIMS II Type II Employment'!KH13*VLOOKUP('Equation 4 Type II FTE'!$B13,'Equation 3 FTE Conversion'!$B$10:$E$32,4,FALSE)</f>
        <v>1.5557012750455372E-2</v>
      </c>
      <c r="KI13" s="25">
        <f>'RIMS II Type II Employment'!KI13*VLOOKUP('Equation 4 Type II FTE'!$B13,'Equation 3 FTE Conversion'!$B$10:$E$32,4,FALSE)</f>
        <v>2.2295081967213113E-2</v>
      </c>
      <c r="KJ13" s="25">
        <f>'RIMS II Type II Employment'!KJ13*VLOOKUP('Equation 4 Type II FTE'!$B13,'Equation 3 FTE Conversion'!$B$10:$E$32,4,FALSE)</f>
        <v>1.7736976320582878E-2</v>
      </c>
      <c r="KK13" s="25">
        <f>'RIMS II Type II Employment'!KK13*VLOOKUP('Equation 4 Type II FTE'!$B13,'Equation 3 FTE Conversion'!$B$10:$E$32,4,FALSE)</f>
        <v>1.4070673952641166E-2</v>
      </c>
      <c r="KL13" s="25">
        <f>'RIMS II Type II Employment'!KL13*VLOOKUP('Equation 4 Type II FTE'!$B13,'Equation 3 FTE Conversion'!$B$10:$E$32,4,FALSE)</f>
        <v>2.2889617486338797E-2</v>
      </c>
      <c r="KM13" s="25">
        <f>'RIMS II Type II Employment'!KM13*VLOOKUP('Equation 4 Type II FTE'!$B13,'Equation 3 FTE Conversion'!$B$10:$E$32,4,FALSE)</f>
        <v>2.1205100182149363E-2</v>
      </c>
      <c r="KN13" s="25">
        <f>'RIMS II Type II Employment'!KN13*VLOOKUP('Equation 4 Type II FTE'!$B13,'Equation 3 FTE Conversion'!$B$10:$E$32,4,FALSE)</f>
        <v>1.2386156648451732E-2</v>
      </c>
      <c r="KO13" s="25">
        <f>'RIMS II Type II Employment'!KO13*VLOOKUP('Equation 4 Type II FTE'!$B13,'Equation 3 FTE Conversion'!$B$10:$E$32,4,FALSE)</f>
        <v>1.1890710382513662E-2</v>
      </c>
      <c r="KP13" s="25">
        <f>'RIMS II Type II Employment'!KP13*VLOOKUP('Equation 4 Type II FTE'!$B13,'Equation 3 FTE Conversion'!$B$10:$E$32,4,FALSE)</f>
        <v>1.3674316939890711E-2</v>
      </c>
      <c r="KQ13" s="25">
        <f>'RIMS II Type II Employment'!KQ13*VLOOKUP('Equation 4 Type II FTE'!$B13,'Equation 3 FTE Conversion'!$B$10:$E$32,4,FALSE)</f>
        <v>2.9924954462659383E-2</v>
      </c>
      <c r="KR13" s="25">
        <f>'RIMS II Type II Employment'!KR13*VLOOKUP('Equation 4 Type II FTE'!$B13,'Equation 3 FTE Conversion'!$B$10:$E$32,4,FALSE)</f>
        <v>2.5069581056466304E-2</v>
      </c>
      <c r="KS13" s="25">
        <f>'RIMS II Type II Employment'!KS13*VLOOKUP('Equation 4 Type II FTE'!$B13,'Equation 3 FTE Conversion'!$B$10:$E$32,4,FALSE)</f>
        <v>2.9825865209471766E-2</v>
      </c>
      <c r="KT13" s="25">
        <f>'RIMS II Type II Employment'!KT13*VLOOKUP('Equation 4 Type II FTE'!$B13,'Equation 3 FTE Conversion'!$B$10:$E$32,4,FALSE)</f>
        <v>1.8926047358834245E-2</v>
      </c>
      <c r="KU13" s="25">
        <f>'RIMS II Type II Employment'!KU13*VLOOKUP('Equation 4 Type II FTE'!$B13,'Equation 3 FTE Conversion'!$B$10:$E$32,4,FALSE)</f>
        <v>2.4970491803278691E-2</v>
      </c>
      <c r="KV13" s="25">
        <f>'RIMS II Type II Employment'!KV13*VLOOKUP('Equation 4 Type II FTE'!$B13,'Equation 3 FTE Conversion'!$B$10:$E$32,4,FALSE)</f>
        <v>1.109799635701275E-2</v>
      </c>
      <c r="KW13" s="25">
        <f>'RIMS II Type II Employment'!KW13*VLOOKUP('Equation 4 Type II FTE'!$B13,'Equation 3 FTE Conversion'!$B$10:$E$32,4,FALSE)</f>
        <v>2.269143897996357E-2</v>
      </c>
      <c r="KX13" s="25">
        <f>'RIMS II Type II Employment'!KX13*VLOOKUP('Equation 4 Type II FTE'!$B13,'Equation 3 FTE Conversion'!$B$10:$E$32,4,FALSE)</f>
        <v>2.1006921675774136E-2</v>
      </c>
      <c r="KY13" s="25">
        <f>'RIMS II Type II Employment'!KY13*VLOOKUP('Equation 4 Type II FTE'!$B13,'Equation 3 FTE Conversion'!$B$10:$E$32,4,FALSE)</f>
        <v>1.9223315118397085E-2</v>
      </c>
      <c r="KZ13" s="25">
        <f>'RIMS II Type II Employment'!KZ13*VLOOKUP('Equation 4 Type II FTE'!$B13,'Equation 3 FTE Conversion'!$B$10:$E$32,4,FALSE)</f>
        <v>1.9520582877959925E-2</v>
      </c>
      <c r="LA13" s="25">
        <f>'RIMS II Type II Employment'!LA13*VLOOKUP('Equation 4 Type II FTE'!$B13,'Equation 3 FTE Conversion'!$B$10:$E$32,4,FALSE)</f>
        <v>2.1799635701275046E-2</v>
      </c>
      <c r="LB13" s="25">
        <f>'RIMS II Type II Employment'!LB13*VLOOKUP('Equation 4 Type II FTE'!$B13,'Equation 3 FTE Conversion'!$B$10:$E$32,4,FALSE)</f>
        <v>2.269143897996357E-2</v>
      </c>
      <c r="LC13" s="25">
        <f>'RIMS II Type II Employment'!LC13*VLOOKUP('Equation 4 Type II FTE'!$B13,'Equation 3 FTE Conversion'!$B$10:$E$32,4,FALSE)</f>
        <v>2.1304189435336976E-2</v>
      </c>
      <c r="LD13" s="25">
        <f>'RIMS II Type II Employment'!LD13*VLOOKUP('Equation 4 Type II FTE'!$B13,'Equation 3 FTE Conversion'!$B$10:$E$32,4,FALSE)</f>
        <v>2.3385063752276867E-2</v>
      </c>
      <c r="LE13" s="25">
        <f>'RIMS II Type II Employment'!LE13*VLOOKUP('Equation 4 Type II FTE'!$B13,'Equation 3 FTE Conversion'!$B$10:$E$32,4,FALSE)</f>
        <v>2.2493260473588343E-2</v>
      </c>
      <c r="LF13" s="25">
        <f>'RIMS II Type II Employment'!LF13*VLOOKUP('Equation 4 Type II FTE'!$B13,'Equation 3 FTE Conversion'!$B$10:$E$32,4,FALSE)</f>
        <v>1.6646994535519124E-2</v>
      </c>
      <c r="LG13" s="25">
        <f>'RIMS II Type II Employment'!LG13*VLOOKUP('Equation 4 Type II FTE'!$B13,'Equation 3 FTE Conversion'!$B$10:$E$32,4,FALSE)</f>
        <v>2.318688524590164E-2</v>
      </c>
      <c r="LH13" s="25">
        <f>'RIMS II Type II Employment'!LH13*VLOOKUP('Equation 4 Type II FTE'!$B13,'Equation 3 FTE Conversion'!$B$10:$E$32,4,FALSE)</f>
        <v>2.4574134790528234E-2</v>
      </c>
      <c r="LI13" s="25">
        <f>'RIMS II Type II Employment'!LI13*VLOOKUP('Equation 4 Type II FTE'!$B13,'Equation 3 FTE Conversion'!$B$10:$E$32,4,FALSE)</f>
        <v>2.1997814207650276E-2</v>
      </c>
      <c r="LJ13" s="25">
        <f>'RIMS II Type II Employment'!LJ13*VLOOKUP('Equation 4 Type II FTE'!$B13,'Equation 3 FTE Conversion'!$B$10:$E$32,4,FALSE)</f>
        <v>1.7935154826958108E-2</v>
      </c>
      <c r="LK13" s="25">
        <f>'RIMS II Type II Employment'!LK13*VLOOKUP('Equation 4 Type II FTE'!$B13,'Equation 3 FTE Conversion'!$B$10:$E$32,4,FALSE)</f>
        <v>3.0321311475409837E-2</v>
      </c>
      <c r="LL13" s="25">
        <f>'RIMS II Type II Employment'!LL13*VLOOKUP('Equation 4 Type II FTE'!$B13,'Equation 3 FTE Conversion'!$B$10:$E$32,4,FALSE)</f>
        <v>2.3087795992714027E-2</v>
      </c>
      <c r="LM13" s="25">
        <f>'RIMS II Type II Employment'!LM13*VLOOKUP('Equation 4 Type II FTE'!$B13,'Equation 3 FTE Conversion'!$B$10:$E$32,4,FALSE)</f>
        <v>1.9520582877959925E-2</v>
      </c>
      <c r="LN13" s="25">
        <f>'RIMS II Type II Employment'!LN13*VLOOKUP('Equation 4 Type II FTE'!$B13,'Equation 3 FTE Conversion'!$B$10:$E$32,4,FALSE)</f>
        <v>2.397959927140255E-2</v>
      </c>
      <c r="LO13" s="25">
        <f>'RIMS II Type II Employment'!LO13*VLOOKUP('Equation 4 Type II FTE'!$B13,'Equation 3 FTE Conversion'!$B$10:$E$32,4,FALSE)</f>
        <v>2.6456830601092898E-2</v>
      </c>
      <c r="LP13" s="25">
        <f>'RIMS II Type II Employment'!LP13*VLOOKUP('Equation 4 Type II FTE'!$B13,'Equation 3 FTE Conversion'!$B$10:$E$32,4,FALSE)</f>
        <v>2.4375956284153007E-2</v>
      </c>
      <c r="LQ13" s="25">
        <f>'RIMS II Type II Employment'!LQ13*VLOOKUP('Equation 4 Type II FTE'!$B13,'Equation 3 FTE Conversion'!$B$10:$E$32,4,FALSE)</f>
        <v>1.8628779599271405E-2</v>
      </c>
      <c r="LR13" s="25">
        <f>'RIMS II Type II Employment'!LR13*VLOOKUP('Equation 4 Type II FTE'!$B13,'Equation 3 FTE Conversion'!$B$10:$E$32,4,FALSE)</f>
        <v>2.2394171220400726E-2</v>
      </c>
      <c r="LS13" s="25">
        <f>'RIMS II Type II Employment'!LS13*VLOOKUP('Equation 4 Type II FTE'!$B13,'Equation 3 FTE Conversion'!$B$10:$E$32,4,FALSE)</f>
        <v>2.0907832422586523E-2</v>
      </c>
      <c r="LT13" s="25">
        <f>'RIMS II Type II Employment'!LT13*VLOOKUP('Equation 4 Type II FTE'!$B13,'Equation 3 FTE Conversion'!$B$10:$E$32,4,FALSE)</f>
        <v>1.8232422586520948E-2</v>
      </c>
      <c r="LU13" s="25">
        <f>'RIMS II Type II Employment'!LU13*VLOOKUP('Equation 4 Type II FTE'!$B13,'Equation 3 FTE Conversion'!$B$10:$E$32,4,FALSE)</f>
        <v>3.1510382513661207E-2</v>
      </c>
      <c r="LV13" s="25">
        <f>'RIMS II Type II Employment'!LV13*VLOOKUP('Equation 4 Type II FTE'!$B13,'Equation 3 FTE Conversion'!$B$10:$E$32,4,FALSE)</f>
        <v>3.7158469945355189E-2</v>
      </c>
      <c r="LW13" s="25">
        <f>'RIMS II Type II Employment'!LW13*VLOOKUP('Equation 4 Type II FTE'!$B13,'Equation 3 FTE Conversion'!$B$10:$E$32,4,FALSE)</f>
        <v>2.2295081967213113E-2</v>
      </c>
      <c r="LX13" s="25">
        <f>'RIMS II Type II Employment'!LX13*VLOOKUP('Equation 4 Type II FTE'!$B13,'Equation 3 FTE Conversion'!$B$10:$E$32,4,FALSE)</f>
        <v>2.397959927140255E-2</v>
      </c>
      <c r="LY13" s="25">
        <f>'RIMS II Type II Employment'!LY13*VLOOKUP('Equation 4 Type II FTE'!$B13,'Equation 3 FTE Conversion'!$B$10:$E$32,4,FALSE)</f>
        <v>2.4375956284153007E-2</v>
      </c>
      <c r="LZ13" s="25">
        <f>'RIMS II Type II Employment'!LZ13*VLOOKUP('Equation 4 Type II FTE'!$B13,'Equation 3 FTE Conversion'!$B$10:$E$32,4,FALSE)</f>
        <v>2.0313296903460839E-2</v>
      </c>
      <c r="MA13" s="25">
        <f>'RIMS II Type II Employment'!MA13*VLOOKUP('Equation 4 Type II FTE'!$B13,'Equation 3 FTE Conversion'!$B$10:$E$32,4,FALSE)</f>
        <v>1.8034244080145721E-2</v>
      </c>
      <c r="MB13" s="25">
        <f>'RIMS II Type II Employment'!MB13*VLOOKUP('Equation 4 Type II FTE'!$B13,'Equation 3 FTE Conversion'!$B$10:$E$32,4,FALSE)</f>
        <v>2.0313296903460839E-2</v>
      </c>
      <c r="MC13" s="25">
        <f>'RIMS II Type II Employment'!MC13*VLOOKUP('Equation 4 Type II FTE'!$B13,'Equation 3 FTE Conversion'!$B$10:$E$32,4,FALSE)</f>
        <v>2.348415300546448E-2</v>
      </c>
      <c r="MD13" s="25">
        <f>'RIMS II Type II Employment'!MD13*VLOOKUP('Equation 4 Type II FTE'!$B13,'Equation 3 FTE Conversion'!$B$10:$E$32,4,FALSE)</f>
        <v>2.4078688524590164E-2</v>
      </c>
      <c r="ME13" s="25">
        <f>'RIMS II Type II Employment'!ME13*VLOOKUP('Equation 4 Type II FTE'!$B13,'Equation 3 FTE Conversion'!$B$10:$E$32,4,FALSE)</f>
        <v>2.7447723132969035E-2</v>
      </c>
      <c r="MF13" s="25">
        <f>'RIMS II Type II Employment'!MF13*VLOOKUP('Equation 4 Type II FTE'!$B13,'Equation 3 FTE Conversion'!$B$10:$E$32,4,FALSE)</f>
        <v>2.8636794171220399E-2</v>
      </c>
      <c r="MG13" s="25">
        <f>'RIMS II Type II Employment'!MG13*VLOOKUP('Equation 4 Type II FTE'!$B13,'Equation 3 FTE Conversion'!$B$10:$E$32,4,FALSE)</f>
        <v>2.6853187613843352E-2</v>
      </c>
      <c r="MH13" s="25">
        <f>'RIMS II Type II Employment'!MH13*VLOOKUP('Equation 4 Type II FTE'!$B13,'Equation 3 FTE Conversion'!$B$10:$E$32,4,FALSE)</f>
        <v>2.5763205828779598E-2</v>
      </c>
      <c r="MI13" s="25">
        <f>'RIMS II Type II Employment'!MI13*VLOOKUP('Equation 4 Type II FTE'!$B13,'Equation 3 FTE Conversion'!$B$10:$E$32,4,FALSE)</f>
        <v>2.5565027322404371E-2</v>
      </c>
      <c r="MJ13" s="25">
        <f>'RIMS II Type II Employment'!MJ13*VLOOKUP('Equation 4 Type II FTE'!$B13,'Equation 3 FTE Conversion'!$B$10:$E$32,4,FALSE)</f>
        <v>2.368233151183971E-2</v>
      </c>
      <c r="MK13" s="25">
        <f>'RIMS II Type II Employment'!MK13*VLOOKUP('Equation 4 Type II FTE'!$B13,'Equation 3 FTE Conversion'!$B$10:$E$32,4,FALSE)</f>
        <v>1.9916939890710382E-2</v>
      </c>
      <c r="ML13" s="25">
        <f>'RIMS II Type II Employment'!ML13*VLOOKUP('Equation 4 Type II FTE'!$B13,'Equation 3 FTE Conversion'!$B$10:$E$32,4,FALSE)</f>
        <v>2.6060473588342441E-2</v>
      </c>
      <c r="MM13" s="25">
        <f>'RIMS II Type II Employment'!MM13*VLOOKUP('Equation 4 Type II FTE'!$B13,'Equation 3 FTE Conversion'!$B$10:$E$32,4,FALSE)</f>
        <v>1.5160655737704918E-2</v>
      </c>
      <c r="MN13" s="25">
        <f>'RIMS II Type II Employment'!MN13*VLOOKUP('Equation 4 Type II FTE'!$B13,'Equation 3 FTE Conversion'!$B$10:$E$32,4,FALSE)</f>
        <v>2.0412386156648452E-2</v>
      </c>
      <c r="MO13" s="25">
        <f>'RIMS II Type II Employment'!MO13*VLOOKUP('Equation 4 Type II FTE'!$B13,'Equation 3 FTE Conversion'!$B$10:$E$32,4,FALSE)</f>
        <v>2.6258652094717668E-2</v>
      </c>
      <c r="MP13" s="25">
        <f>'RIMS II Type II Employment'!MP13*VLOOKUP('Equation 4 Type II FTE'!$B13,'Equation 3 FTE Conversion'!$B$10:$E$32,4,FALSE)</f>
        <v>2.3087795992714027E-2</v>
      </c>
      <c r="MQ13" s="25">
        <f>'RIMS II Type II Employment'!MQ13*VLOOKUP('Equation 4 Type II FTE'!$B13,'Equation 3 FTE Conversion'!$B$10:$E$32,4,FALSE)</f>
        <v>1.6845173041894354E-2</v>
      </c>
      <c r="MR13" s="25">
        <f>'RIMS II Type II Employment'!MR13*VLOOKUP('Equation 4 Type II FTE'!$B13,'Equation 3 FTE Conversion'!$B$10:$E$32,4,FALSE)</f>
        <v>3.6266666666666669E-2</v>
      </c>
      <c r="MS13" s="25">
        <f>'RIMS II Type II Employment'!MS13*VLOOKUP('Equation 4 Type II FTE'!$B13,'Equation 3 FTE Conversion'!$B$10:$E$32,4,FALSE)</f>
        <v>3.3293989071038248E-2</v>
      </c>
      <c r="MT13" s="25">
        <f>'RIMS II Type II Employment'!MT13*VLOOKUP('Equation 4 Type II FTE'!$B13,'Equation 3 FTE Conversion'!$B$10:$E$32,4,FALSE)</f>
        <v>3.6365755919854283E-2</v>
      </c>
      <c r="MU13" s="25">
        <f>'RIMS II Type II Employment'!MU13*VLOOKUP('Equation 4 Type II FTE'!$B13,'Equation 3 FTE Conversion'!$B$10:$E$32,4,FALSE)</f>
        <v>4.548196721311476E-2</v>
      </c>
      <c r="MV13" s="25">
        <f>'RIMS II Type II Employment'!MV13*VLOOKUP('Equation 4 Type II FTE'!$B13,'Equation 3 FTE Conversion'!$B$10:$E$32,4,FALSE)</f>
        <v>2.7744990892531879E-2</v>
      </c>
      <c r="MW13" s="25">
        <f>'RIMS II Type II Employment'!MW13*VLOOKUP('Equation 4 Type II FTE'!$B13,'Equation 3 FTE Conversion'!$B$10:$E$32,4,FALSE)</f>
        <v>2.3385063752276867E-2</v>
      </c>
      <c r="MX13" s="25">
        <f>'RIMS II Type II Employment'!MX13*VLOOKUP('Equation 4 Type II FTE'!$B13,'Equation 3 FTE Conversion'!$B$10:$E$32,4,FALSE)</f>
        <v>2.269143897996357E-2</v>
      </c>
      <c r="MY13" s="25">
        <f>'RIMS II Type II Employment'!MY13*VLOOKUP('Equation 4 Type II FTE'!$B13,'Equation 3 FTE Conversion'!$B$10:$E$32,4,FALSE)</f>
        <v>2.1304189435336976E-2</v>
      </c>
      <c r="MZ13" s="25">
        <f>'RIMS II Type II Employment'!MZ13*VLOOKUP('Equation 4 Type II FTE'!$B13,'Equation 3 FTE Conversion'!$B$10:$E$32,4,FALSE)</f>
        <v>1.5259744990892533E-2</v>
      </c>
      <c r="NA13" s="25">
        <f>'RIMS II Type II Employment'!NA13*VLOOKUP('Equation 4 Type II FTE'!$B13,'Equation 3 FTE Conversion'!$B$10:$E$32,4,FALSE)</f>
        <v>3.0519489981785067E-2</v>
      </c>
      <c r="NB13" s="25">
        <f>'RIMS II Type II Employment'!NB13*VLOOKUP('Equation 4 Type II FTE'!$B13,'Equation 3 FTE Conversion'!$B$10:$E$32,4,FALSE)</f>
        <v>1.5358834244080147E-2</v>
      </c>
      <c r="NC13" s="25">
        <f>'RIMS II Type II Employment'!NC13*VLOOKUP('Equation 4 Type II FTE'!$B13,'Equation 3 FTE Conversion'!$B$10:$E$32,4,FALSE)</f>
        <v>3.2798542805100181E-2</v>
      </c>
      <c r="ND13" s="25">
        <f>'RIMS II Type II Employment'!ND13*VLOOKUP('Equation 4 Type II FTE'!$B13,'Equation 3 FTE Conversion'!$B$10:$E$32,4,FALSE)</f>
        <v>2.4475045537340621E-2</v>
      </c>
      <c r="NE13" s="25">
        <f>'RIMS II Type II Employment'!NE13*VLOOKUP('Equation 4 Type II FTE'!$B13,'Equation 3 FTE Conversion'!$B$10:$E$32,4,FALSE)</f>
        <v>2.3583242258652097E-2</v>
      </c>
      <c r="NF13" s="25">
        <f>'RIMS II Type II Employment'!NF13*VLOOKUP('Equation 4 Type II FTE'!$B13,'Equation 3 FTE Conversion'!$B$10:$E$32,4,FALSE)</f>
        <v>2.0412386156648452E-2</v>
      </c>
      <c r="NG13" s="332">
        <f>'RIMS II Type II Employment'!NG13*VLOOKUP('Equation 4 Type II FTE'!$B13,'Equation 3 FTE Conversion'!$B$10:$E$32,4,FALSE)</f>
        <v>2.8141347905282332E-2</v>
      </c>
      <c r="NH13" s="378">
        <f>'RIMS II Type II Employment'!NH13*VLOOKUP('Equation 4 Type II FTE'!$B13,'Equation 3 FTE Conversion'!$B$10:$E$32,4,FALSE)</f>
        <v>2.6357741347905281E-2</v>
      </c>
      <c r="NI13" s="332">
        <f>'RIMS II Type II Employment'!NI13*VLOOKUP('Equation 4 Type II FTE'!$B13,'Equation 3 FTE Conversion'!$B$10:$E$32,4,FALSE)</f>
        <v>2.0808743169398909E-2</v>
      </c>
      <c r="NJ13" s="334">
        <f>'RIMS II Type II Employment'!NJ13*VLOOKUP('Equation 4 Type II FTE'!$B13,'Equation 3 FTE Conversion'!$B$10:$E$32,4,FALSE)</f>
        <v>2.7744990892531879E-2</v>
      </c>
    </row>
    <row r="14" spans="1:374" x14ac:dyDescent="0.3">
      <c r="B14" s="83" t="s">
        <v>560</v>
      </c>
      <c r="C14" s="25">
        <f>'RIMS II Type II Employment'!C14*VLOOKUP('Equation 4 Type II FTE'!$B14,'Equation 3 FTE Conversion'!$B$10:$E$32,4,FALSE)</f>
        <v>8.0169029557938795E-2</v>
      </c>
      <c r="D14" s="25">
        <f>'RIMS II Type II Employment'!D14*VLOOKUP('Equation 4 Type II FTE'!$B14,'Equation 3 FTE Conversion'!$B$10:$E$32,4,FALSE)</f>
        <v>7.7066963117970191E-2</v>
      </c>
      <c r="E14" s="25">
        <f>'RIMS II Type II Employment'!E14*VLOOKUP('Equation 4 Type II FTE'!$B14,'Equation 3 FTE Conversion'!$B$10:$E$32,4,FALSE)</f>
        <v>5.5643316766936964E-2</v>
      </c>
      <c r="F14" s="25">
        <f>'RIMS II Type II Employment'!F14*VLOOKUP('Equation 4 Type II FTE'!$B14,'Equation 3 FTE Conversion'!$B$10:$E$32,4,FALSE)</f>
        <v>6.3495422443107519E-2</v>
      </c>
      <c r="G14" s="25">
        <f>'RIMS II Type II Employment'!G14*VLOOKUP('Equation 4 Type II FTE'!$B14,'Equation 3 FTE Conversion'!$B$10:$E$32,4,FALSE)</f>
        <v>8.1623123201674072E-2</v>
      </c>
      <c r="H14" s="25">
        <f>'RIMS II Type II Employment'!H14*VLOOKUP('Equation 4 Type II FTE'!$B14,'Equation 3 FTE Conversion'!$B$10:$E$32,4,FALSE)</f>
        <v>4.7112634057023282E-2</v>
      </c>
      <c r="I14" s="25">
        <f>'RIMS II Type II Employment'!I14*VLOOKUP('Equation 4 Type II FTE'!$B14,'Equation 3 FTE Conversion'!$B$10:$E$32,4,FALSE)</f>
        <v>3.0439026942191996E-2</v>
      </c>
      <c r="J14" s="25">
        <f>'RIMS II Type II Employment'!J14*VLOOKUP('Equation 4 Type II FTE'!$B14,'Equation 3 FTE Conversion'!$B$10:$E$32,4,FALSE)</f>
        <v>3.6352341093382159E-2</v>
      </c>
      <c r="K14" s="25">
        <f>'RIMS II Type II Employment'!K14*VLOOKUP('Equation 4 Type II FTE'!$B14,'Equation 3 FTE Conversion'!$B$10:$E$32,4,FALSE)</f>
        <v>3.354109338216061E-2</v>
      </c>
      <c r="L14" s="25">
        <f>'RIMS II Type II Employment'!L14*VLOOKUP('Equation 4 Type II FTE'!$B14,'Equation 3 FTE Conversion'!$B$10:$E$32,4,FALSE)</f>
        <v>4.0714622024588025E-2</v>
      </c>
      <c r="M14" s="25">
        <f>'RIMS II Type II Employment'!M14*VLOOKUP('Equation 4 Type II FTE'!$B14,'Equation 3 FTE Conversion'!$B$10:$E$32,4,FALSE)</f>
        <v>3.4219670415903743E-2</v>
      </c>
      <c r="N14" s="25">
        <f>'RIMS II Type II Employment'!N14*VLOOKUP('Equation 4 Type II FTE'!$B14,'Equation 3 FTE Conversion'!$B$10:$E$32,4,FALSE)</f>
        <v>4.527078210829192E-2</v>
      </c>
      <c r="O14" s="25">
        <f>'RIMS II Type II Employment'!O14*VLOOKUP('Equation 4 Type II FTE'!$B14,'Equation 3 FTE Conversion'!$B$10:$E$32,4,FALSE)</f>
        <v>3.8000313889615486E-2</v>
      </c>
      <c r="P14" s="25">
        <f>'RIMS II Type II Employment'!P14*VLOOKUP('Equation 4 Type II FTE'!$B14,'Equation 3 FTE Conversion'!$B$10:$E$32,4,FALSE)</f>
        <v>6.9893434475542762E-2</v>
      </c>
      <c r="Q14" s="25">
        <f>'RIMS II Type II Employment'!Q14*VLOOKUP('Equation 4 Type II FTE'!$B14,'Equation 3 FTE Conversion'!$B$10:$E$32,4,FALSE)</f>
        <v>0</v>
      </c>
      <c r="R14" s="25">
        <f>'RIMS II Type II Employment'!R14*VLOOKUP('Equation 4 Type II FTE'!$B14,'Equation 3 FTE Conversion'!$B$10:$E$32,4,FALSE)</f>
        <v>5.3219827360711486E-2</v>
      </c>
      <c r="S14" s="25">
        <f>'RIMS II Type II Employment'!S14*VLOOKUP('Equation 4 Type II FTE'!$B14,'Equation 3 FTE Conversion'!$B$10:$E$32,4,FALSE)</f>
        <v>0.13775113784985615</v>
      </c>
      <c r="T14" s="25">
        <f>'RIMS II Type II Employment'!T14*VLOOKUP('Equation 4 Type II FTE'!$B14,'Equation 3 FTE Conversion'!$B$10:$E$32,4,FALSE)</f>
        <v>0.13726643996861104</v>
      </c>
      <c r="U14" s="25">
        <f>'RIMS II Type II Employment'!U14*VLOOKUP('Equation 4 Type II FTE'!$B14,'Equation 3 FTE Conversion'!$B$10:$E$32,4,FALSE)</f>
        <v>4.8275908972011505E-2</v>
      </c>
      <c r="V14" s="25">
        <f>'RIMS II Type II Employment'!V14*VLOOKUP('Equation 4 Type II FTE'!$B14,'Equation 3 FTE Conversion'!$B$10:$E$32,4,FALSE)</f>
        <v>0.11148051268637196</v>
      </c>
      <c r="W14" s="25">
        <f>'RIMS II Type II Employment'!W14*VLOOKUP('Equation 4 Type II FTE'!$B14,'Equation 3 FTE Conversion'!$B$10:$E$32,4,FALSE)</f>
        <v>0.10847538582265237</v>
      </c>
      <c r="X14" s="25">
        <f>'RIMS II Type II Employment'!X14*VLOOKUP('Equation 4 Type II FTE'!$B14,'Equation 3 FTE Conversion'!$B$10:$E$32,4,FALSE)</f>
        <v>3.8485011770860583E-2</v>
      </c>
      <c r="Y14" s="25">
        <f>'RIMS II Type II Employment'!Y14*VLOOKUP('Equation 4 Type II FTE'!$B14,'Equation 3 FTE Conversion'!$B$10:$E$32,4,FALSE)</f>
        <v>5.893926235940361E-2</v>
      </c>
      <c r="Z14" s="25">
        <f>'RIMS II Type II Employment'!Z14*VLOOKUP('Equation 4 Type II FTE'!$B14,'Equation 3 FTE Conversion'!$B$10:$E$32,4,FALSE)</f>
        <v>7.6164455663091823</v>
      </c>
      <c r="AA14" s="25">
        <f>'RIMS II Type II Employment'!AA14*VLOOKUP('Equation 4 Type II FTE'!$B14,'Equation 3 FTE Conversion'!$B$10:$E$32,4,FALSE)</f>
        <v>4.3554951608684283</v>
      </c>
      <c r="AB14" s="25">
        <f>'RIMS II Type II Employment'!AB14*VLOOKUP('Equation 4 Type II FTE'!$B14,'Equation 3 FTE Conversion'!$B$10:$E$32,4,FALSE)</f>
        <v>6.9433940884122425</v>
      </c>
      <c r="AC14" s="25">
        <f>'RIMS II Type II Employment'!AC14*VLOOKUP('Equation 4 Type II FTE'!$B14,'Equation 3 FTE Conversion'!$B$10:$E$32,4,FALSE)</f>
        <v>4.1674323829453312</v>
      </c>
      <c r="AD14" s="25">
        <f>'RIMS II Type II Employment'!AD14*VLOOKUP('Equation 4 Type II FTE'!$B14,'Equation 3 FTE Conversion'!$B$10:$E$32,4,FALSE)</f>
        <v>3.664315982212922E-2</v>
      </c>
      <c r="AE14" s="25">
        <f>'RIMS II Type II Employment'!AE14*VLOOKUP('Equation 4 Type II FTE'!$B14,'Equation 3 FTE Conversion'!$B$10:$E$32,4,FALSE)</f>
        <v>3.5770703635888051E-2</v>
      </c>
      <c r="AF14" s="25">
        <f>'RIMS II Type II Employment'!AF14*VLOOKUP('Equation 4 Type II FTE'!$B14,'Equation 3 FTE Conversion'!$B$10:$E$32,4,FALSE)</f>
        <v>3.6158461940884123E-2</v>
      </c>
      <c r="AG14" s="25">
        <f>'RIMS II Type II Employment'!AG14*VLOOKUP('Equation 4 Type II FTE'!$B14,'Equation 3 FTE Conversion'!$B$10:$E$32,4,FALSE)</f>
        <v>3.6158461940884123E-2</v>
      </c>
      <c r="AH14" s="25">
        <f>'RIMS II Type II Employment'!AH14*VLOOKUP('Equation 4 Type II FTE'!$B14,'Equation 3 FTE Conversion'!$B$10:$E$32,4,FALSE)</f>
        <v>4.8857546429505627E-2</v>
      </c>
      <c r="AI14" s="25">
        <f>'RIMS II Type II Employment'!AI14*VLOOKUP('Equation 4 Type II FTE'!$B14,'Equation 3 FTE Conversion'!$B$10:$E$32,4,FALSE)</f>
        <v>4.837284854826053E-2</v>
      </c>
      <c r="AJ14" s="25">
        <f>'RIMS II Type II Employment'!AJ14*VLOOKUP('Equation 4 Type II FTE'!$B14,'Equation 3 FTE Conversion'!$B$10:$E$32,4,FALSE)</f>
        <v>5.9230081088150671E-2</v>
      </c>
      <c r="AK14" s="25">
        <f>'RIMS II Type II Employment'!AK14*VLOOKUP('Equation 4 Type II FTE'!$B14,'Equation 3 FTE Conversion'!$B$10:$E$32,4,FALSE)</f>
        <v>5.4964739733193831E-2</v>
      </c>
      <c r="AL14" s="25">
        <f>'RIMS II Type II Employment'!AL14*VLOOKUP('Equation 4 Type II FTE'!$B14,'Equation 3 FTE Conversion'!$B$10:$E$32,4,FALSE)</f>
        <v>5.7872927020664405E-2</v>
      </c>
      <c r="AM14" s="25">
        <f>'RIMS II Type II Employment'!AM14*VLOOKUP('Equation 4 Type II FTE'!$B14,'Equation 3 FTE Conversion'!$B$10:$E$32,4,FALSE)</f>
        <v>4.5658540413287999E-2</v>
      </c>
      <c r="AN14" s="25">
        <f>'RIMS II Type II Employment'!AN14*VLOOKUP('Equation 4 Type II FTE'!$B14,'Equation 3 FTE Conversion'!$B$10:$E$32,4,FALSE)</f>
        <v>3.9260528380852734E-2</v>
      </c>
      <c r="AO14" s="25">
        <f>'RIMS II Type II Employment'!AO14*VLOOKUP('Equation 4 Type II FTE'!$B14,'Equation 3 FTE Conversion'!$B$10:$E$32,4,FALSE)</f>
        <v>2.6076746010986137E-2</v>
      </c>
      <c r="AP14" s="25">
        <f>'RIMS II Type II Employment'!AP14*VLOOKUP('Equation 4 Type II FTE'!$B14,'Equation 3 FTE Conversion'!$B$10:$E$32,4,FALSE)</f>
        <v>4.3816688464556629E-2</v>
      </c>
      <c r="AQ14" s="25">
        <f>'RIMS II Type II Employment'!AQ14*VLOOKUP('Equation 4 Type II FTE'!$B14,'Equation 3 FTE Conversion'!$B$10:$E$32,4,FALSE)</f>
        <v>4.6434057023280149E-2</v>
      </c>
      <c r="AR14" s="25">
        <f>'RIMS II Type II Employment'!AR14*VLOOKUP('Equation 4 Type II FTE'!$B14,'Equation 3 FTE Conversion'!$B$10:$E$32,4,FALSE)</f>
        <v>4.1005440753335079E-2</v>
      </c>
      <c r="AS14" s="25">
        <f>'RIMS II Type II Employment'!AS14*VLOOKUP('Equation 4 Type II FTE'!$B14,'Equation 3 FTE Conversion'!$B$10:$E$32,4,FALSE)</f>
        <v>3.7612555584619414E-2</v>
      </c>
      <c r="AT14" s="25">
        <f>'RIMS II Type II Employment'!AT14*VLOOKUP('Equation 4 Type II FTE'!$B14,'Equation 3 FTE Conversion'!$B$10:$E$32,4,FALSE)</f>
        <v>3.7709495160868425E-2</v>
      </c>
      <c r="AU14" s="25">
        <f>'RIMS II Type II Employment'!AU14*VLOOKUP('Equation 4 Type II FTE'!$B14,'Equation 3 FTE Conversion'!$B$10:$E$32,4,FALSE)</f>
        <v>2.8306356264713579E-2</v>
      </c>
      <c r="AV14" s="25">
        <f>'RIMS II Type II Employment'!AV14*VLOOKUP('Equation 4 Type II FTE'!$B14,'Equation 3 FTE Conversion'!$B$10:$E$32,4,FALSE)</f>
        <v>3.4801307873397858E-2</v>
      </c>
      <c r="AW14" s="25">
        <f>'RIMS II Type II Employment'!AW14*VLOOKUP('Equation 4 Type II FTE'!$B14,'Equation 3 FTE Conversion'!$B$10:$E$32,4,FALSE)</f>
        <v>4.3235051007062521E-2</v>
      </c>
      <c r="AX14" s="25">
        <f>'RIMS II Type II Employment'!AX14*VLOOKUP('Equation 4 Type II FTE'!$B14,'Equation 3 FTE Conversion'!$B$10:$E$32,4,FALSE)</f>
        <v>3.2183939314674344E-2</v>
      </c>
      <c r="AY14" s="25">
        <f>'RIMS II Type II Employment'!AY14*VLOOKUP('Equation 4 Type II FTE'!$B14,'Equation 3 FTE Conversion'!$B$10:$E$32,4,FALSE)</f>
        <v>2.6949202197227309E-2</v>
      </c>
      <c r="AZ14" s="25">
        <f>'RIMS II Type II Employment'!AZ14*VLOOKUP('Equation 4 Type II FTE'!$B14,'Equation 3 FTE Conversion'!$B$10:$E$32,4,FALSE)</f>
        <v>2.3071619147266548E-2</v>
      </c>
      <c r="BA14" s="25">
        <f>'RIMS II Type II Employment'!BA14*VLOOKUP('Equation 4 Type II FTE'!$B14,'Equation 3 FTE Conversion'!$B$10:$E$32,4,FALSE)</f>
        <v>2.5979806434737119E-2</v>
      </c>
      <c r="BB14" s="25">
        <f>'RIMS II Type II Employment'!BB14*VLOOKUP('Equation 4 Type II FTE'!$B14,'Equation 3 FTE Conversion'!$B$10:$E$32,4,FALSE)</f>
        <v>3.7321736855872353E-2</v>
      </c>
      <c r="BC14" s="25">
        <f>'RIMS II Type II Employment'!BC14*VLOOKUP('Equation 4 Type II FTE'!$B14,'Equation 3 FTE Conversion'!$B$10:$E$32,4,FALSE)</f>
        <v>4.4495265498299769E-2</v>
      </c>
      <c r="BD14" s="25">
        <f>'RIMS II Type II Employment'!BD14*VLOOKUP('Equation 4 Type II FTE'!$B14,'Equation 3 FTE Conversion'!$B$10:$E$32,4,FALSE)</f>
        <v>2.9760449908448866E-2</v>
      </c>
      <c r="BE14" s="25">
        <f>'RIMS II Type II Employment'!BE14*VLOOKUP('Equation 4 Type II FTE'!$B14,'Equation 3 FTE Conversion'!$B$10:$E$32,4,FALSE)</f>
        <v>4.0520742872089982E-2</v>
      </c>
      <c r="BF14" s="25">
        <f>'RIMS II Type II Employment'!BF14*VLOOKUP('Equation 4 Type II FTE'!$B14,'Equation 3 FTE Conversion'!$B$10:$E$32,4,FALSE)</f>
        <v>3.2571697619670416E-2</v>
      </c>
      <c r="BG14" s="25">
        <f>'RIMS II Type II Employment'!BG14*VLOOKUP('Equation 4 Type II FTE'!$B14,'Equation 3 FTE Conversion'!$B$10:$E$32,4,FALSE)</f>
        <v>3.7612555584619414E-2</v>
      </c>
      <c r="BH14" s="25">
        <f>'RIMS II Type II Employment'!BH14*VLOOKUP('Equation 4 Type II FTE'!$B14,'Equation 3 FTE Conversion'!$B$10:$E$32,4,FALSE)</f>
        <v>3.2183939314674344E-2</v>
      </c>
      <c r="BI14" s="25">
        <f>'RIMS II Type II Employment'!BI14*VLOOKUP('Equation 4 Type II FTE'!$B14,'Equation 3 FTE Conversion'!$B$10:$E$32,4,FALSE)</f>
        <v>3.6546220245880195E-2</v>
      </c>
      <c r="BJ14" s="25">
        <f>'RIMS II Type II Employment'!BJ14*VLOOKUP('Equation 4 Type II FTE'!$B14,'Equation 3 FTE Conversion'!$B$10:$E$32,4,FALSE)</f>
        <v>3.1699241433429247E-2</v>
      </c>
      <c r="BK14" s="25">
        <f>'RIMS II Type II Employment'!BK14*VLOOKUP('Equation 4 Type II FTE'!$B14,'Equation 3 FTE Conversion'!$B$10:$E$32,4,FALSE)</f>
        <v>2.8984933298456712E-2</v>
      </c>
      <c r="BL14" s="25">
        <f>'RIMS II Type II Employment'!BL14*VLOOKUP('Equation 4 Type II FTE'!$B14,'Equation 3 FTE Conversion'!$B$10:$E$32,4,FALSE)</f>
        <v>2.5785927282239079E-2</v>
      </c>
      <c r="BM14" s="25">
        <f>'RIMS II Type II Employment'!BM14*VLOOKUP('Equation 4 Type II FTE'!$B14,'Equation 3 FTE Conversion'!$B$10:$E$32,4,FALSE)</f>
        <v>3.0923724823437089E-2</v>
      </c>
      <c r="BN14" s="25">
        <f>'RIMS II Type II Employment'!BN14*VLOOKUP('Equation 4 Type II FTE'!$B14,'Equation 3 FTE Conversion'!$B$10:$E$32,4,FALSE)</f>
        <v>3.7127857703374317E-2</v>
      </c>
      <c r="BO14" s="25">
        <f>'RIMS II Type II Employment'!BO14*VLOOKUP('Equation 4 Type II FTE'!$B14,'Equation 3 FTE Conversion'!$B$10:$E$32,4,FALSE)</f>
        <v>4.7791211090766415E-2</v>
      </c>
      <c r="BP14" s="25">
        <f>'RIMS II Type II Employment'!BP14*VLOOKUP('Equation 4 Type II FTE'!$B14,'Equation 3 FTE Conversion'!$B$10:$E$32,4,FALSE)</f>
        <v>3.4704368297148833E-2</v>
      </c>
      <c r="BQ14" s="25">
        <f>'RIMS II Type II Employment'!BQ14*VLOOKUP('Equation 4 Type II FTE'!$B14,'Equation 3 FTE Conversion'!$B$10:$E$32,4,FALSE)</f>
        <v>3.9260528380852734E-2</v>
      </c>
      <c r="BR14" s="25">
        <f>'RIMS II Type II Employment'!BR14*VLOOKUP('Equation 4 Type II FTE'!$B14,'Equation 3 FTE Conversion'!$B$10:$E$32,4,FALSE)</f>
        <v>2.675532304472927E-2</v>
      </c>
      <c r="BS14" s="25">
        <f>'RIMS II Type II Employment'!BS14*VLOOKUP('Equation 4 Type II FTE'!$B14,'Equation 3 FTE Conversion'!$B$10:$E$32,4,FALSE)</f>
        <v>3.2474758043421398E-2</v>
      </c>
      <c r="BT14" s="25">
        <f>'RIMS II Type II Employment'!BT14*VLOOKUP('Equation 4 Type II FTE'!$B14,'Equation 3 FTE Conversion'!$B$10:$E$32,4,FALSE)</f>
        <v>3.7321736855872353E-2</v>
      </c>
      <c r="BU14" s="25">
        <f>'RIMS II Type II Employment'!BU14*VLOOKUP('Equation 4 Type II FTE'!$B14,'Equation 3 FTE Conversion'!$B$10:$E$32,4,FALSE)</f>
        <v>3.1796181009678265E-2</v>
      </c>
      <c r="BV14" s="25">
        <f>'RIMS II Type II Employment'!BV14*VLOOKUP('Equation 4 Type II FTE'!$B14,'Equation 3 FTE Conversion'!$B$10:$E$32,4,FALSE)</f>
        <v>3.0245147789693956E-2</v>
      </c>
      <c r="BW14" s="25">
        <f>'RIMS II Type II Employment'!BW14*VLOOKUP('Equation 4 Type II FTE'!$B14,'Equation 3 FTE Conversion'!$B$10:$E$32,4,FALSE)</f>
        <v>3.5770703635888051E-2</v>
      </c>
      <c r="BX14" s="25">
        <f>'RIMS II Type II Employment'!BX14*VLOOKUP('Equation 4 Type II FTE'!$B14,'Equation 3 FTE Conversion'!$B$10:$E$32,4,FALSE)</f>
        <v>2.4041014909756735E-2</v>
      </c>
      <c r="BY14" s="25">
        <f>'RIMS II Type II Employment'!BY14*VLOOKUP('Equation 4 Type II FTE'!$B14,'Equation 3 FTE Conversion'!$B$10:$E$32,4,FALSE)</f>
        <v>2.2102223384776354E-2</v>
      </c>
      <c r="BZ14" s="25">
        <f>'RIMS II Type II Employment'!BZ14*VLOOKUP('Equation 4 Type II FTE'!$B14,'Equation 3 FTE Conversion'!$B$10:$E$32,4,FALSE)</f>
        <v>2.4525712791001832E-2</v>
      </c>
      <c r="CA14" s="25">
        <f>'RIMS II Type II Employment'!CA14*VLOOKUP('Equation 4 Type II FTE'!$B14,'Equation 3 FTE Conversion'!$B$10:$E$32,4,FALSE)</f>
        <v>3.3638032958409628E-2</v>
      </c>
      <c r="CB14" s="25">
        <f>'RIMS II Type II Employment'!CB14*VLOOKUP('Equation 4 Type II FTE'!$B14,'Equation 3 FTE Conversion'!$B$10:$E$32,4,FALSE)</f>
        <v>3.0439026942191996E-2</v>
      </c>
      <c r="CC14" s="25">
        <f>'RIMS II Type II Employment'!CC14*VLOOKUP('Equation 4 Type II FTE'!$B14,'Equation 3 FTE Conversion'!$B$10:$E$32,4,FALSE)</f>
        <v>3.121454355218415E-2</v>
      </c>
      <c r="CD14" s="25">
        <f>'RIMS II Type II Employment'!CD14*VLOOKUP('Equation 4 Type II FTE'!$B14,'Equation 3 FTE Conversion'!$B$10:$E$32,4,FALSE)</f>
        <v>4.5076902955793884E-2</v>
      </c>
      <c r="CE14" s="25">
        <f>'RIMS II Type II Employment'!CE14*VLOOKUP('Equation 4 Type II FTE'!$B14,'Equation 3 FTE Conversion'!$B$10:$E$32,4,FALSE)</f>
        <v>3.40257912634057E-2</v>
      </c>
      <c r="CF14" s="25">
        <f>'RIMS II Type II Employment'!CF14*VLOOKUP('Equation 4 Type II FTE'!$B14,'Equation 3 FTE Conversion'!$B$10:$E$32,4,FALSE)</f>
        <v>3.1505362280931211E-2</v>
      </c>
      <c r="CG14" s="25">
        <f>'RIMS II Type II Employment'!CG14*VLOOKUP('Equation 4 Type II FTE'!$B14,'Equation 3 FTE Conversion'!$B$10:$E$32,4,FALSE)</f>
        <v>2.9663510332199845E-2</v>
      </c>
      <c r="CH14" s="25">
        <f>'RIMS II Type II Employment'!CH14*VLOOKUP('Equation 4 Type II FTE'!$B14,'Equation 3 FTE Conversion'!$B$10:$E$32,4,FALSE)</f>
        <v>2.2974679571017526E-2</v>
      </c>
      <c r="CI14" s="25">
        <f>'RIMS II Type II Employment'!CI14*VLOOKUP('Equation 4 Type II FTE'!$B14,'Equation 3 FTE Conversion'!$B$10:$E$32,4,FALSE)</f>
        <v>2.8984933298456712E-2</v>
      </c>
      <c r="CJ14" s="25">
        <f>'RIMS II Type II Employment'!CJ14*VLOOKUP('Equation 4 Type II FTE'!$B14,'Equation 3 FTE Conversion'!$B$10:$E$32,4,FALSE)</f>
        <v>4.6240177870782107E-2</v>
      </c>
      <c r="CK14" s="25">
        <f>'RIMS II Type II Employment'!CK14*VLOOKUP('Equation 4 Type II FTE'!$B14,'Equation 3 FTE Conversion'!$B$10:$E$32,4,FALSE)</f>
        <v>4.6724875752027203E-2</v>
      </c>
      <c r="CL14" s="25">
        <f>'RIMS II Type II Employment'!CL14*VLOOKUP('Equation 4 Type II FTE'!$B14,'Equation 3 FTE Conversion'!$B$10:$E$32,4,FALSE)</f>
        <v>3.3056395500915513E-2</v>
      </c>
      <c r="CM14" s="25">
        <f>'RIMS II Type II Employment'!CM14*VLOOKUP('Equation 4 Type II FTE'!$B14,'Equation 3 FTE Conversion'!$B$10:$E$32,4,FALSE)</f>
        <v>3.8872770075856655E-2</v>
      </c>
      <c r="CN14" s="25">
        <f>'RIMS II Type II Employment'!CN14*VLOOKUP('Equation 4 Type II FTE'!$B14,'Equation 3 FTE Conversion'!$B$10:$E$32,4,FALSE)</f>
        <v>2.5979806434737119E-2</v>
      </c>
      <c r="CO14" s="25">
        <f>'RIMS II Type II Employment'!CO14*VLOOKUP('Equation 4 Type II FTE'!$B14,'Equation 3 FTE Conversion'!$B$10:$E$32,4,FALSE)</f>
        <v>3.9260528380852734E-2</v>
      </c>
      <c r="CP14" s="25">
        <f>'RIMS II Type II Employment'!CP14*VLOOKUP('Equation 4 Type II FTE'!$B14,'Equation 3 FTE Conversion'!$B$10:$E$32,4,FALSE)</f>
        <v>3.1893120585927283E-2</v>
      </c>
      <c r="CQ14" s="25">
        <f>'RIMS II Type II Employment'!CQ14*VLOOKUP('Equation 4 Type II FTE'!$B14,'Equation 3 FTE Conversion'!$B$10:$E$32,4,FALSE)</f>
        <v>2.5882866858488101E-2</v>
      </c>
      <c r="CR14" s="25">
        <f>'RIMS II Type II Employment'!CR14*VLOOKUP('Equation 4 Type II FTE'!$B14,'Equation 3 FTE Conversion'!$B$10:$E$32,4,FALSE)</f>
        <v>2.462265236725085E-2</v>
      </c>
      <c r="CS14" s="25">
        <f>'RIMS II Type II Employment'!CS14*VLOOKUP('Equation 4 Type II FTE'!$B14,'Equation 3 FTE Conversion'!$B$10:$E$32,4,FALSE)</f>
        <v>2.6561443892231234E-2</v>
      </c>
      <c r="CT14" s="25">
        <f>'RIMS II Type II Employment'!CT14*VLOOKUP('Equation 4 Type II FTE'!$B14,'Equation 3 FTE Conversion'!$B$10:$E$32,4,FALSE)</f>
        <v>2.462265236725085E-2</v>
      </c>
      <c r="CU14" s="25">
        <f>'RIMS II Type II Employment'!CU14*VLOOKUP('Equation 4 Type II FTE'!$B14,'Equation 3 FTE Conversion'!$B$10:$E$32,4,FALSE)</f>
        <v>2.5301229400993986E-2</v>
      </c>
      <c r="CV14" s="25">
        <f>'RIMS II Type II Employment'!CV14*VLOOKUP('Equation 4 Type II FTE'!$B14,'Equation 3 FTE Conversion'!$B$10:$E$32,4,FALSE)</f>
        <v>3.1699241433429247E-2</v>
      </c>
      <c r="CW14" s="25">
        <f>'RIMS II Type II Employment'!CW14*VLOOKUP('Equation 4 Type II FTE'!$B14,'Equation 3 FTE Conversion'!$B$10:$E$32,4,FALSE)</f>
        <v>3.1893120585927283E-2</v>
      </c>
      <c r="CX14" s="25">
        <f>'RIMS II Type II Employment'!CX14*VLOOKUP('Equation 4 Type II FTE'!$B14,'Equation 3 FTE Conversion'!$B$10:$E$32,4,FALSE)</f>
        <v>2.8500235417211615E-2</v>
      </c>
      <c r="CY14" s="25">
        <f>'RIMS II Type II Employment'!CY14*VLOOKUP('Equation 4 Type II FTE'!$B14,'Equation 3 FTE Conversion'!$B$10:$E$32,4,FALSE)</f>
        <v>3.2862516348417477E-2</v>
      </c>
      <c r="CZ14" s="25">
        <f>'RIMS II Type II Employment'!CZ14*VLOOKUP('Equation 4 Type II FTE'!$B14,'Equation 3 FTE Conversion'!$B$10:$E$32,4,FALSE)</f>
        <v>3.8581951347109601E-2</v>
      </c>
      <c r="DA14" s="25">
        <f>'RIMS II Type II Employment'!DA14*VLOOKUP('Equation 4 Type II FTE'!$B14,'Equation 3 FTE Conversion'!$B$10:$E$32,4,FALSE)</f>
        <v>4.4204446769552708E-2</v>
      </c>
      <c r="DB14" s="25">
        <f>'RIMS II Type II Employment'!DB14*VLOOKUP('Equation 4 Type II FTE'!$B14,'Equation 3 FTE Conversion'!$B$10:$E$32,4,FALSE)</f>
        <v>2.6076746010986137E-2</v>
      </c>
      <c r="DC14" s="25">
        <f>'RIMS II Type II Employment'!DC14*VLOOKUP('Equation 4 Type II FTE'!$B14,'Equation 3 FTE Conversion'!$B$10:$E$32,4,FALSE)</f>
        <v>3.1699241433429247E-2</v>
      </c>
      <c r="DD14" s="25">
        <f>'RIMS II Type II Employment'!DD14*VLOOKUP('Equation 4 Type II FTE'!$B14,'Equation 3 FTE Conversion'!$B$10:$E$32,4,FALSE)</f>
        <v>2.4137954486005753E-2</v>
      </c>
      <c r="DE14" s="25">
        <f>'RIMS II Type II Employment'!DE14*VLOOKUP('Equation 4 Type II FTE'!$B14,'Equation 3 FTE Conversion'!$B$10:$E$32,4,FALSE)</f>
        <v>4.1877896939576255E-2</v>
      </c>
      <c r="DF14" s="25">
        <f>'RIMS II Type II Employment'!DF14*VLOOKUP('Equation 4 Type II FTE'!$B14,'Equation 3 FTE Conversion'!$B$10:$E$32,4,FALSE)</f>
        <v>3.4316609992152761E-2</v>
      </c>
      <c r="DG14" s="25">
        <f>'RIMS II Type II Employment'!DG14*VLOOKUP('Equation 4 Type II FTE'!$B14,'Equation 3 FTE Conversion'!$B$10:$E$32,4,FALSE)</f>
        <v>3.121454355218415E-2</v>
      </c>
      <c r="DH14" s="25">
        <f>'RIMS II Type II Employment'!DH14*VLOOKUP('Equation 4 Type II FTE'!$B14,'Equation 3 FTE Conversion'!$B$10:$E$32,4,FALSE)</f>
        <v>4.6143238294533095E-2</v>
      </c>
      <c r="DI14" s="25">
        <f>'RIMS II Type II Employment'!DI14*VLOOKUP('Equation 4 Type II FTE'!$B14,'Equation 3 FTE Conversion'!$B$10:$E$32,4,FALSE)</f>
        <v>1.9387915249803819E-2</v>
      </c>
      <c r="DJ14" s="25">
        <f>'RIMS II Type II Employment'!DJ14*VLOOKUP('Equation 4 Type II FTE'!$B14,'Equation 3 FTE Conversion'!$B$10:$E$32,4,FALSE)</f>
        <v>2.6852262620978288E-2</v>
      </c>
      <c r="DK14" s="25">
        <f>'RIMS II Type II Employment'!DK14*VLOOKUP('Equation 4 Type II FTE'!$B14,'Equation 3 FTE Conversion'!$B$10:$E$32,4,FALSE)</f>
        <v>4.2362594820821352E-2</v>
      </c>
      <c r="DL14" s="25">
        <f>'RIMS II Type II Employment'!DL14*VLOOKUP('Equation 4 Type II FTE'!$B14,'Equation 3 FTE Conversion'!$B$10:$E$32,4,FALSE)</f>
        <v>4.4979963379544859E-2</v>
      </c>
      <c r="DM14" s="25">
        <f>'RIMS II Type II Employment'!DM14*VLOOKUP('Equation 4 Type II FTE'!$B14,'Equation 3 FTE Conversion'!$B$10:$E$32,4,FALSE)</f>
        <v>1.4734815589850903E-2</v>
      </c>
      <c r="DN14" s="25">
        <f>'RIMS II Type II Employment'!DN14*VLOOKUP('Equation 4 Type II FTE'!$B14,'Equation 3 FTE Conversion'!$B$10:$E$32,4,FALSE)</f>
        <v>3.6546220245880195E-2</v>
      </c>
      <c r="DO14" s="25">
        <f>'RIMS II Type II Employment'!DO14*VLOOKUP('Equation 4 Type II FTE'!$B14,'Equation 3 FTE Conversion'!$B$10:$E$32,4,FALSE)</f>
        <v>2.3071619147266548E-2</v>
      </c>
      <c r="DP14" s="25">
        <f>'RIMS II Type II Employment'!DP14*VLOOKUP('Equation 4 Type II FTE'!$B14,'Equation 3 FTE Conversion'!$B$10:$E$32,4,FALSE)</f>
        <v>2.6464504315982216E-2</v>
      </c>
      <c r="DQ14" s="25">
        <f>'RIMS II Type II Employment'!DQ14*VLOOKUP('Equation 4 Type II FTE'!$B14,'Equation 3 FTE Conversion'!$B$10:$E$32,4,FALSE)</f>
        <v>2.3944075333507717E-2</v>
      </c>
      <c r="DR14" s="25">
        <f>'RIMS II Type II Employment'!DR14*VLOOKUP('Equation 4 Type II FTE'!$B14,'Equation 3 FTE Conversion'!$B$10:$E$32,4,FALSE)</f>
        <v>3.5867643212137063E-2</v>
      </c>
      <c r="DS14" s="25">
        <f>'RIMS II Type II Employment'!DS14*VLOOKUP('Equation 4 Type II FTE'!$B14,'Equation 3 FTE Conversion'!$B$10:$E$32,4,FALSE)</f>
        <v>2.8694114569709654E-2</v>
      </c>
      <c r="DT14" s="25">
        <f>'RIMS II Type II Employment'!DT14*VLOOKUP('Equation 4 Type II FTE'!$B14,'Equation 3 FTE Conversion'!$B$10:$E$32,4,FALSE)</f>
        <v>3.5673764059639027E-2</v>
      </c>
      <c r="DU14" s="25">
        <f>'RIMS II Type II Employment'!DU14*VLOOKUP('Equation 4 Type II FTE'!$B14,'Equation 3 FTE Conversion'!$B$10:$E$32,4,FALSE)</f>
        <v>3.1117603975935128E-2</v>
      </c>
      <c r="DV14" s="25">
        <f>'RIMS II Type II Employment'!DV14*VLOOKUP('Equation 4 Type II FTE'!$B14,'Equation 3 FTE Conversion'!$B$10:$E$32,4,FALSE)</f>
        <v>2.6076746010986137E-2</v>
      </c>
      <c r="DW14" s="25">
        <f>'RIMS II Type II Employment'!DW14*VLOOKUP('Equation 4 Type II FTE'!$B14,'Equation 3 FTE Conversion'!$B$10:$E$32,4,FALSE)</f>
        <v>2.1811404656029296E-2</v>
      </c>
      <c r="DX14" s="25">
        <f>'RIMS II Type II Employment'!DX14*VLOOKUP('Equation 4 Type II FTE'!$B14,'Equation 3 FTE Conversion'!$B$10:$E$32,4,FALSE)</f>
        <v>3.1311483128433168E-2</v>
      </c>
      <c r="DY14" s="25">
        <f>'RIMS II Type II Employment'!DY14*VLOOKUP('Equation 4 Type II FTE'!$B14,'Equation 3 FTE Conversion'!$B$10:$E$32,4,FALSE)</f>
        <v>2.4041014909756735E-2</v>
      </c>
      <c r="DZ14" s="25">
        <f>'RIMS II Type II Employment'!DZ14*VLOOKUP('Equation 4 Type II FTE'!$B14,'Equation 3 FTE Conversion'!$B$10:$E$32,4,FALSE)</f>
        <v>3.0342087365942981E-2</v>
      </c>
      <c r="EA14" s="25">
        <f>'RIMS II Type II Employment'!EA14*VLOOKUP('Equation 4 Type II FTE'!$B14,'Equation 3 FTE Conversion'!$B$10:$E$32,4,FALSE)</f>
        <v>3.2086999738425319E-2</v>
      </c>
      <c r="EB14" s="25">
        <f>'RIMS II Type II Employment'!EB14*VLOOKUP('Equation 4 Type II FTE'!$B14,'Equation 3 FTE Conversion'!$B$10:$E$32,4,FALSE)</f>
        <v>3.121454355218415E-2</v>
      </c>
      <c r="EC14" s="25">
        <f>'RIMS II Type II Employment'!EC14*VLOOKUP('Equation 4 Type II FTE'!$B14,'Equation 3 FTE Conversion'!$B$10:$E$32,4,FALSE)</f>
        <v>3.1796181009678265E-2</v>
      </c>
      <c r="ED14" s="25">
        <f>'RIMS II Type II Employment'!ED14*VLOOKUP('Equation 4 Type II FTE'!$B14,'Equation 3 FTE Conversion'!$B$10:$E$32,4,FALSE)</f>
        <v>2.5107350248495947E-2</v>
      </c>
      <c r="EE14" s="25">
        <f>'RIMS II Type II Employment'!EE14*VLOOKUP('Equation 4 Type II FTE'!$B14,'Equation 3 FTE Conversion'!$B$10:$E$32,4,FALSE)</f>
        <v>2.6367564739733194E-2</v>
      </c>
      <c r="EF14" s="25">
        <f>'RIMS II Type II Employment'!EF14*VLOOKUP('Equation 4 Type II FTE'!$B14,'Equation 3 FTE Conversion'!$B$10:$E$32,4,FALSE)</f>
        <v>3.3444153805911592E-2</v>
      </c>
      <c r="EG14" s="25">
        <f>'RIMS II Type II Employment'!EG14*VLOOKUP('Equation 4 Type II FTE'!$B14,'Equation 3 FTE Conversion'!$B$10:$E$32,4,FALSE)</f>
        <v>3.1990060162176301E-2</v>
      </c>
      <c r="EH14" s="25">
        <f>'RIMS II Type II Employment'!EH14*VLOOKUP('Equation 4 Type II FTE'!$B14,'Equation 3 FTE Conversion'!$B$10:$E$32,4,FALSE)</f>
        <v>1.8127700758566574E-2</v>
      </c>
      <c r="EI14" s="25">
        <f>'RIMS II Type II Employment'!EI14*VLOOKUP('Equation 4 Type II FTE'!$B14,'Equation 3 FTE Conversion'!$B$10:$E$32,4,FALSE)</f>
        <v>1.832157991106461E-2</v>
      </c>
      <c r="EJ14" s="25">
        <f>'RIMS II Type II Employment'!EJ14*VLOOKUP('Equation 4 Type II FTE'!$B14,'Equation 3 FTE Conversion'!$B$10:$E$32,4,FALSE)</f>
        <v>1.9290975673554801E-2</v>
      </c>
      <c r="EK14" s="25">
        <f>'RIMS II Type II Employment'!EK14*VLOOKUP('Equation 4 Type II FTE'!$B14,'Equation 3 FTE Conversion'!$B$10:$E$32,4,FALSE)</f>
        <v>3.005126863719592E-2</v>
      </c>
      <c r="EL14" s="25">
        <f>'RIMS II Type II Employment'!EL14*VLOOKUP('Equation 4 Type II FTE'!$B14,'Equation 3 FTE Conversion'!$B$10:$E$32,4,FALSE)</f>
        <v>2.6464504315982216E-2</v>
      </c>
      <c r="EM14" s="25">
        <f>'RIMS II Type II Employment'!EM14*VLOOKUP('Equation 4 Type II FTE'!$B14,'Equation 3 FTE Conversion'!$B$10:$E$32,4,FALSE)</f>
        <v>2.3750196181009681E-2</v>
      </c>
      <c r="EN14" s="25">
        <f>'RIMS II Type II Employment'!EN14*VLOOKUP('Equation 4 Type II FTE'!$B14,'Equation 3 FTE Conversion'!$B$10:$E$32,4,FALSE)</f>
        <v>3.2959455924666495E-2</v>
      </c>
      <c r="EO14" s="25">
        <f>'RIMS II Type II Employment'!EO14*VLOOKUP('Equation 4 Type II FTE'!$B14,'Equation 3 FTE Conversion'!$B$10:$E$32,4,FALSE)</f>
        <v>2.9566570755950823E-2</v>
      </c>
      <c r="EP14" s="25">
        <f>'RIMS II Type II Employment'!EP14*VLOOKUP('Equation 4 Type II FTE'!$B14,'Equation 3 FTE Conversion'!$B$10:$E$32,4,FALSE)</f>
        <v>2.7821658383468482E-2</v>
      </c>
      <c r="EQ14" s="25">
        <f>'RIMS II Type II Employment'!EQ14*VLOOKUP('Equation 4 Type II FTE'!$B14,'Equation 3 FTE Conversion'!$B$10:$E$32,4,FALSE)</f>
        <v>3.2668637195919434E-2</v>
      </c>
      <c r="ER14" s="25">
        <f>'RIMS II Type II Employment'!ER14*VLOOKUP('Equation 4 Type II FTE'!$B14,'Equation 3 FTE Conversion'!$B$10:$E$32,4,FALSE)</f>
        <v>2.7821658383468482E-2</v>
      </c>
      <c r="ES14" s="25">
        <f>'RIMS II Type II Employment'!ES14*VLOOKUP('Equation 4 Type II FTE'!$B14,'Equation 3 FTE Conversion'!$B$10:$E$32,4,FALSE)</f>
        <v>2.9760449908448866E-2</v>
      </c>
      <c r="ET14" s="25">
        <f>'RIMS II Type II Employment'!ET14*VLOOKUP('Equation 4 Type II FTE'!$B14,'Equation 3 FTE Conversion'!$B$10:$E$32,4,FALSE)</f>
        <v>2.8209416688464557E-2</v>
      </c>
      <c r="EU14" s="25">
        <f>'RIMS II Type II Employment'!EU14*VLOOKUP('Equation 4 Type II FTE'!$B14,'Equation 3 FTE Conversion'!$B$10:$E$32,4,FALSE)</f>
        <v>3.0923724823437089E-2</v>
      </c>
      <c r="EV14" s="25">
        <f>'RIMS II Type II Employment'!EV14*VLOOKUP('Equation 4 Type II FTE'!$B14,'Equation 3 FTE Conversion'!$B$10:$E$32,4,FALSE)</f>
        <v>2.4234894062254778E-2</v>
      </c>
      <c r="EW14" s="25">
        <f>'RIMS II Type II Employment'!EW14*VLOOKUP('Equation 4 Type II FTE'!$B14,'Equation 3 FTE Conversion'!$B$10:$E$32,4,FALSE)</f>
        <v>2.0357311012294012E-2</v>
      </c>
      <c r="EX14" s="25">
        <f>'RIMS II Type II Employment'!EX14*VLOOKUP('Equation 4 Type II FTE'!$B14,'Equation 3 FTE Conversion'!$B$10:$E$32,4,FALSE)</f>
        <v>2.8984933298456712E-2</v>
      </c>
      <c r="EY14" s="25">
        <f>'RIMS II Type II Employment'!EY14*VLOOKUP('Equation 4 Type II FTE'!$B14,'Equation 3 FTE Conversion'!$B$10:$E$32,4,FALSE)</f>
        <v>4.3138111430813496E-2</v>
      </c>
      <c r="EZ14" s="25">
        <f>'RIMS II Type II Employment'!EZ14*VLOOKUP('Equation 4 Type II FTE'!$B14,'Equation 3 FTE Conversion'!$B$10:$E$32,4,FALSE)</f>
        <v>4.2265655244572327E-2</v>
      </c>
      <c r="FA14" s="25">
        <f>'RIMS II Type II Employment'!FA14*VLOOKUP('Equation 4 Type II FTE'!$B14,'Equation 3 FTE Conversion'!$B$10:$E$32,4,FALSE)</f>
        <v>2.6852262620978288E-2</v>
      </c>
      <c r="FB14" s="25">
        <f>'RIMS II Type II Employment'!FB14*VLOOKUP('Equation 4 Type II FTE'!$B14,'Equation 3 FTE Conversion'!$B$10:$E$32,4,FALSE)</f>
        <v>4.5949359142035053E-2</v>
      </c>
      <c r="FC14" s="25">
        <f>'RIMS II Type II Employment'!FC14*VLOOKUP('Equation 4 Type II FTE'!$B14,'Equation 3 FTE Conversion'!$B$10:$E$32,4,FALSE)</f>
        <v>2.9566570755950823E-2</v>
      </c>
      <c r="FD14" s="25">
        <f>'RIMS II Type II Employment'!FD14*VLOOKUP('Equation 4 Type II FTE'!$B14,'Equation 3 FTE Conversion'!$B$10:$E$32,4,FALSE)</f>
        <v>2.2393042113523411E-2</v>
      </c>
      <c r="FE14" s="25">
        <f>'RIMS II Type II Employment'!FE14*VLOOKUP('Equation 4 Type II FTE'!$B14,'Equation 3 FTE Conversion'!$B$10:$E$32,4,FALSE)</f>
        <v>2.1229767198535181E-2</v>
      </c>
      <c r="FF14" s="25">
        <f>'RIMS II Type II Employment'!FF14*VLOOKUP('Equation 4 Type II FTE'!$B14,'Equation 3 FTE Conversion'!$B$10:$E$32,4,FALSE)</f>
        <v>2.0551190164792048E-2</v>
      </c>
      <c r="FG14" s="25">
        <f>'RIMS II Type II Employment'!FG14*VLOOKUP('Equation 4 Type II FTE'!$B14,'Equation 3 FTE Conversion'!$B$10:$E$32,4,FALSE)</f>
        <v>4.2556473973319388E-2</v>
      </c>
      <c r="FH14" s="25">
        <f>'RIMS II Type II Employment'!FH14*VLOOKUP('Equation 4 Type II FTE'!$B14,'Equation 3 FTE Conversion'!$B$10:$E$32,4,FALSE)</f>
        <v>2.9275752027203769E-2</v>
      </c>
      <c r="FI14" s="25">
        <f>'RIMS II Type II Employment'!FI14*VLOOKUP('Equation 4 Type II FTE'!$B14,'Equation 3 FTE Conversion'!$B$10:$E$32,4,FALSE)</f>
        <v>3.9357467957101752E-2</v>
      </c>
      <c r="FJ14" s="25">
        <f>'RIMS II Type II Employment'!FJ14*VLOOKUP('Equation 4 Type II FTE'!$B14,'Equation 3 FTE Conversion'!$B$10:$E$32,4,FALSE)</f>
        <v>3.8097253465864504E-2</v>
      </c>
      <c r="FK14" s="25">
        <f>'RIMS II Type II Employment'!FK14*VLOOKUP('Equation 4 Type II FTE'!$B14,'Equation 3 FTE Conversion'!$B$10:$E$32,4,FALSE)</f>
        <v>3.5092126602144919E-2</v>
      </c>
      <c r="FL14" s="25">
        <f>'RIMS II Type II Employment'!FL14*VLOOKUP('Equation 4 Type II FTE'!$B14,'Equation 3 FTE Conversion'!$B$10:$E$32,4,FALSE)</f>
        <v>3.8097253465864504E-2</v>
      </c>
      <c r="FM14" s="25">
        <f>'RIMS II Type II Employment'!FM14*VLOOKUP('Equation 4 Type II FTE'!$B14,'Equation 3 FTE Conversion'!$B$10:$E$32,4,FALSE)</f>
        <v>3.5576824483390015E-2</v>
      </c>
      <c r="FN14" s="25">
        <f>'RIMS II Type II Employment'!FN14*VLOOKUP('Equation 4 Type II FTE'!$B14,'Equation 3 FTE Conversion'!$B$10:$E$32,4,FALSE)</f>
        <v>3.9066649228354698E-2</v>
      </c>
      <c r="FO14" s="25">
        <f>'RIMS II Type II Employment'!FO14*VLOOKUP('Equation 4 Type II FTE'!$B14,'Equation 3 FTE Conversion'!$B$10:$E$32,4,FALSE)</f>
        <v>3.1117603975935128E-2</v>
      </c>
      <c r="FP14" s="25">
        <f>'RIMS II Type II Employment'!FP14*VLOOKUP('Equation 4 Type II FTE'!$B14,'Equation 3 FTE Conversion'!$B$10:$E$32,4,FALSE)</f>
        <v>2.7821658383468482E-2</v>
      </c>
      <c r="FQ14" s="25">
        <f>'RIMS II Type II Employment'!FQ14*VLOOKUP('Equation 4 Type II FTE'!$B14,'Equation 3 FTE Conversion'!$B$10:$E$32,4,FALSE)</f>
        <v>2.7046141773476331E-2</v>
      </c>
      <c r="FR14" s="25">
        <f>'RIMS II Type II Employment'!FR14*VLOOKUP('Equation 4 Type II FTE'!$B14,'Equation 3 FTE Conversion'!$B$10:$E$32,4,FALSE)</f>
        <v>2.9372691603452787E-2</v>
      </c>
      <c r="FS14" s="25">
        <f>'RIMS II Type II Employment'!FS14*VLOOKUP('Equation 4 Type II FTE'!$B14,'Equation 3 FTE Conversion'!$B$10:$E$32,4,FALSE)</f>
        <v>4.72095736332723E-2</v>
      </c>
      <c r="FT14" s="25">
        <f>'RIMS II Type II Employment'!FT14*VLOOKUP('Equation 4 Type II FTE'!$B14,'Equation 3 FTE Conversion'!$B$10:$E$32,4,FALSE)</f>
        <v>2.3847135757258699E-2</v>
      </c>
      <c r="FU14" s="25">
        <f>'RIMS II Type II Employment'!FU14*VLOOKUP('Equation 4 Type II FTE'!$B14,'Equation 3 FTE Conversion'!$B$10:$E$32,4,FALSE)</f>
        <v>3.40257912634057E-2</v>
      </c>
      <c r="FV14" s="25">
        <f>'RIMS II Type II Employment'!FV14*VLOOKUP('Equation 4 Type II FTE'!$B14,'Equation 3 FTE Conversion'!$B$10:$E$32,4,FALSE)</f>
        <v>3.5092126602144919E-2</v>
      </c>
      <c r="FW14" s="25">
        <f>'RIMS II Type II Employment'!FW14*VLOOKUP('Equation 4 Type II FTE'!$B14,'Equation 3 FTE Conversion'!$B$10:$E$32,4,FALSE)</f>
        <v>3.0923724823437089E-2</v>
      </c>
      <c r="FX14" s="25">
        <f>'RIMS II Type II Employment'!FX14*VLOOKUP('Equation 4 Type II FTE'!$B14,'Equation 3 FTE Conversion'!$B$10:$E$32,4,FALSE)</f>
        <v>3.9939105414595867E-2</v>
      </c>
      <c r="FY14" s="25">
        <f>'RIMS II Type II Employment'!FY14*VLOOKUP('Equation 4 Type II FTE'!$B14,'Equation 3 FTE Conversion'!$B$10:$E$32,4,FALSE)</f>
        <v>3.4704368297148833E-2</v>
      </c>
      <c r="FZ14" s="25">
        <f>'RIMS II Type II Employment'!FZ14*VLOOKUP('Equation 4 Type II FTE'!$B14,'Equation 3 FTE Conversion'!$B$10:$E$32,4,FALSE)</f>
        <v>2.6173685587235155E-2</v>
      </c>
      <c r="GA14" s="25">
        <f>'RIMS II Type II Employment'!GA14*VLOOKUP('Equation 4 Type II FTE'!$B14,'Equation 3 FTE Conversion'!$B$10:$E$32,4,FALSE)</f>
        <v>2.5010410672246929E-2</v>
      </c>
      <c r="GB14" s="25">
        <f>'RIMS II Type II Employment'!GB14*VLOOKUP('Equation 4 Type II FTE'!$B14,'Equation 3 FTE Conversion'!$B$10:$E$32,4,FALSE)</f>
        <v>3.005126863719592E-2</v>
      </c>
      <c r="GC14" s="25">
        <f>'RIMS II Type II Employment'!GC14*VLOOKUP('Equation 4 Type II FTE'!$B14,'Equation 3 FTE Conversion'!$B$10:$E$32,4,FALSE)</f>
        <v>3.518906617839393E-2</v>
      </c>
      <c r="GD14" s="25">
        <f>'RIMS II Type II Employment'!GD14*VLOOKUP('Equation 4 Type II FTE'!$B14,'Equation 3 FTE Conversion'!$B$10:$E$32,4,FALSE)</f>
        <v>2.8694114569709654E-2</v>
      </c>
      <c r="GE14" s="25">
        <f>'RIMS II Type II Employment'!GE14*VLOOKUP('Equation 4 Type II FTE'!$B14,'Equation 3 FTE Conversion'!$B$10:$E$32,4,FALSE)</f>
        <v>2.3265498299764584E-2</v>
      </c>
      <c r="GF14" s="25">
        <f>'RIMS II Type II Employment'!GF14*VLOOKUP('Equation 4 Type II FTE'!$B14,'Equation 3 FTE Conversion'!$B$10:$E$32,4,FALSE)</f>
        <v>2.8984933298456712E-2</v>
      </c>
      <c r="GG14" s="25">
        <f>'RIMS II Type II Employment'!GG14*VLOOKUP('Equation 4 Type II FTE'!$B14,'Equation 3 FTE Conversion'!$B$10:$E$32,4,FALSE)</f>
        <v>3.8485011770860583E-2</v>
      </c>
      <c r="GH14" s="25">
        <f>'RIMS II Type II Employment'!GH14*VLOOKUP('Equation 4 Type II FTE'!$B14,'Equation 3 FTE Conversion'!$B$10:$E$32,4,FALSE)</f>
        <v>3.5382945330891966E-2</v>
      </c>
      <c r="GI14" s="25">
        <f>'RIMS II Type II Employment'!GI14*VLOOKUP('Equation 4 Type II FTE'!$B14,'Equation 3 FTE Conversion'!$B$10:$E$32,4,FALSE)</f>
        <v>3.7418676432121371E-2</v>
      </c>
      <c r="GJ14" s="25">
        <f>'RIMS II Type II Employment'!GJ14*VLOOKUP('Equation 4 Type II FTE'!$B14,'Equation 3 FTE Conversion'!$B$10:$E$32,4,FALSE)</f>
        <v>4.953612346324876E-2</v>
      </c>
      <c r="GK14" s="25">
        <f>'RIMS II Type II Employment'!GK14*VLOOKUP('Equation 4 Type II FTE'!$B14,'Equation 3 FTE Conversion'!$B$10:$E$32,4,FALSE)</f>
        <v>4.294423227831546E-2</v>
      </c>
      <c r="GL14" s="25">
        <f>'RIMS II Type II Employment'!GL14*VLOOKUP('Equation 4 Type II FTE'!$B14,'Equation 3 FTE Conversion'!$B$10:$E$32,4,FALSE)</f>
        <v>5.0990217106984044E-2</v>
      </c>
      <c r="GM14" s="25">
        <f>'RIMS II Type II Employment'!GM14*VLOOKUP('Equation 4 Type II FTE'!$B14,'Equation 3 FTE Conversion'!$B$10:$E$32,4,FALSE)</f>
        <v>4.7306513209521325E-2</v>
      </c>
      <c r="GN14" s="25">
        <f>'RIMS II Type II Employment'!GN14*VLOOKUP('Equation 4 Type II FTE'!$B14,'Equation 3 FTE Conversion'!$B$10:$E$32,4,FALSE)</f>
        <v>2.6173685587235155E-2</v>
      </c>
      <c r="GO14" s="25">
        <f>'RIMS II Type II Employment'!GO14*VLOOKUP('Equation 4 Type II FTE'!$B14,'Equation 3 FTE Conversion'!$B$10:$E$32,4,FALSE)</f>
        <v>2.3556317028511641E-2</v>
      </c>
      <c r="GP14" s="25">
        <f>'RIMS II Type II Employment'!GP14*VLOOKUP('Equation 4 Type II FTE'!$B14,'Equation 3 FTE Conversion'!$B$10:$E$32,4,FALSE)</f>
        <v>2.675532304472927E-2</v>
      </c>
      <c r="GQ14" s="25">
        <f>'RIMS II Type II Employment'!GQ14*VLOOKUP('Equation 4 Type II FTE'!$B14,'Equation 3 FTE Conversion'!$B$10:$E$32,4,FALSE)</f>
        <v>4.178095736332723E-2</v>
      </c>
      <c r="GR14" s="25">
        <f>'RIMS II Type II Employment'!GR14*VLOOKUP('Equation 4 Type II FTE'!$B14,'Equation 3 FTE Conversion'!$B$10:$E$32,4,FALSE)</f>
        <v>3.5673764059639027E-2</v>
      </c>
      <c r="GS14" s="25">
        <f>'RIMS II Type II Employment'!GS14*VLOOKUP('Equation 4 Type II FTE'!$B14,'Equation 3 FTE Conversion'!$B$10:$E$32,4,FALSE)</f>
        <v>3.7321736855872353E-2</v>
      </c>
      <c r="GT14" s="25">
        <f>'RIMS II Type II Employment'!GT14*VLOOKUP('Equation 4 Type II FTE'!$B14,'Equation 3 FTE Conversion'!$B$10:$E$32,4,FALSE)</f>
        <v>2.7336960502223385E-2</v>
      </c>
      <c r="GU14" s="25">
        <f>'RIMS II Type II Employment'!GU14*VLOOKUP('Equation 4 Type II FTE'!$B14,'Equation 3 FTE Conversion'!$B$10:$E$32,4,FALSE)</f>
        <v>3.0826785247188074E-2</v>
      </c>
      <c r="GV14" s="25">
        <f>'RIMS II Type II Employment'!GV14*VLOOKUP('Equation 4 Type II FTE'!$B14,'Equation 3 FTE Conversion'!$B$10:$E$32,4,FALSE)</f>
        <v>3.8581951347109601E-2</v>
      </c>
      <c r="GW14" s="25">
        <f>'RIMS II Type II Employment'!GW14*VLOOKUP('Equation 4 Type II FTE'!$B14,'Equation 3 FTE Conversion'!$B$10:$E$32,4,FALSE)</f>
        <v>3.8291132618362547E-2</v>
      </c>
      <c r="GX14" s="25">
        <f>'RIMS II Type II Employment'!GX14*VLOOKUP('Equation 4 Type II FTE'!$B14,'Equation 3 FTE Conversion'!$B$10:$E$32,4,FALSE)</f>
        <v>3.5576824483390015E-2</v>
      </c>
      <c r="GY14" s="25">
        <f>'RIMS II Type II Employment'!GY14*VLOOKUP('Equation 4 Type II FTE'!$B14,'Equation 3 FTE Conversion'!$B$10:$E$32,4,FALSE)</f>
        <v>2.5785927282239079E-2</v>
      </c>
      <c r="GZ14" s="25">
        <f>'RIMS II Type II Employment'!GZ14*VLOOKUP('Equation 4 Type II FTE'!$B14,'Equation 3 FTE Conversion'!$B$10:$E$32,4,FALSE)</f>
        <v>3.5576824483390015E-2</v>
      </c>
      <c r="HA14" s="25">
        <f>'RIMS II Type II Employment'!HA14*VLOOKUP('Equation 4 Type II FTE'!$B14,'Equation 3 FTE Conversion'!$B$10:$E$32,4,FALSE)</f>
        <v>2.2586921266021451E-2</v>
      </c>
      <c r="HB14" s="25">
        <f>'RIMS II Type II Employment'!HB14*VLOOKUP('Equation 4 Type II FTE'!$B14,'Equation 3 FTE Conversion'!$B$10:$E$32,4,FALSE)</f>
        <v>1.8612398639811664E-2</v>
      </c>
      <c r="HC14" s="25">
        <f>'RIMS II Type II Employment'!HC14*VLOOKUP('Equation 4 Type II FTE'!$B14,'Equation 3 FTE Conversion'!$B$10:$E$32,4,FALSE)</f>
        <v>2.9275752027203769E-2</v>
      </c>
      <c r="HD14" s="25">
        <f>'RIMS II Type II Employment'!HD14*VLOOKUP('Equation 4 Type II FTE'!$B14,'Equation 3 FTE Conversion'!$B$10:$E$32,4,FALSE)</f>
        <v>3.1893120585927283E-2</v>
      </c>
      <c r="HE14" s="25">
        <f>'RIMS II Type II Employment'!HE14*VLOOKUP('Equation 4 Type II FTE'!$B14,'Equation 3 FTE Conversion'!$B$10:$E$32,4,FALSE)</f>
        <v>3.8678890923358619E-2</v>
      </c>
      <c r="HF14" s="25">
        <f>'RIMS II Type II Employment'!HF14*VLOOKUP('Equation 4 Type II FTE'!$B14,'Equation 3 FTE Conversion'!$B$10:$E$32,4,FALSE)</f>
        <v>2.6270625163484176E-2</v>
      </c>
      <c r="HG14" s="25">
        <f>'RIMS II Type II Employment'!HG14*VLOOKUP('Equation 4 Type II FTE'!$B14,'Equation 3 FTE Conversion'!$B$10:$E$32,4,FALSE)</f>
        <v>3.0826785247188074E-2</v>
      </c>
      <c r="HH14" s="25">
        <f>'RIMS II Type II Employment'!HH14*VLOOKUP('Equation 4 Type II FTE'!$B14,'Equation 3 FTE Conversion'!$B$10:$E$32,4,FALSE)</f>
        <v>4.1974836515825266E-2</v>
      </c>
      <c r="HI14" s="25">
        <f>'RIMS II Type II Employment'!HI14*VLOOKUP('Equation 4 Type II FTE'!$B14,'Equation 3 FTE Conversion'!$B$10:$E$32,4,FALSE)</f>
        <v>4.0811561600837036E-2</v>
      </c>
      <c r="HJ14" s="25">
        <f>'RIMS II Type II Employment'!HJ14*VLOOKUP('Equation 4 Type II FTE'!$B14,'Equation 3 FTE Conversion'!$B$10:$E$32,4,FALSE)</f>
        <v>3.0535966518441017E-2</v>
      </c>
      <c r="HK14" s="25">
        <f>'RIMS II Type II Employment'!HK14*VLOOKUP('Equation 4 Type II FTE'!$B14,'Equation 3 FTE Conversion'!$B$10:$E$32,4,FALSE)</f>
        <v>0</v>
      </c>
      <c r="HL14" s="25">
        <f>'RIMS II Type II Employment'!HL14*VLOOKUP('Equation 4 Type II FTE'!$B14,'Equation 3 FTE Conversion'!$B$10:$E$32,4,FALSE)</f>
        <v>3.7709495160868425E-2</v>
      </c>
      <c r="HM14" s="25">
        <f>'RIMS II Type II Employment'!HM14*VLOOKUP('Equation 4 Type II FTE'!$B14,'Equation 3 FTE Conversion'!$B$10:$E$32,4,FALSE)</f>
        <v>5.2444310750719335E-2</v>
      </c>
      <c r="HN14" s="25">
        <f>'RIMS II Type II Employment'!HN14*VLOOKUP('Equation 4 Type II FTE'!$B14,'Equation 3 FTE Conversion'!$B$10:$E$32,4,FALSE)</f>
        <v>3.6837038974627256E-2</v>
      </c>
      <c r="HO14" s="25">
        <f>'RIMS II Type II Employment'!HO14*VLOOKUP('Equation 4 Type II FTE'!$B14,'Equation 3 FTE Conversion'!$B$10:$E$32,4,FALSE)</f>
        <v>3.1893120585927283E-2</v>
      </c>
      <c r="HP14" s="25">
        <f>'RIMS II Type II Employment'!HP14*VLOOKUP('Equation 4 Type II FTE'!$B14,'Equation 3 FTE Conversion'!$B$10:$E$32,4,FALSE)</f>
        <v>2.9760449908448866E-2</v>
      </c>
      <c r="HQ14" s="25">
        <f>'RIMS II Type II Employment'!HQ14*VLOOKUP('Equation 4 Type II FTE'!$B14,'Equation 3 FTE Conversion'!$B$10:$E$32,4,FALSE)</f>
        <v>2.7240020925974367E-2</v>
      </c>
      <c r="HR14" s="25">
        <f>'RIMS II Type II Employment'!HR14*VLOOKUP('Equation 4 Type II FTE'!$B14,'Equation 3 FTE Conversion'!$B$10:$E$32,4,FALSE)</f>
        <v>3.9066649228354698E-2</v>
      </c>
      <c r="HS14" s="25">
        <f>'RIMS II Type II Employment'!HS14*VLOOKUP('Equation 4 Type II FTE'!$B14,'Equation 3 FTE Conversion'!$B$10:$E$32,4,FALSE)</f>
        <v>4.527078210829192E-2</v>
      </c>
      <c r="HT14" s="25">
        <f>'RIMS II Type II Employment'!HT14*VLOOKUP('Equation 4 Type II FTE'!$B14,'Equation 3 FTE Conversion'!$B$10:$E$32,4,FALSE)</f>
        <v>4.6627936175778185E-2</v>
      </c>
      <c r="HU14" s="25">
        <f>'RIMS II Type II Employment'!HU14*VLOOKUP('Equation 4 Type II FTE'!$B14,'Equation 3 FTE Conversion'!$B$10:$E$32,4,FALSE)</f>
        <v>5.4576981428197759E-2</v>
      </c>
      <c r="HV14" s="25">
        <f>'RIMS II Type II Employment'!HV14*VLOOKUP('Equation 4 Type II FTE'!$B14,'Equation 3 FTE Conversion'!$B$10:$E$32,4,FALSE)</f>
        <v>5.0796337954486008E-2</v>
      </c>
      <c r="HW14" s="25">
        <f>'RIMS II Type II Employment'!HW14*VLOOKUP('Equation 4 Type II FTE'!$B14,'Equation 3 FTE Conversion'!$B$10:$E$32,4,FALSE)</f>
        <v>4.1102380329584097E-2</v>
      </c>
      <c r="HX14" s="25">
        <f>'RIMS II Type II Employment'!HX14*VLOOKUP('Equation 4 Type II FTE'!$B14,'Equation 3 FTE Conversion'!$B$10:$E$32,4,FALSE)</f>
        <v>3.6449280669631184E-2</v>
      </c>
      <c r="HY14" s="25">
        <f>'RIMS II Type II Employment'!HY14*VLOOKUP('Equation 4 Type II FTE'!$B14,'Equation 3 FTE Conversion'!$B$10:$E$32,4,FALSE)</f>
        <v>3.2571697619670416E-2</v>
      </c>
      <c r="HZ14" s="25">
        <f>'RIMS II Type II Employment'!HZ14*VLOOKUP('Equation 4 Type II FTE'!$B14,'Equation 3 FTE Conversion'!$B$10:$E$32,4,FALSE)</f>
        <v>6.6015851425582001E-2</v>
      </c>
      <c r="IA14" s="25">
        <f>'RIMS II Type II Employment'!IA14*VLOOKUP('Equation 4 Type II FTE'!$B14,'Equation 3 FTE Conversion'!$B$10:$E$32,4,FALSE)</f>
        <v>4.0423803295840964E-2</v>
      </c>
      <c r="IB14" s="25">
        <f>'RIMS II Type II Employment'!IB14*VLOOKUP('Equation 4 Type II FTE'!$B14,'Equation 3 FTE Conversion'!$B$10:$E$32,4,FALSE)</f>
        <v>4.7888150667015433E-2</v>
      </c>
      <c r="IC14" s="25">
        <f>'RIMS II Type II Employment'!IC14*VLOOKUP('Equation 4 Type II FTE'!$B14,'Equation 3 FTE Conversion'!$B$10:$E$32,4,FALSE)</f>
        <v>4.178095736332723E-2</v>
      </c>
      <c r="ID14" s="25">
        <f>'RIMS II Type II Employment'!ID14*VLOOKUP('Equation 4 Type II FTE'!$B14,'Equation 3 FTE Conversion'!$B$10:$E$32,4,FALSE)</f>
        <v>3.664315982212922E-2</v>
      </c>
      <c r="IE14" s="25">
        <f>'RIMS II Type II Employment'!IE14*VLOOKUP('Equation 4 Type II FTE'!$B14,'Equation 3 FTE Conversion'!$B$10:$E$32,4,FALSE)</f>
        <v>3.5286005754642955E-2</v>
      </c>
      <c r="IF14" s="25">
        <f>'RIMS II Type II Employment'!IF14*VLOOKUP('Equation 4 Type II FTE'!$B14,'Equation 3 FTE Conversion'!$B$10:$E$32,4,FALSE)</f>
        <v>3.1699241433429247E-2</v>
      </c>
      <c r="IG14" s="25">
        <f>'RIMS II Type II Employment'!IG14*VLOOKUP('Equation 4 Type II FTE'!$B14,'Equation 3 FTE Conversion'!$B$10:$E$32,4,FALSE)</f>
        <v>2.7530839654721424E-2</v>
      </c>
      <c r="IH14" s="25">
        <f>'RIMS II Type II Employment'!IH14*VLOOKUP('Equation 4 Type II FTE'!$B14,'Equation 3 FTE Conversion'!$B$10:$E$32,4,FALSE)</f>
        <v>2.6658383468480252E-2</v>
      </c>
      <c r="II14" s="25">
        <f>'RIMS II Type II Employment'!II14*VLOOKUP('Equation 4 Type II FTE'!$B14,'Equation 3 FTE Conversion'!$B$10:$E$32,4,FALSE)</f>
        <v>1.9387915249803819E-2</v>
      </c>
      <c r="IJ14" s="25">
        <f>'RIMS II Type II Employment'!IJ14*VLOOKUP('Equation 4 Type II FTE'!$B14,'Equation 3 FTE Conversion'!$B$10:$E$32,4,FALSE)</f>
        <v>3.945440753335077E-2</v>
      </c>
      <c r="IK14" s="25">
        <f>'RIMS II Type II Employment'!IK14*VLOOKUP('Equation 4 Type II FTE'!$B14,'Equation 3 FTE Conversion'!$B$10:$E$32,4,FALSE)</f>
        <v>2.79185979597175E-2</v>
      </c>
      <c r="IL14" s="25">
        <f>'RIMS II Type II Employment'!IL14*VLOOKUP('Equation 4 Type II FTE'!$B14,'Equation 3 FTE Conversion'!$B$10:$E$32,4,FALSE)</f>
        <v>2.4719591943499868E-2</v>
      </c>
      <c r="IM14" s="25">
        <f>'RIMS II Type II Employment'!IM14*VLOOKUP('Equation 4 Type II FTE'!$B14,'Equation 3 FTE Conversion'!$B$10:$E$32,4,FALSE)</f>
        <v>3.1020664399686114E-2</v>
      </c>
      <c r="IN14" s="25">
        <f>'RIMS II Type II Employment'!IN14*VLOOKUP('Equation 4 Type II FTE'!$B14,'Equation 3 FTE Conversion'!$B$10:$E$32,4,FALSE)</f>
        <v>2.79185979597175E-2</v>
      </c>
      <c r="IO14" s="25">
        <f>'RIMS II Type II Employment'!IO14*VLOOKUP('Equation 4 Type II FTE'!$B14,'Equation 3 FTE Conversion'!$B$10:$E$32,4,FALSE)</f>
        <v>2.5785927282239079E-2</v>
      </c>
      <c r="IP14" s="25">
        <f>'RIMS II Type II Employment'!IP14*VLOOKUP('Equation 4 Type II FTE'!$B14,'Equation 3 FTE Conversion'!$B$10:$E$32,4,FALSE)</f>
        <v>3.2183939314674344E-2</v>
      </c>
      <c r="IQ14" s="25">
        <f>'RIMS II Type II Employment'!IQ14*VLOOKUP('Equation 4 Type II FTE'!$B14,'Equation 3 FTE Conversion'!$B$10:$E$32,4,FALSE)</f>
        <v>3.4122730839654725E-2</v>
      </c>
      <c r="IR14" s="25">
        <f>'RIMS II Type II Employment'!IR14*VLOOKUP('Equation 4 Type II FTE'!$B14,'Equation 3 FTE Conversion'!$B$10:$E$32,4,FALSE)</f>
        <v>3.1796181009678265E-2</v>
      </c>
      <c r="IS14" s="25">
        <f>'RIMS II Type II Employment'!IS14*VLOOKUP('Equation 4 Type II FTE'!$B14,'Equation 3 FTE Conversion'!$B$10:$E$32,4,FALSE)</f>
        <v>2.9954329060946902E-2</v>
      </c>
      <c r="IT14" s="25">
        <f>'RIMS II Type II Employment'!IT14*VLOOKUP('Equation 4 Type II FTE'!$B14,'Equation 3 FTE Conversion'!$B$10:$E$32,4,FALSE)</f>
        <v>3.0342087365942981E-2</v>
      </c>
      <c r="IU14" s="25">
        <f>'RIMS II Type II Employment'!IU14*VLOOKUP('Equation 4 Type II FTE'!$B14,'Equation 3 FTE Conversion'!$B$10:$E$32,4,FALSE)</f>
        <v>3.6449280669631184E-2</v>
      </c>
      <c r="IV14" s="25">
        <f>'RIMS II Type II Employment'!IV14*VLOOKUP('Equation 4 Type II FTE'!$B14,'Equation 3 FTE Conversion'!$B$10:$E$32,4,FALSE)</f>
        <v>3.237781846717238E-2</v>
      </c>
      <c r="IW14" s="25">
        <f>'RIMS II Type II Employment'!IW14*VLOOKUP('Equation 4 Type II FTE'!$B14,'Equation 3 FTE Conversion'!$B$10:$E$32,4,FALSE)</f>
        <v>3.6158461940884123E-2</v>
      </c>
      <c r="IX14" s="25">
        <f>'RIMS II Type II Employment'!IX14*VLOOKUP('Equation 4 Type II FTE'!$B14,'Equation 3 FTE Conversion'!$B$10:$E$32,4,FALSE)</f>
        <v>3.5092126602144919E-2</v>
      </c>
      <c r="IY14" s="25">
        <f>'RIMS II Type II Employment'!IY14*VLOOKUP('Equation 4 Type II FTE'!$B14,'Equation 3 FTE Conversion'!$B$10:$E$32,4,FALSE)</f>
        <v>2.8597174993460633E-2</v>
      </c>
      <c r="IZ14" s="25">
        <f>'RIMS II Type II Employment'!IZ14*VLOOKUP('Equation 4 Type II FTE'!$B14,'Equation 3 FTE Conversion'!$B$10:$E$32,4,FALSE)</f>
        <v>3.4219670415903743E-2</v>
      </c>
      <c r="JA14" s="25">
        <f>'RIMS II Type II Employment'!JA14*VLOOKUP('Equation 4 Type II FTE'!$B14,'Equation 3 FTE Conversion'!$B$10:$E$32,4,FALSE)</f>
        <v>2.9760449908448866E-2</v>
      </c>
      <c r="JB14" s="25">
        <f>'RIMS II Type II Employment'!JB14*VLOOKUP('Equation 4 Type II FTE'!$B14,'Equation 3 FTE Conversion'!$B$10:$E$32,4,FALSE)</f>
        <v>4.2847292702066442E-2</v>
      </c>
      <c r="JC14" s="25">
        <f>'RIMS II Type II Employment'!JC14*VLOOKUP('Equation 4 Type II FTE'!$B14,'Equation 3 FTE Conversion'!$B$10:$E$32,4,FALSE)</f>
        <v>4.9439183886999735E-2</v>
      </c>
      <c r="JD14" s="25">
        <f>'RIMS II Type II Employment'!JD14*VLOOKUP('Equation 4 Type II FTE'!$B14,'Equation 3 FTE Conversion'!$B$10:$E$32,4,FALSE)</f>
        <v>5.8842322783154592E-2</v>
      </c>
      <c r="JE14" s="25">
        <f>'RIMS II Type II Employment'!JE14*VLOOKUP('Equation 4 Type II FTE'!$B14,'Equation 3 FTE Conversion'!$B$10:$E$32,4,FALSE)</f>
        <v>5.2250431598221299E-2</v>
      </c>
      <c r="JF14" s="25">
        <f>'RIMS II Type II Employment'!JF14*VLOOKUP('Equation 4 Type II FTE'!$B14,'Equation 3 FTE Conversion'!$B$10:$E$32,4,FALSE)</f>
        <v>4.8857546429505627E-2</v>
      </c>
      <c r="JG14" s="25">
        <f>'RIMS II Type II Employment'!JG14*VLOOKUP('Equation 4 Type II FTE'!$B14,'Equation 3 FTE Conversion'!$B$10:$E$32,4,FALSE)</f>
        <v>6.3786241171854566E-2</v>
      </c>
      <c r="JH14" s="25">
        <f>'RIMS II Type II Employment'!JH14*VLOOKUP('Equation 4 Type II FTE'!$B14,'Equation 3 FTE Conversion'!$B$10:$E$32,4,FALSE)</f>
        <v>8.7633376929113257E-2</v>
      </c>
      <c r="JI14" s="25">
        <f>'RIMS II Type II Employment'!JI14*VLOOKUP('Equation 4 Type II FTE'!$B14,'Equation 3 FTE Conversion'!$B$10:$E$32,4,FALSE)</f>
        <v>6.6888307611823183E-2</v>
      </c>
      <c r="JJ14" s="25">
        <f>'RIMS II Type II Employment'!JJ14*VLOOKUP('Equation 4 Type II FTE'!$B14,'Equation 3 FTE Conversion'!$B$10:$E$32,4,FALSE)</f>
        <v>3.40257912634057E-2</v>
      </c>
      <c r="JK14" s="25">
        <f>'RIMS II Type II Employment'!JK14*VLOOKUP('Equation 4 Type II FTE'!$B14,'Equation 3 FTE Conversion'!$B$10:$E$32,4,FALSE)</f>
        <v>6.5337274391838868E-2</v>
      </c>
      <c r="JL14" s="25">
        <f>'RIMS II Type II Employment'!JL14*VLOOKUP('Equation 4 Type II FTE'!$B14,'Equation 3 FTE Conversion'!$B$10:$E$32,4,FALSE)</f>
        <v>4.8857546429505627E-2</v>
      </c>
      <c r="JM14" s="25">
        <f>'RIMS II Type II Employment'!JM14*VLOOKUP('Equation 4 Type II FTE'!$B14,'Equation 3 FTE Conversion'!$B$10:$E$32,4,FALSE)</f>
        <v>0.132031702851164</v>
      </c>
      <c r="JN14" s="25">
        <f>'RIMS II Type II Employment'!JN14*VLOOKUP('Equation 4 Type II FTE'!$B14,'Equation 3 FTE Conversion'!$B$10:$E$32,4,FALSE)</f>
        <v>5.2444310750719335E-2</v>
      </c>
      <c r="JO14" s="25">
        <f>'RIMS II Type II Employment'!JO14*VLOOKUP('Equation 4 Type II FTE'!$B14,'Equation 3 FTE Conversion'!$B$10:$E$32,4,FALSE)</f>
        <v>5.5934135495684024E-2</v>
      </c>
      <c r="JP14" s="25">
        <f>'RIMS II Type II Employment'!JP14*VLOOKUP('Equation 4 Type II FTE'!$B14,'Equation 3 FTE Conversion'!$B$10:$E$32,4,FALSE)</f>
        <v>5.9036201935652635E-2</v>
      </c>
      <c r="JQ14" s="25">
        <f>'RIMS II Type II Employment'!JQ14*VLOOKUP('Equation 4 Type II FTE'!$B14,'Equation 3 FTE Conversion'!$B$10:$E$32,4,FALSE)</f>
        <v>0.15335840962594821</v>
      </c>
      <c r="JR14" s="25">
        <f>'RIMS II Type II Employment'!JR14*VLOOKUP('Equation 4 Type II FTE'!$B14,'Equation 3 FTE Conversion'!$B$10:$E$32,4,FALSE)</f>
        <v>0.10934784200889354</v>
      </c>
      <c r="JS14" s="25">
        <f>'RIMS II Type II Employment'!JS14*VLOOKUP('Equation 4 Type II FTE'!$B14,'Equation 3 FTE Conversion'!$B$10:$E$32,4,FALSE)</f>
        <v>5.612801464818206E-2</v>
      </c>
      <c r="JT14" s="25">
        <f>'RIMS II Type II Employment'!JT14*VLOOKUP('Equation 4 Type II FTE'!$B14,'Equation 3 FTE Conversion'!$B$10:$E$32,4,FALSE)</f>
        <v>9.7327334554015182E-2</v>
      </c>
      <c r="JU14" s="25">
        <f>'RIMS II Type II Employment'!JU14*VLOOKUP('Equation 4 Type II FTE'!$B14,'Equation 3 FTE Conversion'!$B$10:$E$32,4,FALSE)</f>
        <v>3.2086999738425319E-2</v>
      </c>
      <c r="JV14" s="25">
        <f>'RIMS II Type II Employment'!JV14*VLOOKUP('Equation 4 Type II FTE'!$B14,'Equation 3 FTE Conversion'!$B$10:$E$32,4,FALSE)</f>
        <v>3.2668637195919434E-2</v>
      </c>
      <c r="JW14" s="25">
        <f>'RIMS II Type II Employment'!JW14*VLOOKUP('Equation 4 Type II FTE'!$B14,'Equation 3 FTE Conversion'!$B$10:$E$32,4,FALSE)</f>
        <v>3.3153335077164531E-2</v>
      </c>
      <c r="JX14" s="25">
        <f>'RIMS II Type II Employment'!JX14*VLOOKUP('Equation 4 Type II FTE'!$B14,'Equation 3 FTE Conversion'!$B$10:$E$32,4,FALSE)</f>
        <v>2.8209416688464557E-2</v>
      </c>
      <c r="JY14" s="25">
        <f>'RIMS II Type II Employment'!JY14*VLOOKUP('Equation 4 Type II FTE'!$B14,'Equation 3 FTE Conversion'!$B$10:$E$32,4,FALSE)</f>
        <v>3.3347214229662567E-2</v>
      </c>
      <c r="JZ14" s="25">
        <f>'RIMS II Type II Employment'!JZ14*VLOOKUP('Equation 4 Type II FTE'!$B14,'Equation 3 FTE Conversion'!$B$10:$E$32,4,FALSE)</f>
        <v>3.3056395500915513E-2</v>
      </c>
      <c r="KA14" s="25">
        <f>'RIMS II Type II Employment'!KA14*VLOOKUP('Equation 4 Type II FTE'!$B14,'Equation 3 FTE Conversion'!$B$10:$E$32,4,FALSE)</f>
        <v>1.5704211352341093E-2</v>
      </c>
      <c r="KB14" s="25">
        <f>'RIMS II Type II Employment'!KB14*VLOOKUP('Equation 4 Type II FTE'!$B14,'Equation 3 FTE Conversion'!$B$10:$E$32,4,FALSE)</f>
        <v>4.5949359142035053E-2</v>
      </c>
      <c r="KC14" s="25">
        <f>'RIMS II Type II Employment'!KC14*VLOOKUP('Equation 4 Type II FTE'!$B14,'Equation 3 FTE Conversion'!$B$10:$E$32,4,FALSE)</f>
        <v>3.5286005754642955E-2</v>
      </c>
      <c r="KD14" s="25">
        <f>'RIMS II Type II Employment'!KD14*VLOOKUP('Equation 4 Type II FTE'!$B14,'Equation 3 FTE Conversion'!$B$10:$E$32,4,FALSE)</f>
        <v>3.5092126602144919E-2</v>
      </c>
      <c r="KE14" s="25">
        <f>'RIMS II Type II Employment'!KE14*VLOOKUP('Equation 4 Type II FTE'!$B14,'Equation 3 FTE Conversion'!$B$10:$E$32,4,FALSE)</f>
        <v>5.9520899816897732E-2</v>
      </c>
      <c r="KF14" s="25">
        <f>'RIMS II Type II Employment'!KF14*VLOOKUP('Equation 4 Type II FTE'!$B14,'Equation 3 FTE Conversion'!$B$10:$E$32,4,FALSE)</f>
        <v>4.5949359142035053E-2</v>
      </c>
      <c r="KG14" s="25">
        <f>'RIMS II Type II Employment'!KG14*VLOOKUP('Equation 4 Type II FTE'!$B14,'Equation 3 FTE Conversion'!$B$10:$E$32,4,FALSE)</f>
        <v>4.0132984567093903E-2</v>
      </c>
      <c r="KH14" s="25">
        <f>'RIMS II Type II Employment'!KH14*VLOOKUP('Equation 4 Type II FTE'!$B14,'Equation 3 FTE Conversion'!$B$10:$E$32,4,FALSE)</f>
        <v>3.4704368297148833E-2</v>
      </c>
      <c r="KI14" s="25">
        <f>'RIMS II Type II Employment'!KI14*VLOOKUP('Equation 4 Type II FTE'!$B14,'Equation 3 FTE Conversion'!$B$10:$E$32,4,FALSE)</f>
        <v>3.2862516348417477E-2</v>
      </c>
      <c r="KJ14" s="25">
        <f>'RIMS II Type II Employment'!KJ14*VLOOKUP('Equation 4 Type II FTE'!$B14,'Equation 3 FTE Conversion'!$B$10:$E$32,4,FALSE)</f>
        <v>5.1765733716976202E-2</v>
      </c>
      <c r="KK14" s="25">
        <f>'RIMS II Type II Employment'!KK14*VLOOKUP('Equation 4 Type II FTE'!$B14,'Equation 3 FTE Conversion'!$B$10:$E$32,4,FALSE)</f>
        <v>5.2638189903217371E-2</v>
      </c>
      <c r="KL14" s="25">
        <f>'RIMS II Type II Employment'!KL14*VLOOKUP('Equation 4 Type II FTE'!$B14,'Equation 3 FTE Conversion'!$B$10:$E$32,4,FALSE)</f>
        <v>8.7439497776615235E-2</v>
      </c>
      <c r="KM14" s="25">
        <f>'RIMS II Type II Employment'!KM14*VLOOKUP('Equation 4 Type II FTE'!$B14,'Equation 3 FTE Conversion'!$B$10:$E$32,4,FALSE)</f>
        <v>6.0393356003138901E-2</v>
      </c>
      <c r="KN14" s="25">
        <f>'RIMS II Type II Employment'!KN14*VLOOKUP('Equation 4 Type II FTE'!$B14,'Equation 3 FTE Conversion'!$B$10:$E$32,4,FALSE)</f>
        <v>3.1311483128433168E-2</v>
      </c>
      <c r="KO14" s="25">
        <f>'RIMS II Type II Employment'!KO14*VLOOKUP('Equation 4 Type II FTE'!$B14,'Equation 3 FTE Conversion'!$B$10:$E$32,4,FALSE)</f>
        <v>3.1020664399686114E-2</v>
      </c>
      <c r="KP14" s="25">
        <f>'RIMS II Type II Employment'!KP14*VLOOKUP('Equation 4 Type II FTE'!$B14,'Equation 3 FTE Conversion'!$B$10:$E$32,4,FALSE)</f>
        <v>3.5092126602144919E-2</v>
      </c>
      <c r="KQ14" s="25">
        <f>'RIMS II Type II Employment'!KQ14*VLOOKUP('Equation 4 Type II FTE'!$B14,'Equation 3 FTE Conversion'!$B$10:$E$32,4,FALSE)</f>
        <v>7.4255715406748635E-2</v>
      </c>
      <c r="KR14" s="25">
        <f>'RIMS II Type II Employment'!KR14*VLOOKUP('Equation 4 Type II FTE'!$B14,'Equation 3 FTE Conversion'!$B$10:$E$32,4,FALSE)</f>
        <v>0.18757808004185197</v>
      </c>
      <c r="KS14" s="25">
        <f>'RIMS II Type II Employment'!KS14*VLOOKUP('Equation 4 Type II FTE'!$B14,'Equation 3 FTE Conversion'!$B$10:$E$32,4,FALSE)</f>
        <v>4.6530996599529167E-2</v>
      </c>
      <c r="KT14" s="25">
        <f>'RIMS II Type II Employment'!KT14*VLOOKUP('Equation 4 Type II FTE'!$B14,'Equation 3 FTE Conversion'!$B$10:$E$32,4,FALSE)</f>
        <v>4.4495265498299769E-2</v>
      </c>
      <c r="KU14" s="25">
        <f>'RIMS II Type II Employment'!KU14*VLOOKUP('Equation 4 Type II FTE'!$B14,'Equation 3 FTE Conversion'!$B$10:$E$32,4,FALSE)</f>
        <v>5.7485168715668326E-2</v>
      </c>
      <c r="KV14" s="25">
        <f>'RIMS II Type II Employment'!KV14*VLOOKUP('Equation 4 Type II FTE'!$B14,'Equation 3 FTE Conversion'!$B$10:$E$32,4,FALSE)</f>
        <v>2.9760449908448866E-2</v>
      </c>
      <c r="KW14" s="25">
        <f>'RIMS II Type II Employment'!KW14*VLOOKUP('Equation 4 Type II FTE'!$B14,'Equation 3 FTE Conversion'!$B$10:$E$32,4,FALSE)</f>
        <v>5.7000470834423229E-2</v>
      </c>
      <c r="KX14" s="25">
        <f>'RIMS II Type II Employment'!KX14*VLOOKUP('Equation 4 Type II FTE'!$B14,'Equation 3 FTE Conversion'!$B$10:$E$32,4,FALSE)</f>
        <v>4.5173842532042902E-2</v>
      </c>
      <c r="KY14" s="25">
        <f>'RIMS II Type II Employment'!KY14*VLOOKUP('Equation 4 Type II FTE'!$B14,'Equation 3 FTE Conversion'!$B$10:$E$32,4,FALSE)</f>
        <v>4.1005440753335079E-2</v>
      </c>
      <c r="KZ14" s="25">
        <f>'RIMS II Type II Employment'!KZ14*VLOOKUP('Equation 4 Type II FTE'!$B14,'Equation 3 FTE Conversion'!$B$10:$E$32,4,FALSE)</f>
        <v>4.410750719330369E-2</v>
      </c>
      <c r="LA14" s="25">
        <f>'RIMS II Type II Employment'!LA14*VLOOKUP('Equation 4 Type II FTE'!$B14,'Equation 3 FTE Conversion'!$B$10:$E$32,4,FALSE)</f>
        <v>4.8857546429505627E-2</v>
      </c>
      <c r="LB14" s="25">
        <f>'RIMS II Type II Employment'!LB14*VLOOKUP('Equation 4 Type II FTE'!$B14,'Equation 3 FTE Conversion'!$B$10:$E$32,4,FALSE)</f>
        <v>4.6724875752027203E-2</v>
      </c>
      <c r="LC14" s="25">
        <f>'RIMS II Type II Employment'!LC14*VLOOKUP('Equation 4 Type II FTE'!$B14,'Equation 3 FTE Conversion'!$B$10:$E$32,4,FALSE)</f>
        <v>4.9245304734501699E-2</v>
      </c>
      <c r="LD14" s="25">
        <f>'RIMS II Type II Employment'!LD14*VLOOKUP('Equation 4 Type II FTE'!$B14,'Equation 3 FTE Conversion'!$B$10:$E$32,4,FALSE)</f>
        <v>5.1087156683233062E-2</v>
      </c>
      <c r="LE14" s="25">
        <f>'RIMS II Type II Employment'!LE14*VLOOKUP('Equation 4 Type II FTE'!$B14,'Equation 3 FTE Conversion'!$B$10:$E$32,4,FALSE)</f>
        <v>5.1184096259482087E-2</v>
      </c>
      <c r="LF14" s="25">
        <f>'RIMS II Type II Employment'!LF14*VLOOKUP('Equation 4 Type II FTE'!$B14,'Equation 3 FTE Conversion'!$B$10:$E$32,4,FALSE)</f>
        <v>4.5367721684540938E-2</v>
      </c>
      <c r="LG14" s="25">
        <f>'RIMS II Type II Employment'!LG14*VLOOKUP('Equation 4 Type II FTE'!$B14,'Equation 3 FTE Conversion'!$B$10:$E$32,4,FALSE)</f>
        <v>4.6240177870782107E-2</v>
      </c>
      <c r="LH14" s="25">
        <f>'RIMS II Type II Employment'!LH14*VLOOKUP('Equation 4 Type II FTE'!$B14,'Equation 3 FTE Conversion'!$B$10:$E$32,4,FALSE)</f>
        <v>5.4770860580695795E-2</v>
      </c>
      <c r="LI14" s="25">
        <f>'RIMS II Type II Employment'!LI14*VLOOKUP('Equation 4 Type II FTE'!$B14,'Equation 3 FTE Conversion'!$B$10:$E$32,4,FALSE)</f>
        <v>4.5949359142035053E-2</v>
      </c>
      <c r="LJ14" s="25">
        <f>'RIMS II Type II Employment'!LJ14*VLOOKUP('Equation 4 Type II FTE'!$B14,'Equation 3 FTE Conversion'!$B$10:$E$32,4,FALSE)</f>
        <v>3.896970965210568E-2</v>
      </c>
      <c r="LK14" s="25">
        <f>'RIMS II Type II Employment'!LK14*VLOOKUP('Equation 4 Type II FTE'!$B14,'Equation 3 FTE Conversion'!$B$10:$E$32,4,FALSE)</f>
        <v>5.0990217106984044E-2</v>
      </c>
      <c r="LL14" s="25">
        <f>'RIMS II Type II Employment'!LL14*VLOOKUP('Equation 4 Type II FTE'!$B14,'Equation 3 FTE Conversion'!$B$10:$E$32,4,FALSE)</f>
        <v>4.837284854826053E-2</v>
      </c>
      <c r="LM14" s="25">
        <f>'RIMS II Type II Employment'!LM14*VLOOKUP('Equation 4 Type II FTE'!$B14,'Equation 3 FTE Conversion'!$B$10:$E$32,4,FALSE)</f>
        <v>4.1199319905833122E-2</v>
      </c>
      <c r="LN14" s="25">
        <f>'RIMS II Type II Employment'!LN14*VLOOKUP('Equation 4 Type II FTE'!$B14,'Equation 3 FTE Conversion'!$B$10:$E$32,4,FALSE)</f>
        <v>5.3704525241956576E-2</v>
      </c>
      <c r="LO14" s="25">
        <f>'RIMS II Type II Employment'!LO14*VLOOKUP('Equation 4 Type II FTE'!$B14,'Equation 3 FTE Conversion'!$B$10:$E$32,4,FALSE)</f>
        <v>6.7954642950562388E-2</v>
      </c>
      <c r="LP14" s="25">
        <f>'RIMS II Type II Employment'!LP14*VLOOKUP('Equation 4 Type II FTE'!$B14,'Equation 3 FTE Conversion'!$B$10:$E$32,4,FALSE)</f>
        <v>5.069939837823699E-2</v>
      </c>
      <c r="LQ14" s="25">
        <f>'RIMS II Type II Employment'!LQ14*VLOOKUP('Equation 4 Type II FTE'!$B14,'Equation 3 FTE Conversion'!$B$10:$E$32,4,FALSE)</f>
        <v>4.2750353125817424E-2</v>
      </c>
      <c r="LR14" s="25">
        <f>'RIMS II Type II Employment'!LR14*VLOOKUP('Equation 4 Type II FTE'!$B14,'Equation 3 FTE Conversion'!$B$10:$E$32,4,FALSE)</f>
        <v>4.9148365158252688E-2</v>
      </c>
      <c r="LS14" s="25">
        <f>'RIMS II Type II Employment'!LS14*VLOOKUP('Equation 4 Type II FTE'!$B14,'Equation 3 FTE Conversion'!$B$10:$E$32,4,FALSE)</f>
        <v>4.2750353125817424E-2</v>
      </c>
      <c r="LT14" s="25">
        <f>'RIMS II Type II Employment'!LT14*VLOOKUP('Equation 4 Type II FTE'!$B14,'Equation 3 FTE Conversion'!$B$10:$E$32,4,FALSE)</f>
        <v>3.5770703635888051E-2</v>
      </c>
      <c r="LU14" s="25">
        <f>'RIMS II Type II Employment'!LU14*VLOOKUP('Equation 4 Type II FTE'!$B14,'Equation 3 FTE Conversion'!$B$10:$E$32,4,FALSE)</f>
        <v>5.0214700496991893E-2</v>
      </c>
      <c r="LV14" s="25">
        <f>'RIMS II Type II Employment'!LV14*VLOOKUP('Equation 4 Type II FTE'!$B14,'Equation 3 FTE Conversion'!$B$10:$E$32,4,FALSE)</f>
        <v>6.7663824221815327E-2</v>
      </c>
      <c r="LW14" s="25">
        <f>'RIMS II Type II Employment'!LW14*VLOOKUP('Equation 4 Type II FTE'!$B14,'Equation 3 FTE Conversion'!$B$10:$E$32,4,FALSE)</f>
        <v>6.6112791001831026E-2</v>
      </c>
      <c r="LX14" s="25">
        <f>'RIMS II Type II Employment'!LX14*VLOOKUP('Equation 4 Type II FTE'!$B14,'Equation 3 FTE Conversion'!$B$10:$E$32,4,FALSE)</f>
        <v>5.1668794140727177E-2</v>
      </c>
      <c r="LY14" s="25">
        <f>'RIMS II Type II Employment'!LY14*VLOOKUP('Equation 4 Type II FTE'!$B14,'Equation 3 FTE Conversion'!$B$10:$E$32,4,FALSE)</f>
        <v>5.2250431598221299E-2</v>
      </c>
      <c r="LZ14" s="25">
        <f>'RIMS II Type II Employment'!LZ14*VLOOKUP('Equation 4 Type II FTE'!$B14,'Equation 3 FTE Conversion'!$B$10:$E$32,4,FALSE)</f>
        <v>4.7500392362019361E-2</v>
      </c>
      <c r="MA14" s="25">
        <f>'RIMS II Type II Employment'!MA14*VLOOKUP('Equation 4 Type II FTE'!$B14,'Equation 3 FTE Conversion'!$B$10:$E$32,4,FALSE)</f>
        <v>5.1959612869474238E-2</v>
      </c>
      <c r="MB14" s="25">
        <f>'RIMS II Type II Employment'!MB14*VLOOKUP('Equation 4 Type II FTE'!$B14,'Equation 3 FTE Conversion'!$B$10:$E$32,4,FALSE)</f>
        <v>4.2168715668323302E-2</v>
      </c>
      <c r="MC14" s="25">
        <f>'RIMS II Type II Employment'!MC14*VLOOKUP('Equation 4 Type II FTE'!$B14,'Equation 3 FTE Conversion'!$B$10:$E$32,4,FALSE)</f>
        <v>5.5449437614438928E-2</v>
      </c>
      <c r="MD14" s="25">
        <f>'RIMS II Type II Employment'!MD14*VLOOKUP('Equation 4 Type II FTE'!$B14,'Equation 3 FTE Conversion'!$B$10:$E$32,4,FALSE)</f>
        <v>5.2929008631964432E-2</v>
      </c>
      <c r="ME14" s="25">
        <f>'RIMS II Type II Employment'!ME14*VLOOKUP('Equation 4 Type II FTE'!$B14,'Equation 3 FTE Conversion'!$B$10:$E$32,4,FALSE)</f>
        <v>5.0893277530735026E-2</v>
      </c>
      <c r="MF14" s="25">
        <f>'RIMS II Type II Employment'!MF14*VLOOKUP('Equation 4 Type II FTE'!$B14,'Equation 3 FTE Conversion'!$B$10:$E$32,4,FALSE)</f>
        <v>6.24290871043683E-2</v>
      </c>
      <c r="MG14" s="25">
        <f>'RIMS II Type II Employment'!MG14*VLOOKUP('Equation 4 Type II FTE'!$B14,'Equation 3 FTE Conversion'!$B$10:$E$32,4,FALSE)</f>
        <v>6.5821972273083965E-2</v>
      </c>
      <c r="MH14" s="25">
        <f>'RIMS II Type II Employment'!MH14*VLOOKUP('Equation 4 Type II FTE'!$B14,'Equation 3 FTE Conversion'!$B$10:$E$32,4,FALSE)</f>
        <v>7.532205074548784E-2</v>
      </c>
      <c r="MI14" s="25">
        <f>'RIMS II Type II Employment'!MI14*VLOOKUP('Equation 4 Type II FTE'!$B14,'Equation 3 FTE Conversion'!$B$10:$E$32,4,FALSE)</f>
        <v>7.2995500915511394E-2</v>
      </c>
      <c r="MJ14" s="25">
        <f>'RIMS II Type II Employment'!MJ14*VLOOKUP('Equation 4 Type II FTE'!$B14,'Equation 3 FTE Conversion'!$B$10:$E$32,4,FALSE)</f>
        <v>5.3219827360711486E-2</v>
      </c>
      <c r="MK14" s="25">
        <f>'RIMS II Type II Employment'!MK14*VLOOKUP('Equation 4 Type II FTE'!$B14,'Equation 3 FTE Conversion'!$B$10:$E$32,4,FALSE)</f>
        <v>5.0311640073240911E-2</v>
      </c>
      <c r="ML14" s="25">
        <f>'RIMS II Type II Employment'!ML14*VLOOKUP('Equation 4 Type II FTE'!$B14,'Equation 3 FTE Conversion'!$B$10:$E$32,4,FALSE)</f>
        <v>5.186267329322522E-2</v>
      </c>
      <c r="MM14" s="25">
        <f>'RIMS II Type II Employment'!MM14*VLOOKUP('Equation 4 Type II FTE'!$B14,'Equation 3 FTE Conversion'!$B$10:$E$32,4,FALSE)</f>
        <v>3.2280878890923362E-2</v>
      </c>
      <c r="MN14" s="25">
        <f>'RIMS II Type II Employment'!MN14*VLOOKUP('Equation 4 Type II FTE'!$B14,'Equation 3 FTE Conversion'!$B$10:$E$32,4,FALSE)</f>
        <v>5.3995343970703637E-2</v>
      </c>
      <c r="MO14" s="25">
        <f>'RIMS II Type II Employment'!MO14*VLOOKUP('Equation 4 Type II FTE'!$B14,'Equation 3 FTE Conversion'!$B$10:$E$32,4,FALSE)</f>
        <v>7.4061836254250585E-2</v>
      </c>
      <c r="MP14" s="25">
        <f>'RIMS II Type II Employment'!MP14*VLOOKUP('Equation 4 Type II FTE'!$B14,'Equation 3 FTE Conversion'!$B$10:$E$32,4,FALSE)</f>
        <v>3.6933978550876281E-2</v>
      </c>
      <c r="MQ14" s="25">
        <f>'RIMS II Type II Employment'!MQ14*VLOOKUP('Equation 4 Type II FTE'!$B14,'Equation 3 FTE Conversion'!$B$10:$E$32,4,FALSE)</f>
        <v>4.0714622024588025E-2</v>
      </c>
      <c r="MR14" s="25">
        <f>'RIMS II Type II Employment'!MR14*VLOOKUP('Equation 4 Type II FTE'!$B14,'Equation 3 FTE Conversion'!$B$10:$E$32,4,FALSE)</f>
        <v>7.2607742610515294E-2</v>
      </c>
      <c r="MS14" s="25">
        <f>'RIMS II Type II Employment'!MS14*VLOOKUP('Equation 4 Type II FTE'!$B14,'Equation 3 FTE Conversion'!$B$10:$E$32,4,FALSE)</f>
        <v>5.1571854564478159E-2</v>
      </c>
      <c r="MT14" s="25">
        <f>'RIMS II Type II Employment'!MT14*VLOOKUP('Equation 4 Type II FTE'!$B14,'Equation 3 FTE Conversion'!$B$10:$E$32,4,FALSE)</f>
        <v>5.7485168715668326E-2</v>
      </c>
      <c r="MU14" s="25">
        <f>'RIMS II Type II Employment'!MU14*VLOOKUP('Equation 4 Type II FTE'!$B14,'Equation 3 FTE Conversion'!$B$10:$E$32,4,FALSE)</f>
        <v>6.2913784985613397E-2</v>
      </c>
      <c r="MV14" s="25">
        <f>'RIMS II Type II Employment'!MV14*VLOOKUP('Equation 4 Type II FTE'!$B14,'Equation 3 FTE Conversion'!$B$10:$E$32,4,FALSE)</f>
        <v>5.234737117447031E-2</v>
      </c>
      <c r="MW14" s="25">
        <f>'RIMS II Type II Employment'!MW14*VLOOKUP('Equation 4 Type II FTE'!$B14,'Equation 3 FTE Conversion'!$B$10:$E$32,4,FALSE)</f>
        <v>4.6724875752027203E-2</v>
      </c>
      <c r="MX14" s="25">
        <f>'RIMS II Type II Employment'!MX14*VLOOKUP('Equation 4 Type II FTE'!$B14,'Equation 3 FTE Conversion'!$B$10:$E$32,4,FALSE)</f>
        <v>4.837284854826053E-2</v>
      </c>
      <c r="MY14" s="25">
        <f>'RIMS II Type II Employment'!MY14*VLOOKUP('Equation 4 Type II FTE'!$B14,'Equation 3 FTE Conversion'!$B$10:$E$32,4,FALSE)</f>
        <v>4.3138111430813496E-2</v>
      </c>
      <c r="MZ14" s="25">
        <f>'RIMS II Type II Employment'!MZ14*VLOOKUP('Equation 4 Type II FTE'!$B14,'Equation 3 FTE Conversion'!$B$10:$E$32,4,FALSE)</f>
        <v>3.0245147789693956E-2</v>
      </c>
      <c r="NA14" s="25">
        <f>'RIMS II Type II Employment'!NA14*VLOOKUP('Equation 4 Type II FTE'!$B14,'Equation 3 FTE Conversion'!$B$10:$E$32,4,FALSE)</f>
        <v>6.6888307611823183E-2</v>
      </c>
      <c r="NB14" s="25">
        <f>'RIMS II Type II Employment'!NB14*VLOOKUP('Equation 4 Type II FTE'!$B14,'Equation 3 FTE Conversion'!$B$10:$E$32,4,FALSE)</f>
        <v>3.1602301857180222E-2</v>
      </c>
      <c r="NC14" s="25">
        <f>'RIMS II Type II Employment'!NC14*VLOOKUP('Equation 4 Type II FTE'!$B14,'Equation 3 FTE Conversion'!$B$10:$E$32,4,FALSE)</f>
        <v>5.5837195919435E-2</v>
      </c>
      <c r="ND14" s="25">
        <f>'RIMS II Type II Employment'!ND14*VLOOKUP('Equation 4 Type II FTE'!$B14,'Equation 3 FTE Conversion'!$B$10:$E$32,4,FALSE)</f>
        <v>7.5612869474234901E-2</v>
      </c>
      <c r="NE14" s="25">
        <f>'RIMS II Type II Employment'!NE14*VLOOKUP('Equation 4 Type II FTE'!$B14,'Equation 3 FTE Conversion'!$B$10:$E$32,4,FALSE)</f>
        <v>0.18990462987182841</v>
      </c>
      <c r="NF14" s="25">
        <f>'RIMS II Type II Employment'!NF14*VLOOKUP('Equation 4 Type II FTE'!$B14,'Equation 3 FTE Conversion'!$B$10:$E$32,4,FALSE)</f>
        <v>5.0990217106984044E-2</v>
      </c>
      <c r="NG14" s="332">
        <f>'RIMS II Type II Employment'!NG14*VLOOKUP('Equation 4 Type II FTE'!$B14,'Equation 3 FTE Conversion'!$B$10:$E$32,4,FALSE)</f>
        <v>8.1235364896678E-2</v>
      </c>
      <c r="NH14" s="378">
        <f>'RIMS II Type II Employment'!NH14*VLOOKUP('Equation 4 Type II FTE'!$B14,'Equation 3 FTE Conversion'!$B$10:$E$32,4,FALSE)</f>
        <v>9.1414020402825008E-2</v>
      </c>
      <c r="NI14" s="332">
        <f>'RIMS II Type II Employment'!NI14*VLOOKUP('Equation 4 Type II FTE'!$B14,'Equation 3 FTE Conversion'!$B$10:$E$32,4,FALSE)</f>
        <v>0.72132738686895115</v>
      </c>
      <c r="NJ14" s="334">
        <f>'RIMS II Type II Employment'!NJ14*VLOOKUP('Equation 4 Type II FTE'!$B14,'Equation 3 FTE Conversion'!$B$10:$E$32,4,FALSE)</f>
        <v>5.7485168715668326E-2</v>
      </c>
    </row>
    <row r="15" spans="1:374" x14ac:dyDescent="0.3">
      <c r="B15" s="83" t="s">
        <v>561</v>
      </c>
      <c r="C15" s="25">
        <f>'RIMS II Type II Employment'!C15*VLOOKUP('Equation 4 Type II FTE'!$B15,'Equation 3 FTE Conversion'!$B$10:$E$32,4,FALSE)</f>
        <v>5.8335059760956175E-2</v>
      </c>
      <c r="D15" s="25">
        <f>'RIMS II Type II Employment'!D15*VLOOKUP('Equation 4 Type II FTE'!$B15,'Equation 3 FTE Conversion'!$B$10:$E$32,4,FALSE)</f>
        <v>7.0021713147410361E-2</v>
      </c>
      <c r="E15" s="25">
        <f>'RIMS II Type II Employment'!E15*VLOOKUP('Equation 4 Type II FTE'!$B15,'Equation 3 FTE Conversion'!$B$10:$E$32,4,FALSE)</f>
        <v>5.7451195219123508E-2</v>
      </c>
      <c r="F15" s="25">
        <f>'RIMS II Type II Employment'!F15*VLOOKUP('Equation 4 Type II FTE'!$B15,'Equation 3 FTE Conversion'!$B$10:$E$32,4,FALSE)</f>
        <v>6.3441832669322712E-2</v>
      </c>
      <c r="G15" s="25">
        <f>'RIMS II Type II Employment'!G15*VLOOKUP('Equation 4 Type II FTE'!$B15,'Equation 3 FTE Conversion'!$B$10:$E$32,4,FALSE)</f>
        <v>6.6191633466135463E-2</v>
      </c>
      <c r="H15" s="25">
        <f>'RIMS II Type II Employment'!H15*VLOOKUP('Equation 4 Type II FTE'!$B15,'Equation 3 FTE Conversion'!$B$10:$E$32,4,FALSE)</f>
        <v>6.6191633466135463E-2</v>
      </c>
      <c r="I15" s="25">
        <f>'RIMS II Type II Employment'!I15*VLOOKUP('Equation 4 Type II FTE'!$B15,'Equation 3 FTE Conversion'!$B$10:$E$32,4,FALSE)</f>
        <v>6.0397410358565738E-2</v>
      </c>
      <c r="J15" s="25">
        <f>'RIMS II Type II Employment'!J15*VLOOKUP('Equation 4 Type II FTE'!$B15,'Equation 3 FTE Conversion'!$B$10:$E$32,4,FALSE)</f>
        <v>5.1067729083665338E-2</v>
      </c>
      <c r="K15" s="25">
        <f>'RIMS II Type II Employment'!K15*VLOOKUP('Equation 4 Type II FTE'!$B15,'Equation 3 FTE Conversion'!$B$10:$E$32,4,FALSE)</f>
        <v>3.2408366533864544E-2</v>
      </c>
      <c r="L15" s="25">
        <f>'RIMS II Type II Employment'!L15*VLOOKUP('Equation 4 Type II FTE'!$B15,'Equation 3 FTE Conversion'!$B$10:$E$32,4,FALSE)</f>
        <v>6.6289840637450206E-2</v>
      </c>
      <c r="M15" s="25">
        <f>'RIMS II Type II Employment'!M15*VLOOKUP('Equation 4 Type II FTE'!$B15,'Equation 3 FTE Conversion'!$B$10:$E$32,4,FALSE)</f>
        <v>0.11951812749003984</v>
      </c>
      <c r="N15" s="25">
        <f>'RIMS II Type II Employment'!N15*VLOOKUP('Equation 4 Type II FTE'!$B15,'Equation 3 FTE Conversion'!$B$10:$E$32,4,FALSE)</f>
        <v>6.2656175298804781E-2</v>
      </c>
      <c r="O15" s="25">
        <f>'RIMS II Type II Employment'!O15*VLOOKUP('Equation 4 Type II FTE'!$B15,'Equation 3 FTE Conversion'!$B$10:$E$32,4,FALSE)</f>
        <v>7.9547808764940248E-2</v>
      </c>
      <c r="P15" s="25">
        <f>'RIMS II Type II Employment'!P15*VLOOKUP('Equation 4 Type II FTE'!$B15,'Equation 3 FTE Conversion'!$B$10:$E$32,4,FALSE)</f>
        <v>7.4735657370517933E-2</v>
      </c>
      <c r="Q15" s="25">
        <f>'RIMS II Type II Employment'!Q15*VLOOKUP('Equation 4 Type II FTE'!$B15,'Equation 3 FTE Conversion'!$B$10:$E$32,4,FALSE)</f>
        <v>0</v>
      </c>
      <c r="R15" s="25">
        <f>'RIMS II Type II Employment'!R15*VLOOKUP('Equation 4 Type II FTE'!$B15,'Equation 3 FTE Conversion'!$B$10:$E$32,4,FALSE)</f>
        <v>0.15752430278884461</v>
      </c>
      <c r="S15" s="25">
        <f>'RIMS II Type II Employment'!S15*VLOOKUP('Equation 4 Type II FTE'!$B15,'Equation 3 FTE Conversion'!$B$10:$E$32,4,FALSE)</f>
        <v>6.088844621513944E-2</v>
      </c>
      <c r="T15" s="25">
        <f>'RIMS II Type II Employment'!T15*VLOOKUP('Equation 4 Type II FTE'!$B15,'Equation 3 FTE Conversion'!$B$10:$E$32,4,FALSE)</f>
        <v>8.9368525896414336E-2</v>
      </c>
      <c r="U15" s="25">
        <f>'RIMS II Type II Employment'!U15*VLOOKUP('Equation 4 Type II FTE'!$B15,'Equation 3 FTE Conversion'!$B$10:$E$32,4,FALSE)</f>
        <v>0.11745577689243028</v>
      </c>
      <c r="V15" s="25">
        <f>'RIMS II Type II Employment'!V15*VLOOKUP('Equation 4 Type II FTE'!$B15,'Equation 3 FTE Conversion'!$B$10:$E$32,4,FALSE)</f>
        <v>0.13100836653386452</v>
      </c>
      <c r="W15" s="25">
        <f>'RIMS II Type II Employment'!W15*VLOOKUP('Equation 4 Type II FTE'!$B15,'Equation 3 FTE Conversion'!$B$10:$E$32,4,FALSE)</f>
        <v>4.0559561752988055E-2</v>
      </c>
      <c r="X15" s="25">
        <f>'RIMS II Type II Employment'!X15*VLOOKUP('Equation 4 Type II FTE'!$B15,'Equation 3 FTE Conversion'!$B$10:$E$32,4,FALSE)</f>
        <v>3.3881474103585663E-2</v>
      </c>
      <c r="Y15" s="25">
        <f>'RIMS II Type II Employment'!Y15*VLOOKUP('Equation 4 Type II FTE'!$B15,'Equation 3 FTE Conversion'!$B$10:$E$32,4,FALSE)</f>
        <v>3.7318725099601595E-2</v>
      </c>
      <c r="Z15" s="25">
        <f>'RIMS II Type II Employment'!Z15*VLOOKUP('Equation 4 Type II FTE'!$B15,'Equation 3 FTE Conversion'!$B$10:$E$32,4,FALSE)</f>
        <v>0.43574521912350594</v>
      </c>
      <c r="AA15" s="25">
        <f>'RIMS II Type II Employment'!AA15*VLOOKUP('Equation 4 Type II FTE'!$B15,'Equation 3 FTE Conversion'!$B$10:$E$32,4,FALSE)</f>
        <v>0.37554422310756974</v>
      </c>
      <c r="AB15" s="25">
        <f>'RIMS II Type II Employment'!AB15*VLOOKUP('Equation 4 Type II FTE'!$B15,'Equation 3 FTE Conversion'!$B$10:$E$32,4,FALSE)</f>
        <v>0.37348187250996018</v>
      </c>
      <c r="AC15" s="25">
        <f>'RIMS II Type II Employment'!AC15*VLOOKUP('Equation 4 Type II FTE'!$B15,'Equation 3 FTE Conversion'!$B$10:$E$32,4,FALSE)</f>
        <v>0.4049081673306773</v>
      </c>
      <c r="AD15" s="25">
        <f>'RIMS II Type II Employment'!AD15*VLOOKUP('Equation 4 Type II FTE'!$B15,'Equation 3 FTE Conversion'!$B$10:$E$32,4,FALSE)</f>
        <v>3.2135350597609564</v>
      </c>
      <c r="AE15" s="25">
        <f>'RIMS II Type II Employment'!AE15*VLOOKUP('Equation 4 Type II FTE'!$B15,'Equation 3 FTE Conversion'!$B$10:$E$32,4,FALSE)</f>
        <v>4.0851237051792832</v>
      </c>
      <c r="AF15" s="25">
        <f>'RIMS II Type II Employment'!AF15*VLOOKUP('Equation 4 Type II FTE'!$B15,'Equation 3 FTE Conversion'!$B$10:$E$32,4,FALSE)</f>
        <v>5.0704362549800797</v>
      </c>
      <c r="AG15" s="25">
        <f>'RIMS II Type II Employment'!AG15*VLOOKUP('Equation 4 Type II FTE'!$B15,'Equation 3 FTE Conversion'!$B$10:$E$32,4,FALSE)</f>
        <v>5.1488055776892434</v>
      </c>
      <c r="AH15" s="25">
        <f>'RIMS II Type II Employment'!AH15*VLOOKUP('Equation 4 Type II FTE'!$B15,'Equation 3 FTE Conversion'!$B$10:$E$32,4,FALSE)</f>
        <v>5.2776533864541832</v>
      </c>
      <c r="AI15" s="25">
        <f>'RIMS II Type II Employment'!AI15*VLOOKUP('Equation 4 Type II FTE'!$B15,'Equation 3 FTE Conversion'!$B$10:$E$32,4,FALSE)</f>
        <v>3.5943824701195219</v>
      </c>
      <c r="AJ15" s="25">
        <f>'RIMS II Type II Employment'!AJ15*VLOOKUP('Equation 4 Type II FTE'!$B15,'Equation 3 FTE Conversion'!$B$10:$E$32,4,FALSE)</f>
        <v>2.0449679282868525</v>
      </c>
      <c r="AK15" s="25">
        <f>'RIMS II Type II Employment'!AK15*VLOOKUP('Equation 4 Type II FTE'!$B15,'Equation 3 FTE Conversion'!$B$10:$E$32,4,FALSE)</f>
        <v>3.5178790836653389</v>
      </c>
      <c r="AL15" s="25">
        <f>'RIMS II Type II Employment'!AL15*VLOOKUP('Equation 4 Type II FTE'!$B15,'Equation 3 FTE Conversion'!$B$10:$E$32,4,FALSE)</f>
        <v>3.4707396414342631</v>
      </c>
      <c r="AM15" s="25">
        <f>'RIMS II Type II Employment'!AM15*VLOOKUP('Equation 4 Type II FTE'!$B15,'Equation 3 FTE Conversion'!$B$10:$E$32,4,FALSE)</f>
        <v>4.7020611553784857</v>
      </c>
      <c r="AN15" s="25">
        <f>'RIMS II Type II Employment'!AN15*VLOOKUP('Equation 4 Type II FTE'!$B15,'Equation 3 FTE Conversion'!$B$10:$E$32,4,FALSE)</f>
        <v>2.3651233067729085</v>
      </c>
      <c r="AO15" s="25">
        <f>'RIMS II Type II Employment'!AO15*VLOOKUP('Equation 4 Type II FTE'!$B15,'Equation 3 FTE Conversion'!$B$10:$E$32,4,FALSE)</f>
        <v>3.014861952191235</v>
      </c>
      <c r="AP15" s="25">
        <f>'RIMS II Type II Employment'!AP15*VLOOKUP('Equation 4 Type II FTE'!$B15,'Equation 3 FTE Conversion'!$B$10:$E$32,4,FALSE)</f>
        <v>5.5270013944223111</v>
      </c>
      <c r="AQ15" s="25">
        <f>'RIMS II Type II Employment'!AQ15*VLOOKUP('Equation 4 Type II FTE'!$B15,'Equation 3 FTE Conversion'!$B$10:$E$32,4,FALSE)</f>
        <v>2.7853517928286853</v>
      </c>
      <c r="AR15" s="25">
        <f>'RIMS II Type II Employment'!AR15*VLOOKUP('Equation 4 Type II FTE'!$B15,'Equation 3 FTE Conversion'!$B$10:$E$32,4,FALSE)</f>
        <v>3.3347227091633465</v>
      </c>
      <c r="AS15" s="25">
        <f>'RIMS II Type II Employment'!AS15*VLOOKUP('Equation 4 Type II FTE'!$B15,'Equation 3 FTE Conversion'!$B$10:$E$32,4,FALSE)</f>
        <v>2.8232597609561751</v>
      </c>
      <c r="AT15" s="25">
        <f>'RIMS II Type II Employment'!AT15*VLOOKUP('Equation 4 Type II FTE'!$B15,'Equation 3 FTE Conversion'!$B$10:$E$32,4,FALSE)</f>
        <v>2.2007245019920316</v>
      </c>
      <c r="AU15" s="25">
        <f>'RIMS II Type II Employment'!AU15*VLOOKUP('Equation 4 Type II FTE'!$B15,'Equation 3 FTE Conversion'!$B$10:$E$32,4,FALSE)</f>
        <v>2.407352390438247</v>
      </c>
      <c r="AV15" s="25">
        <f>'RIMS II Type II Employment'!AV15*VLOOKUP('Equation 4 Type II FTE'!$B15,'Equation 3 FTE Conversion'!$B$10:$E$32,4,FALSE)</f>
        <v>2.7361499999999999</v>
      </c>
      <c r="AW15" s="25">
        <f>'RIMS II Type II Employment'!AW15*VLOOKUP('Equation 4 Type II FTE'!$B15,'Equation 3 FTE Conversion'!$B$10:$E$32,4,FALSE)</f>
        <v>1.8598474103585656</v>
      </c>
      <c r="AX15" s="25">
        <f>'RIMS II Type II Employment'!AX15*VLOOKUP('Equation 4 Type II FTE'!$B15,'Equation 3 FTE Conversion'!$B$10:$E$32,4,FALSE)</f>
        <v>2.8878800796812749</v>
      </c>
      <c r="AY15" s="25">
        <f>'RIMS II Type II Employment'!AY15*VLOOKUP('Equation 4 Type II FTE'!$B15,'Equation 3 FTE Conversion'!$B$10:$E$32,4,FALSE)</f>
        <v>2.1121416334661354</v>
      </c>
      <c r="AZ15" s="25">
        <f>'RIMS II Type II Employment'!AZ15*VLOOKUP('Equation 4 Type II FTE'!$B15,'Equation 3 FTE Conversion'!$B$10:$E$32,4,FALSE)</f>
        <v>2.9155745019920318</v>
      </c>
      <c r="BA15" s="25">
        <f>'RIMS II Type II Employment'!BA15*VLOOKUP('Equation 4 Type II FTE'!$B15,'Equation 3 FTE Conversion'!$B$10:$E$32,4,FALSE)</f>
        <v>2.8163852589641434</v>
      </c>
      <c r="BB15" s="25">
        <f>'RIMS II Type II Employment'!BB15*VLOOKUP('Equation 4 Type II FTE'!$B15,'Equation 3 FTE Conversion'!$B$10:$E$32,4,FALSE)</f>
        <v>3.9730693227091636</v>
      </c>
      <c r="BC15" s="25">
        <f>'RIMS II Type II Employment'!BC15*VLOOKUP('Equation 4 Type II FTE'!$B15,'Equation 3 FTE Conversion'!$B$10:$E$32,4,FALSE)</f>
        <v>4.5167442231075698</v>
      </c>
      <c r="BD15" s="25">
        <f>'RIMS II Type II Employment'!BD15*VLOOKUP('Equation 4 Type II FTE'!$B15,'Equation 3 FTE Conversion'!$B$10:$E$32,4,FALSE)</f>
        <v>2.5882499999999999</v>
      </c>
      <c r="BE15" s="25">
        <f>'RIMS II Type II Employment'!BE15*VLOOKUP('Equation 4 Type II FTE'!$B15,'Equation 3 FTE Conversion'!$B$10:$E$32,4,FALSE)</f>
        <v>3.1993932270916337</v>
      </c>
      <c r="BF15" s="25">
        <f>'RIMS II Type II Employment'!BF15*VLOOKUP('Equation 4 Type II FTE'!$B15,'Equation 3 FTE Conversion'!$B$10:$E$32,4,FALSE)</f>
        <v>3.9558830677290842</v>
      </c>
      <c r="BG15" s="25">
        <f>'RIMS II Type II Employment'!BG15*VLOOKUP('Equation 4 Type II FTE'!$B15,'Equation 3 FTE Conversion'!$B$10:$E$32,4,FALSE)</f>
        <v>5.6438679282868529</v>
      </c>
      <c r="BH15" s="25">
        <f>'RIMS II Type II Employment'!BH15*VLOOKUP('Equation 4 Type II FTE'!$B15,'Equation 3 FTE Conversion'!$B$10:$E$32,4,FALSE)</f>
        <v>3.915323505976096</v>
      </c>
      <c r="BI15" s="25">
        <f>'RIMS II Type II Employment'!BI15*VLOOKUP('Equation 4 Type II FTE'!$B15,'Equation 3 FTE Conversion'!$B$10:$E$32,4,FALSE)</f>
        <v>5.0380278884462149</v>
      </c>
      <c r="BJ15" s="25">
        <f>'RIMS II Type II Employment'!BJ15*VLOOKUP('Equation 4 Type II FTE'!$B15,'Equation 3 FTE Conversion'!$B$10:$E$32,4,FALSE)</f>
        <v>3.905797410358566</v>
      </c>
      <c r="BK15" s="25">
        <f>'RIMS II Type II Employment'!BK15*VLOOKUP('Equation 4 Type II FTE'!$B15,'Equation 3 FTE Conversion'!$B$10:$E$32,4,FALSE)</f>
        <v>3.2051874501992033</v>
      </c>
      <c r="BL15" s="25">
        <f>'RIMS II Type II Employment'!BL15*VLOOKUP('Equation 4 Type II FTE'!$B15,'Equation 3 FTE Conversion'!$B$10:$E$32,4,FALSE)</f>
        <v>2.8058770916334663</v>
      </c>
      <c r="BM15" s="25">
        <f>'RIMS II Type II Employment'!BM15*VLOOKUP('Equation 4 Type II FTE'!$B15,'Equation 3 FTE Conversion'!$B$10:$E$32,4,FALSE)</f>
        <v>3.0426545816733066</v>
      </c>
      <c r="BN15" s="25">
        <f>'RIMS II Type II Employment'!BN15*VLOOKUP('Equation 4 Type II FTE'!$B15,'Equation 3 FTE Conversion'!$B$10:$E$32,4,FALSE)</f>
        <v>4.3413462151394429</v>
      </c>
      <c r="BO15" s="25">
        <f>'RIMS II Type II Employment'!BO15*VLOOKUP('Equation 4 Type II FTE'!$B15,'Equation 3 FTE Conversion'!$B$10:$E$32,4,FALSE)</f>
        <v>6.6866316733067732</v>
      </c>
      <c r="BP15" s="25">
        <f>'RIMS II Type II Employment'!BP15*VLOOKUP('Equation 4 Type II FTE'!$B15,'Equation 3 FTE Conversion'!$B$10:$E$32,4,FALSE)</f>
        <v>2.9953187250996014</v>
      </c>
      <c r="BQ15" s="25">
        <f>'RIMS II Type II Employment'!BQ15*VLOOKUP('Equation 4 Type II FTE'!$B15,'Equation 3 FTE Conversion'!$B$10:$E$32,4,FALSE)</f>
        <v>4.7463525896414342</v>
      </c>
      <c r="BR15" s="25">
        <f>'RIMS II Type II Employment'!BR15*VLOOKUP('Equation 4 Type II FTE'!$B15,'Equation 3 FTE Conversion'!$B$10:$E$32,4,FALSE)</f>
        <v>2.7442029880478085</v>
      </c>
      <c r="BS15" s="25">
        <f>'RIMS II Type II Employment'!BS15*VLOOKUP('Equation 4 Type II FTE'!$B15,'Equation 3 FTE Conversion'!$B$10:$E$32,4,FALSE)</f>
        <v>2.9315822709163348</v>
      </c>
      <c r="BT15" s="25">
        <f>'RIMS II Type II Employment'!BT15*VLOOKUP('Equation 4 Type II FTE'!$B15,'Equation 3 FTE Conversion'!$B$10:$E$32,4,FALSE)</f>
        <v>3.8544350597609562</v>
      </c>
      <c r="BU15" s="25">
        <f>'RIMS II Type II Employment'!BU15*VLOOKUP('Equation 4 Type II FTE'!$B15,'Equation 3 FTE Conversion'!$B$10:$E$32,4,FALSE)</f>
        <v>3.9844613545816734</v>
      </c>
      <c r="BV15" s="25">
        <f>'RIMS II Type II Employment'!BV15*VLOOKUP('Equation 4 Type II FTE'!$B15,'Equation 3 FTE Conversion'!$B$10:$E$32,4,FALSE)</f>
        <v>3.4491340637450203</v>
      </c>
      <c r="BW15" s="25">
        <f>'RIMS II Type II Employment'!BW15*VLOOKUP('Equation 4 Type II FTE'!$B15,'Equation 3 FTE Conversion'!$B$10:$E$32,4,FALSE)</f>
        <v>4.4295362549800794</v>
      </c>
      <c r="BX15" s="25">
        <f>'RIMS II Type II Employment'!BX15*VLOOKUP('Equation 4 Type II FTE'!$B15,'Equation 3 FTE Conversion'!$B$10:$E$32,4,FALSE)</f>
        <v>2.8193314741035858</v>
      </c>
      <c r="BY15" s="25">
        <f>'RIMS II Type II Employment'!BY15*VLOOKUP('Equation 4 Type II FTE'!$B15,'Equation 3 FTE Conversion'!$B$10:$E$32,4,FALSE)</f>
        <v>4.1834290836653389</v>
      </c>
      <c r="BZ15" s="25">
        <f>'RIMS II Type II Employment'!BZ15*VLOOKUP('Equation 4 Type II FTE'!$B15,'Equation 3 FTE Conversion'!$B$10:$E$32,4,FALSE)</f>
        <v>3.2408366533864541</v>
      </c>
      <c r="CA15" s="25">
        <f>'RIMS II Type II Employment'!CA15*VLOOKUP('Equation 4 Type II FTE'!$B15,'Equation 3 FTE Conversion'!$B$10:$E$32,4,FALSE)</f>
        <v>3.9913358565737047</v>
      </c>
      <c r="CB15" s="25">
        <f>'RIMS II Type II Employment'!CB15*VLOOKUP('Equation 4 Type II FTE'!$B15,'Equation 3 FTE Conversion'!$B$10:$E$32,4,FALSE)</f>
        <v>2.116462749003984</v>
      </c>
      <c r="CC15" s="25">
        <f>'RIMS II Type II Employment'!CC15*VLOOKUP('Equation 4 Type II FTE'!$B15,'Equation 3 FTE Conversion'!$B$10:$E$32,4,FALSE)</f>
        <v>3.2775661354581676</v>
      </c>
      <c r="CD15" s="25">
        <f>'RIMS II Type II Employment'!CD15*VLOOKUP('Equation 4 Type II FTE'!$B15,'Equation 3 FTE Conversion'!$B$10:$E$32,4,FALSE)</f>
        <v>4.8608621513944223</v>
      </c>
      <c r="CE15" s="25">
        <f>'RIMS II Type II Employment'!CE15*VLOOKUP('Equation 4 Type II FTE'!$B15,'Equation 3 FTE Conversion'!$B$10:$E$32,4,FALSE)</f>
        <v>2.717981673306773</v>
      </c>
      <c r="CF15" s="25">
        <f>'RIMS II Type II Employment'!CF15*VLOOKUP('Equation 4 Type II FTE'!$B15,'Equation 3 FTE Conversion'!$B$10:$E$32,4,FALSE)</f>
        <v>3.1524501992031873</v>
      </c>
      <c r="CG15" s="25">
        <f>'RIMS II Type II Employment'!CG15*VLOOKUP('Equation 4 Type II FTE'!$B15,'Equation 3 FTE Conversion'!$B$10:$E$32,4,FALSE)</f>
        <v>2.9741059760956174</v>
      </c>
      <c r="CH15" s="25">
        <f>'RIMS II Type II Employment'!CH15*VLOOKUP('Equation 4 Type II FTE'!$B15,'Equation 3 FTE Conversion'!$B$10:$E$32,4,FALSE)</f>
        <v>2.9798019920318723</v>
      </c>
      <c r="CI15" s="25">
        <f>'RIMS II Type II Employment'!CI15*VLOOKUP('Equation 4 Type II FTE'!$B15,'Equation 3 FTE Conversion'!$B$10:$E$32,4,FALSE)</f>
        <v>4.6437260956175299</v>
      </c>
      <c r="CJ15" s="25">
        <f>'RIMS II Type II Employment'!CJ15*VLOOKUP('Equation 4 Type II FTE'!$B15,'Equation 3 FTE Conversion'!$B$10:$E$32,4,FALSE)</f>
        <v>6.8910990039840634</v>
      </c>
      <c r="CK15" s="25">
        <f>'RIMS II Type II Employment'!CK15*VLOOKUP('Equation 4 Type II FTE'!$B15,'Equation 3 FTE Conversion'!$B$10:$E$32,4,FALSE)</f>
        <v>8.1677922310756976</v>
      </c>
      <c r="CL15" s="25">
        <f>'RIMS II Type II Employment'!CL15*VLOOKUP('Equation 4 Type II FTE'!$B15,'Equation 3 FTE Conversion'!$B$10:$E$32,4,FALSE)</f>
        <v>4.2271312749003984</v>
      </c>
      <c r="CM15" s="25">
        <f>'RIMS II Type II Employment'!CM15*VLOOKUP('Equation 4 Type II FTE'!$B15,'Equation 3 FTE Conversion'!$B$10:$E$32,4,FALSE)</f>
        <v>5.0015930278884468</v>
      </c>
      <c r="CN15" s="25">
        <f>'RIMS II Type II Employment'!CN15*VLOOKUP('Equation 4 Type II FTE'!$B15,'Equation 3 FTE Conversion'!$B$10:$E$32,4,FALSE)</f>
        <v>2.1818687250996014</v>
      </c>
      <c r="CO15" s="25">
        <f>'RIMS II Type II Employment'!CO15*VLOOKUP('Equation 4 Type II FTE'!$B15,'Equation 3 FTE Conversion'!$B$10:$E$32,4,FALSE)</f>
        <v>2.743711952191235</v>
      </c>
      <c r="CP15" s="25">
        <f>'RIMS II Type II Employment'!CP15*VLOOKUP('Equation 4 Type II FTE'!$B15,'Equation 3 FTE Conversion'!$B$10:$E$32,4,FALSE)</f>
        <v>4.054974103585657</v>
      </c>
      <c r="CQ15" s="25">
        <f>'RIMS II Type II Employment'!CQ15*VLOOKUP('Equation 4 Type II FTE'!$B15,'Equation 3 FTE Conversion'!$B$10:$E$32,4,FALSE)</f>
        <v>2.3680695219123509</v>
      </c>
      <c r="CR15" s="25">
        <f>'RIMS II Type II Employment'!CR15*VLOOKUP('Equation 4 Type II FTE'!$B15,'Equation 3 FTE Conversion'!$B$10:$E$32,4,FALSE)</f>
        <v>2.559769920318725</v>
      </c>
      <c r="CS15" s="25">
        <f>'RIMS II Type II Employment'!CS15*VLOOKUP('Equation 4 Type II FTE'!$B15,'Equation 3 FTE Conversion'!$B$10:$E$32,4,FALSE)</f>
        <v>2.3672838645418324</v>
      </c>
      <c r="CT15" s="25">
        <f>'RIMS II Type II Employment'!CT15*VLOOKUP('Equation 4 Type II FTE'!$B15,'Equation 3 FTE Conversion'!$B$10:$E$32,4,FALSE)</f>
        <v>2.8615605577689247</v>
      </c>
      <c r="CU15" s="25">
        <f>'RIMS II Type II Employment'!CU15*VLOOKUP('Equation 4 Type II FTE'!$B15,'Equation 3 FTE Conversion'!$B$10:$E$32,4,FALSE)</f>
        <v>3.073393426294821</v>
      </c>
      <c r="CV15" s="25">
        <f>'RIMS II Type II Employment'!CV15*VLOOKUP('Equation 4 Type II FTE'!$B15,'Equation 3 FTE Conversion'!$B$10:$E$32,4,FALSE)</f>
        <v>3.8132862549800794</v>
      </c>
      <c r="CW15" s="25">
        <f>'RIMS II Type II Employment'!CW15*VLOOKUP('Equation 4 Type II FTE'!$B15,'Equation 3 FTE Conversion'!$B$10:$E$32,4,FALSE)</f>
        <v>4.3438996015936251</v>
      </c>
      <c r="CX15" s="25">
        <f>'RIMS II Type II Employment'!CX15*VLOOKUP('Equation 4 Type II FTE'!$B15,'Equation 3 FTE Conversion'!$B$10:$E$32,4,FALSE)</f>
        <v>2.7663978087649403</v>
      </c>
      <c r="CY15" s="25">
        <f>'RIMS II Type II Employment'!CY15*VLOOKUP('Equation 4 Type II FTE'!$B15,'Equation 3 FTE Conversion'!$B$10:$E$32,4,FALSE)</f>
        <v>3.0295930278884464</v>
      </c>
      <c r="CZ15" s="25">
        <f>'RIMS II Type II Employment'!CZ15*VLOOKUP('Equation 4 Type II FTE'!$B15,'Equation 3 FTE Conversion'!$B$10:$E$32,4,FALSE)</f>
        <v>3.7337384462151393</v>
      </c>
      <c r="DA15" s="25">
        <f>'RIMS II Type II Employment'!DA15*VLOOKUP('Equation 4 Type II FTE'!$B15,'Equation 3 FTE Conversion'!$B$10:$E$32,4,FALSE)</f>
        <v>2.8346517928286854</v>
      </c>
      <c r="DB15" s="25">
        <f>'RIMS II Type II Employment'!DB15*VLOOKUP('Equation 4 Type II FTE'!$B15,'Equation 3 FTE Conversion'!$B$10:$E$32,4,FALSE)</f>
        <v>2.7947796812749006</v>
      </c>
      <c r="DC15" s="25">
        <f>'RIMS II Type II Employment'!DC15*VLOOKUP('Equation 4 Type II FTE'!$B15,'Equation 3 FTE Conversion'!$B$10:$E$32,4,FALSE)</f>
        <v>2.6951976095617534</v>
      </c>
      <c r="DD15" s="25">
        <f>'RIMS II Type II Employment'!DD15*VLOOKUP('Equation 4 Type II FTE'!$B15,'Equation 3 FTE Conversion'!$B$10:$E$32,4,FALSE)</f>
        <v>2.3739619521912352</v>
      </c>
      <c r="DE15" s="25">
        <f>'RIMS II Type II Employment'!DE15*VLOOKUP('Equation 4 Type II FTE'!$B15,'Equation 3 FTE Conversion'!$B$10:$E$32,4,FALSE)</f>
        <v>5.8613968127490041</v>
      </c>
      <c r="DF15" s="25">
        <f>'RIMS II Type II Employment'!DF15*VLOOKUP('Equation 4 Type II FTE'!$B15,'Equation 3 FTE Conversion'!$B$10:$E$32,4,FALSE)</f>
        <v>2.4697139442231077</v>
      </c>
      <c r="DG15" s="25">
        <f>'RIMS II Type II Employment'!DG15*VLOOKUP('Equation 4 Type II FTE'!$B15,'Equation 3 FTE Conversion'!$B$10:$E$32,4,FALSE)</f>
        <v>4.2020884462151402</v>
      </c>
      <c r="DH15" s="25">
        <f>'RIMS II Type II Employment'!DH15*VLOOKUP('Equation 4 Type II FTE'!$B15,'Equation 3 FTE Conversion'!$B$10:$E$32,4,FALSE)</f>
        <v>6.4317840637450203</v>
      </c>
      <c r="DI15" s="25">
        <f>'RIMS II Type II Employment'!DI15*VLOOKUP('Equation 4 Type II FTE'!$B15,'Equation 3 FTE Conversion'!$B$10:$E$32,4,FALSE)</f>
        <v>2.010006175298805</v>
      </c>
      <c r="DJ15" s="25">
        <f>'RIMS II Type II Employment'!DJ15*VLOOKUP('Equation 4 Type II FTE'!$B15,'Equation 3 FTE Conversion'!$B$10:$E$32,4,FALSE)</f>
        <v>2.8854249003984065</v>
      </c>
      <c r="DK15" s="25">
        <f>'RIMS II Type II Employment'!DK15*VLOOKUP('Equation 4 Type II FTE'!$B15,'Equation 3 FTE Conversion'!$B$10:$E$32,4,FALSE)</f>
        <v>6.3656906374502</v>
      </c>
      <c r="DL15" s="25">
        <f>'RIMS II Type II Employment'!DL15*VLOOKUP('Equation 4 Type II FTE'!$B15,'Equation 3 FTE Conversion'!$B$10:$E$32,4,FALSE)</f>
        <v>6.7676525896414352</v>
      </c>
      <c r="DM15" s="25">
        <f>'RIMS II Type II Employment'!DM15*VLOOKUP('Equation 4 Type II FTE'!$B15,'Equation 3 FTE Conversion'!$B$10:$E$32,4,FALSE)</f>
        <v>2.0990800796812747</v>
      </c>
      <c r="DN15" s="25">
        <f>'RIMS II Type II Employment'!DN15*VLOOKUP('Equation 4 Type II FTE'!$B15,'Equation 3 FTE Conversion'!$B$10:$E$32,4,FALSE)</f>
        <v>2.9972828685258963</v>
      </c>
      <c r="DO15" s="25">
        <f>'RIMS II Type II Employment'!DO15*VLOOKUP('Equation 4 Type II FTE'!$B15,'Equation 3 FTE Conversion'!$B$10:$E$32,4,FALSE)</f>
        <v>2.4816952191235062</v>
      </c>
      <c r="DP15" s="25">
        <f>'RIMS II Type II Employment'!DP15*VLOOKUP('Equation 4 Type II FTE'!$B15,'Equation 3 FTE Conversion'!$B$10:$E$32,4,FALSE)</f>
        <v>3.2031250996015936</v>
      </c>
      <c r="DQ15" s="25">
        <f>'RIMS II Type II Employment'!DQ15*VLOOKUP('Equation 4 Type II FTE'!$B15,'Equation 3 FTE Conversion'!$B$10:$E$32,4,FALSE)</f>
        <v>3.1697346613545814</v>
      </c>
      <c r="DR15" s="25">
        <f>'RIMS II Type II Employment'!DR15*VLOOKUP('Equation 4 Type II FTE'!$B15,'Equation 3 FTE Conversion'!$B$10:$E$32,4,FALSE)</f>
        <v>4.0601790836653384</v>
      </c>
      <c r="DS15" s="25">
        <f>'RIMS II Type II Employment'!DS15*VLOOKUP('Equation 4 Type II FTE'!$B15,'Equation 3 FTE Conversion'!$B$10:$E$32,4,FALSE)</f>
        <v>2.2705498007968128</v>
      </c>
      <c r="DT15" s="25">
        <f>'RIMS II Type II Employment'!DT15*VLOOKUP('Equation 4 Type II FTE'!$B15,'Equation 3 FTE Conversion'!$B$10:$E$32,4,FALSE)</f>
        <v>4.5556342629482067</v>
      </c>
      <c r="DU15" s="25">
        <f>'RIMS II Type II Employment'!DU15*VLOOKUP('Equation 4 Type II FTE'!$B15,'Equation 3 FTE Conversion'!$B$10:$E$32,4,FALSE)</f>
        <v>3.7075171314741033</v>
      </c>
      <c r="DV15" s="25">
        <f>'RIMS II Type II Employment'!DV15*VLOOKUP('Equation 4 Type II FTE'!$B15,'Equation 3 FTE Conversion'!$B$10:$E$32,4,FALSE)</f>
        <v>2.7352661354581675</v>
      </c>
      <c r="DW15" s="25">
        <f>'RIMS II Type II Employment'!DW15*VLOOKUP('Equation 4 Type II FTE'!$B15,'Equation 3 FTE Conversion'!$B$10:$E$32,4,FALSE)</f>
        <v>3.009656972111554</v>
      </c>
      <c r="DX15" s="25">
        <f>'RIMS II Type II Employment'!DX15*VLOOKUP('Equation 4 Type II FTE'!$B15,'Equation 3 FTE Conversion'!$B$10:$E$32,4,FALSE)</f>
        <v>3.2958326693227091</v>
      </c>
      <c r="DY15" s="25">
        <f>'RIMS II Type II Employment'!DY15*VLOOKUP('Equation 4 Type II FTE'!$B15,'Equation 3 FTE Conversion'!$B$10:$E$32,4,FALSE)</f>
        <v>3.3889330677290839</v>
      </c>
      <c r="DZ15" s="25">
        <f>'RIMS II Type II Employment'!DZ15*VLOOKUP('Equation 4 Type II FTE'!$B15,'Equation 3 FTE Conversion'!$B$10:$E$32,4,FALSE)</f>
        <v>3.3171436254980078</v>
      </c>
      <c r="EA15" s="25">
        <f>'RIMS II Type II Employment'!EA15*VLOOKUP('Equation 4 Type II FTE'!$B15,'Equation 3 FTE Conversion'!$B$10:$E$32,4,FALSE)</f>
        <v>4.7424243027888444</v>
      </c>
      <c r="EB15" s="25">
        <f>'RIMS II Type II Employment'!EB15*VLOOKUP('Equation 4 Type II FTE'!$B15,'Equation 3 FTE Conversion'!$B$10:$E$32,4,FALSE)</f>
        <v>2.5963029880478086</v>
      </c>
      <c r="EC15" s="25">
        <f>'RIMS II Type II Employment'!EC15*VLOOKUP('Equation 4 Type II FTE'!$B15,'Equation 3 FTE Conversion'!$B$10:$E$32,4,FALSE)</f>
        <v>2.8298396414342628</v>
      </c>
      <c r="ED15" s="25">
        <f>'RIMS II Type II Employment'!ED15*VLOOKUP('Equation 4 Type II FTE'!$B15,'Equation 3 FTE Conversion'!$B$10:$E$32,4,FALSE)</f>
        <v>2.3933087649402389</v>
      </c>
      <c r="EE15" s="25">
        <f>'RIMS II Type II Employment'!EE15*VLOOKUP('Equation 4 Type II FTE'!$B15,'Equation 3 FTE Conversion'!$B$10:$E$32,4,FALSE)</f>
        <v>3.3483735059760957</v>
      </c>
      <c r="EF15" s="25">
        <f>'RIMS II Type II Employment'!EF15*VLOOKUP('Equation 4 Type II FTE'!$B15,'Equation 3 FTE Conversion'!$B$10:$E$32,4,FALSE)</f>
        <v>2.8348482071713148</v>
      </c>
      <c r="EG15" s="25">
        <f>'RIMS II Type II Employment'!EG15*VLOOKUP('Equation 4 Type II FTE'!$B15,'Equation 3 FTE Conversion'!$B$10:$E$32,4,FALSE)</f>
        <v>3.2100978087649401</v>
      </c>
      <c r="EH15" s="25">
        <f>'RIMS II Type II Employment'!EH15*VLOOKUP('Equation 4 Type II FTE'!$B15,'Equation 3 FTE Conversion'!$B$10:$E$32,4,FALSE)</f>
        <v>1.9336992031872511</v>
      </c>
      <c r="EI15" s="25">
        <f>'RIMS II Type II Employment'!EI15*VLOOKUP('Equation 4 Type II FTE'!$B15,'Equation 3 FTE Conversion'!$B$10:$E$32,4,FALSE)</f>
        <v>3.5125758964143428</v>
      </c>
      <c r="EJ15" s="25">
        <f>'RIMS II Type II Employment'!EJ15*VLOOKUP('Equation 4 Type II FTE'!$B15,'Equation 3 FTE Conversion'!$B$10:$E$32,4,FALSE)</f>
        <v>2.5775454183266935</v>
      </c>
      <c r="EK15" s="25">
        <f>'RIMS II Type II Employment'!EK15*VLOOKUP('Equation 4 Type II FTE'!$B15,'Equation 3 FTE Conversion'!$B$10:$E$32,4,FALSE)</f>
        <v>4.7542091633466139</v>
      </c>
      <c r="EL15" s="25">
        <f>'RIMS II Type II Employment'!EL15*VLOOKUP('Equation 4 Type II FTE'!$B15,'Equation 3 FTE Conversion'!$B$10:$E$32,4,FALSE)</f>
        <v>3.708106374501992</v>
      </c>
      <c r="EM15" s="25">
        <f>'RIMS II Type II Employment'!EM15*VLOOKUP('Equation 4 Type II FTE'!$B15,'Equation 3 FTE Conversion'!$B$10:$E$32,4,FALSE)</f>
        <v>4.5310824701195225</v>
      </c>
      <c r="EN15" s="25">
        <f>'RIMS II Type II Employment'!EN15*VLOOKUP('Equation 4 Type II FTE'!$B15,'Equation 3 FTE Conversion'!$B$10:$E$32,4,FALSE)</f>
        <v>4.3193478087649408</v>
      </c>
      <c r="EO15" s="25">
        <f>'RIMS II Type II Employment'!EO15*VLOOKUP('Equation 4 Type II FTE'!$B15,'Equation 3 FTE Conversion'!$B$10:$E$32,4,FALSE)</f>
        <v>3.1952685258964144</v>
      </c>
      <c r="EP15" s="25">
        <f>'RIMS II Type II Employment'!EP15*VLOOKUP('Equation 4 Type II FTE'!$B15,'Equation 3 FTE Conversion'!$B$10:$E$32,4,FALSE)</f>
        <v>2.8032254980079681</v>
      </c>
      <c r="EQ15" s="25">
        <f>'RIMS II Type II Employment'!EQ15*VLOOKUP('Equation 4 Type II FTE'!$B15,'Equation 3 FTE Conversion'!$B$10:$E$32,4,FALSE)</f>
        <v>3.3331513944223108</v>
      </c>
      <c r="ER15" s="25">
        <f>'RIMS II Type II Employment'!ER15*VLOOKUP('Equation 4 Type II FTE'!$B15,'Equation 3 FTE Conversion'!$B$10:$E$32,4,FALSE)</f>
        <v>3.6101938247011951</v>
      </c>
      <c r="ES15" s="25">
        <f>'RIMS II Type II Employment'!ES15*VLOOKUP('Equation 4 Type II FTE'!$B15,'Equation 3 FTE Conversion'!$B$10:$E$32,4,FALSE)</f>
        <v>3.6700019920318727</v>
      </c>
      <c r="ET15" s="25">
        <f>'RIMS II Type II Employment'!ET15*VLOOKUP('Equation 4 Type II FTE'!$B15,'Equation 3 FTE Conversion'!$B$10:$E$32,4,FALSE)</f>
        <v>3.6512444223107572</v>
      </c>
      <c r="EU15" s="25">
        <f>'RIMS II Type II Employment'!EU15*VLOOKUP('Equation 4 Type II FTE'!$B15,'Equation 3 FTE Conversion'!$B$10:$E$32,4,FALSE)</f>
        <v>4.0805079681274901</v>
      </c>
      <c r="EV15" s="25">
        <f>'RIMS II Type II Employment'!EV15*VLOOKUP('Equation 4 Type II FTE'!$B15,'Equation 3 FTE Conversion'!$B$10:$E$32,4,FALSE)</f>
        <v>1.9452876494023903</v>
      </c>
      <c r="EW15" s="25">
        <f>'RIMS II Type II Employment'!EW15*VLOOKUP('Equation 4 Type II FTE'!$B15,'Equation 3 FTE Conversion'!$B$10:$E$32,4,FALSE)</f>
        <v>2.3792651394422308</v>
      </c>
      <c r="EX15" s="25">
        <f>'RIMS II Type II Employment'!EX15*VLOOKUP('Equation 4 Type II FTE'!$B15,'Equation 3 FTE Conversion'!$B$10:$E$32,4,FALSE)</f>
        <v>3.438429482071713</v>
      </c>
      <c r="EY15" s="25">
        <f>'RIMS II Type II Employment'!EY15*VLOOKUP('Equation 4 Type II FTE'!$B15,'Equation 3 FTE Conversion'!$B$10:$E$32,4,FALSE)</f>
        <v>3.4161364541832668</v>
      </c>
      <c r="EZ15" s="25">
        <f>'RIMS II Type II Employment'!EZ15*VLOOKUP('Equation 4 Type II FTE'!$B15,'Equation 3 FTE Conversion'!$B$10:$E$32,4,FALSE)</f>
        <v>2.6711368525896413</v>
      </c>
      <c r="FA15" s="25">
        <f>'RIMS II Type II Employment'!FA15*VLOOKUP('Equation 4 Type II FTE'!$B15,'Equation 3 FTE Conversion'!$B$10:$E$32,4,FALSE)</f>
        <v>2.7547111553784864</v>
      </c>
      <c r="FB15" s="25">
        <f>'RIMS II Type II Employment'!FB15*VLOOKUP('Equation 4 Type II FTE'!$B15,'Equation 3 FTE Conversion'!$B$10:$E$32,4,FALSE)</f>
        <v>4.9996288844621519</v>
      </c>
      <c r="FC15" s="25">
        <f>'RIMS II Type II Employment'!FC15*VLOOKUP('Equation 4 Type II FTE'!$B15,'Equation 3 FTE Conversion'!$B$10:$E$32,4,FALSE)</f>
        <v>4.2263456175298799</v>
      </c>
      <c r="FD15" s="25">
        <f>'RIMS II Type II Employment'!FD15*VLOOKUP('Equation 4 Type II FTE'!$B15,'Equation 3 FTE Conversion'!$B$10:$E$32,4,FALSE)</f>
        <v>3.8563992031872512</v>
      </c>
      <c r="FE15" s="25">
        <f>'RIMS II Type II Employment'!FE15*VLOOKUP('Equation 4 Type II FTE'!$B15,'Equation 3 FTE Conversion'!$B$10:$E$32,4,FALSE)</f>
        <v>2.0870988047808767</v>
      </c>
      <c r="FF15" s="25">
        <f>'RIMS II Type II Employment'!FF15*VLOOKUP('Equation 4 Type II FTE'!$B15,'Equation 3 FTE Conversion'!$B$10:$E$32,4,FALSE)</f>
        <v>3.3848083665338646</v>
      </c>
      <c r="FG15" s="25">
        <f>'RIMS II Type II Employment'!FG15*VLOOKUP('Equation 4 Type II FTE'!$B15,'Equation 3 FTE Conversion'!$B$10:$E$32,4,FALSE)</f>
        <v>7.9318986055776897</v>
      </c>
      <c r="FH15" s="25">
        <f>'RIMS II Type II Employment'!FH15*VLOOKUP('Equation 4 Type II FTE'!$B15,'Equation 3 FTE Conversion'!$B$10:$E$32,4,FALSE)</f>
        <v>4.440830079681275</v>
      </c>
      <c r="FI15" s="25">
        <f>'RIMS II Type II Employment'!FI15*VLOOKUP('Equation 4 Type II FTE'!$B15,'Equation 3 FTE Conversion'!$B$10:$E$32,4,FALSE)</f>
        <v>6.6007986055776895</v>
      </c>
      <c r="FJ15" s="25">
        <f>'RIMS II Type II Employment'!FJ15*VLOOKUP('Equation 4 Type II FTE'!$B15,'Equation 3 FTE Conversion'!$B$10:$E$32,4,FALSE)</f>
        <v>4.1907946215139438</v>
      </c>
      <c r="FK15" s="25">
        <f>'RIMS II Type II Employment'!FK15*VLOOKUP('Equation 4 Type II FTE'!$B15,'Equation 3 FTE Conversion'!$B$10:$E$32,4,FALSE)</f>
        <v>3.462490239043825</v>
      </c>
      <c r="FL15" s="25">
        <f>'RIMS II Type II Employment'!FL15*VLOOKUP('Equation 4 Type II FTE'!$B15,'Equation 3 FTE Conversion'!$B$10:$E$32,4,FALSE)</f>
        <v>5.5709982071713151</v>
      </c>
      <c r="FM15" s="25">
        <f>'RIMS II Type II Employment'!FM15*VLOOKUP('Equation 4 Type II FTE'!$B15,'Equation 3 FTE Conversion'!$B$10:$E$32,4,FALSE)</f>
        <v>3.6988749003984065</v>
      </c>
      <c r="FN15" s="25">
        <f>'RIMS II Type II Employment'!FN15*VLOOKUP('Equation 4 Type II FTE'!$B15,'Equation 3 FTE Conversion'!$B$10:$E$32,4,FALSE)</f>
        <v>3.6322904382470118</v>
      </c>
      <c r="FO15" s="25">
        <f>'RIMS II Type II Employment'!FO15*VLOOKUP('Equation 4 Type II FTE'!$B15,'Equation 3 FTE Conversion'!$B$10:$E$32,4,FALSE)</f>
        <v>3.0084784860557772</v>
      </c>
      <c r="FP15" s="25">
        <f>'RIMS II Type II Employment'!FP15*VLOOKUP('Equation 4 Type II FTE'!$B15,'Equation 3 FTE Conversion'!$B$10:$E$32,4,FALSE)</f>
        <v>2.9045752988047808</v>
      </c>
      <c r="FQ15" s="25">
        <f>'RIMS II Type II Employment'!FQ15*VLOOKUP('Equation 4 Type II FTE'!$B15,'Equation 3 FTE Conversion'!$B$10:$E$32,4,FALSE)</f>
        <v>3.2930828685258966</v>
      </c>
      <c r="FR15" s="25">
        <f>'RIMS II Type II Employment'!FR15*VLOOKUP('Equation 4 Type II FTE'!$B15,'Equation 3 FTE Conversion'!$B$10:$E$32,4,FALSE)</f>
        <v>3.7237213147410362</v>
      </c>
      <c r="FS15" s="25">
        <f>'RIMS II Type II Employment'!FS15*VLOOKUP('Equation 4 Type II FTE'!$B15,'Equation 3 FTE Conversion'!$B$10:$E$32,4,FALSE)</f>
        <v>10.201073505976096</v>
      </c>
      <c r="FT15" s="25">
        <f>'RIMS II Type II Employment'!FT15*VLOOKUP('Equation 4 Type II FTE'!$B15,'Equation 3 FTE Conversion'!$B$10:$E$32,4,FALSE)</f>
        <v>3.9115916334661356</v>
      </c>
      <c r="FU15" s="25">
        <f>'RIMS II Type II Employment'!FU15*VLOOKUP('Equation 4 Type II FTE'!$B15,'Equation 3 FTE Conversion'!$B$10:$E$32,4,FALSE)</f>
        <v>3.6464322709163346</v>
      </c>
      <c r="FV15" s="25">
        <f>'RIMS II Type II Employment'!FV15*VLOOKUP('Equation 4 Type II FTE'!$B15,'Equation 3 FTE Conversion'!$B$10:$E$32,4,FALSE)</f>
        <v>4.3652105577689237</v>
      </c>
      <c r="FW15" s="25">
        <f>'RIMS II Type II Employment'!FW15*VLOOKUP('Equation 4 Type II FTE'!$B15,'Equation 3 FTE Conversion'!$B$10:$E$32,4,FALSE)</f>
        <v>3.4036641434262953</v>
      </c>
      <c r="FX15" s="25">
        <f>'RIMS II Type II Employment'!FX15*VLOOKUP('Equation 4 Type II FTE'!$B15,'Equation 3 FTE Conversion'!$B$10:$E$32,4,FALSE)</f>
        <v>6.6190651394422311</v>
      </c>
      <c r="FY15" s="25">
        <f>'RIMS II Type II Employment'!FY15*VLOOKUP('Equation 4 Type II FTE'!$B15,'Equation 3 FTE Conversion'!$B$10:$E$32,4,FALSE)</f>
        <v>4.4216796812749006</v>
      </c>
      <c r="FZ15" s="25">
        <f>'RIMS II Type II Employment'!FZ15*VLOOKUP('Equation 4 Type II FTE'!$B15,'Equation 3 FTE Conversion'!$B$10:$E$32,4,FALSE)</f>
        <v>0.17539800796812749</v>
      </c>
      <c r="GA15" s="25">
        <f>'RIMS II Type II Employment'!GA15*VLOOKUP('Equation 4 Type II FTE'!$B15,'Equation 3 FTE Conversion'!$B$10:$E$32,4,FALSE)</f>
        <v>4.1050597609561749E-2</v>
      </c>
      <c r="GB15" s="25">
        <f>'RIMS II Type II Employment'!GB15*VLOOKUP('Equation 4 Type II FTE'!$B15,'Equation 3 FTE Conversion'!$B$10:$E$32,4,FALSE)</f>
        <v>2.7792629482071712E-2</v>
      </c>
      <c r="GC15" s="25">
        <f>'RIMS II Type II Employment'!GC15*VLOOKUP('Equation 4 Type II FTE'!$B15,'Equation 3 FTE Conversion'!$B$10:$E$32,4,FALSE)</f>
        <v>3.034601593625498E-2</v>
      </c>
      <c r="GD15" s="25">
        <f>'RIMS II Type II Employment'!GD15*VLOOKUP('Equation 4 Type II FTE'!$B15,'Equation 3 FTE Conversion'!$B$10:$E$32,4,FALSE)</f>
        <v>4.4782470119521918E-2</v>
      </c>
      <c r="GE15" s="25">
        <f>'RIMS II Type II Employment'!GE15*VLOOKUP('Equation 4 Type II FTE'!$B15,'Equation 3 FTE Conversion'!$B$10:$E$32,4,FALSE)</f>
        <v>3.2408366533864544E-2</v>
      </c>
      <c r="GF15" s="25">
        <f>'RIMS II Type II Employment'!GF15*VLOOKUP('Equation 4 Type II FTE'!$B15,'Equation 3 FTE Conversion'!$B$10:$E$32,4,FALSE)</f>
        <v>4.9692828685258962E-2</v>
      </c>
      <c r="GG15" s="25">
        <f>'RIMS II Type II Employment'!GG15*VLOOKUP('Equation 4 Type II FTE'!$B15,'Equation 3 FTE Conversion'!$B$10:$E$32,4,FALSE)</f>
        <v>8.2788645418326701E-2</v>
      </c>
      <c r="GH15" s="25">
        <f>'RIMS II Type II Employment'!GH15*VLOOKUP('Equation 4 Type II FTE'!$B15,'Equation 3 FTE Conversion'!$B$10:$E$32,4,FALSE)</f>
        <v>5.0183864541832671E-2</v>
      </c>
      <c r="GI15" s="25">
        <f>'RIMS II Type II Employment'!GI15*VLOOKUP('Equation 4 Type II FTE'!$B15,'Equation 3 FTE Conversion'!$B$10:$E$32,4,FALSE)</f>
        <v>0.18914701195219122</v>
      </c>
      <c r="GJ15" s="25">
        <f>'RIMS II Type II Employment'!GJ15*VLOOKUP('Equation 4 Type II FTE'!$B15,'Equation 3 FTE Conversion'!$B$10:$E$32,4,FALSE)</f>
        <v>8.5538446215139438E-2</v>
      </c>
      <c r="GK15" s="25">
        <f>'RIMS II Type II Employment'!GK15*VLOOKUP('Equation 4 Type II FTE'!$B15,'Equation 3 FTE Conversion'!$B$10:$E$32,4,FALSE)</f>
        <v>0.10252828685258965</v>
      </c>
      <c r="GL15" s="25">
        <f>'RIMS II Type II Employment'!GL15*VLOOKUP('Equation 4 Type II FTE'!$B15,'Equation 3 FTE Conversion'!$B$10:$E$32,4,FALSE)</f>
        <v>8.5833067729083667E-2</v>
      </c>
      <c r="GM15" s="25">
        <f>'RIMS II Type II Employment'!GM15*VLOOKUP('Equation 4 Type II FTE'!$B15,'Equation 3 FTE Conversion'!$B$10:$E$32,4,FALSE)</f>
        <v>7.3360756972111557E-2</v>
      </c>
      <c r="GN15" s="25">
        <f>'RIMS II Type II Employment'!GN15*VLOOKUP('Equation 4 Type II FTE'!$B15,'Equation 3 FTE Conversion'!$B$10:$E$32,4,FALSE)</f>
        <v>3.9675697211155381E-2</v>
      </c>
      <c r="GO15" s="25">
        <f>'RIMS II Type II Employment'!GO15*VLOOKUP('Equation 4 Type II FTE'!$B15,'Equation 3 FTE Conversion'!$B$10:$E$32,4,FALSE)</f>
        <v>3.2801195219123502E-2</v>
      </c>
      <c r="GP15" s="25">
        <f>'RIMS II Type II Employment'!GP15*VLOOKUP('Equation 4 Type II FTE'!$B15,'Equation 3 FTE Conversion'!$B$10:$E$32,4,FALSE)</f>
        <v>3.7318725099601595E-2</v>
      </c>
      <c r="GQ15" s="25">
        <f>'RIMS II Type II Employment'!GQ15*VLOOKUP('Equation 4 Type II FTE'!$B15,'Equation 3 FTE Conversion'!$B$10:$E$32,4,FALSE)</f>
        <v>6.6289840637450206E-2</v>
      </c>
      <c r="GR15" s="25">
        <f>'RIMS II Type II Employment'!GR15*VLOOKUP('Equation 4 Type II FTE'!$B15,'Equation 3 FTE Conversion'!$B$10:$E$32,4,FALSE)</f>
        <v>5.3719322709163346E-2</v>
      </c>
      <c r="GS15" s="25">
        <f>'RIMS II Type II Employment'!GS15*VLOOKUP('Equation 4 Type II FTE'!$B15,'Equation 3 FTE Conversion'!$B$10:$E$32,4,FALSE)</f>
        <v>8.3574302788844618E-2</v>
      </c>
      <c r="GT15" s="25">
        <f>'RIMS II Type II Employment'!GT15*VLOOKUP('Equation 4 Type II FTE'!$B15,'Equation 3 FTE Conversion'!$B$10:$E$32,4,FALSE)</f>
        <v>8.7699003984063745E-2</v>
      </c>
      <c r="GU15" s="25">
        <f>'RIMS II Type II Employment'!GU15*VLOOKUP('Equation 4 Type II FTE'!$B15,'Equation 3 FTE Conversion'!$B$10:$E$32,4,FALSE)</f>
        <v>4.8612549800796816E-2</v>
      </c>
      <c r="GV15" s="25">
        <f>'RIMS II Type II Employment'!GV15*VLOOKUP('Equation 4 Type II FTE'!$B15,'Equation 3 FTE Conversion'!$B$10:$E$32,4,FALSE)</f>
        <v>0.10920637450199203</v>
      </c>
      <c r="GW15" s="25">
        <f>'RIMS II Type II Employment'!GW15*VLOOKUP('Equation 4 Type II FTE'!$B15,'Equation 3 FTE Conversion'!$B$10:$E$32,4,FALSE)</f>
        <v>5.7844023904382473E-2</v>
      </c>
      <c r="GX15" s="25">
        <f>'RIMS II Type II Employment'!GX15*VLOOKUP('Equation 4 Type II FTE'!$B15,'Equation 3 FTE Conversion'!$B$10:$E$32,4,FALSE)</f>
        <v>0.353054780876494</v>
      </c>
      <c r="GY15" s="25">
        <f>'RIMS II Type II Employment'!GY15*VLOOKUP('Equation 4 Type II FTE'!$B15,'Equation 3 FTE Conversion'!$B$10:$E$32,4,FALSE)</f>
        <v>0.39027529880478085</v>
      </c>
      <c r="GZ15" s="25">
        <f>'RIMS II Type II Employment'!GZ15*VLOOKUP('Equation 4 Type II FTE'!$B15,'Equation 3 FTE Conversion'!$B$10:$E$32,4,FALSE)</f>
        <v>0.46933207171314739</v>
      </c>
      <c r="HA15" s="25">
        <f>'RIMS II Type II Employment'!HA15*VLOOKUP('Equation 4 Type II FTE'!$B15,'Equation 3 FTE Conversion'!$B$10:$E$32,4,FALSE)</f>
        <v>0.26859661354581676</v>
      </c>
      <c r="HB15" s="25">
        <f>'RIMS II Type II Employment'!HB15*VLOOKUP('Equation 4 Type II FTE'!$B15,'Equation 3 FTE Conversion'!$B$10:$E$32,4,FALSE)</f>
        <v>7.9547808764940248E-2</v>
      </c>
      <c r="HC15" s="25">
        <f>'RIMS II Type II Employment'!HC15*VLOOKUP('Equation 4 Type II FTE'!$B15,'Equation 3 FTE Conversion'!$B$10:$E$32,4,FALSE)</f>
        <v>8.0726294820717123E-2</v>
      </c>
      <c r="HD15" s="25">
        <f>'RIMS II Type II Employment'!HD15*VLOOKUP('Equation 4 Type II FTE'!$B15,'Equation 3 FTE Conversion'!$B$10:$E$32,4,FALSE)</f>
        <v>0.10085876494023904</v>
      </c>
      <c r="HE15" s="25">
        <f>'RIMS II Type II Employment'!HE15*VLOOKUP('Equation 4 Type II FTE'!$B15,'Equation 3 FTE Conversion'!$B$10:$E$32,4,FALSE)</f>
        <v>0.16970199203187253</v>
      </c>
      <c r="HF15" s="25">
        <f>'RIMS II Type II Employment'!HF15*VLOOKUP('Equation 4 Type II FTE'!$B15,'Equation 3 FTE Conversion'!$B$10:$E$32,4,FALSE)</f>
        <v>9.7225099601593631E-2</v>
      </c>
      <c r="HG15" s="25">
        <f>'RIMS II Type II Employment'!HG15*VLOOKUP('Equation 4 Type II FTE'!$B15,'Equation 3 FTE Conversion'!$B$10:$E$32,4,FALSE)</f>
        <v>0.29580000000000001</v>
      </c>
      <c r="HH15" s="25">
        <f>'RIMS II Type II Employment'!HH15*VLOOKUP('Equation 4 Type II FTE'!$B15,'Equation 3 FTE Conversion'!$B$10:$E$32,4,FALSE)</f>
        <v>0.17598725099601595</v>
      </c>
      <c r="HI15" s="25">
        <f>'RIMS II Type II Employment'!HI15*VLOOKUP('Equation 4 Type II FTE'!$B15,'Equation 3 FTE Conversion'!$B$10:$E$32,4,FALSE)</f>
        <v>9.7716135458167333E-2</v>
      </c>
      <c r="HJ15" s="25">
        <f>'RIMS II Type II Employment'!HJ15*VLOOKUP('Equation 4 Type II FTE'!$B15,'Equation 3 FTE Conversion'!$B$10:$E$32,4,FALSE)</f>
        <v>0.10675119521912352</v>
      </c>
      <c r="HK15" s="25">
        <f>'RIMS II Type II Employment'!HK15*VLOOKUP('Equation 4 Type II FTE'!$B15,'Equation 3 FTE Conversion'!$B$10:$E$32,4,FALSE)</f>
        <v>0</v>
      </c>
      <c r="HL15" s="25">
        <f>'RIMS II Type II Employment'!HL15*VLOOKUP('Equation 4 Type II FTE'!$B15,'Equation 3 FTE Conversion'!$B$10:$E$32,4,FALSE)</f>
        <v>0.24227709163346614</v>
      </c>
      <c r="HM15" s="25">
        <f>'RIMS II Type II Employment'!HM15*VLOOKUP('Equation 4 Type II FTE'!$B15,'Equation 3 FTE Conversion'!$B$10:$E$32,4,FALSE)</f>
        <v>0.31426294820717132</v>
      </c>
      <c r="HN15" s="25">
        <f>'RIMS II Type II Employment'!HN15*VLOOKUP('Equation 4 Type II FTE'!$B15,'Equation 3 FTE Conversion'!$B$10:$E$32,4,FALSE)</f>
        <v>0.16587191235059762</v>
      </c>
      <c r="HO15" s="25">
        <f>'RIMS II Type II Employment'!HO15*VLOOKUP('Equation 4 Type II FTE'!$B15,'Equation 3 FTE Conversion'!$B$10:$E$32,4,FALSE)</f>
        <v>0.22676035856573706</v>
      </c>
      <c r="HP15" s="25">
        <f>'RIMS II Type II Employment'!HP15*VLOOKUP('Equation 4 Type II FTE'!$B15,'Equation 3 FTE Conversion'!$B$10:$E$32,4,FALSE)</f>
        <v>0.2015211155378486</v>
      </c>
      <c r="HQ15" s="25">
        <f>'RIMS II Type II Employment'!HQ15*VLOOKUP('Equation 4 Type II FTE'!$B15,'Equation 3 FTE Conversion'!$B$10:$E$32,4,FALSE)</f>
        <v>0.21183286852589642</v>
      </c>
      <c r="HR15" s="25">
        <f>'RIMS II Type II Employment'!HR15*VLOOKUP('Equation 4 Type II FTE'!$B15,'Equation 3 FTE Conversion'!$B$10:$E$32,4,FALSE)</f>
        <v>0.24640179282868527</v>
      </c>
      <c r="HS15" s="25">
        <f>'RIMS II Type II Employment'!HS15*VLOOKUP('Equation 4 Type II FTE'!$B15,'Equation 3 FTE Conversion'!$B$10:$E$32,4,FALSE)</f>
        <v>0.1655772908366534</v>
      </c>
      <c r="HT15" s="25">
        <f>'RIMS II Type II Employment'!HT15*VLOOKUP('Equation 4 Type II FTE'!$B15,'Equation 3 FTE Conversion'!$B$10:$E$32,4,FALSE)</f>
        <v>0.232849203187251</v>
      </c>
      <c r="HU15" s="25">
        <f>'RIMS II Type II Employment'!HU15*VLOOKUP('Equation 4 Type II FTE'!$B15,'Equation 3 FTE Conversion'!$B$10:$E$32,4,FALSE)</f>
        <v>2.7792629482071712E-2</v>
      </c>
      <c r="HV15" s="25">
        <f>'RIMS II Type II Employment'!HV15*VLOOKUP('Equation 4 Type II FTE'!$B15,'Equation 3 FTE Conversion'!$B$10:$E$32,4,FALSE)</f>
        <v>0.10292111553784861</v>
      </c>
      <c r="HW15" s="25">
        <f>'RIMS II Type II Employment'!HW15*VLOOKUP('Equation 4 Type II FTE'!$B15,'Equation 3 FTE Conversion'!$B$10:$E$32,4,FALSE)</f>
        <v>0.23255458167330678</v>
      </c>
      <c r="HX15" s="25">
        <f>'RIMS II Type II Employment'!HX15*VLOOKUP('Equation 4 Type II FTE'!$B15,'Equation 3 FTE Conversion'!$B$10:$E$32,4,FALSE)</f>
        <v>7.6896215139442226E-2</v>
      </c>
      <c r="HY15" s="25">
        <f>'RIMS II Type II Employment'!HY15*VLOOKUP('Equation 4 Type II FTE'!$B15,'Equation 3 FTE Conversion'!$B$10:$E$32,4,FALSE)</f>
        <v>3.2899402390438252E-2</v>
      </c>
      <c r="HZ15" s="25">
        <f>'RIMS II Type II Employment'!HZ15*VLOOKUP('Equation 4 Type II FTE'!$B15,'Equation 3 FTE Conversion'!$B$10:$E$32,4,FALSE)</f>
        <v>8.3770717131474104E-2</v>
      </c>
      <c r="IA15" s="25">
        <f>'RIMS II Type II Employment'!IA15*VLOOKUP('Equation 4 Type II FTE'!$B15,'Equation 3 FTE Conversion'!$B$10:$E$32,4,FALSE)</f>
        <v>0.13552589641434265</v>
      </c>
      <c r="IB15" s="25">
        <f>'RIMS II Type II Employment'!IB15*VLOOKUP('Equation 4 Type II FTE'!$B15,'Equation 3 FTE Conversion'!$B$10:$E$32,4,FALSE)</f>
        <v>0.20790458167330678</v>
      </c>
      <c r="IC15" s="25">
        <f>'RIMS II Type II Employment'!IC15*VLOOKUP('Equation 4 Type II FTE'!$B15,'Equation 3 FTE Conversion'!$B$10:$E$32,4,FALSE)</f>
        <v>8.9663147410358579E-2</v>
      </c>
      <c r="ID15" s="25">
        <f>'RIMS II Type II Employment'!ID15*VLOOKUP('Equation 4 Type II FTE'!$B15,'Equation 3 FTE Conversion'!$B$10:$E$32,4,FALSE)</f>
        <v>9.7912549800796805E-2</v>
      </c>
      <c r="IE15" s="25">
        <f>'RIMS II Type II Employment'!IE15*VLOOKUP('Equation 4 Type II FTE'!$B15,'Equation 3 FTE Conversion'!$B$10:$E$32,4,FALSE)</f>
        <v>0.13228505976095617</v>
      </c>
      <c r="IF15" s="25">
        <f>'RIMS II Type II Employment'!IF15*VLOOKUP('Equation 4 Type II FTE'!$B15,'Equation 3 FTE Conversion'!$B$10:$E$32,4,FALSE)</f>
        <v>4.1639840637450201E-2</v>
      </c>
      <c r="IG15" s="25">
        <f>'RIMS II Type II Employment'!IG15*VLOOKUP('Equation 4 Type II FTE'!$B15,'Equation 3 FTE Conversion'!$B$10:$E$32,4,FALSE)</f>
        <v>4.085418326693227E-2</v>
      </c>
      <c r="IH15" s="25">
        <f>'RIMS II Type II Employment'!IH15*VLOOKUP('Equation 4 Type II FTE'!$B15,'Equation 3 FTE Conversion'!$B$10:$E$32,4,FALSE)</f>
        <v>4.7237649402390433E-2</v>
      </c>
      <c r="II15" s="25">
        <f>'RIMS II Type II Employment'!II15*VLOOKUP('Equation 4 Type II FTE'!$B15,'Equation 3 FTE Conversion'!$B$10:$E$32,4,FALSE)</f>
        <v>2.5632071713147412E-2</v>
      </c>
      <c r="IJ15" s="25">
        <f>'RIMS II Type II Employment'!IJ15*VLOOKUP('Equation 4 Type II FTE'!$B15,'Equation 3 FTE Conversion'!$B$10:$E$32,4,FALSE)</f>
        <v>8.0529880478087651E-2</v>
      </c>
      <c r="IK15" s="25">
        <f>'RIMS II Type II Employment'!IK15*VLOOKUP('Equation 4 Type II FTE'!$B15,'Equation 3 FTE Conversion'!$B$10:$E$32,4,FALSE)</f>
        <v>0.15870278884462152</v>
      </c>
      <c r="IL15" s="25">
        <f>'RIMS II Type II Employment'!IL15*VLOOKUP('Equation 4 Type II FTE'!$B15,'Equation 3 FTE Conversion'!$B$10:$E$32,4,FALSE)</f>
        <v>0.15860458167330679</v>
      </c>
      <c r="IM15" s="25">
        <f>'RIMS II Type II Employment'!IM15*VLOOKUP('Equation 4 Type II FTE'!$B15,'Equation 3 FTE Conversion'!$B$10:$E$32,4,FALSE)</f>
        <v>0.19877131474103585</v>
      </c>
      <c r="IN15" s="25">
        <f>'RIMS II Type II Employment'!IN15*VLOOKUP('Equation 4 Type II FTE'!$B15,'Equation 3 FTE Conversion'!$B$10:$E$32,4,FALSE)</f>
        <v>0.17029123505976096</v>
      </c>
      <c r="IO15" s="25">
        <f>'RIMS II Type II Employment'!IO15*VLOOKUP('Equation 4 Type II FTE'!$B15,'Equation 3 FTE Conversion'!$B$10:$E$32,4,FALSE)</f>
        <v>0.21320776892430279</v>
      </c>
      <c r="IP15" s="25">
        <f>'RIMS II Type II Employment'!IP15*VLOOKUP('Equation 4 Type II FTE'!$B15,'Equation 3 FTE Conversion'!$B$10:$E$32,4,FALSE)</f>
        <v>0.16881812749003985</v>
      </c>
      <c r="IQ15" s="25">
        <f>'RIMS II Type II Employment'!IQ15*VLOOKUP('Equation 4 Type II FTE'!$B15,'Equation 3 FTE Conversion'!$B$10:$E$32,4,FALSE)</f>
        <v>0.14888207171314743</v>
      </c>
      <c r="IR15" s="25">
        <f>'RIMS II Type II Employment'!IR15*VLOOKUP('Equation 4 Type II FTE'!$B15,'Equation 3 FTE Conversion'!$B$10:$E$32,4,FALSE)</f>
        <v>0.14318605577689245</v>
      </c>
      <c r="IS15" s="25">
        <f>'RIMS II Type II Employment'!IS15*VLOOKUP('Equation 4 Type II FTE'!$B15,'Equation 3 FTE Conversion'!$B$10:$E$32,4,FALSE)</f>
        <v>0.11097410358565737</v>
      </c>
      <c r="IT15" s="25">
        <f>'RIMS II Type II Employment'!IT15*VLOOKUP('Equation 4 Type II FTE'!$B15,'Equation 3 FTE Conversion'!$B$10:$E$32,4,FALSE)</f>
        <v>0.14269501992031874</v>
      </c>
      <c r="IU15" s="25">
        <f>'RIMS II Type II Employment'!IU15*VLOOKUP('Equation 4 Type II FTE'!$B15,'Equation 3 FTE Conversion'!$B$10:$E$32,4,FALSE)</f>
        <v>0.13729362549800797</v>
      </c>
      <c r="IV15" s="25">
        <f>'RIMS II Type II Employment'!IV15*VLOOKUP('Equation 4 Type II FTE'!$B15,'Equation 3 FTE Conversion'!$B$10:$E$32,4,FALSE)</f>
        <v>0.13837390438247013</v>
      </c>
      <c r="IW15" s="25">
        <f>'RIMS II Type II Employment'!IW15*VLOOKUP('Equation 4 Type II FTE'!$B15,'Equation 3 FTE Conversion'!$B$10:$E$32,4,FALSE)</f>
        <v>9.4475298804780866E-2</v>
      </c>
      <c r="IX15" s="25">
        <f>'RIMS II Type II Employment'!IX15*VLOOKUP('Equation 4 Type II FTE'!$B15,'Equation 3 FTE Conversion'!$B$10:$E$32,4,FALSE)</f>
        <v>0.27674780876494026</v>
      </c>
      <c r="IY15" s="25">
        <f>'RIMS II Type II Employment'!IY15*VLOOKUP('Equation 4 Type II FTE'!$B15,'Equation 3 FTE Conversion'!$B$10:$E$32,4,FALSE)</f>
        <v>0.1244284860557769</v>
      </c>
      <c r="IZ15" s="25">
        <f>'RIMS II Type II Employment'!IZ15*VLOOKUP('Equation 4 Type II FTE'!$B15,'Equation 3 FTE Conversion'!$B$10:$E$32,4,FALSE)</f>
        <v>0.20132470119521911</v>
      </c>
      <c r="JA15" s="25">
        <f>'RIMS II Type II Employment'!JA15*VLOOKUP('Equation 4 Type II FTE'!$B15,'Equation 3 FTE Conversion'!$B$10:$E$32,4,FALSE)</f>
        <v>0.39636414342629483</v>
      </c>
      <c r="JB15" s="25">
        <f>'RIMS II Type II Employment'!JB15*VLOOKUP('Equation 4 Type II FTE'!$B15,'Equation 3 FTE Conversion'!$B$10:$E$32,4,FALSE)</f>
        <v>6.6584462151394422E-2</v>
      </c>
      <c r="JC15" s="25">
        <f>'RIMS II Type II Employment'!JC15*VLOOKUP('Equation 4 Type II FTE'!$B15,'Equation 3 FTE Conversion'!$B$10:$E$32,4,FALSE)</f>
        <v>7.2280478087649397E-2</v>
      </c>
      <c r="JD15" s="25">
        <f>'RIMS II Type II Employment'!JD15*VLOOKUP('Equation 4 Type II FTE'!$B15,'Equation 3 FTE Conversion'!$B$10:$E$32,4,FALSE)</f>
        <v>6.2361553784860559E-2</v>
      </c>
      <c r="JE15" s="25">
        <f>'RIMS II Type II Employment'!JE15*VLOOKUP('Equation 4 Type II FTE'!$B15,'Equation 3 FTE Conversion'!$B$10:$E$32,4,FALSE)</f>
        <v>5.3424701195219124E-2</v>
      </c>
      <c r="JF15" s="25">
        <f>'RIMS II Type II Employment'!JF15*VLOOKUP('Equation 4 Type II FTE'!$B15,'Equation 3 FTE Conversion'!$B$10:$E$32,4,FALSE)</f>
        <v>5.1853386454183269E-2</v>
      </c>
      <c r="JG15" s="25">
        <f>'RIMS II Type II Employment'!JG15*VLOOKUP('Equation 4 Type II FTE'!$B15,'Equation 3 FTE Conversion'!$B$10:$E$32,4,FALSE)</f>
        <v>6.6191633466135463E-2</v>
      </c>
      <c r="JH15" s="25">
        <f>'RIMS II Type II Employment'!JH15*VLOOKUP('Equation 4 Type II FTE'!$B15,'Equation 3 FTE Conversion'!$B$10:$E$32,4,FALSE)</f>
        <v>6.2852589641434267E-2</v>
      </c>
      <c r="JI15" s="25">
        <f>'RIMS II Type II Employment'!JI15*VLOOKUP('Equation 4 Type II FTE'!$B15,'Equation 3 FTE Conversion'!$B$10:$E$32,4,FALSE)</f>
        <v>7.149482071713148E-2</v>
      </c>
      <c r="JJ15" s="25">
        <f>'RIMS II Type II Employment'!JJ15*VLOOKUP('Equation 4 Type II FTE'!$B15,'Equation 3 FTE Conversion'!$B$10:$E$32,4,FALSE)</f>
        <v>5.7352988047808764E-2</v>
      </c>
      <c r="JK15" s="25">
        <f>'RIMS II Type II Employment'!JK15*VLOOKUP('Equation 4 Type II FTE'!$B15,'Equation 3 FTE Conversion'!$B$10:$E$32,4,FALSE)</f>
        <v>8.0628087649402394E-2</v>
      </c>
      <c r="JL15" s="25">
        <f>'RIMS II Type II Employment'!JL15*VLOOKUP('Equation 4 Type II FTE'!$B15,'Equation 3 FTE Conversion'!$B$10:$E$32,4,FALSE)</f>
        <v>6.6879083665338637E-2</v>
      </c>
      <c r="JM15" s="25">
        <f>'RIMS II Type II Employment'!JM15*VLOOKUP('Equation 4 Type II FTE'!$B15,'Equation 3 FTE Conversion'!$B$10:$E$32,4,FALSE)</f>
        <v>0.13395458167330676</v>
      </c>
      <c r="JN15" s="25">
        <f>'RIMS II Type II Employment'!JN15*VLOOKUP('Equation 4 Type II FTE'!$B15,'Equation 3 FTE Conversion'!$B$10:$E$32,4,FALSE)</f>
        <v>0.17677290836653387</v>
      </c>
      <c r="JO15" s="25">
        <f>'RIMS II Type II Employment'!JO15*VLOOKUP('Equation 4 Type II FTE'!$B15,'Equation 3 FTE Conversion'!$B$10:$E$32,4,FALSE)</f>
        <v>7.5030278884462148E-2</v>
      </c>
      <c r="JP15" s="25">
        <f>'RIMS II Type II Employment'!JP15*VLOOKUP('Equation 4 Type II FTE'!$B15,'Equation 3 FTE Conversion'!$B$10:$E$32,4,FALSE)</f>
        <v>7.6896215139442226E-2</v>
      </c>
      <c r="JQ15" s="25">
        <f>'RIMS II Type II Employment'!JQ15*VLOOKUP('Equation 4 Type II FTE'!$B15,'Equation 3 FTE Conversion'!$B$10:$E$32,4,FALSE)</f>
        <v>0.11215258964143426</v>
      </c>
      <c r="JR15" s="25">
        <f>'RIMS II Type II Employment'!JR15*VLOOKUP('Equation 4 Type II FTE'!$B15,'Equation 3 FTE Conversion'!$B$10:$E$32,4,FALSE)</f>
        <v>9.4868127490039852E-2</v>
      </c>
      <c r="JS15" s="25">
        <f>'RIMS II Type II Employment'!JS15*VLOOKUP('Equation 4 Type II FTE'!$B15,'Equation 3 FTE Conversion'!$B$10:$E$32,4,FALSE)</f>
        <v>8.5734860557768924E-2</v>
      </c>
      <c r="JT15" s="25">
        <f>'RIMS II Type II Employment'!JT15*VLOOKUP('Equation 4 Type II FTE'!$B15,'Equation 3 FTE Conversion'!$B$10:$E$32,4,FALSE)</f>
        <v>9.9091035856573709E-2</v>
      </c>
      <c r="JU15" s="25">
        <f>'RIMS II Type II Employment'!JU15*VLOOKUP('Equation 4 Type II FTE'!$B15,'Equation 3 FTE Conversion'!$B$10:$E$32,4,FALSE)</f>
        <v>7.2280478087649397E-2</v>
      </c>
      <c r="JV15" s="25">
        <f>'RIMS II Type II Employment'!JV15*VLOOKUP('Equation 4 Type II FTE'!$B15,'Equation 3 FTE Conversion'!$B$10:$E$32,4,FALSE)</f>
        <v>7.7583665338645427E-2</v>
      </c>
      <c r="JW15" s="25">
        <f>'RIMS II Type II Employment'!JW15*VLOOKUP('Equation 4 Type II FTE'!$B15,'Equation 3 FTE Conversion'!$B$10:$E$32,4,FALSE)</f>
        <v>6.8450398406374499E-2</v>
      </c>
      <c r="JX15" s="25">
        <f>'RIMS II Type II Employment'!JX15*VLOOKUP('Equation 4 Type II FTE'!$B15,'Equation 3 FTE Conversion'!$B$10:$E$32,4,FALSE)</f>
        <v>0.10056414342629483</v>
      </c>
      <c r="JY15" s="25">
        <f>'RIMS II Type II Employment'!JY15*VLOOKUP('Equation 4 Type II FTE'!$B15,'Equation 3 FTE Conversion'!$B$10:$E$32,4,FALSE)</f>
        <v>9.8305378486055778E-2</v>
      </c>
      <c r="JZ15" s="25">
        <f>'RIMS II Type II Employment'!JZ15*VLOOKUP('Equation 4 Type II FTE'!$B15,'Equation 3 FTE Conversion'!$B$10:$E$32,4,FALSE)</f>
        <v>5.4996015936254986E-2</v>
      </c>
      <c r="KA15" s="25">
        <f>'RIMS II Type II Employment'!KA15*VLOOKUP('Equation 4 Type II FTE'!$B15,'Equation 3 FTE Conversion'!$B$10:$E$32,4,FALSE)</f>
        <v>0.11490239043824702</v>
      </c>
      <c r="KB15" s="25">
        <f>'RIMS II Type II Employment'!KB15*VLOOKUP('Equation 4 Type II FTE'!$B15,'Equation 3 FTE Conversion'!$B$10:$E$32,4,FALSE)</f>
        <v>8.0431673306772908E-2</v>
      </c>
      <c r="KC15" s="25">
        <f>'RIMS II Type II Employment'!KC15*VLOOKUP('Equation 4 Type II FTE'!$B15,'Equation 3 FTE Conversion'!$B$10:$E$32,4,FALSE)</f>
        <v>0.12216972111553785</v>
      </c>
      <c r="KD15" s="25">
        <f>'RIMS II Type II Employment'!KD15*VLOOKUP('Equation 4 Type II FTE'!$B15,'Equation 3 FTE Conversion'!$B$10:$E$32,4,FALSE)</f>
        <v>8.4065338645418319E-2</v>
      </c>
      <c r="KE15" s="25">
        <f>'RIMS II Type II Employment'!KE15*VLOOKUP('Equation 4 Type II FTE'!$B15,'Equation 3 FTE Conversion'!$B$10:$E$32,4,FALSE)</f>
        <v>0.1590956175298805</v>
      </c>
      <c r="KF15" s="25">
        <f>'RIMS II Type II Employment'!KF15*VLOOKUP('Equation 4 Type II FTE'!$B15,'Equation 3 FTE Conversion'!$B$10:$E$32,4,FALSE)</f>
        <v>9.5457370517928283E-2</v>
      </c>
      <c r="KG15" s="25">
        <f>'RIMS II Type II Employment'!KG15*VLOOKUP('Equation 4 Type II FTE'!$B15,'Equation 3 FTE Conversion'!$B$10:$E$32,4,FALSE)</f>
        <v>0.17804960159362548</v>
      </c>
      <c r="KH15" s="25">
        <f>'RIMS II Type II Employment'!KH15*VLOOKUP('Equation 4 Type II FTE'!$B15,'Equation 3 FTE Conversion'!$B$10:$E$32,4,FALSE)</f>
        <v>0.10802788844621514</v>
      </c>
      <c r="KI15" s="25">
        <f>'RIMS II Type II Employment'!KI15*VLOOKUP('Equation 4 Type II FTE'!$B15,'Equation 3 FTE Conversion'!$B$10:$E$32,4,FALSE)</f>
        <v>8.1217330677290839E-2</v>
      </c>
      <c r="KJ15" s="25">
        <f>'RIMS II Type II Employment'!KJ15*VLOOKUP('Equation 4 Type II FTE'!$B15,'Equation 3 FTE Conversion'!$B$10:$E$32,4,FALSE)</f>
        <v>5.2540836653386457E-2</v>
      </c>
      <c r="KK15" s="25">
        <f>'RIMS II Type II Employment'!KK15*VLOOKUP('Equation 4 Type II FTE'!$B15,'Equation 3 FTE Conversion'!$B$10:$E$32,4,FALSE)</f>
        <v>3.8791832669322714E-2</v>
      </c>
      <c r="KL15" s="25">
        <f>'RIMS II Type II Employment'!KL15*VLOOKUP('Equation 4 Type II FTE'!$B15,'Equation 3 FTE Conversion'!$B$10:$E$32,4,FALSE)</f>
        <v>6.6388047808764936E-2</v>
      </c>
      <c r="KM15" s="25">
        <f>'RIMS II Type II Employment'!KM15*VLOOKUP('Equation 4 Type II FTE'!$B15,'Equation 3 FTE Conversion'!$B$10:$E$32,4,FALSE)</f>
        <v>5.9611752988047807E-2</v>
      </c>
      <c r="KN15" s="25">
        <f>'RIMS II Type II Employment'!KN15*VLOOKUP('Equation 4 Type II FTE'!$B15,'Equation 3 FTE Conversion'!$B$10:$E$32,4,FALSE)</f>
        <v>3.3979681274900399E-2</v>
      </c>
      <c r="KO15" s="25">
        <f>'RIMS II Type II Employment'!KO15*VLOOKUP('Equation 4 Type II FTE'!$B15,'Equation 3 FTE Conversion'!$B$10:$E$32,4,FALSE)</f>
        <v>3.1819123505976092E-2</v>
      </c>
      <c r="KP15" s="25">
        <f>'RIMS II Type II Employment'!KP15*VLOOKUP('Equation 4 Type II FTE'!$B15,'Equation 3 FTE Conversion'!$B$10:$E$32,4,FALSE)</f>
        <v>3.5943824701195219E-2</v>
      </c>
      <c r="KQ15" s="25">
        <f>'RIMS II Type II Employment'!KQ15*VLOOKUP('Equation 4 Type II FTE'!$B15,'Equation 3 FTE Conversion'!$B$10:$E$32,4,FALSE)</f>
        <v>5.970996015936255E-2</v>
      </c>
      <c r="KR15" s="25">
        <f>'RIMS II Type II Employment'!KR15*VLOOKUP('Equation 4 Type II FTE'!$B15,'Equation 3 FTE Conversion'!$B$10:$E$32,4,FALSE)</f>
        <v>4.6353784860557766E-2</v>
      </c>
      <c r="KS15" s="25">
        <f>'RIMS II Type II Employment'!KS15*VLOOKUP('Equation 4 Type II FTE'!$B15,'Equation 3 FTE Conversion'!$B$10:$E$32,4,FALSE)</f>
        <v>8.5538446215139438E-2</v>
      </c>
      <c r="KT15" s="25">
        <f>'RIMS II Type II Employment'!KT15*VLOOKUP('Equation 4 Type II FTE'!$B15,'Equation 3 FTE Conversion'!$B$10:$E$32,4,FALSE)</f>
        <v>0.13906135458167332</v>
      </c>
      <c r="KU15" s="25">
        <f>'RIMS II Type II Employment'!KU15*VLOOKUP('Equation 4 Type II FTE'!$B15,'Equation 3 FTE Conversion'!$B$10:$E$32,4,FALSE)</f>
        <v>6.3147211155378483E-2</v>
      </c>
      <c r="KV15" s="25">
        <f>'RIMS II Type II Employment'!KV15*VLOOKUP('Equation 4 Type II FTE'!$B15,'Equation 3 FTE Conversion'!$B$10:$E$32,4,FALSE)</f>
        <v>3.44707171314741E-2</v>
      </c>
      <c r="KW15" s="25">
        <f>'RIMS II Type II Employment'!KW15*VLOOKUP('Equation 4 Type II FTE'!$B15,'Equation 3 FTE Conversion'!$B$10:$E$32,4,FALSE)</f>
        <v>6.4227490039840643E-2</v>
      </c>
      <c r="KX15" s="25">
        <f>'RIMS II Type II Employment'!KX15*VLOOKUP('Equation 4 Type II FTE'!$B15,'Equation 3 FTE Conversion'!$B$10:$E$32,4,FALSE)</f>
        <v>7.3753585657370516E-2</v>
      </c>
      <c r="KY15" s="25">
        <f>'RIMS II Type II Employment'!KY15*VLOOKUP('Equation 4 Type II FTE'!$B15,'Equation 3 FTE Conversion'!$B$10:$E$32,4,FALSE)</f>
        <v>0.12197330677290838</v>
      </c>
      <c r="KZ15" s="25">
        <f>'RIMS II Type II Employment'!KZ15*VLOOKUP('Equation 4 Type II FTE'!$B15,'Equation 3 FTE Conversion'!$B$10:$E$32,4,FALSE)</f>
        <v>0.15634581673306774</v>
      </c>
      <c r="LA15" s="25">
        <f>'RIMS II Type II Employment'!LA15*VLOOKUP('Equation 4 Type II FTE'!$B15,'Equation 3 FTE Conversion'!$B$10:$E$32,4,FALSE)</f>
        <v>6.2656175298804781E-2</v>
      </c>
      <c r="LB15" s="25">
        <f>'RIMS II Type II Employment'!LB15*VLOOKUP('Equation 4 Type II FTE'!$B15,'Equation 3 FTE Conversion'!$B$10:$E$32,4,FALSE)</f>
        <v>0.10851892430278885</v>
      </c>
      <c r="LC15" s="25">
        <f>'RIMS II Type II Employment'!LC15*VLOOKUP('Equation 4 Type II FTE'!$B15,'Equation 3 FTE Conversion'!$B$10:$E$32,4,FALSE)</f>
        <v>6.609342629482072E-2</v>
      </c>
      <c r="LD15" s="25">
        <f>'RIMS II Type II Employment'!LD15*VLOOKUP('Equation 4 Type II FTE'!$B15,'Equation 3 FTE Conversion'!$B$10:$E$32,4,FALSE)</f>
        <v>9.113625498007967E-2</v>
      </c>
      <c r="LE15" s="25">
        <f>'RIMS II Type II Employment'!LE15*VLOOKUP('Equation 4 Type II FTE'!$B15,'Equation 3 FTE Conversion'!$B$10:$E$32,4,FALSE)</f>
        <v>0.12629442231075697</v>
      </c>
      <c r="LF15" s="25">
        <f>'RIMS II Type II Employment'!LF15*VLOOKUP('Equation 4 Type II FTE'!$B15,'Equation 3 FTE Conversion'!$B$10:$E$32,4,FALSE)</f>
        <v>5.9022509960159363E-2</v>
      </c>
      <c r="LG15" s="25">
        <f>'RIMS II Type II Employment'!LG15*VLOOKUP('Equation 4 Type II FTE'!$B15,'Equation 3 FTE Conversion'!$B$10:$E$32,4,FALSE)</f>
        <v>9.3100398406374504E-2</v>
      </c>
      <c r="LH15" s="25">
        <f>'RIMS II Type II Employment'!LH15*VLOOKUP('Equation 4 Type II FTE'!$B15,'Equation 3 FTE Conversion'!$B$10:$E$32,4,FALSE)</f>
        <v>9.8403585657370521E-2</v>
      </c>
      <c r="LI15" s="25">
        <f>'RIMS II Type II Employment'!LI15*VLOOKUP('Equation 4 Type II FTE'!$B15,'Equation 3 FTE Conversion'!$B$10:$E$32,4,FALSE)</f>
        <v>7.1298406374501994E-2</v>
      </c>
      <c r="LJ15" s="25">
        <f>'RIMS II Type II Employment'!LJ15*VLOOKUP('Equation 4 Type II FTE'!$B15,'Equation 3 FTE Conversion'!$B$10:$E$32,4,FALSE)</f>
        <v>9.1823705179282872E-2</v>
      </c>
      <c r="LK15" s="25">
        <f>'RIMS II Type II Employment'!LK15*VLOOKUP('Equation 4 Type II FTE'!$B15,'Equation 3 FTE Conversion'!$B$10:$E$32,4,FALSE)</f>
        <v>7.4342828685258974E-2</v>
      </c>
      <c r="LL15" s="25">
        <f>'RIMS II Type II Employment'!LL15*VLOOKUP('Equation 4 Type II FTE'!$B15,'Equation 3 FTE Conversion'!$B$10:$E$32,4,FALSE)</f>
        <v>6.4914940239043831E-2</v>
      </c>
      <c r="LM15" s="25">
        <f>'RIMS II Type II Employment'!LM15*VLOOKUP('Equation 4 Type II FTE'!$B15,'Equation 3 FTE Conversion'!$B$10:$E$32,4,FALSE)</f>
        <v>0.101251593625498</v>
      </c>
      <c r="LN15" s="25">
        <f>'RIMS II Type II Employment'!LN15*VLOOKUP('Equation 4 Type II FTE'!$B15,'Equation 3 FTE Conversion'!$B$10:$E$32,4,FALSE)</f>
        <v>7.5717729083665336E-2</v>
      </c>
      <c r="LO15" s="25">
        <f>'RIMS II Type II Employment'!LO15*VLOOKUP('Equation 4 Type II FTE'!$B15,'Equation 3 FTE Conversion'!$B$10:$E$32,4,FALSE)</f>
        <v>0.18305816733067731</v>
      </c>
      <c r="LP15" s="25">
        <f>'RIMS II Type II Employment'!LP15*VLOOKUP('Equation 4 Type II FTE'!$B15,'Equation 3 FTE Conversion'!$B$10:$E$32,4,FALSE)</f>
        <v>9.1430876494023913E-2</v>
      </c>
      <c r="LQ15" s="25">
        <f>'RIMS II Type II Employment'!LQ15*VLOOKUP('Equation 4 Type II FTE'!$B15,'Equation 3 FTE Conversion'!$B$10:$E$32,4,FALSE)</f>
        <v>6.1084860557768926E-2</v>
      </c>
      <c r="LR15" s="25">
        <f>'RIMS II Type II Employment'!LR15*VLOOKUP('Equation 4 Type II FTE'!$B15,'Equation 3 FTE Conversion'!$B$10:$E$32,4,FALSE)</f>
        <v>0.11971454183266932</v>
      </c>
      <c r="LS15" s="25">
        <f>'RIMS II Type II Employment'!LS15*VLOOKUP('Equation 4 Type II FTE'!$B15,'Equation 3 FTE Conversion'!$B$10:$E$32,4,FALSE)</f>
        <v>7.7387250996015927E-2</v>
      </c>
      <c r="LT15" s="25">
        <f>'RIMS II Type II Employment'!LT15*VLOOKUP('Equation 4 Type II FTE'!$B15,'Equation 3 FTE Conversion'!$B$10:$E$32,4,FALSE)</f>
        <v>0.17235358565737052</v>
      </c>
      <c r="LU15" s="25">
        <f>'RIMS II Type II Employment'!LU15*VLOOKUP('Equation 4 Type II FTE'!$B15,'Equation 3 FTE Conversion'!$B$10:$E$32,4,FALSE)</f>
        <v>7.9842430278884463E-2</v>
      </c>
      <c r="LV15" s="25">
        <f>'RIMS II Type II Employment'!LV15*VLOOKUP('Equation 4 Type II FTE'!$B15,'Equation 3 FTE Conversion'!$B$10:$E$32,4,FALSE)</f>
        <v>5.7647609561752994E-2</v>
      </c>
      <c r="LW15" s="25">
        <f>'RIMS II Type II Employment'!LW15*VLOOKUP('Equation 4 Type II FTE'!$B15,'Equation 3 FTE Conversion'!$B$10:$E$32,4,FALSE)</f>
        <v>0.10066235059760956</v>
      </c>
      <c r="LX15" s="25">
        <f>'RIMS II Type II Employment'!LX15*VLOOKUP('Equation 4 Type II FTE'!$B15,'Equation 3 FTE Conversion'!$B$10:$E$32,4,FALSE)</f>
        <v>0.10606374501992032</v>
      </c>
      <c r="LY15" s="25">
        <f>'RIMS II Type II Employment'!LY15*VLOOKUP('Equation 4 Type II FTE'!$B15,'Equation 3 FTE Conversion'!$B$10:$E$32,4,FALSE)</f>
        <v>0.57284243027888448</v>
      </c>
      <c r="LZ15" s="25">
        <f>'RIMS II Type II Employment'!LZ15*VLOOKUP('Equation 4 Type II FTE'!$B15,'Equation 3 FTE Conversion'!$B$10:$E$32,4,FALSE)</f>
        <v>6.0692031872509961E-2</v>
      </c>
      <c r="MA15" s="25">
        <f>'RIMS II Type II Employment'!MA15*VLOOKUP('Equation 4 Type II FTE'!$B15,'Equation 3 FTE Conversion'!$B$10:$E$32,4,FALSE)</f>
        <v>8.2788645418326701E-2</v>
      </c>
      <c r="MB15" s="25">
        <f>'RIMS II Type II Employment'!MB15*VLOOKUP('Equation 4 Type II FTE'!$B15,'Equation 3 FTE Conversion'!$B$10:$E$32,4,FALSE)</f>
        <v>7.3360756972111557E-2</v>
      </c>
      <c r="MC15" s="25">
        <f>'RIMS II Type II Employment'!MC15*VLOOKUP('Equation 4 Type II FTE'!$B15,'Equation 3 FTE Conversion'!$B$10:$E$32,4,FALSE)</f>
        <v>8.2886852589641444E-2</v>
      </c>
      <c r="MD15" s="25">
        <f>'RIMS II Type II Employment'!MD15*VLOOKUP('Equation 4 Type II FTE'!$B15,'Equation 3 FTE Conversion'!$B$10:$E$32,4,FALSE)</f>
        <v>9.7028685258964145E-2</v>
      </c>
      <c r="ME15" s="25">
        <f>'RIMS II Type II Employment'!ME15*VLOOKUP('Equation 4 Type II FTE'!$B15,'Equation 3 FTE Conversion'!$B$10:$E$32,4,FALSE)</f>
        <v>0.10999203187250997</v>
      </c>
      <c r="MF15" s="25">
        <f>'RIMS II Type II Employment'!MF15*VLOOKUP('Equation 4 Type II FTE'!$B15,'Equation 3 FTE Conversion'!$B$10:$E$32,4,FALSE)</f>
        <v>6.8352191235059756E-2</v>
      </c>
      <c r="MG15" s="25">
        <f>'RIMS II Type II Employment'!MG15*VLOOKUP('Equation 4 Type II FTE'!$B15,'Equation 3 FTE Conversion'!$B$10:$E$32,4,FALSE)</f>
        <v>6.4620318725099601E-2</v>
      </c>
      <c r="MH15" s="25">
        <f>'RIMS II Type II Employment'!MH15*VLOOKUP('Equation 4 Type II FTE'!$B15,'Equation 3 FTE Conversion'!$B$10:$E$32,4,FALSE)</f>
        <v>8.5342031872509966E-2</v>
      </c>
      <c r="MI15" s="25">
        <f>'RIMS II Type II Employment'!MI15*VLOOKUP('Equation 4 Type II FTE'!$B15,'Equation 3 FTE Conversion'!$B$10:$E$32,4,FALSE)</f>
        <v>8.7895418326693231E-2</v>
      </c>
      <c r="MJ15" s="25">
        <f>'RIMS II Type II Employment'!MJ15*VLOOKUP('Equation 4 Type II FTE'!$B15,'Equation 3 FTE Conversion'!$B$10:$E$32,4,FALSE)</f>
        <v>0.16832709163346612</v>
      </c>
      <c r="MK15" s="25">
        <f>'RIMS II Type II Employment'!MK15*VLOOKUP('Equation 4 Type II FTE'!$B15,'Equation 3 FTE Conversion'!$B$10:$E$32,4,FALSE)</f>
        <v>6.0200996015936259E-2</v>
      </c>
      <c r="ML15" s="25">
        <f>'RIMS II Type II Employment'!ML15*VLOOKUP('Equation 4 Type II FTE'!$B15,'Equation 3 FTE Conversion'!$B$10:$E$32,4,FALSE)</f>
        <v>6.41292828685259E-2</v>
      </c>
      <c r="MM15" s="25">
        <f>'RIMS II Type II Employment'!MM15*VLOOKUP('Equation 4 Type II FTE'!$B15,'Equation 3 FTE Conversion'!$B$10:$E$32,4,FALSE)</f>
        <v>4.0363147410358562E-2</v>
      </c>
      <c r="MN15" s="25">
        <f>'RIMS II Type II Employment'!MN15*VLOOKUP('Equation 4 Type II FTE'!$B15,'Equation 3 FTE Conversion'!$B$10:$E$32,4,FALSE)</f>
        <v>4.8317928286852593E-2</v>
      </c>
      <c r="MO15" s="25">
        <f>'RIMS II Type II Employment'!MO15*VLOOKUP('Equation 4 Type II FTE'!$B15,'Equation 3 FTE Conversion'!$B$10:$E$32,4,FALSE)</f>
        <v>5.4996015936254986E-2</v>
      </c>
      <c r="MP15" s="25">
        <f>'RIMS II Type II Employment'!MP15*VLOOKUP('Equation 4 Type II FTE'!$B15,'Equation 3 FTE Conversion'!$B$10:$E$32,4,FALSE)</f>
        <v>0.13159760956175301</v>
      </c>
      <c r="MQ15" s="25">
        <f>'RIMS II Type II Employment'!MQ15*VLOOKUP('Equation 4 Type II FTE'!$B15,'Equation 3 FTE Conversion'!$B$10:$E$32,4,FALSE)</f>
        <v>5.2540836653386457E-2</v>
      </c>
      <c r="MR15" s="25">
        <f>'RIMS II Type II Employment'!MR15*VLOOKUP('Equation 4 Type II FTE'!$B15,'Equation 3 FTE Conversion'!$B$10:$E$32,4,FALSE)</f>
        <v>0.10851892430278885</v>
      </c>
      <c r="MS15" s="25">
        <f>'RIMS II Type II Employment'!MS15*VLOOKUP('Equation 4 Type II FTE'!$B15,'Equation 3 FTE Conversion'!$B$10:$E$32,4,FALSE)</f>
        <v>5.9808167330677293E-2</v>
      </c>
      <c r="MT15" s="25">
        <f>'RIMS II Type II Employment'!MT15*VLOOKUP('Equation 4 Type II FTE'!$B15,'Equation 3 FTE Conversion'!$B$10:$E$32,4,FALSE)</f>
        <v>7.7878286852589643E-2</v>
      </c>
      <c r="MU15" s="25">
        <f>'RIMS II Type II Employment'!MU15*VLOOKUP('Equation 4 Type II FTE'!$B15,'Equation 3 FTE Conversion'!$B$10:$E$32,4,FALSE)</f>
        <v>7.8565737051792831E-2</v>
      </c>
      <c r="MV15" s="25">
        <f>'RIMS II Type II Employment'!MV15*VLOOKUP('Equation 4 Type II FTE'!$B15,'Equation 3 FTE Conversion'!$B$10:$E$32,4,FALSE)</f>
        <v>7.1003784860557778E-2</v>
      </c>
      <c r="MW15" s="25">
        <f>'RIMS II Type II Employment'!MW15*VLOOKUP('Equation 4 Type II FTE'!$B15,'Equation 3 FTE Conversion'!$B$10:$E$32,4,FALSE)</f>
        <v>0.15860458167330679</v>
      </c>
      <c r="MX15" s="25">
        <f>'RIMS II Type II Employment'!MX15*VLOOKUP('Equation 4 Type II FTE'!$B15,'Equation 3 FTE Conversion'!$B$10:$E$32,4,FALSE)</f>
        <v>0.29088964143426299</v>
      </c>
      <c r="MY15" s="25">
        <f>'RIMS II Type II Employment'!MY15*VLOOKUP('Equation 4 Type II FTE'!$B15,'Equation 3 FTE Conversion'!$B$10:$E$32,4,FALSE)</f>
        <v>0.21340418326693228</v>
      </c>
      <c r="MZ15" s="25">
        <f>'RIMS II Type II Employment'!MZ15*VLOOKUP('Equation 4 Type II FTE'!$B15,'Equation 3 FTE Conversion'!$B$10:$E$32,4,FALSE)</f>
        <v>9.9483864541832667E-2</v>
      </c>
      <c r="NA15" s="25">
        <f>'RIMS II Type II Employment'!NA15*VLOOKUP('Equation 4 Type II FTE'!$B15,'Equation 3 FTE Conversion'!$B$10:$E$32,4,FALSE)</f>
        <v>8.4458167330677292E-2</v>
      </c>
      <c r="NB15" s="25">
        <f>'RIMS II Type II Employment'!NB15*VLOOKUP('Equation 4 Type II FTE'!$B15,'Equation 3 FTE Conversion'!$B$10:$E$32,4,FALSE)</f>
        <v>0.20240498007968127</v>
      </c>
      <c r="NC15" s="25">
        <f>'RIMS II Type II Employment'!NC15*VLOOKUP('Equation 4 Type II FTE'!$B15,'Equation 3 FTE Conversion'!$B$10:$E$32,4,FALSE)</f>
        <v>7.8762151394422303E-2</v>
      </c>
      <c r="ND15" s="25">
        <f>'RIMS II Type II Employment'!ND15*VLOOKUP('Equation 4 Type II FTE'!$B15,'Equation 3 FTE Conversion'!$B$10:$E$32,4,FALSE)</f>
        <v>7.974422310756972E-2</v>
      </c>
      <c r="NE15" s="25">
        <f>'RIMS II Type II Employment'!NE15*VLOOKUP('Equation 4 Type II FTE'!$B15,'Equation 3 FTE Conversion'!$B$10:$E$32,4,FALSE)</f>
        <v>7.4539243027888447E-2</v>
      </c>
      <c r="NF15" s="25">
        <f>'RIMS II Type II Employment'!NF15*VLOOKUP('Equation 4 Type II FTE'!$B15,'Equation 3 FTE Conversion'!$B$10:$E$32,4,FALSE)</f>
        <v>7.237868525896414E-2</v>
      </c>
      <c r="NG15" s="332">
        <f>'RIMS II Type II Employment'!NG15*VLOOKUP('Equation 4 Type II FTE'!$B15,'Equation 3 FTE Conversion'!$B$10:$E$32,4,FALSE)</f>
        <v>9.5555577689243026E-2</v>
      </c>
      <c r="NH15" s="378">
        <f>'RIMS II Type II Employment'!NH15*VLOOKUP('Equation 4 Type II FTE'!$B15,'Equation 3 FTE Conversion'!$B$10:$E$32,4,FALSE)</f>
        <v>0.13012450199203188</v>
      </c>
      <c r="NI15" s="332">
        <f>'RIMS II Type II Employment'!NI15*VLOOKUP('Equation 4 Type II FTE'!$B15,'Equation 3 FTE Conversion'!$B$10:$E$32,4,FALSE)</f>
        <v>0.16734501992031872</v>
      </c>
      <c r="NJ15" s="334">
        <f>'RIMS II Type II Employment'!NJ15*VLOOKUP('Equation 4 Type II FTE'!$B15,'Equation 3 FTE Conversion'!$B$10:$E$32,4,FALSE)</f>
        <v>7.2771513944223112E-2</v>
      </c>
    </row>
    <row r="16" spans="1:374" x14ac:dyDescent="0.3">
      <c r="B16" s="83" t="s">
        <v>562</v>
      </c>
      <c r="C16" s="25">
        <f>'RIMS II Type II Employment'!C16*VLOOKUP('Equation 4 Type II FTE'!$B16,'Equation 3 FTE Conversion'!$B$10:$E$32,4,FALSE)</f>
        <v>0.22532829554995804</v>
      </c>
      <c r="D16" s="25">
        <f>'RIMS II Type II Employment'!D16*VLOOKUP('Equation 4 Type II FTE'!$B16,'Equation 3 FTE Conversion'!$B$10:$E$32,4,FALSE)</f>
        <v>0.21435325356842988</v>
      </c>
      <c r="E16" s="25">
        <f>'RIMS II Type II Employment'!E16*VLOOKUP('Equation 4 Type II FTE'!$B16,'Equation 3 FTE Conversion'!$B$10:$E$32,4,FALSE)</f>
        <v>0.18550734676742234</v>
      </c>
      <c r="F16" s="25">
        <f>'RIMS II Type II Employment'!F16*VLOOKUP('Equation 4 Type II FTE'!$B16,'Equation 3 FTE Conversion'!$B$10:$E$32,4,FALSE)</f>
        <v>0.25213459277917716</v>
      </c>
      <c r="G16" s="25">
        <f>'RIMS II Type II Employment'!G16*VLOOKUP('Equation 4 Type II FTE'!$B16,'Equation 3 FTE Conversion'!$B$10:$E$32,4,FALSE)</f>
        <v>0.18599296809403862</v>
      </c>
      <c r="H16" s="25">
        <f>'RIMS II Type II Employment'!H16*VLOOKUP('Equation 4 Type II FTE'!$B16,'Equation 3 FTE Conversion'!$B$10:$E$32,4,FALSE)</f>
        <v>0.51553560033585222</v>
      </c>
      <c r="I16" s="25">
        <f>'RIMS II Type II Employment'!I16*VLOOKUP('Equation 4 Type II FTE'!$B16,'Equation 3 FTE Conversion'!$B$10:$E$32,4,FALSE)</f>
        <v>0.2262995382031906</v>
      </c>
      <c r="J16" s="25">
        <f>'RIMS II Type II Employment'!J16*VLOOKUP('Equation 4 Type II FTE'!$B16,'Equation 3 FTE Conversion'!$B$10:$E$32,4,FALSE)</f>
        <v>0.72085629722921907</v>
      </c>
      <c r="K16" s="25">
        <f>'RIMS II Type II Employment'!K16*VLOOKUP('Equation 4 Type II FTE'!$B16,'Equation 3 FTE Conversion'!$B$10:$E$32,4,FALSE)</f>
        <v>0.18987793870696892</v>
      </c>
      <c r="L16" s="25">
        <f>'RIMS II Type II Employment'!L16*VLOOKUP('Equation 4 Type II FTE'!$B16,'Equation 3 FTE Conversion'!$B$10:$E$32,4,FALSE)</f>
        <v>0.19589964315701089</v>
      </c>
      <c r="M16" s="25">
        <f>'RIMS II Type II Employment'!M16*VLOOKUP('Equation 4 Type II FTE'!$B16,'Equation 3 FTE Conversion'!$B$10:$E$32,4,FALSE)</f>
        <v>0.16025503778337533</v>
      </c>
      <c r="N16" s="25">
        <f>'RIMS II Type II Employment'!N16*VLOOKUP('Equation 4 Type II FTE'!$B16,'Equation 3 FTE Conversion'!$B$10:$E$32,4,FALSE)</f>
        <v>0.28865331654072207</v>
      </c>
      <c r="O16" s="25">
        <f>'RIMS II Type II Employment'!O16*VLOOKUP('Equation 4 Type II FTE'!$B16,'Equation 3 FTE Conversion'!$B$10:$E$32,4,FALSE)</f>
        <v>0.12334781696053736</v>
      </c>
      <c r="P16" s="25">
        <f>'RIMS II Type II Employment'!P16*VLOOKUP('Equation 4 Type II FTE'!$B16,'Equation 3 FTE Conversion'!$B$10:$E$32,4,FALSE)</f>
        <v>0.14112155751469355</v>
      </c>
      <c r="Q16" s="25">
        <f>'RIMS II Type II Employment'!Q16*VLOOKUP('Equation 4 Type II FTE'!$B16,'Equation 3 FTE Conversion'!$B$10:$E$32,4,FALSE)</f>
        <v>0</v>
      </c>
      <c r="R16" s="25">
        <f>'RIMS II Type II Employment'!R16*VLOOKUP('Equation 4 Type II FTE'!$B16,'Equation 3 FTE Conversion'!$B$10:$E$32,4,FALSE)</f>
        <v>0.16773360621326616</v>
      </c>
      <c r="S16" s="25">
        <f>'RIMS II Type II Employment'!S16*VLOOKUP('Equation 4 Type II FTE'!$B16,'Equation 3 FTE Conversion'!$B$10:$E$32,4,FALSE)</f>
        <v>0.15073685978169604</v>
      </c>
      <c r="T16" s="25">
        <f>'RIMS II Type II Employment'!T16*VLOOKUP('Equation 4 Type II FTE'!$B16,'Equation 3 FTE Conversion'!$B$10:$E$32,4,FALSE)</f>
        <v>0.16870484886649872</v>
      </c>
      <c r="U16" s="25">
        <f>'RIMS II Type II Employment'!U16*VLOOKUP('Equation 4 Type II FTE'!$B16,'Equation 3 FTE Conversion'!$B$10:$E$32,4,FALSE)</f>
        <v>0.14869725020990765</v>
      </c>
      <c r="V16" s="25">
        <f>'RIMS II Type II Employment'!V16*VLOOKUP('Equation 4 Type II FTE'!$B16,'Equation 3 FTE Conversion'!$B$10:$E$32,4,FALSE)</f>
        <v>0.1802626364399664</v>
      </c>
      <c r="W16" s="25">
        <f>'RIMS II Type II Employment'!W16*VLOOKUP('Equation 4 Type II FTE'!$B16,'Equation 3 FTE Conversion'!$B$10:$E$32,4,FALSE)</f>
        <v>0.11101303526448363</v>
      </c>
      <c r="X16" s="25">
        <f>'RIMS II Type II Employment'!X16*VLOOKUP('Equation 4 Type II FTE'!$B16,'Equation 3 FTE Conversion'!$B$10:$E$32,4,FALSE)</f>
        <v>7.4105814441645684E-2</v>
      </c>
      <c r="Y16" s="25">
        <f>'RIMS II Type II Employment'!Y16*VLOOKUP('Equation 4 Type II FTE'!$B16,'Equation 3 FTE Conversion'!$B$10:$E$32,4,FALSE)</f>
        <v>0.10285459697732996</v>
      </c>
      <c r="Z16" s="25">
        <f>'RIMS II Type II Employment'!Z16*VLOOKUP('Equation 4 Type II FTE'!$B16,'Equation 3 FTE Conversion'!$B$10:$E$32,4,FALSE)</f>
        <v>0.23241836691855583</v>
      </c>
      <c r="AA16" s="25">
        <f>'RIMS II Type II Employment'!AA16*VLOOKUP('Equation 4 Type II FTE'!$B16,'Equation 3 FTE Conversion'!$B$10:$E$32,4,FALSE)</f>
        <v>0.23329248530646515</v>
      </c>
      <c r="AB16" s="25">
        <f>'RIMS II Type II Employment'!AB16*VLOOKUP('Equation 4 Type II FTE'!$B16,'Equation 3 FTE Conversion'!$B$10:$E$32,4,FALSE)</f>
        <v>0.22134620067170444</v>
      </c>
      <c r="AC16" s="25">
        <f>'RIMS II Type II Employment'!AC16*VLOOKUP('Equation 4 Type II FTE'!$B16,'Equation 3 FTE Conversion'!$B$10:$E$32,4,FALSE)</f>
        <v>0.21736410579345086</v>
      </c>
      <c r="AD16" s="25">
        <f>'RIMS II Type II Employment'!AD16*VLOOKUP('Equation 4 Type II FTE'!$B16,'Equation 3 FTE Conversion'!$B$10:$E$32,4,FALSE)</f>
        <v>0.12121108312342568</v>
      </c>
      <c r="AE16" s="25">
        <f>'RIMS II Type II Employment'!AE16*VLOOKUP('Equation 4 Type II FTE'!$B16,'Equation 3 FTE Conversion'!$B$10:$E$32,4,FALSE)</f>
        <v>0.19327728799328295</v>
      </c>
      <c r="AF16" s="25">
        <f>'RIMS II Type II Employment'!AF16*VLOOKUP('Equation 4 Type II FTE'!$B16,'Equation 3 FTE Conversion'!$B$10:$E$32,4,FALSE)</f>
        <v>0.14879437447523089</v>
      </c>
      <c r="AG16" s="25">
        <f>'RIMS II Type II Employment'!AG16*VLOOKUP('Equation 4 Type II FTE'!$B16,'Equation 3 FTE Conversion'!$B$10:$E$32,4,FALSE)</f>
        <v>0.21347913518052056</v>
      </c>
      <c r="AH16" s="25">
        <f>'RIMS II Type II Employment'!AH16*VLOOKUP('Equation 4 Type II FTE'!$B16,'Equation 3 FTE Conversion'!$B$10:$E$32,4,FALSE)</f>
        <v>0.19677376154492024</v>
      </c>
      <c r="AI16" s="25">
        <f>'RIMS II Type II Employment'!AI16*VLOOKUP('Equation 4 Type II FTE'!$B16,'Equation 3 FTE Conversion'!$B$10:$E$32,4,FALSE)</f>
        <v>0.19570539462636441</v>
      </c>
      <c r="AJ16" s="25">
        <f>'RIMS II Type II Employment'!AJ16*VLOOKUP('Equation 4 Type II FTE'!$B16,'Equation 3 FTE Conversion'!$B$10:$E$32,4,FALSE)</f>
        <v>0.13267174643157009</v>
      </c>
      <c r="AK16" s="25">
        <f>'RIMS II Type II Employment'!AK16*VLOOKUP('Equation 4 Type II FTE'!$B16,'Equation 3 FTE Conversion'!$B$10:$E$32,4,FALSE)</f>
        <v>0.17365818639798486</v>
      </c>
      <c r="AL16" s="25">
        <f>'RIMS II Type II Employment'!AL16*VLOOKUP('Equation 4 Type II FTE'!$B16,'Equation 3 FTE Conversion'!$B$10:$E$32,4,FALSE)</f>
        <v>0.18123387909319896</v>
      </c>
      <c r="AM16" s="25">
        <f>'RIMS II Type II Employment'!AM16*VLOOKUP('Equation 4 Type II FTE'!$B16,'Equation 3 FTE Conversion'!$B$10:$E$32,4,FALSE)</f>
        <v>0.20095010495382032</v>
      </c>
      <c r="AN16" s="25">
        <f>'RIMS II Type II Employment'!AN16*VLOOKUP('Equation 4 Type II FTE'!$B16,'Equation 3 FTE Conversion'!$B$10:$E$32,4,FALSE)</f>
        <v>0.14879437447523089</v>
      </c>
      <c r="AO16" s="25">
        <f>'RIMS II Type II Employment'!AO16*VLOOKUP('Equation 4 Type II FTE'!$B16,'Equation 3 FTE Conversion'!$B$10:$E$32,4,FALSE)</f>
        <v>0.1170347397145256</v>
      </c>
      <c r="AP16" s="25">
        <f>'RIMS II Type II Employment'!AP16*VLOOKUP('Equation 4 Type II FTE'!$B16,'Equation 3 FTE Conversion'!$B$10:$E$32,4,FALSE)</f>
        <v>0.27855239294710327</v>
      </c>
      <c r="AQ16" s="25">
        <f>'RIMS II Type II Employment'!AQ16*VLOOKUP('Equation 4 Type II FTE'!$B16,'Equation 3 FTE Conversion'!$B$10:$E$32,4,FALSE)</f>
        <v>0.11965709487825357</v>
      </c>
      <c r="AR16" s="25">
        <f>'RIMS II Type II Employment'!AR16*VLOOKUP('Equation 4 Type II FTE'!$B16,'Equation 3 FTE Conversion'!$B$10:$E$32,4,FALSE)</f>
        <v>0.20298971452560871</v>
      </c>
      <c r="AS16" s="25">
        <f>'RIMS II Type II Employment'!AS16*VLOOKUP('Equation 4 Type II FTE'!$B16,'Equation 3 FTE Conversion'!$B$10:$E$32,4,FALSE)</f>
        <v>0.14588064651553317</v>
      </c>
      <c r="AT16" s="25">
        <f>'RIMS II Type II Employment'!AT16*VLOOKUP('Equation 4 Type II FTE'!$B16,'Equation 3 FTE Conversion'!$B$10:$E$32,4,FALSE)</f>
        <v>0.14345253988245171</v>
      </c>
      <c r="AU16" s="25">
        <f>'RIMS II Type II Employment'!AU16*VLOOKUP('Equation 4 Type II FTE'!$B16,'Equation 3 FTE Conversion'!$B$10:$E$32,4,FALSE)</f>
        <v>0.11169290512174643</v>
      </c>
      <c r="AV16" s="25">
        <f>'RIMS II Type II Employment'!AV16*VLOOKUP('Equation 4 Type II FTE'!$B16,'Equation 3 FTE Conversion'!$B$10:$E$32,4,FALSE)</f>
        <v>0.16617961796809402</v>
      </c>
      <c r="AW16" s="25">
        <f>'RIMS II Type II Employment'!AW16*VLOOKUP('Equation 4 Type II FTE'!$B16,'Equation 3 FTE Conversion'!$B$10:$E$32,4,FALSE)</f>
        <v>0.12344494122586061</v>
      </c>
      <c r="AX16" s="25">
        <f>'RIMS II Type II Employment'!AX16*VLOOKUP('Equation 4 Type II FTE'!$B16,'Equation 3 FTE Conversion'!$B$10:$E$32,4,FALSE)</f>
        <v>0.11878297649034425</v>
      </c>
      <c r="AY16" s="25">
        <f>'RIMS II Type II Employment'!AY16*VLOOKUP('Equation 4 Type II FTE'!$B16,'Equation 3 FTE Conversion'!$B$10:$E$32,4,FALSE)</f>
        <v>7.2066204869857264E-2</v>
      </c>
      <c r="AZ16" s="25">
        <f>'RIMS II Type II Employment'!AZ16*VLOOKUP('Equation 4 Type II FTE'!$B16,'Equation 3 FTE Conversion'!$B$10:$E$32,4,FALSE)</f>
        <v>8.6246347607052895E-2</v>
      </c>
      <c r="BA16" s="25">
        <f>'RIMS II Type II Employment'!BA16*VLOOKUP('Equation 4 Type II FTE'!$B16,'Equation 3 FTE Conversion'!$B$10:$E$32,4,FALSE)</f>
        <v>0.11052741393786733</v>
      </c>
      <c r="BB16" s="25">
        <f>'RIMS II Type II Employment'!BB16*VLOOKUP('Equation 4 Type II FTE'!$B16,'Equation 3 FTE Conversion'!$B$10:$E$32,4,FALSE)</f>
        <v>0.13102063392107471</v>
      </c>
      <c r="BC16" s="25">
        <f>'RIMS II Type II Employment'!BC16*VLOOKUP('Equation 4 Type II FTE'!$B16,'Equation 3 FTE Conversion'!$B$10:$E$32,4,FALSE)</f>
        <v>0.12839827875734677</v>
      </c>
      <c r="BD16" s="25">
        <f>'RIMS II Type II Employment'!BD16*VLOOKUP('Equation 4 Type II FTE'!$B16,'Equation 3 FTE Conversion'!$B$10:$E$32,4,FALSE)</f>
        <v>9.1976679261125113E-2</v>
      </c>
      <c r="BE16" s="25">
        <f>'RIMS II Type II Employment'!BE16*VLOOKUP('Equation 4 Type II FTE'!$B16,'Equation 3 FTE Conversion'!$B$10:$E$32,4,FALSE)</f>
        <v>0.11625774559193955</v>
      </c>
      <c r="BF16" s="25">
        <f>'RIMS II Type II Employment'!BF16*VLOOKUP('Equation 4 Type II FTE'!$B16,'Equation 3 FTE Conversion'!$B$10:$E$32,4,FALSE)</f>
        <v>0.13238037363560035</v>
      </c>
      <c r="BG16" s="25">
        <f>'RIMS II Type II Employment'!BG16*VLOOKUP('Equation 4 Type II FTE'!$B16,'Equation 3 FTE Conversion'!$B$10:$E$32,4,FALSE)</f>
        <v>0.16860772460117548</v>
      </c>
      <c r="BH16" s="25">
        <f>'RIMS II Type II Employment'!BH16*VLOOKUP('Equation 4 Type II FTE'!$B16,'Equation 3 FTE Conversion'!$B$10:$E$32,4,FALSE)</f>
        <v>0.12645579345088162</v>
      </c>
      <c r="BI16" s="25">
        <f>'RIMS II Type II Employment'!BI16*VLOOKUP('Equation 4 Type II FTE'!$B16,'Equation 3 FTE Conversion'!$B$10:$E$32,4,FALSE)</f>
        <v>0.16307164147774977</v>
      </c>
      <c r="BJ16" s="25">
        <f>'RIMS II Type II Employment'!BJ16*VLOOKUP('Equation 4 Type II FTE'!$B16,'Equation 3 FTE Conversion'!$B$10:$E$32,4,FALSE)</f>
        <v>0.13645959277917716</v>
      </c>
      <c r="BK16" s="25">
        <f>'RIMS II Type II Employment'!BK16*VLOOKUP('Equation 4 Type II FTE'!$B16,'Equation 3 FTE Conversion'!$B$10:$E$32,4,FALSE)</f>
        <v>0.12315356842989084</v>
      </c>
      <c r="BL16" s="25">
        <f>'RIMS II Type II Employment'!BL16*VLOOKUP('Equation 4 Type II FTE'!$B16,'Equation 3 FTE Conversion'!$B$10:$E$32,4,FALSE)</f>
        <v>0.12072546179680939</v>
      </c>
      <c r="BM16" s="25">
        <f>'RIMS II Type II Employment'!BM16*VLOOKUP('Equation 4 Type II FTE'!$B16,'Equation 3 FTE Conversion'!$B$10:$E$32,4,FALSE)</f>
        <v>0.14607489504617968</v>
      </c>
      <c r="BN16" s="25">
        <f>'RIMS II Type II Employment'!BN16*VLOOKUP('Equation 4 Type II FTE'!$B16,'Equation 3 FTE Conversion'!$B$10:$E$32,4,FALSE)</f>
        <v>0.15831255247691017</v>
      </c>
      <c r="BO16" s="25">
        <f>'RIMS II Type II Employment'!BO16*VLOOKUP('Equation 4 Type II FTE'!$B16,'Equation 3 FTE Conversion'!$B$10:$E$32,4,FALSE)</f>
        <v>0.17909714525608733</v>
      </c>
      <c r="BP16" s="25">
        <f>'RIMS II Type II Employment'!BP16*VLOOKUP('Equation 4 Type II FTE'!$B16,'Equation 3 FTE Conversion'!$B$10:$E$32,4,FALSE)</f>
        <v>0.10809930730478588</v>
      </c>
      <c r="BQ16" s="25">
        <f>'RIMS II Type II Employment'!BQ16*VLOOKUP('Equation 4 Type II FTE'!$B16,'Equation 3 FTE Conversion'!$B$10:$E$32,4,FALSE)</f>
        <v>0.20697180940386231</v>
      </c>
      <c r="BR16" s="25">
        <f>'RIMS II Type II Employment'!BR16*VLOOKUP('Equation 4 Type II FTE'!$B16,'Equation 3 FTE Conversion'!$B$10:$E$32,4,FALSE)</f>
        <v>0.17754315701091519</v>
      </c>
      <c r="BS16" s="25">
        <f>'RIMS II Type II Employment'!BS16*VLOOKUP('Equation 4 Type II FTE'!$B16,'Equation 3 FTE Conversion'!$B$10:$E$32,4,FALSE)</f>
        <v>0.13558547439126784</v>
      </c>
      <c r="BT16" s="25">
        <f>'RIMS II Type II Employment'!BT16*VLOOKUP('Equation 4 Type II FTE'!$B16,'Equation 3 FTE Conversion'!$B$10:$E$32,4,FALSE)</f>
        <v>0.11159578085642317</v>
      </c>
      <c r="BU16" s="25">
        <f>'RIMS II Type II Employment'!BU16*VLOOKUP('Equation 4 Type II FTE'!$B16,'Equation 3 FTE Conversion'!$B$10:$E$32,4,FALSE)</f>
        <v>0.11295552057094878</v>
      </c>
      <c r="BV16" s="25">
        <f>'RIMS II Type II Employment'!BV16*VLOOKUP('Equation 4 Type II FTE'!$B16,'Equation 3 FTE Conversion'!$B$10:$E$32,4,FALSE)</f>
        <v>0.15782693115029386</v>
      </c>
      <c r="BW16" s="25">
        <f>'RIMS II Type II Employment'!BW16*VLOOKUP('Equation 4 Type II FTE'!$B16,'Equation 3 FTE Conversion'!$B$10:$E$32,4,FALSE)</f>
        <v>0.13752795969773299</v>
      </c>
      <c r="BX16" s="25">
        <f>'RIMS II Type II Employment'!BX16*VLOOKUP('Equation 4 Type II FTE'!$B16,'Equation 3 FTE Conversion'!$B$10:$E$32,4,FALSE)</f>
        <v>0.14248129722921912</v>
      </c>
      <c r="BY16" s="25">
        <f>'RIMS II Type II Employment'!BY16*VLOOKUP('Equation 4 Type II FTE'!$B16,'Equation 3 FTE Conversion'!$B$10:$E$32,4,FALSE)</f>
        <v>0.13480848026868178</v>
      </c>
      <c r="BZ16" s="25">
        <f>'RIMS II Type II Employment'!BZ16*VLOOKUP('Equation 4 Type II FTE'!$B16,'Equation 3 FTE Conversion'!$B$10:$E$32,4,FALSE)</f>
        <v>0.11237277497900923</v>
      </c>
      <c r="CA16" s="25">
        <f>'RIMS II Type II Employment'!CA16*VLOOKUP('Equation 4 Type II FTE'!$B16,'Equation 3 FTE Conversion'!$B$10:$E$32,4,FALSE)</f>
        <v>0.14345253988245171</v>
      </c>
      <c r="CB16" s="25">
        <f>'RIMS II Type II Employment'!CB16*VLOOKUP('Equation 4 Type II FTE'!$B16,'Equation 3 FTE Conversion'!$B$10:$E$32,4,FALSE)</f>
        <v>0.12606729638958858</v>
      </c>
      <c r="CC16" s="25">
        <f>'RIMS II Type II Employment'!CC16*VLOOKUP('Equation 4 Type II FTE'!$B16,'Equation 3 FTE Conversion'!$B$10:$E$32,4,FALSE)</f>
        <v>0.12820403022670027</v>
      </c>
      <c r="CD16" s="25">
        <f>'RIMS II Type II Employment'!CD16*VLOOKUP('Equation 4 Type II FTE'!$B16,'Equation 3 FTE Conversion'!$B$10:$E$32,4,FALSE)</f>
        <v>0.20192134760705288</v>
      </c>
      <c r="CE16" s="25">
        <f>'RIMS II Type II Employment'!CE16*VLOOKUP('Equation 4 Type II FTE'!$B16,'Equation 3 FTE Conversion'!$B$10:$E$32,4,FALSE)</f>
        <v>0.22814489924433248</v>
      </c>
      <c r="CF16" s="25">
        <f>'RIMS II Type II Employment'!CF16*VLOOKUP('Equation 4 Type II FTE'!$B16,'Equation 3 FTE Conversion'!$B$10:$E$32,4,FALSE)</f>
        <v>0.18395335852225023</v>
      </c>
      <c r="CG16" s="25">
        <f>'RIMS II Type II Employment'!CG16*VLOOKUP('Equation 4 Type II FTE'!$B16,'Equation 3 FTE Conversion'!$B$10:$E$32,4,FALSE)</f>
        <v>0.21716985726280436</v>
      </c>
      <c r="CH16" s="25">
        <f>'RIMS II Type II Employment'!CH16*VLOOKUP('Equation 4 Type II FTE'!$B16,'Equation 3 FTE Conversion'!$B$10:$E$32,4,FALSE)</f>
        <v>0.10936192275398825</v>
      </c>
      <c r="CI16" s="25">
        <f>'RIMS II Type II Employment'!CI16*VLOOKUP('Equation 4 Type II FTE'!$B16,'Equation 3 FTE Conversion'!$B$10:$E$32,4,FALSE)</f>
        <v>0.17103583123425692</v>
      </c>
      <c r="CJ16" s="25">
        <f>'RIMS II Type II Employment'!CJ16*VLOOKUP('Equation 4 Type II FTE'!$B16,'Equation 3 FTE Conversion'!$B$10:$E$32,4,FALSE)</f>
        <v>0.17569779596977331</v>
      </c>
      <c r="CK16" s="25">
        <f>'RIMS II Type II Employment'!CK16*VLOOKUP('Equation 4 Type II FTE'!$B16,'Equation 3 FTE Conversion'!$B$10:$E$32,4,FALSE)</f>
        <v>0.16880197313182199</v>
      </c>
      <c r="CL16" s="25">
        <f>'RIMS II Type II Employment'!CL16*VLOOKUP('Equation 4 Type II FTE'!$B16,'Equation 3 FTE Conversion'!$B$10:$E$32,4,FALSE)</f>
        <v>0.1568556884970613</v>
      </c>
      <c r="CM16" s="25">
        <f>'RIMS II Type II Employment'!CM16*VLOOKUP('Equation 4 Type II FTE'!$B16,'Equation 3 FTE Conversion'!$B$10:$E$32,4,FALSE)</f>
        <v>0.13306024349286313</v>
      </c>
      <c r="CN16" s="25">
        <f>'RIMS II Type II Employment'!CN16*VLOOKUP('Equation 4 Type II FTE'!$B16,'Equation 3 FTE Conversion'!$B$10:$E$32,4,FALSE)</f>
        <v>0.11606349706129303</v>
      </c>
      <c r="CO16" s="25">
        <f>'RIMS II Type II Employment'!CO16*VLOOKUP('Equation 4 Type II FTE'!$B16,'Equation 3 FTE Conversion'!$B$10:$E$32,4,FALSE)</f>
        <v>0.10800218303946263</v>
      </c>
      <c r="CP16" s="25">
        <f>'RIMS II Type II Employment'!CP16*VLOOKUP('Equation 4 Type II FTE'!$B16,'Equation 3 FTE Conversion'!$B$10:$E$32,4,FALSE)</f>
        <v>0.10644819479429052</v>
      </c>
      <c r="CQ16" s="25">
        <f>'RIMS II Type II Employment'!CQ16*VLOOKUP('Equation 4 Type II FTE'!$B16,'Equation 3 FTE Conversion'!$B$10:$E$32,4,FALSE)</f>
        <v>0.13004939126784212</v>
      </c>
      <c r="CR16" s="25">
        <f>'RIMS II Type II Employment'!CR16*VLOOKUP('Equation 4 Type II FTE'!$B16,'Equation 3 FTE Conversion'!$B$10:$E$32,4,FALSE)</f>
        <v>0.12839827875734677</v>
      </c>
      <c r="CS16" s="25">
        <f>'RIMS II Type II Employment'!CS16*VLOOKUP('Equation 4 Type II FTE'!$B16,'Equation 3 FTE Conversion'!$B$10:$E$32,4,FALSE)</f>
        <v>0.12208520151133502</v>
      </c>
      <c r="CT16" s="25">
        <f>'RIMS II Type II Employment'!CT16*VLOOKUP('Equation 4 Type II FTE'!$B16,'Equation 3 FTE Conversion'!$B$10:$E$32,4,FALSE)</f>
        <v>0.11227565071368598</v>
      </c>
      <c r="CU16" s="25">
        <f>'RIMS II Type II Employment'!CU16*VLOOKUP('Equation 4 Type II FTE'!$B16,'Equation 3 FTE Conversion'!$B$10:$E$32,4,FALSE)</f>
        <v>0.14957136859781694</v>
      </c>
      <c r="CV16" s="25">
        <f>'RIMS II Type II Employment'!CV16*VLOOKUP('Equation 4 Type II FTE'!$B16,'Equation 3 FTE Conversion'!$B$10:$E$32,4,FALSE)</f>
        <v>0.14588064651553317</v>
      </c>
      <c r="CW16" s="25">
        <f>'RIMS II Type II Employment'!CW16*VLOOKUP('Equation 4 Type II FTE'!$B16,'Equation 3 FTE Conversion'!$B$10:$E$32,4,FALSE)</f>
        <v>0.11256702350965575</v>
      </c>
      <c r="CX16" s="25">
        <f>'RIMS II Type II Employment'!CX16*VLOOKUP('Equation 4 Type II FTE'!$B16,'Equation 3 FTE Conversion'!$B$10:$E$32,4,FALSE)</f>
        <v>0.17579492023509655</v>
      </c>
      <c r="CY16" s="25">
        <f>'RIMS II Type II Employment'!CY16*VLOOKUP('Equation 4 Type II FTE'!$B16,'Equation 3 FTE Conversion'!$B$10:$E$32,4,FALSE)</f>
        <v>0.14549214945424011</v>
      </c>
      <c r="CZ16" s="25">
        <f>'RIMS II Type II Employment'!CZ16*VLOOKUP('Equation 4 Type II FTE'!$B16,'Equation 3 FTE Conversion'!$B$10:$E$32,4,FALSE)</f>
        <v>0.15413620906801007</v>
      </c>
      <c r="DA16" s="25">
        <f>'RIMS II Type II Employment'!DA16*VLOOKUP('Equation 4 Type II FTE'!$B16,'Equation 3 FTE Conversion'!$B$10:$E$32,4,FALSE)</f>
        <v>0.16326589000839631</v>
      </c>
      <c r="DB16" s="25">
        <f>'RIMS II Type II Employment'!DB16*VLOOKUP('Equation 4 Type II FTE'!$B16,'Equation 3 FTE Conversion'!$B$10:$E$32,4,FALSE)</f>
        <v>0.13830495382031904</v>
      </c>
      <c r="DC16" s="25">
        <f>'RIMS II Type II Employment'!DC16*VLOOKUP('Equation 4 Type II FTE'!$B16,'Equation 3 FTE Conversion'!$B$10:$E$32,4,FALSE)</f>
        <v>0.12927239714525607</v>
      </c>
      <c r="DD16" s="25">
        <f>'RIMS II Type II Employment'!DD16*VLOOKUP('Equation 4 Type II FTE'!$B16,'Equation 3 FTE Conversion'!$B$10:$E$32,4,FALSE)</f>
        <v>9.5764525608732151E-2</v>
      </c>
      <c r="DE16" s="25">
        <f>'RIMS II Type II Employment'!DE16*VLOOKUP('Equation 4 Type II FTE'!$B16,'Equation 3 FTE Conversion'!$B$10:$E$32,4,FALSE)</f>
        <v>0.17511505037783373</v>
      </c>
      <c r="DF16" s="25">
        <f>'RIMS II Type II Employment'!DF16*VLOOKUP('Equation 4 Type II FTE'!$B16,'Equation 3 FTE Conversion'!$B$10:$E$32,4,FALSE)</f>
        <v>0.12325069269521412</v>
      </c>
      <c r="DG16" s="25">
        <f>'RIMS II Type II Employment'!DG16*VLOOKUP('Equation 4 Type II FTE'!$B16,'Equation 3 FTE Conversion'!$B$10:$E$32,4,FALSE)</f>
        <v>0.14024743912678422</v>
      </c>
      <c r="DH16" s="25">
        <f>'RIMS II Type II Employment'!DH16*VLOOKUP('Equation 4 Type II FTE'!$B16,'Equation 3 FTE Conversion'!$B$10:$E$32,4,FALSE)</f>
        <v>0.18327348866498741</v>
      </c>
      <c r="DI16" s="25">
        <f>'RIMS II Type II Employment'!DI16*VLOOKUP('Equation 4 Type II FTE'!$B16,'Equation 3 FTE Conversion'!$B$10:$E$32,4,FALSE)</f>
        <v>9.7124265323257769E-2</v>
      </c>
      <c r="DJ16" s="25">
        <f>'RIMS II Type II Employment'!DJ16*VLOOKUP('Equation 4 Type II FTE'!$B16,'Equation 3 FTE Conversion'!$B$10:$E$32,4,FALSE)</f>
        <v>0.10790505877413938</v>
      </c>
      <c r="DK16" s="25">
        <f>'RIMS II Type II Employment'!DK16*VLOOKUP('Equation 4 Type II FTE'!$B16,'Equation 3 FTE Conversion'!$B$10:$E$32,4,FALSE)</f>
        <v>0.18473035264483628</v>
      </c>
      <c r="DL16" s="25">
        <f>'RIMS II Type II Employment'!DL16*VLOOKUP('Equation 4 Type II FTE'!$B16,'Equation 3 FTE Conversion'!$B$10:$E$32,4,FALSE)</f>
        <v>0.19084918136020151</v>
      </c>
      <c r="DM16" s="25">
        <f>'RIMS II Type II Employment'!DM16*VLOOKUP('Equation 4 Type II FTE'!$B16,'Equation 3 FTE Conversion'!$B$10:$E$32,4,FALSE)</f>
        <v>6.8181234256926945E-2</v>
      </c>
      <c r="DN16" s="25">
        <f>'RIMS II Type II Employment'!DN16*VLOOKUP('Equation 4 Type II FTE'!$B16,'Equation 3 FTE Conversion'!$B$10:$E$32,4,FALSE)</f>
        <v>0.14821162888329137</v>
      </c>
      <c r="DO16" s="25">
        <f>'RIMS II Type II Employment'!DO16*VLOOKUP('Equation 4 Type II FTE'!$B16,'Equation 3 FTE Conversion'!$B$10:$E$32,4,FALSE)</f>
        <v>0.11208140218303946</v>
      </c>
      <c r="DP16" s="25">
        <f>'RIMS II Type II Employment'!DP16*VLOOKUP('Equation 4 Type II FTE'!$B16,'Equation 3 FTE Conversion'!$B$10:$E$32,4,FALSE)</f>
        <v>0.11421813602015113</v>
      </c>
      <c r="DQ16" s="25">
        <f>'RIMS II Type II Employment'!DQ16*VLOOKUP('Equation 4 Type II FTE'!$B16,'Equation 3 FTE Conversion'!$B$10:$E$32,4,FALSE)</f>
        <v>0.10062073887489505</v>
      </c>
      <c r="DR16" s="25">
        <f>'RIMS II Type II Employment'!DR16*VLOOKUP('Equation 4 Type II FTE'!$B16,'Equation 3 FTE Conversion'!$B$10:$E$32,4,FALSE)</f>
        <v>0.15666143996641477</v>
      </c>
      <c r="DS16" s="25">
        <f>'RIMS II Type II Employment'!DS16*VLOOKUP('Equation 4 Type II FTE'!$B16,'Equation 3 FTE Conversion'!$B$10:$E$32,4,FALSE)</f>
        <v>0.15248509655751469</v>
      </c>
      <c r="DT16" s="25">
        <f>'RIMS II Type II Employment'!DT16*VLOOKUP('Equation 4 Type II FTE'!$B16,'Equation 3 FTE Conversion'!$B$10:$E$32,4,FALSE)</f>
        <v>0.20483507556675062</v>
      </c>
      <c r="DU16" s="25">
        <f>'RIMS II Type II Employment'!DU16*VLOOKUP('Equation 4 Type II FTE'!$B16,'Equation 3 FTE Conversion'!$B$10:$E$32,4,FALSE)</f>
        <v>0.17793165407220823</v>
      </c>
      <c r="DV16" s="25">
        <f>'RIMS II Type II Employment'!DV16*VLOOKUP('Equation 4 Type II FTE'!$B16,'Equation 3 FTE Conversion'!$B$10:$E$32,4,FALSE)</f>
        <v>0.22076345507976489</v>
      </c>
      <c r="DW16" s="25">
        <f>'RIMS II Type II Employment'!DW16*VLOOKUP('Equation 4 Type II FTE'!$B16,'Equation 3 FTE Conversion'!$B$10:$E$32,4,FALSE)</f>
        <v>0.175212174643157</v>
      </c>
      <c r="DX16" s="25">
        <f>'RIMS II Type II Employment'!DX16*VLOOKUP('Equation 4 Type II FTE'!$B16,'Equation 3 FTE Conversion'!$B$10:$E$32,4,FALSE)</f>
        <v>0.16326589000839631</v>
      </c>
      <c r="DY16" s="25">
        <f>'RIMS II Type II Employment'!DY16*VLOOKUP('Equation 4 Type II FTE'!$B16,'Equation 3 FTE Conversion'!$B$10:$E$32,4,FALSE)</f>
        <v>0.11392676322418135</v>
      </c>
      <c r="DZ16" s="25">
        <f>'RIMS II Type II Employment'!DZ16*VLOOKUP('Equation 4 Type II FTE'!$B16,'Equation 3 FTE Conversion'!$B$10:$E$32,4,FALSE)</f>
        <v>0.12742703610411418</v>
      </c>
      <c r="EA16" s="25">
        <f>'RIMS II Type II Employment'!EA16*VLOOKUP('Equation 4 Type II FTE'!$B16,'Equation 3 FTE Conversion'!$B$10:$E$32,4,FALSE)</f>
        <v>0.13655671704450043</v>
      </c>
      <c r="EB16" s="25">
        <f>'RIMS II Type II Employment'!EB16*VLOOKUP('Equation 4 Type II FTE'!$B16,'Equation 3 FTE Conversion'!$B$10:$E$32,4,FALSE)</f>
        <v>0.10334021830394625</v>
      </c>
      <c r="EC16" s="25">
        <f>'RIMS II Type II Employment'!EC16*VLOOKUP('Equation 4 Type II FTE'!$B16,'Equation 3 FTE Conversion'!$B$10:$E$32,4,FALSE)</f>
        <v>0.12771840890008396</v>
      </c>
      <c r="ED16" s="25">
        <f>'RIMS II Type II Employment'!ED16*VLOOKUP('Equation 4 Type II FTE'!$B16,'Equation 3 FTE Conversion'!$B$10:$E$32,4,FALSE)</f>
        <v>0.1039229638958858</v>
      </c>
      <c r="EE16" s="25">
        <f>'RIMS II Type II Employment'!EE16*VLOOKUP('Equation 4 Type II FTE'!$B16,'Equation 3 FTE Conversion'!$B$10:$E$32,4,FALSE)</f>
        <v>0.12393056255247689</v>
      </c>
      <c r="EF16" s="25">
        <f>'RIMS II Type II Employment'!EF16*VLOOKUP('Equation 4 Type II FTE'!$B16,'Equation 3 FTE Conversion'!$B$10:$E$32,4,FALSE)</f>
        <v>0.29622900923593615</v>
      </c>
      <c r="EG16" s="25">
        <f>'RIMS II Type II Employment'!EG16*VLOOKUP('Equation 4 Type II FTE'!$B16,'Equation 3 FTE Conversion'!$B$10:$E$32,4,FALSE)</f>
        <v>0.12956376994122584</v>
      </c>
      <c r="EH16" s="25">
        <f>'RIMS II Type II Employment'!EH16*VLOOKUP('Equation 4 Type II FTE'!$B16,'Equation 3 FTE Conversion'!$B$10:$E$32,4,FALSE)</f>
        <v>0.11606349706129303</v>
      </c>
      <c r="EI16" s="25">
        <f>'RIMS II Type II Employment'!EI16*VLOOKUP('Equation 4 Type II FTE'!$B16,'Equation 3 FTE Conversion'!$B$10:$E$32,4,FALSE)</f>
        <v>0.13286599496221663</v>
      </c>
      <c r="EJ16" s="25">
        <f>'RIMS II Type II Employment'!EJ16*VLOOKUP('Equation 4 Type II FTE'!$B16,'Equation 3 FTE Conversion'!$B$10:$E$32,4,FALSE)</f>
        <v>0.13364298908480268</v>
      </c>
      <c r="EK16" s="25">
        <f>'RIMS II Type II Employment'!EK16*VLOOKUP('Equation 4 Type II FTE'!$B16,'Equation 3 FTE Conversion'!$B$10:$E$32,4,FALSE)</f>
        <v>0.16132340470193116</v>
      </c>
      <c r="EL16" s="25">
        <f>'RIMS II Type II Employment'!EL16*VLOOKUP('Equation 4 Type II FTE'!$B16,'Equation 3 FTE Conversion'!$B$10:$E$32,4,FALSE)</f>
        <v>0.12732991183879092</v>
      </c>
      <c r="EM16" s="25">
        <f>'RIMS II Type II Employment'!EM16*VLOOKUP('Equation 4 Type II FTE'!$B16,'Equation 3 FTE Conversion'!$B$10:$E$32,4,FALSE)</f>
        <v>0.13354586481947944</v>
      </c>
      <c r="EN16" s="25">
        <f>'RIMS II Type II Employment'!EN16*VLOOKUP('Equation 4 Type II FTE'!$B16,'Equation 3 FTE Conversion'!$B$10:$E$32,4,FALSE)</f>
        <v>0.16938471872376154</v>
      </c>
      <c r="EO16" s="25">
        <f>'RIMS II Type II Employment'!EO16*VLOOKUP('Equation 4 Type II FTE'!$B16,'Equation 3 FTE Conversion'!$B$10:$E$32,4,FALSE)</f>
        <v>0.13441998320738874</v>
      </c>
      <c r="EP16" s="25">
        <f>'RIMS II Type II Employment'!EP16*VLOOKUP('Equation 4 Type II FTE'!$B16,'Equation 3 FTE Conversion'!$B$10:$E$32,4,FALSE)</f>
        <v>0.14792025608732157</v>
      </c>
      <c r="EQ16" s="25">
        <f>'RIMS II Type II Employment'!EQ16*VLOOKUP('Equation 4 Type II FTE'!$B16,'Equation 3 FTE Conversion'!$B$10:$E$32,4,FALSE)</f>
        <v>0.11149865659109991</v>
      </c>
      <c r="ER16" s="25">
        <f>'RIMS II Type II Employment'!ER16*VLOOKUP('Equation 4 Type II FTE'!$B16,'Equation 3 FTE Conversion'!$B$10:$E$32,4,FALSE)</f>
        <v>0.3992778547439127</v>
      </c>
      <c r="ES16" s="25">
        <f>'RIMS II Type II Employment'!ES16*VLOOKUP('Equation 4 Type II FTE'!$B16,'Equation 3 FTE Conversion'!$B$10:$E$32,4,FALSE)</f>
        <v>0.12839827875734677</v>
      </c>
      <c r="ET16" s="25">
        <f>'RIMS II Type II Employment'!ET16*VLOOKUP('Equation 4 Type II FTE'!$B16,'Equation 3 FTE Conversion'!$B$10:$E$32,4,FALSE)</f>
        <v>0.17074445843828717</v>
      </c>
      <c r="EU16" s="25">
        <f>'RIMS II Type II Employment'!EU16*VLOOKUP('Equation 4 Type II FTE'!$B16,'Equation 3 FTE Conversion'!$B$10:$E$32,4,FALSE)</f>
        <v>0.13675096557514693</v>
      </c>
      <c r="EV16" s="25">
        <f>'RIMS II Type II Employment'!EV16*VLOOKUP('Equation 4 Type II FTE'!$B16,'Equation 3 FTE Conversion'!$B$10:$E$32,4,FALSE)</f>
        <v>9.9746620486985724E-2</v>
      </c>
      <c r="EW16" s="25">
        <f>'RIMS II Type II Employment'!EW16*VLOOKUP('Equation 4 Type II FTE'!$B16,'Equation 3 FTE Conversion'!$B$10:$E$32,4,FALSE)</f>
        <v>7.7408039462636427E-2</v>
      </c>
      <c r="EX16" s="25">
        <f>'RIMS II Type II Employment'!EX16*VLOOKUP('Equation 4 Type II FTE'!$B16,'Equation 3 FTE Conversion'!$B$10:$E$32,4,FALSE)</f>
        <v>0.14772600755667506</v>
      </c>
      <c r="EY16" s="25">
        <f>'RIMS II Type II Employment'!EY16*VLOOKUP('Equation 4 Type II FTE'!$B16,'Equation 3 FTE Conversion'!$B$10:$E$32,4,FALSE)</f>
        <v>0.17132720403022669</v>
      </c>
      <c r="EZ16" s="25">
        <f>'RIMS II Type II Employment'!EZ16*VLOOKUP('Equation 4 Type II FTE'!$B16,'Equation 3 FTE Conversion'!$B$10:$E$32,4,FALSE)</f>
        <v>0.14529790092359363</v>
      </c>
      <c r="FA16" s="25">
        <f>'RIMS II Type II Employment'!FA16*VLOOKUP('Equation 4 Type II FTE'!$B16,'Equation 3 FTE Conversion'!$B$10:$E$32,4,FALSE)</f>
        <v>0.1149951301427372</v>
      </c>
      <c r="FB16" s="25">
        <f>'RIMS II Type II Employment'!FB16*VLOOKUP('Equation 4 Type II FTE'!$B16,'Equation 3 FTE Conversion'!$B$10:$E$32,4,FALSE)</f>
        <v>0.18181662468513854</v>
      </c>
      <c r="FC16" s="25">
        <f>'RIMS II Type II Employment'!FC16*VLOOKUP('Equation 4 Type II FTE'!$B16,'Equation 3 FTE Conversion'!$B$10:$E$32,4,FALSE)</f>
        <v>0.25747642737195631</v>
      </c>
      <c r="FD16" s="25">
        <f>'RIMS II Type II Employment'!FD16*VLOOKUP('Equation 4 Type II FTE'!$B16,'Equation 3 FTE Conversion'!$B$10:$E$32,4,FALSE)</f>
        <v>9.1199685138539044E-2</v>
      </c>
      <c r="FE16" s="25">
        <f>'RIMS II Type II Employment'!FE16*VLOOKUP('Equation 4 Type II FTE'!$B16,'Equation 3 FTE Conversion'!$B$10:$E$32,4,FALSE)</f>
        <v>9.8969626364399668E-2</v>
      </c>
      <c r="FF16" s="25">
        <f>'RIMS II Type II Employment'!FF16*VLOOKUP('Equation 4 Type II FTE'!$B16,'Equation 3 FTE Conversion'!$B$10:$E$32,4,FALSE)</f>
        <v>0.20532069689336691</v>
      </c>
      <c r="FG16" s="25">
        <f>'RIMS II Type II Employment'!FG16*VLOOKUP('Equation 4 Type II FTE'!$B16,'Equation 3 FTE Conversion'!$B$10:$E$32,4,FALSE)</f>
        <v>0.24523876994122584</v>
      </c>
      <c r="FH16" s="25">
        <f>'RIMS II Type II Employment'!FH16*VLOOKUP('Equation 4 Type II FTE'!$B16,'Equation 3 FTE Conversion'!$B$10:$E$32,4,FALSE)</f>
        <v>0.35460069269521405</v>
      </c>
      <c r="FI16" s="25">
        <f>'RIMS II Type II Employment'!FI16*VLOOKUP('Equation 4 Type II FTE'!$B16,'Equation 3 FTE Conversion'!$B$10:$E$32,4,FALSE)</f>
        <v>0.28272873635600337</v>
      </c>
      <c r="FJ16" s="25">
        <f>'RIMS II Type II Employment'!FJ16*VLOOKUP('Equation 4 Type II FTE'!$B16,'Equation 3 FTE Conversion'!$B$10:$E$32,4,FALSE)</f>
        <v>0.26650898404701928</v>
      </c>
      <c r="FK16" s="25">
        <f>'RIMS II Type II Employment'!FK16*VLOOKUP('Equation 4 Type II FTE'!$B16,'Equation 3 FTE Conversion'!$B$10:$E$32,4,FALSE)</f>
        <v>0.27864951721242653</v>
      </c>
      <c r="FL16" s="25">
        <f>'RIMS II Type II Employment'!FL16*VLOOKUP('Equation 4 Type II FTE'!$B16,'Equation 3 FTE Conversion'!$B$10:$E$32,4,FALSE)</f>
        <v>0.23086437867338369</v>
      </c>
      <c r="FM16" s="25">
        <f>'RIMS II Type II Employment'!FM16*VLOOKUP('Equation 4 Type II FTE'!$B16,'Equation 3 FTE Conversion'!$B$10:$E$32,4,FALSE)</f>
        <v>0.25631093618807727</v>
      </c>
      <c r="FN16" s="25">
        <f>'RIMS II Type II Employment'!FN16*VLOOKUP('Equation 4 Type II FTE'!$B16,'Equation 3 FTE Conversion'!$B$10:$E$32,4,FALSE)</f>
        <v>0.46609934928631402</v>
      </c>
      <c r="FO16" s="25">
        <f>'RIMS II Type II Employment'!FO16*VLOOKUP('Equation 4 Type II FTE'!$B16,'Equation 3 FTE Conversion'!$B$10:$E$32,4,FALSE)</f>
        <v>0.20833154911838789</v>
      </c>
      <c r="FP16" s="25">
        <f>'RIMS II Type II Employment'!FP16*VLOOKUP('Equation 4 Type II FTE'!$B16,'Equation 3 FTE Conversion'!$B$10:$E$32,4,FALSE)</f>
        <v>0.21338201091519732</v>
      </c>
      <c r="FQ16" s="25">
        <f>'RIMS II Type II Employment'!FQ16*VLOOKUP('Equation 4 Type II FTE'!$B16,'Equation 3 FTE Conversion'!$B$10:$E$32,4,FALSE)</f>
        <v>0.12752416036943745</v>
      </c>
      <c r="FR16" s="25">
        <f>'RIMS II Type II Employment'!FR16*VLOOKUP('Equation 4 Type II FTE'!$B16,'Equation 3 FTE Conversion'!$B$10:$E$32,4,FALSE)</f>
        <v>0.16656811502938706</v>
      </c>
      <c r="FS16" s="25">
        <f>'RIMS II Type II Employment'!FS16*VLOOKUP('Equation 4 Type II FTE'!$B16,'Equation 3 FTE Conversion'!$B$10:$E$32,4,FALSE)</f>
        <v>0.16656811502938706</v>
      </c>
      <c r="FT16" s="25">
        <f>'RIMS II Type II Employment'!FT16*VLOOKUP('Equation 4 Type II FTE'!$B16,'Equation 3 FTE Conversion'!$B$10:$E$32,4,FALSE)</f>
        <v>9.4987531486146096E-2</v>
      </c>
      <c r="FU16" s="25">
        <f>'RIMS II Type II Employment'!FU16*VLOOKUP('Equation 4 Type II FTE'!$B16,'Equation 3 FTE Conversion'!$B$10:$E$32,4,FALSE)</f>
        <v>0.41229250629722919</v>
      </c>
      <c r="FV16" s="25">
        <f>'RIMS II Type II Employment'!FV16*VLOOKUP('Equation 4 Type II FTE'!$B16,'Equation 3 FTE Conversion'!$B$10:$E$32,4,FALSE)</f>
        <v>0.58187147355163726</v>
      </c>
      <c r="FW16" s="25">
        <f>'RIMS II Type II Employment'!FW16*VLOOKUP('Equation 4 Type II FTE'!$B16,'Equation 3 FTE Conversion'!$B$10:$E$32,4,FALSE)</f>
        <v>0.30885516372795968</v>
      </c>
      <c r="FX16" s="25">
        <f>'RIMS II Type II Employment'!FX16*VLOOKUP('Equation 4 Type II FTE'!$B16,'Equation 3 FTE Conversion'!$B$10:$E$32,4,FALSE)</f>
        <v>0.30652418136020149</v>
      </c>
      <c r="FY16" s="25">
        <f>'RIMS II Type II Employment'!FY16*VLOOKUP('Equation 4 Type II FTE'!$B16,'Equation 3 FTE Conversion'!$B$10:$E$32,4,FALSE)</f>
        <v>0.21794685138539041</v>
      </c>
      <c r="FZ16" s="25">
        <f>'RIMS II Type II Employment'!FZ16*VLOOKUP('Equation 4 Type II FTE'!$B16,'Equation 3 FTE Conversion'!$B$10:$E$32,4,FALSE)</f>
        <v>3.0542667716204868</v>
      </c>
      <c r="GA16" s="25">
        <f>'RIMS II Type II Employment'!GA16*VLOOKUP('Equation 4 Type II FTE'!$B16,'Equation 3 FTE Conversion'!$B$10:$E$32,4,FALSE)</f>
        <v>3.1088506087321575</v>
      </c>
      <c r="GB16" s="25">
        <f>'RIMS II Type II Employment'!GB16*VLOOKUP('Equation 4 Type II FTE'!$B16,'Equation 3 FTE Conversion'!$B$10:$E$32,4,FALSE)</f>
        <v>2.7263752518891686</v>
      </c>
      <c r="GC16" s="25">
        <f>'RIMS II Type II Employment'!GC16*VLOOKUP('Equation 4 Type II FTE'!$B16,'Equation 3 FTE Conversion'!$B$10:$E$32,4,FALSE)</f>
        <v>2.2152102434928631</v>
      </c>
      <c r="GD16" s="25">
        <f>'RIMS II Type II Employment'!GD16*VLOOKUP('Equation 4 Type II FTE'!$B16,'Equation 3 FTE Conversion'!$B$10:$E$32,4,FALSE)</f>
        <v>3.1476031905961377</v>
      </c>
      <c r="GE16" s="25">
        <f>'RIMS II Type II Employment'!GE16*VLOOKUP('Equation 4 Type II FTE'!$B16,'Equation 3 FTE Conversion'!$B$10:$E$32,4,FALSE)</f>
        <v>3.1094333543240973</v>
      </c>
      <c r="GF16" s="25">
        <f>'RIMS II Type II Employment'!GF16*VLOOKUP('Equation 4 Type II FTE'!$B16,'Equation 3 FTE Conversion'!$B$10:$E$32,4,FALSE)</f>
        <v>3.9276081654072206</v>
      </c>
      <c r="GG16" s="25">
        <f>'RIMS II Type II Employment'!GG16*VLOOKUP('Equation 4 Type II FTE'!$B16,'Equation 3 FTE Conversion'!$B$10:$E$32,4,FALSE)</f>
        <v>3.5638777917716205</v>
      </c>
      <c r="GH16" s="25">
        <f>'RIMS II Type II Employment'!GH16*VLOOKUP('Equation 4 Type II FTE'!$B16,'Equation 3 FTE Conversion'!$B$10:$E$32,4,FALSE)</f>
        <v>3.6085549538203185</v>
      </c>
      <c r="GI16" s="25">
        <f>'RIMS II Type II Employment'!GI16*VLOOKUP('Equation 4 Type II FTE'!$B16,'Equation 3 FTE Conversion'!$B$10:$E$32,4,FALSE)</f>
        <v>3.8803086481947942</v>
      </c>
      <c r="GJ16" s="25">
        <f>'RIMS II Type II Employment'!GJ16*VLOOKUP('Equation 4 Type II FTE'!$B16,'Equation 3 FTE Conversion'!$B$10:$E$32,4,FALSE)</f>
        <v>3.9535403442485304</v>
      </c>
      <c r="GK16" s="25">
        <f>'RIMS II Type II Employment'!GK16*VLOOKUP('Equation 4 Type II FTE'!$B16,'Equation 3 FTE Conversion'!$B$10:$E$32,4,FALSE)</f>
        <v>2.6847089420654915</v>
      </c>
      <c r="GL16" s="25">
        <f>'RIMS II Type II Employment'!GL16*VLOOKUP('Equation 4 Type II FTE'!$B16,'Equation 3 FTE Conversion'!$B$10:$E$32,4,FALSE)</f>
        <v>3.0187192905121742</v>
      </c>
      <c r="GM16" s="25">
        <f>'RIMS II Type II Employment'!GM16*VLOOKUP('Equation 4 Type II FTE'!$B16,'Equation 3 FTE Conversion'!$B$10:$E$32,4,FALSE)</f>
        <v>4.039203946263644</v>
      </c>
      <c r="GN16" s="25">
        <f>'RIMS II Type II Employment'!GN16*VLOOKUP('Equation 4 Type II FTE'!$B16,'Equation 3 FTE Conversion'!$B$10:$E$32,4,FALSE)</f>
        <v>4.7624883501259445</v>
      </c>
      <c r="GO16" s="25">
        <f>'RIMS II Type II Employment'!GO16*VLOOKUP('Equation 4 Type II FTE'!$B16,'Equation 3 FTE Conversion'!$B$10:$E$32,4,FALSE)</f>
        <v>3.369726385390428</v>
      </c>
      <c r="GP16" s="25">
        <f>'RIMS II Type II Employment'!GP16*VLOOKUP('Equation 4 Type II FTE'!$B16,'Equation 3 FTE Conversion'!$B$10:$E$32,4,FALSE)</f>
        <v>3.1173004198152814</v>
      </c>
      <c r="GQ16" s="25">
        <f>'RIMS II Type II Employment'!GQ16*VLOOKUP('Equation 4 Type II FTE'!$B16,'Equation 3 FTE Conversion'!$B$10:$E$32,4,FALSE)</f>
        <v>7.6693204869857263</v>
      </c>
      <c r="GR16" s="25">
        <f>'RIMS II Type II Employment'!GR16*VLOOKUP('Equation 4 Type II FTE'!$B16,'Equation 3 FTE Conversion'!$B$10:$E$32,4,FALSE)</f>
        <v>4.2165528547439131</v>
      </c>
      <c r="GS16" s="25">
        <f>'RIMS II Type II Employment'!GS16*VLOOKUP('Equation 4 Type II FTE'!$B16,'Equation 3 FTE Conversion'!$B$10:$E$32,4,FALSE)</f>
        <v>3.3420459697732996</v>
      </c>
      <c r="GT16" s="25">
        <f>'RIMS II Type II Employment'!GT16*VLOOKUP('Equation 4 Type II FTE'!$B16,'Equation 3 FTE Conversion'!$B$10:$E$32,4,FALSE)</f>
        <v>3.1389591309823675</v>
      </c>
      <c r="GU16" s="25">
        <f>'RIMS II Type II Employment'!GU16*VLOOKUP('Equation 4 Type II FTE'!$B16,'Equation 3 FTE Conversion'!$B$10:$E$32,4,FALSE)</f>
        <v>3.0062873845507974</v>
      </c>
      <c r="GV16" s="25">
        <f>'RIMS II Type II Employment'!GV16*VLOOKUP('Equation 4 Type II FTE'!$B16,'Equation 3 FTE Conversion'!$B$10:$E$32,4,FALSE)</f>
        <v>3.018913539042821</v>
      </c>
      <c r="GW16" s="25">
        <f>'RIMS II Type II Employment'!GW16*VLOOKUP('Equation 4 Type II FTE'!$B16,'Equation 3 FTE Conversion'!$B$10:$E$32,4,FALSE)</f>
        <v>3.4275153232577664</v>
      </c>
      <c r="GX16" s="25">
        <f>'RIMS II Type II Employment'!GX16*VLOOKUP('Equation 4 Type II FTE'!$B16,'Equation 3 FTE Conversion'!$B$10:$E$32,4,FALSE)</f>
        <v>3.1201170235096556</v>
      </c>
      <c r="GY16" s="25">
        <f>'RIMS II Type II Employment'!GY16*VLOOKUP('Equation 4 Type II FTE'!$B16,'Equation 3 FTE Conversion'!$B$10:$E$32,4,FALSE)</f>
        <v>3.5153156591099917</v>
      </c>
      <c r="GZ16" s="25">
        <f>'RIMS II Type II Employment'!GZ16*VLOOKUP('Equation 4 Type II FTE'!$B16,'Equation 3 FTE Conversion'!$B$10:$E$32,4,FALSE)</f>
        <v>4.8146440806045341</v>
      </c>
      <c r="HA16" s="25">
        <f>'RIMS II Type II Employment'!HA16*VLOOKUP('Equation 4 Type II FTE'!$B16,'Equation 3 FTE Conversion'!$B$10:$E$32,4,FALSE)</f>
        <v>3.098749685138539</v>
      </c>
      <c r="HB16" s="25">
        <f>'RIMS II Type II Employment'!HB16*VLOOKUP('Equation 4 Type II FTE'!$B16,'Equation 3 FTE Conversion'!$B$10:$E$32,4,FALSE)</f>
        <v>2.4887121746431569</v>
      </c>
      <c r="HC16" s="25">
        <f>'RIMS II Type II Employment'!HC16*VLOOKUP('Equation 4 Type II FTE'!$B16,'Equation 3 FTE Conversion'!$B$10:$E$32,4,FALSE)</f>
        <v>4.3000797229219136</v>
      </c>
      <c r="HD16" s="25">
        <f>'RIMS II Type II Employment'!HD16*VLOOKUP('Equation 4 Type II FTE'!$B16,'Equation 3 FTE Conversion'!$B$10:$E$32,4,FALSE)</f>
        <v>4.2703596977329967</v>
      </c>
      <c r="HE16" s="25">
        <f>'RIMS II Type II Employment'!HE16*VLOOKUP('Equation 4 Type II FTE'!$B16,'Equation 3 FTE Conversion'!$B$10:$E$32,4,FALSE)</f>
        <v>5.2333467884130984</v>
      </c>
      <c r="HF16" s="25">
        <f>'RIMS II Type II Employment'!HF16*VLOOKUP('Equation 4 Type II FTE'!$B16,'Equation 3 FTE Conversion'!$B$10:$E$32,4,FALSE)</f>
        <v>3.9069206968933665</v>
      </c>
      <c r="HG16" s="25">
        <f>'RIMS II Type II Employment'!HG16*VLOOKUP('Equation 4 Type II FTE'!$B16,'Equation 3 FTE Conversion'!$B$10:$E$32,4,FALSE)</f>
        <v>5.517920885810244</v>
      </c>
      <c r="HH16" s="25">
        <f>'RIMS II Type II Employment'!HH16*VLOOKUP('Equation 4 Type II FTE'!$B16,'Equation 3 FTE Conversion'!$B$10:$E$32,4,FALSE)</f>
        <v>6.6791386020151133</v>
      </c>
      <c r="HI16" s="25">
        <f>'RIMS II Type II Employment'!HI16*VLOOKUP('Equation 4 Type II FTE'!$B16,'Equation 3 FTE Conversion'!$B$10:$E$32,4,FALSE)</f>
        <v>14.002308207388749</v>
      </c>
      <c r="HJ16" s="25">
        <f>'RIMS II Type II Employment'!HJ16*VLOOKUP('Equation 4 Type II FTE'!$B16,'Equation 3 FTE Conversion'!$B$10:$E$32,4,FALSE)</f>
        <v>6.7285748530646519</v>
      </c>
      <c r="HK16" s="25">
        <f>'RIMS II Type II Employment'!HK16*VLOOKUP('Equation 4 Type II FTE'!$B16,'Equation 3 FTE Conversion'!$B$10:$E$32,4,FALSE)</f>
        <v>0</v>
      </c>
      <c r="HL16" s="25">
        <f>'RIMS II Type II Employment'!HL16*VLOOKUP('Equation 4 Type II FTE'!$B16,'Equation 3 FTE Conversion'!$B$10:$E$32,4,FALSE)</f>
        <v>2.0779736565910998</v>
      </c>
      <c r="HM16" s="25">
        <f>'RIMS II Type II Employment'!HM16*VLOOKUP('Equation 4 Type II FTE'!$B16,'Equation 3 FTE Conversion'!$B$10:$E$32,4,FALSE)</f>
        <v>2.0160083753148612</v>
      </c>
      <c r="HN16" s="25">
        <f>'RIMS II Type II Employment'!HN16*VLOOKUP('Equation 4 Type II FTE'!$B16,'Equation 3 FTE Conversion'!$B$10:$E$32,4,FALSE)</f>
        <v>2.5669943324937026</v>
      </c>
      <c r="HO16" s="25">
        <f>'RIMS II Type II Employment'!HO16*VLOOKUP('Equation 4 Type II FTE'!$B16,'Equation 3 FTE Conversion'!$B$10:$E$32,4,FALSE)</f>
        <v>2.9616102225020993</v>
      </c>
      <c r="HP16" s="25">
        <f>'RIMS II Type II Employment'!HP16*VLOOKUP('Equation 4 Type II FTE'!$B16,'Equation 3 FTE Conversion'!$B$10:$E$32,4,FALSE)</f>
        <v>2.9592792401343408</v>
      </c>
      <c r="HQ16" s="25">
        <f>'RIMS II Type II Employment'!HQ16*VLOOKUP('Equation 4 Type II FTE'!$B16,'Equation 3 FTE Conversion'!$B$10:$E$32,4,FALSE)</f>
        <v>2.2867908270361039</v>
      </c>
      <c r="HR16" s="25">
        <f>'RIMS II Type II Employment'!HR16*VLOOKUP('Equation 4 Type II FTE'!$B16,'Equation 3 FTE Conversion'!$B$10:$E$32,4,FALSE)</f>
        <v>2.9822976910159529</v>
      </c>
      <c r="HS16" s="25">
        <f>'RIMS II Type II Employment'!HS16*VLOOKUP('Equation 4 Type II FTE'!$B16,'Equation 3 FTE Conversion'!$B$10:$E$32,4,FALSE)</f>
        <v>5.6238834592779172</v>
      </c>
      <c r="HT16" s="25">
        <f>'RIMS II Type II Employment'!HT16*VLOOKUP('Equation 4 Type II FTE'!$B16,'Equation 3 FTE Conversion'!$B$10:$E$32,4,FALSE)</f>
        <v>7.8024778547439126</v>
      </c>
      <c r="HU16" s="25">
        <f>'RIMS II Type II Employment'!HU16*VLOOKUP('Equation 4 Type II FTE'!$B16,'Equation 3 FTE Conversion'!$B$10:$E$32,4,FALSE)</f>
        <v>1.0740001259445842</v>
      </c>
      <c r="HV16" s="25">
        <f>'RIMS II Type II Employment'!HV16*VLOOKUP('Equation 4 Type II FTE'!$B16,'Equation 3 FTE Conversion'!$B$10:$E$32,4,FALSE)</f>
        <v>2.01387164147775</v>
      </c>
      <c r="HW16" s="25">
        <f>'RIMS II Type II Employment'!HW16*VLOOKUP('Equation 4 Type II FTE'!$B16,'Equation 3 FTE Conversion'!$B$10:$E$32,4,FALSE)</f>
        <v>2.2995141057934507</v>
      </c>
      <c r="HX16" s="25">
        <f>'RIMS II Type II Employment'!HX16*VLOOKUP('Equation 4 Type II FTE'!$B16,'Equation 3 FTE Conversion'!$B$10:$E$32,4,FALSE)</f>
        <v>2.1669394836272042</v>
      </c>
      <c r="HY16" s="25">
        <f>'RIMS II Type II Employment'!HY16*VLOOKUP('Equation 4 Type II FTE'!$B16,'Equation 3 FTE Conversion'!$B$10:$E$32,4,FALSE)</f>
        <v>1.4010175272879932</v>
      </c>
      <c r="HZ16" s="25">
        <f>'RIMS II Type II Employment'!HZ16*VLOOKUP('Equation 4 Type II FTE'!$B16,'Equation 3 FTE Conversion'!$B$10:$E$32,4,FALSE)</f>
        <v>3.3167936607892528</v>
      </c>
      <c r="IA16" s="25">
        <f>'RIMS II Type II Employment'!IA16*VLOOKUP('Equation 4 Type II FTE'!$B16,'Equation 3 FTE Conversion'!$B$10:$E$32,4,FALSE)</f>
        <v>2.9138250839630562</v>
      </c>
      <c r="IB16" s="25">
        <f>'RIMS II Type II Employment'!IB16*VLOOKUP('Equation 4 Type II FTE'!$B16,'Equation 3 FTE Conversion'!$B$10:$E$32,4,FALSE)</f>
        <v>1.7234700881612091</v>
      </c>
      <c r="IC16" s="25">
        <f>'RIMS II Type II Employment'!IC16*VLOOKUP('Equation 4 Type II FTE'!$B16,'Equation 3 FTE Conversion'!$B$10:$E$32,4,FALSE)</f>
        <v>2.1074994332493704</v>
      </c>
      <c r="ID16" s="25">
        <f>'RIMS II Type II Employment'!ID16*VLOOKUP('Equation 4 Type II FTE'!$B16,'Equation 3 FTE Conversion'!$B$10:$E$32,4,FALSE)</f>
        <v>2.4997843408900082</v>
      </c>
      <c r="IE16" s="25">
        <f>'RIMS II Type II Employment'!IE16*VLOOKUP('Equation 4 Type II FTE'!$B16,'Equation 3 FTE Conversion'!$B$10:$E$32,4,FALSE)</f>
        <v>2.7688185558354323</v>
      </c>
      <c r="IF16" s="25">
        <f>'RIMS II Type II Employment'!IF16*VLOOKUP('Equation 4 Type II FTE'!$B16,'Equation 3 FTE Conversion'!$B$10:$E$32,4,FALSE)</f>
        <v>1.7783452980688497</v>
      </c>
      <c r="IG16" s="25">
        <f>'RIMS II Type II Employment'!IG16*VLOOKUP('Equation 4 Type II FTE'!$B16,'Equation 3 FTE Conversion'!$B$10:$E$32,4,FALSE)</f>
        <v>1.6514038832913516</v>
      </c>
      <c r="IH16" s="25">
        <f>'RIMS II Type II Employment'!IH16*VLOOKUP('Equation 4 Type II FTE'!$B16,'Equation 3 FTE Conversion'!$B$10:$E$32,4,FALSE)</f>
        <v>1.8774120486985726</v>
      </c>
      <c r="II16" s="25">
        <f>'RIMS II Type II Employment'!II16*VLOOKUP('Equation 4 Type II FTE'!$B16,'Equation 3 FTE Conversion'!$B$10:$E$32,4,FALSE)</f>
        <v>1.3128286943744751</v>
      </c>
      <c r="IJ16" s="25">
        <f>'RIMS II Type II Employment'!IJ16*VLOOKUP('Equation 4 Type II FTE'!$B16,'Equation 3 FTE Conversion'!$B$10:$E$32,4,FALSE)</f>
        <v>2.5002699622166245</v>
      </c>
      <c r="IK16" s="25">
        <f>'RIMS II Type II Employment'!IK16*VLOOKUP('Equation 4 Type II FTE'!$B16,'Equation 3 FTE Conversion'!$B$10:$E$32,4,FALSE)</f>
        <v>1.9809465155331654</v>
      </c>
      <c r="IL16" s="25">
        <f>'RIMS II Type II Employment'!IL16*VLOOKUP('Equation 4 Type II FTE'!$B16,'Equation 3 FTE Conversion'!$B$10:$E$32,4,FALSE)</f>
        <v>2.4630713685978169</v>
      </c>
      <c r="IM16" s="25">
        <f>'RIMS II Type II Employment'!IM16*VLOOKUP('Equation 4 Type II FTE'!$B16,'Equation 3 FTE Conversion'!$B$10:$E$32,4,FALSE)</f>
        <v>2.1800512594458441</v>
      </c>
      <c r="IN16" s="25">
        <f>'RIMS II Type II Employment'!IN16*VLOOKUP('Equation 4 Type II FTE'!$B16,'Equation 3 FTE Conversion'!$B$10:$E$32,4,FALSE)</f>
        <v>2.0918624265323258</v>
      </c>
      <c r="IO16" s="25">
        <f>'RIMS II Type II Employment'!IO16*VLOOKUP('Equation 4 Type II FTE'!$B16,'Equation 3 FTE Conversion'!$B$10:$E$32,4,FALSE)</f>
        <v>2.8729357682619647</v>
      </c>
      <c r="IP16" s="25">
        <f>'RIMS II Type II Employment'!IP16*VLOOKUP('Equation 4 Type II FTE'!$B16,'Equation 3 FTE Conversion'!$B$10:$E$32,4,FALSE)</f>
        <v>2.5823399664147773</v>
      </c>
      <c r="IQ16" s="25">
        <f>'RIMS II Type II Employment'!IQ16*VLOOKUP('Equation 4 Type II FTE'!$B16,'Equation 3 FTE Conversion'!$B$10:$E$32,4,FALSE)</f>
        <v>2.5814658480268684</v>
      </c>
      <c r="IR16" s="25">
        <f>'RIMS II Type II Employment'!IR16*VLOOKUP('Equation 4 Type II FTE'!$B16,'Equation 3 FTE Conversion'!$B$10:$E$32,4,FALSE)</f>
        <v>2.8273844878253565</v>
      </c>
      <c r="IS16" s="25">
        <f>'RIMS II Type II Employment'!IS16*VLOOKUP('Equation 4 Type II FTE'!$B16,'Equation 3 FTE Conversion'!$B$10:$E$32,4,FALSE)</f>
        <v>3.1042857682619647</v>
      </c>
      <c r="IT16" s="25">
        <f>'RIMS II Type II Employment'!IT16*VLOOKUP('Equation 4 Type II FTE'!$B16,'Equation 3 FTE Conversion'!$B$10:$E$32,4,FALSE)</f>
        <v>3.6619732997481105</v>
      </c>
      <c r="IU16" s="25">
        <f>'RIMS II Type II Employment'!IU16*VLOOKUP('Equation 4 Type II FTE'!$B16,'Equation 3 FTE Conversion'!$B$10:$E$32,4,FALSE)</f>
        <v>3.1066167506297226</v>
      </c>
      <c r="IV16" s="25">
        <f>'RIMS II Type II Employment'!IV16*VLOOKUP('Equation 4 Type II FTE'!$B16,'Equation 3 FTE Conversion'!$B$10:$E$32,4,FALSE)</f>
        <v>2.8554534005037784</v>
      </c>
      <c r="IW16" s="25">
        <f>'RIMS II Type II Employment'!IW16*VLOOKUP('Equation 4 Type II FTE'!$B16,'Equation 3 FTE Conversion'!$B$10:$E$32,4,FALSE)</f>
        <v>2.5973942275398825</v>
      </c>
      <c r="IX16" s="25">
        <f>'RIMS II Type II Employment'!IX16*VLOOKUP('Equation 4 Type II FTE'!$B16,'Equation 3 FTE Conversion'!$B$10:$E$32,4,FALSE)</f>
        <v>3.0657274349286312</v>
      </c>
      <c r="IY16" s="25">
        <f>'RIMS II Type II Employment'!IY16*VLOOKUP('Equation 4 Type II FTE'!$B16,'Equation 3 FTE Conversion'!$B$10:$E$32,4,FALSE)</f>
        <v>2.7670703190596138</v>
      </c>
      <c r="IZ16" s="25">
        <f>'RIMS II Type II Employment'!IZ16*VLOOKUP('Equation 4 Type II FTE'!$B16,'Equation 3 FTE Conversion'!$B$10:$E$32,4,FALSE)</f>
        <v>4.5299728589420658</v>
      </c>
      <c r="JA16" s="25">
        <f>'RIMS II Type II Employment'!JA16*VLOOKUP('Equation 4 Type II FTE'!$B16,'Equation 3 FTE Conversion'!$B$10:$E$32,4,FALSE)</f>
        <v>2.9537431570109152</v>
      </c>
      <c r="JB16" s="25">
        <f>'RIMS II Type II Employment'!JB16*VLOOKUP('Equation 4 Type II FTE'!$B16,'Equation 3 FTE Conversion'!$B$10:$E$32,4,FALSE)</f>
        <v>0.16336301427371955</v>
      </c>
      <c r="JC16" s="25">
        <f>'RIMS II Type II Employment'!JC16*VLOOKUP('Equation 4 Type II FTE'!$B16,'Equation 3 FTE Conversion'!$B$10:$E$32,4,FALSE)</f>
        <v>0.15335921494542401</v>
      </c>
      <c r="JD16" s="25">
        <f>'RIMS II Type II Employment'!JD16*VLOOKUP('Equation 4 Type II FTE'!$B16,'Equation 3 FTE Conversion'!$B$10:$E$32,4,FALSE)</f>
        <v>0.19453990344248531</v>
      </c>
      <c r="JE16" s="25">
        <f>'RIMS II Type II Employment'!JE16*VLOOKUP('Equation 4 Type II FTE'!$B16,'Equation 3 FTE Conversion'!$B$10:$E$32,4,FALSE)</f>
        <v>0.16831635180520571</v>
      </c>
      <c r="JF16" s="25">
        <f>'RIMS II Type II Employment'!JF16*VLOOKUP('Equation 4 Type II FTE'!$B16,'Equation 3 FTE Conversion'!$B$10:$E$32,4,FALSE)</f>
        <v>0.13675096557514693</v>
      </c>
      <c r="JG16" s="25">
        <f>'RIMS II Type II Employment'!JG16*VLOOKUP('Equation 4 Type II FTE'!$B16,'Equation 3 FTE Conversion'!$B$10:$E$32,4,FALSE)</f>
        <v>0.17764028127623846</v>
      </c>
      <c r="JH16" s="25">
        <f>'RIMS II Type II Employment'!JH16*VLOOKUP('Equation 4 Type II FTE'!$B16,'Equation 3 FTE Conversion'!$B$10:$E$32,4,FALSE)</f>
        <v>0.1890038203190596</v>
      </c>
      <c r="JI16" s="25">
        <f>'RIMS II Type II Employment'!JI16*VLOOKUP('Equation 4 Type II FTE'!$B16,'Equation 3 FTE Conversion'!$B$10:$E$32,4,FALSE)</f>
        <v>0.17336681360201511</v>
      </c>
      <c r="JJ16" s="25">
        <f>'RIMS II Type II Employment'!JJ16*VLOOKUP('Equation 4 Type II FTE'!$B16,'Equation 3 FTE Conversion'!$B$10:$E$32,4,FALSE)</f>
        <v>0.16705373635600335</v>
      </c>
      <c r="JK16" s="25">
        <f>'RIMS II Type II Employment'!JK16*VLOOKUP('Equation 4 Type II FTE'!$B16,'Equation 3 FTE Conversion'!$B$10:$E$32,4,FALSE)</f>
        <v>0.18589584382871535</v>
      </c>
      <c r="JL16" s="25">
        <f>'RIMS II Type II Employment'!JL16*VLOOKUP('Equation 4 Type II FTE'!$B16,'Equation 3 FTE Conversion'!$B$10:$E$32,4,FALSE)</f>
        <v>0.2609729009235936</v>
      </c>
      <c r="JM16" s="25">
        <f>'RIMS II Type II Employment'!JM16*VLOOKUP('Equation 4 Type II FTE'!$B16,'Equation 3 FTE Conversion'!$B$10:$E$32,4,FALSE)</f>
        <v>0.18579871956339211</v>
      </c>
      <c r="JN16" s="25">
        <f>'RIMS II Type II Employment'!JN16*VLOOKUP('Equation 4 Type II FTE'!$B16,'Equation 3 FTE Conversion'!$B$10:$E$32,4,FALSE)</f>
        <v>0.25126047439126781</v>
      </c>
      <c r="JO16" s="25">
        <f>'RIMS II Type II Employment'!JO16*VLOOKUP('Equation 4 Type II FTE'!$B16,'Equation 3 FTE Conversion'!$B$10:$E$32,4,FALSE)</f>
        <v>0.31021490344248531</v>
      </c>
      <c r="JP16" s="25">
        <f>'RIMS II Type II Employment'!JP16*VLOOKUP('Equation 4 Type II FTE'!$B16,'Equation 3 FTE Conversion'!$B$10:$E$32,4,FALSE)</f>
        <v>0.39956922753988244</v>
      </c>
      <c r="JQ16" s="25">
        <f>'RIMS II Type II Employment'!JQ16*VLOOKUP('Equation 4 Type II FTE'!$B16,'Equation 3 FTE Conversion'!$B$10:$E$32,4,FALSE)</f>
        <v>0.18414760705289671</v>
      </c>
      <c r="JR16" s="25">
        <f>'RIMS II Type II Employment'!JR16*VLOOKUP('Equation 4 Type II FTE'!$B16,'Equation 3 FTE Conversion'!$B$10:$E$32,4,FALSE)</f>
        <v>0.23911994122586061</v>
      </c>
      <c r="JS16" s="25">
        <f>'RIMS II Type II Employment'!JS16*VLOOKUP('Equation 4 Type II FTE'!$B16,'Equation 3 FTE Conversion'!$B$10:$E$32,4,FALSE)</f>
        <v>0.30225071368597811</v>
      </c>
      <c r="JT16" s="25">
        <f>'RIMS II Type II Employment'!JT16*VLOOKUP('Equation 4 Type II FTE'!$B16,'Equation 3 FTE Conversion'!$B$10:$E$32,4,FALSE)</f>
        <v>0.14762888329135179</v>
      </c>
      <c r="JU16" s="25">
        <f>'RIMS II Type II Employment'!JU16*VLOOKUP('Equation 4 Type II FTE'!$B16,'Equation 3 FTE Conversion'!$B$10:$E$32,4,FALSE)</f>
        <v>0.23581771620486983</v>
      </c>
      <c r="JV16" s="25">
        <f>'RIMS II Type II Employment'!JV16*VLOOKUP('Equation 4 Type II FTE'!$B16,'Equation 3 FTE Conversion'!$B$10:$E$32,4,FALSE)</f>
        <v>0.25796204869857264</v>
      </c>
      <c r="JW16" s="25">
        <f>'RIMS II Type II Employment'!JW16*VLOOKUP('Equation 4 Type II FTE'!$B16,'Equation 3 FTE Conversion'!$B$10:$E$32,4,FALSE)</f>
        <v>0.36489586481947939</v>
      </c>
      <c r="JX16" s="25">
        <f>'RIMS II Type II Employment'!JX16*VLOOKUP('Equation 4 Type II FTE'!$B16,'Equation 3 FTE Conversion'!$B$10:$E$32,4,FALSE)</f>
        <v>0.3047759445843829</v>
      </c>
      <c r="JY16" s="25">
        <f>'RIMS II Type II Employment'!JY16*VLOOKUP('Equation 4 Type II FTE'!$B16,'Equation 3 FTE Conversion'!$B$10:$E$32,4,FALSE)</f>
        <v>0.13616821998320738</v>
      </c>
      <c r="JZ16" s="25">
        <f>'RIMS II Type II Employment'!JZ16*VLOOKUP('Equation 4 Type II FTE'!$B16,'Equation 3 FTE Conversion'!$B$10:$E$32,4,FALSE)</f>
        <v>0.13626534424853065</v>
      </c>
      <c r="KA16" s="25">
        <f>'RIMS II Type II Employment'!KA16*VLOOKUP('Equation 4 Type II FTE'!$B16,'Equation 3 FTE Conversion'!$B$10:$E$32,4,FALSE)</f>
        <v>7.9836146095717875E-2</v>
      </c>
      <c r="KB16" s="25">
        <f>'RIMS II Type II Employment'!KB16*VLOOKUP('Equation 4 Type II FTE'!$B16,'Equation 3 FTE Conversion'!$B$10:$E$32,4,FALSE)</f>
        <v>0.20269834172963894</v>
      </c>
      <c r="KC16" s="25">
        <f>'RIMS II Type II Employment'!KC16*VLOOKUP('Equation 4 Type II FTE'!$B16,'Equation 3 FTE Conversion'!$B$10:$E$32,4,FALSE)</f>
        <v>0.1926945424013434</v>
      </c>
      <c r="KD16" s="25">
        <f>'RIMS II Type II Employment'!KD16*VLOOKUP('Equation 4 Type II FTE'!$B16,'Equation 3 FTE Conversion'!$B$10:$E$32,4,FALSE)</f>
        <v>0.10984754408060454</v>
      </c>
      <c r="KE16" s="25">
        <f>'RIMS II Type II Employment'!KE16*VLOOKUP('Equation 4 Type II FTE'!$B16,'Equation 3 FTE Conversion'!$B$10:$E$32,4,FALSE)</f>
        <v>0.13238037363560035</v>
      </c>
      <c r="KF16" s="25">
        <f>'RIMS II Type II Employment'!KF16*VLOOKUP('Equation 4 Type II FTE'!$B16,'Equation 3 FTE Conversion'!$B$10:$E$32,4,FALSE)</f>
        <v>0.12820403022670027</v>
      </c>
      <c r="KG16" s="25">
        <f>'RIMS II Type II Employment'!KG16*VLOOKUP('Equation 4 Type II FTE'!$B16,'Equation 3 FTE Conversion'!$B$10:$E$32,4,FALSE)</f>
        <v>0.14510365239294709</v>
      </c>
      <c r="KH16" s="25">
        <f>'RIMS II Type II Employment'!KH16*VLOOKUP('Equation 4 Type II FTE'!$B16,'Equation 3 FTE Conversion'!$B$10:$E$32,4,FALSE)</f>
        <v>0.29943410999160369</v>
      </c>
      <c r="KI16" s="25">
        <f>'RIMS II Type II Employment'!KI16*VLOOKUP('Equation 4 Type II FTE'!$B16,'Equation 3 FTE Conversion'!$B$10:$E$32,4,FALSE)</f>
        <v>0.14044168765743073</v>
      </c>
      <c r="KJ16" s="25">
        <f>'RIMS II Type II Employment'!KJ16*VLOOKUP('Equation 4 Type II FTE'!$B16,'Equation 3 FTE Conversion'!$B$10:$E$32,4,FALSE)</f>
        <v>0.15811830394626364</v>
      </c>
      <c r="KK16" s="25">
        <f>'RIMS II Type II Employment'!KK16*VLOOKUP('Equation 4 Type II FTE'!$B16,'Equation 3 FTE Conversion'!$B$10:$E$32,4,FALSE)</f>
        <v>0.11266414777497902</v>
      </c>
      <c r="KL16" s="25">
        <f>'RIMS II Type II Employment'!KL16*VLOOKUP('Equation 4 Type II FTE'!$B16,'Equation 3 FTE Conversion'!$B$10:$E$32,4,FALSE)</f>
        <v>0.19492840050377833</v>
      </c>
      <c r="KM16" s="25">
        <f>'RIMS II Type II Employment'!KM16*VLOOKUP('Equation 4 Type II FTE'!$B16,'Equation 3 FTE Conversion'!$B$10:$E$32,4,FALSE)</f>
        <v>0.17832015113350128</v>
      </c>
      <c r="KN16" s="25">
        <f>'RIMS II Type II Employment'!KN16*VLOOKUP('Equation 4 Type II FTE'!$B16,'Equation 3 FTE Conversion'!$B$10:$E$32,4,FALSE)</f>
        <v>0.11305264483627205</v>
      </c>
      <c r="KO16" s="25">
        <f>'RIMS II Type II Employment'!KO16*VLOOKUP('Equation 4 Type II FTE'!$B16,'Equation 3 FTE Conversion'!$B$10:$E$32,4,FALSE)</f>
        <v>0.10353446683459278</v>
      </c>
      <c r="KP16" s="25">
        <f>'RIMS II Type II Employment'!KP16*VLOOKUP('Equation 4 Type II FTE'!$B16,'Equation 3 FTE Conversion'!$B$10:$E$32,4,FALSE)</f>
        <v>0.12276507136859782</v>
      </c>
      <c r="KQ16" s="25">
        <f>'RIMS II Type II Employment'!KQ16*VLOOKUP('Equation 4 Type II FTE'!$B16,'Equation 3 FTE Conversion'!$B$10:$E$32,4,FALSE)</f>
        <v>0.175212174643157</v>
      </c>
      <c r="KR16" s="25">
        <f>'RIMS II Type II Employment'!KR16*VLOOKUP('Equation 4 Type II FTE'!$B16,'Equation 3 FTE Conversion'!$B$10:$E$32,4,FALSE)</f>
        <v>7.9156276238455087E-2</v>
      </c>
      <c r="KS16" s="25">
        <f>'RIMS II Type II Employment'!KS16*VLOOKUP('Equation 4 Type II FTE'!$B16,'Equation 3 FTE Conversion'!$B$10:$E$32,4,FALSE)</f>
        <v>0.16889909739714526</v>
      </c>
      <c r="KT16" s="25">
        <f>'RIMS II Type II Employment'!KT16*VLOOKUP('Equation 4 Type II FTE'!$B16,'Equation 3 FTE Conversion'!$B$10:$E$32,4,FALSE)</f>
        <v>0.15821542821158688</v>
      </c>
      <c r="KU16" s="25">
        <f>'RIMS II Type II Employment'!KU16*VLOOKUP('Equation 4 Type II FTE'!$B16,'Equation 3 FTE Conversion'!$B$10:$E$32,4,FALSE)</f>
        <v>0.20065873215785054</v>
      </c>
      <c r="KV16" s="25">
        <f>'RIMS II Type II Employment'!KV16*VLOOKUP('Equation 4 Type II FTE'!$B16,'Equation 3 FTE Conversion'!$B$10:$E$32,4,FALSE)</f>
        <v>0.10547695214105793</v>
      </c>
      <c r="KW16" s="25">
        <f>'RIMS II Type II Employment'!KW16*VLOOKUP('Equation 4 Type II FTE'!$B16,'Equation 3 FTE Conversion'!$B$10:$E$32,4,FALSE)</f>
        <v>0.1926945424013434</v>
      </c>
      <c r="KX16" s="25">
        <f>'RIMS II Type II Employment'!KX16*VLOOKUP('Equation 4 Type II FTE'!$B16,'Equation 3 FTE Conversion'!$B$10:$E$32,4,FALSE)</f>
        <v>0.17754315701091519</v>
      </c>
      <c r="KY16" s="25">
        <f>'RIMS II Type II Employment'!KY16*VLOOKUP('Equation 4 Type II FTE'!$B16,'Equation 3 FTE Conversion'!$B$10:$E$32,4,FALSE)</f>
        <v>0.17628054156171283</v>
      </c>
      <c r="KZ16" s="25">
        <f>'RIMS II Type II Employment'!KZ16*VLOOKUP('Equation 4 Type II FTE'!$B16,'Equation 3 FTE Conversion'!$B$10:$E$32,4,FALSE)</f>
        <v>0.17453230478589421</v>
      </c>
      <c r="LA16" s="25">
        <f>'RIMS II Type II Employment'!LA16*VLOOKUP('Equation 4 Type II FTE'!$B16,'Equation 3 FTE Conversion'!$B$10:$E$32,4,FALSE)</f>
        <v>0.17569779596977331</v>
      </c>
      <c r="LB16" s="25">
        <f>'RIMS II Type II Employment'!LB16*VLOOKUP('Equation 4 Type II FTE'!$B16,'Equation 3 FTE Conversion'!$B$10:$E$32,4,FALSE)</f>
        <v>0.1938600335852225</v>
      </c>
      <c r="LC16" s="25">
        <f>'RIMS II Type II Employment'!LC16*VLOOKUP('Equation 4 Type II FTE'!$B16,'Equation 3 FTE Conversion'!$B$10:$E$32,4,FALSE)</f>
        <v>0.19755075566750629</v>
      </c>
      <c r="LD16" s="25">
        <f>'RIMS II Type II Employment'!LD16*VLOOKUP('Equation 4 Type II FTE'!$B16,'Equation 3 FTE Conversion'!$B$10:$E$32,4,FALSE)</f>
        <v>0.21007978589420653</v>
      </c>
      <c r="LE16" s="25">
        <f>'RIMS II Type II Employment'!LE16*VLOOKUP('Equation 4 Type II FTE'!$B16,'Equation 3 FTE Conversion'!$B$10:$E$32,4,FALSE)</f>
        <v>0.19764787993282953</v>
      </c>
      <c r="LF16" s="25">
        <f>'RIMS II Type II Employment'!LF16*VLOOKUP('Equation 4 Type II FTE'!$B16,'Equation 3 FTE Conversion'!$B$10:$E$32,4,FALSE)</f>
        <v>0.21075965575146935</v>
      </c>
      <c r="LG16" s="25">
        <f>'RIMS II Type II Employment'!LG16*VLOOKUP('Equation 4 Type II FTE'!$B16,'Equation 3 FTE Conversion'!$B$10:$E$32,4,FALSE)</f>
        <v>0.21202227120067169</v>
      </c>
      <c r="LH16" s="25">
        <f>'RIMS II Type II Employment'!LH16*VLOOKUP('Equation 4 Type II FTE'!$B16,'Equation 3 FTE Conversion'!$B$10:$E$32,4,FALSE)</f>
        <v>0.27321055835432406</v>
      </c>
      <c r="LI16" s="25">
        <f>'RIMS II Type II Employment'!LI16*VLOOKUP('Equation 4 Type II FTE'!$B16,'Equation 3 FTE Conversion'!$B$10:$E$32,4,FALSE)</f>
        <v>0.39937497900923591</v>
      </c>
      <c r="LJ16" s="25">
        <f>'RIMS II Type II Employment'!LJ16*VLOOKUP('Equation 4 Type II FTE'!$B16,'Equation 3 FTE Conversion'!$B$10:$E$32,4,FALSE)</f>
        <v>0.15015411418975649</v>
      </c>
      <c r="LK16" s="25">
        <f>'RIMS II Type II Employment'!LK16*VLOOKUP('Equation 4 Type II FTE'!$B16,'Equation 3 FTE Conversion'!$B$10:$E$32,4,FALSE)</f>
        <v>0.18317636439966414</v>
      </c>
      <c r="LL16" s="25">
        <f>'RIMS II Type II Employment'!LL16*VLOOKUP('Equation 4 Type II FTE'!$B16,'Equation 3 FTE Conversion'!$B$10:$E$32,4,FALSE)</f>
        <v>0.19861912258606212</v>
      </c>
      <c r="LM16" s="25">
        <f>'RIMS II Type II Employment'!LM16*VLOOKUP('Equation 4 Type II FTE'!$B16,'Equation 3 FTE Conversion'!$B$10:$E$32,4,FALSE)</f>
        <v>0.20794305205709487</v>
      </c>
      <c r="LN16" s="25">
        <f>'RIMS II Type II Employment'!LN16*VLOOKUP('Equation 4 Type II FTE'!$B16,'Equation 3 FTE Conversion'!$B$10:$E$32,4,FALSE)</f>
        <v>0.20298971452560871</v>
      </c>
      <c r="LO16" s="25">
        <f>'RIMS II Type II Employment'!LO16*VLOOKUP('Equation 4 Type II FTE'!$B16,'Equation 3 FTE Conversion'!$B$10:$E$32,4,FALSE)</f>
        <v>0.13655671704450043</v>
      </c>
      <c r="LP16" s="25">
        <f>'RIMS II Type II Employment'!LP16*VLOOKUP('Equation 4 Type II FTE'!$B16,'Equation 3 FTE Conversion'!$B$10:$E$32,4,FALSE)</f>
        <v>0.21532449622166247</v>
      </c>
      <c r="LQ16" s="25">
        <f>'RIMS II Type II Employment'!LQ16*VLOOKUP('Equation 4 Type II FTE'!$B16,'Equation 3 FTE Conversion'!$B$10:$E$32,4,FALSE)</f>
        <v>0.18803257766582701</v>
      </c>
      <c r="LR16" s="25">
        <f>'RIMS II Type II Employment'!LR16*VLOOKUP('Equation 4 Type II FTE'!$B16,'Equation 3 FTE Conversion'!$B$10:$E$32,4,FALSE)</f>
        <v>0.19473415197313182</v>
      </c>
      <c r="LS16" s="25">
        <f>'RIMS II Type II Employment'!LS16*VLOOKUP('Equation 4 Type II FTE'!$B16,'Equation 3 FTE Conversion'!$B$10:$E$32,4,FALSE)</f>
        <v>0.26680035684298908</v>
      </c>
      <c r="LT16" s="25">
        <f>'RIMS II Type II Employment'!LT16*VLOOKUP('Equation 4 Type II FTE'!$B16,'Equation 3 FTE Conversion'!$B$10:$E$32,4,FALSE)</f>
        <v>0.16404288413098236</v>
      </c>
      <c r="LU16" s="25">
        <f>'RIMS II Type II Employment'!LU16*VLOOKUP('Equation 4 Type II FTE'!$B16,'Equation 3 FTE Conversion'!$B$10:$E$32,4,FALSE)</f>
        <v>0.21979221242653232</v>
      </c>
      <c r="LV16" s="25">
        <f>'RIMS II Type II Employment'!LV16*VLOOKUP('Equation 4 Type II FTE'!$B16,'Equation 3 FTE Conversion'!$B$10:$E$32,4,FALSE)</f>
        <v>0.21299351385390428</v>
      </c>
      <c r="LW16" s="25">
        <f>'RIMS II Type II Employment'!LW16*VLOOKUP('Equation 4 Type II FTE'!$B16,'Equation 3 FTE Conversion'!$B$10:$E$32,4,FALSE)</f>
        <v>0.22833914777497902</v>
      </c>
      <c r="LX16" s="25">
        <f>'RIMS II Type II Employment'!LX16*VLOOKUP('Equation 4 Type II FTE'!$B16,'Equation 3 FTE Conversion'!$B$10:$E$32,4,FALSE)</f>
        <v>0.22620241393786733</v>
      </c>
      <c r="LY16" s="25">
        <f>'RIMS II Type II Employment'!LY16*VLOOKUP('Equation 4 Type II FTE'!$B16,'Equation 3 FTE Conversion'!$B$10:$E$32,4,FALSE)</f>
        <v>0.20162997481108313</v>
      </c>
      <c r="LZ16" s="25">
        <f>'RIMS II Type II Employment'!LZ16*VLOOKUP('Equation 4 Type II FTE'!$B16,'Equation 3 FTE Conversion'!$B$10:$E$32,4,FALSE)</f>
        <v>0.1977450041981528</v>
      </c>
      <c r="MA16" s="25">
        <f>'RIMS II Type II Employment'!MA16*VLOOKUP('Equation 4 Type II FTE'!$B16,'Equation 3 FTE Conversion'!$B$10:$E$32,4,FALSE)</f>
        <v>0.15063973551637277</v>
      </c>
      <c r="MB16" s="25">
        <f>'RIMS II Type II Employment'!MB16*VLOOKUP('Equation 4 Type II FTE'!$B16,'Equation 3 FTE Conversion'!$B$10:$E$32,4,FALSE)</f>
        <v>0.22775640218303944</v>
      </c>
      <c r="MC16" s="25">
        <f>'RIMS II Type II Employment'!MC16*VLOOKUP('Equation 4 Type II FTE'!$B16,'Equation 3 FTE Conversion'!$B$10:$E$32,4,FALSE)</f>
        <v>0.23125287573467673</v>
      </c>
      <c r="MD16" s="25">
        <f>'RIMS II Type II Employment'!MD16*VLOOKUP('Equation 4 Type II FTE'!$B16,'Equation 3 FTE Conversion'!$B$10:$E$32,4,FALSE)</f>
        <v>0.24465602434928632</v>
      </c>
      <c r="ME16" s="25">
        <f>'RIMS II Type II Employment'!ME16*VLOOKUP('Equation 4 Type II FTE'!$B16,'Equation 3 FTE Conversion'!$B$10:$E$32,4,FALSE)</f>
        <v>0.23785732577665827</v>
      </c>
      <c r="MF16" s="25">
        <f>'RIMS II Type II Employment'!MF16*VLOOKUP('Equation 4 Type II FTE'!$B16,'Equation 3 FTE Conversion'!$B$10:$E$32,4,FALSE)</f>
        <v>0.24698700671704452</v>
      </c>
      <c r="MG16" s="25">
        <f>'RIMS II Type II Employment'!MG16*VLOOKUP('Equation 4 Type II FTE'!$B16,'Equation 3 FTE Conversion'!$B$10:$E$32,4,FALSE)</f>
        <v>0.24630713685978167</v>
      </c>
      <c r="MH16" s="25">
        <f>'RIMS II Type II Employment'!MH16*VLOOKUP('Equation 4 Type II FTE'!$B16,'Equation 3 FTE Conversion'!$B$10:$E$32,4,FALSE)</f>
        <v>0.28369997900923594</v>
      </c>
      <c r="MI16" s="25">
        <f>'RIMS II Type II Employment'!MI16*VLOOKUP('Equation 4 Type II FTE'!$B16,'Equation 3 FTE Conversion'!$B$10:$E$32,4,FALSE)</f>
        <v>0.29982260705289671</v>
      </c>
      <c r="MJ16" s="25">
        <f>'RIMS II Type II Employment'!MJ16*VLOOKUP('Equation 4 Type II FTE'!$B16,'Equation 3 FTE Conversion'!$B$10:$E$32,4,FALSE)</f>
        <v>0.36003965155331652</v>
      </c>
      <c r="MK16" s="25">
        <f>'RIMS II Type II Employment'!MK16*VLOOKUP('Equation 4 Type II FTE'!$B16,'Equation 3 FTE Conversion'!$B$10:$E$32,4,FALSE)</f>
        <v>0.18453610411418975</v>
      </c>
      <c r="ML16" s="25">
        <f>'RIMS II Type II Employment'!ML16*VLOOKUP('Equation 4 Type II FTE'!$B16,'Equation 3 FTE Conversion'!$B$10:$E$32,4,FALSE)</f>
        <v>0.23979981108312343</v>
      </c>
      <c r="MM16" s="25">
        <f>'RIMS II Type II Employment'!MM16*VLOOKUP('Equation 4 Type II FTE'!$B16,'Equation 3 FTE Conversion'!$B$10:$E$32,4,FALSE)</f>
        <v>0.13170050377833753</v>
      </c>
      <c r="MN16" s="25">
        <f>'RIMS II Type II Employment'!MN16*VLOOKUP('Equation 4 Type II FTE'!$B16,'Equation 3 FTE Conversion'!$B$10:$E$32,4,FALSE)</f>
        <v>0.16064353484466834</v>
      </c>
      <c r="MO16" s="25">
        <f>'RIMS II Type II Employment'!MO16*VLOOKUP('Equation 4 Type II FTE'!$B16,'Equation 3 FTE Conversion'!$B$10:$E$32,4,FALSE)</f>
        <v>0.25106622586062133</v>
      </c>
      <c r="MP16" s="25">
        <f>'RIMS II Type II Employment'!MP16*VLOOKUP('Equation 4 Type II FTE'!$B16,'Equation 3 FTE Conversion'!$B$10:$E$32,4,FALSE)</f>
        <v>0.29525776658270358</v>
      </c>
      <c r="MQ16" s="25">
        <f>'RIMS II Type II Employment'!MQ16*VLOOKUP('Equation 4 Type II FTE'!$B16,'Equation 3 FTE Conversion'!$B$10:$E$32,4,FALSE)</f>
        <v>0.19628814021830393</v>
      </c>
      <c r="MR16" s="25">
        <f>'RIMS II Type II Employment'!MR16*VLOOKUP('Equation 4 Type II FTE'!$B16,'Equation 3 FTE Conversion'!$B$10:$E$32,4,FALSE)</f>
        <v>0.25174609571788409</v>
      </c>
      <c r="MS16" s="25">
        <f>'RIMS II Type II Employment'!MS16*VLOOKUP('Equation 4 Type II FTE'!$B16,'Equation 3 FTE Conversion'!$B$10:$E$32,4,FALSE)</f>
        <v>0.20910854324097394</v>
      </c>
      <c r="MT16" s="25">
        <f>'RIMS II Type II Employment'!MT16*VLOOKUP('Equation 4 Type II FTE'!$B16,'Equation 3 FTE Conversion'!$B$10:$E$32,4,FALSE)</f>
        <v>0.3137113769941226</v>
      </c>
      <c r="MU16" s="25">
        <f>'RIMS II Type II Employment'!MU16*VLOOKUP('Equation 4 Type II FTE'!$B16,'Equation 3 FTE Conversion'!$B$10:$E$32,4,FALSE)</f>
        <v>0.36761534424853065</v>
      </c>
      <c r="MV16" s="25">
        <f>'RIMS II Type II Employment'!MV16*VLOOKUP('Equation 4 Type II FTE'!$B16,'Equation 3 FTE Conversion'!$B$10:$E$32,4,FALSE)</f>
        <v>0.26087577665827033</v>
      </c>
      <c r="MW16" s="25">
        <f>'RIMS II Type II Employment'!MW16*VLOOKUP('Equation 4 Type II FTE'!$B16,'Equation 3 FTE Conversion'!$B$10:$E$32,4,FALSE)</f>
        <v>0.18812970193115031</v>
      </c>
      <c r="MX16" s="25">
        <f>'RIMS II Type II Employment'!MX16*VLOOKUP('Equation 4 Type II FTE'!$B16,'Equation 3 FTE Conversion'!$B$10:$E$32,4,FALSE)</f>
        <v>0.17666903862300587</v>
      </c>
      <c r="MY16" s="25">
        <f>'RIMS II Type II Employment'!MY16*VLOOKUP('Equation 4 Type II FTE'!$B16,'Equation 3 FTE Conversion'!$B$10:$E$32,4,FALSE)</f>
        <v>0.19123767842149453</v>
      </c>
      <c r="MZ16" s="25">
        <f>'RIMS II Type II Employment'!MZ16*VLOOKUP('Equation 4 Type II FTE'!$B16,'Equation 3 FTE Conversion'!$B$10:$E$32,4,FALSE)</f>
        <v>0.12732991183879092</v>
      </c>
      <c r="NA16" s="25">
        <f>'RIMS II Type II Employment'!NA16*VLOOKUP('Equation 4 Type II FTE'!$B16,'Equation 3 FTE Conversion'!$B$10:$E$32,4,FALSE)</f>
        <v>0.2671888539042821</v>
      </c>
      <c r="NB16" s="25">
        <f>'RIMS II Type II Employment'!NB16*VLOOKUP('Equation 4 Type II FTE'!$B16,'Equation 3 FTE Conversion'!$B$10:$E$32,4,FALSE)</f>
        <v>0.13704233837111671</v>
      </c>
      <c r="NC16" s="25">
        <f>'RIMS II Type II Employment'!NC16*VLOOKUP('Equation 4 Type II FTE'!$B16,'Equation 3 FTE Conversion'!$B$10:$E$32,4,FALSE)</f>
        <v>0.22290018891687657</v>
      </c>
      <c r="ND16" s="25">
        <f>'RIMS II Type II Employment'!ND16*VLOOKUP('Equation 4 Type II FTE'!$B16,'Equation 3 FTE Conversion'!$B$10:$E$32,4,FALSE)</f>
        <v>0.22066633081444165</v>
      </c>
      <c r="NE16" s="25">
        <f>'RIMS II Type II Employment'!NE16*VLOOKUP('Equation 4 Type II FTE'!$B16,'Equation 3 FTE Conversion'!$B$10:$E$32,4,FALSE)</f>
        <v>0.20007598656591097</v>
      </c>
      <c r="NF16" s="25">
        <f>'RIMS II Type II Employment'!NF16*VLOOKUP('Equation 4 Type II FTE'!$B16,'Equation 3 FTE Conversion'!$B$10:$E$32,4,FALSE)</f>
        <v>0.20444657850545758</v>
      </c>
      <c r="NG16" s="332">
        <f>'RIMS II Type II Employment'!NG16*VLOOKUP('Equation 4 Type II FTE'!$B16,'Equation 3 FTE Conversion'!$B$10:$E$32,4,FALSE)</f>
        <v>0.37723064651553317</v>
      </c>
      <c r="NH16" s="378">
        <f>'RIMS II Type II Employment'!NH16*VLOOKUP('Equation 4 Type II FTE'!$B16,'Equation 3 FTE Conversion'!$B$10:$E$32,4,FALSE)</f>
        <v>0.22280306465155331</v>
      </c>
      <c r="NI16" s="332">
        <f>'RIMS II Type II Employment'!NI16*VLOOKUP('Equation 4 Type II FTE'!$B16,'Equation 3 FTE Conversion'!$B$10:$E$32,4,FALSE)</f>
        <v>0.18249649454240136</v>
      </c>
      <c r="NJ16" s="334">
        <f>'RIMS II Type II Employment'!NJ16*VLOOKUP('Equation 4 Type II FTE'!$B16,'Equation 3 FTE Conversion'!$B$10:$E$32,4,FALSE)</f>
        <v>0.2434905331654072</v>
      </c>
    </row>
    <row r="17" spans="2:374" x14ac:dyDescent="0.3">
      <c r="B17" s="83" t="s">
        <v>405</v>
      </c>
      <c r="C17" s="25">
        <f>'RIMS II Type II Employment'!C17*VLOOKUP('Equation 4 Type II FTE'!$B17,'Equation 3 FTE Conversion'!$B$10:$E$32,4,FALSE)</f>
        <v>0.31997516914749663</v>
      </c>
      <c r="D17" s="25">
        <f>'RIMS II Type II Employment'!D17*VLOOKUP('Equation 4 Type II FTE'!$B17,'Equation 3 FTE Conversion'!$B$10:$E$32,4,FALSE)</f>
        <v>0.29539147496617052</v>
      </c>
      <c r="E17" s="25">
        <f>'RIMS II Type II Employment'!E17*VLOOKUP('Equation 4 Type II FTE'!$B17,'Equation 3 FTE Conversion'!$B$10:$E$32,4,FALSE)</f>
        <v>0.22270504059539917</v>
      </c>
      <c r="F17" s="25">
        <f>'RIMS II Type II Employment'!F17*VLOOKUP('Equation 4 Type II FTE'!$B17,'Equation 3 FTE Conversion'!$B$10:$E$32,4,FALSE)</f>
        <v>0.34813995263870096</v>
      </c>
      <c r="G17" s="25">
        <f>'RIMS II Type II Employment'!G17*VLOOKUP('Equation 4 Type II FTE'!$B17,'Equation 3 FTE Conversion'!$B$10:$E$32,4,FALSE)</f>
        <v>0.24864374154262517</v>
      </c>
      <c r="H17" s="25">
        <f>'RIMS II Type II Employment'!H17*VLOOKUP('Equation 4 Type II FTE'!$B17,'Equation 3 FTE Conversion'!$B$10:$E$32,4,FALSE)</f>
        <v>0.62698098782138023</v>
      </c>
      <c r="I17" s="25">
        <f>'RIMS II Type II Employment'!I17*VLOOKUP('Equation 4 Type II FTE'!$B17,'Equation 3 FTE Conversion'!$B$10:$E$32,4,FALSE)</f>
        <v>0.29316539242219214</v>
      </c>
      <c r="J17" s="25">
        <f>'RIMS II Type II Employment'!J17*VLOOKUP('Equation 4 Type II FTE'!$B17,'Equation 3 FTE Conversion'!$B$10:$E$32,4,FALSE)</f>
        <v>0.73722046684709064</v>
      </c>
      <c r="K17" s="25">
        <f>'RIMS II Type II Employment'!K17*VLOOKUP('Equation 4 Type II FTE'!$B17,'Equation 3 FTE Conversion'!$B$10:$E$32,4,FALSE)</f>
        <v>0.21873680649526386</v>
      </c>
      <c r="L17" s="25">
        <f>'RIMS II Type II Employment'!L17*VLOOKUP('Equation 4 Type II FTE'!$B17,'Equation 3 FTE Conversion'!$B$10:$E$32,4,FALSE)</f>
        <v>0.33217023004059537</v>
      </c>
      <c r="M17" s="25">
        <f>'RIMS II Type II Employment'!M17*VLOOKUP('Equation 4 Type II FTE'!$B17,'Equation 3 FTE Conversion'!$B$10:$E$32,4,FALSE)</f>
        <v>0.15679364005412719</v>
      </c>
      <c r="N17" s="25">
        <f>'RIMS II Type II Employment'!N17*VLOOKUP('Equation 4 Type II FTE'!$B17,'Equation 3 FTE Conversion'!$B$10:$E$32,4,FALSE)</f>
        <v>0.3231691136671177</v>
      </c>
      <c r="O17" s="25">
        <f>'RIMS II Type II Employment'!O17*VLOOKUP('Equation 4 Type II FTE'!$B17,'Equation 3 FTE Conversion'!$B$10:$E$32,4,FALSE)</f>
        <v>0.11633700947225981</v>
      </c>
      <c r="P17" s="25">
        <f>'RIMS II Type II Employment'!P17*VLOOKUP('Equation 4 Type II FTE'!$B17,'Equation 3 FTE Conversion'!$B$10:$E$32,4,FALSE)</f>
        <v>0.16366546008119079</v>
      </c>
      <c r="Q17" s="25">
        <f>'RIMS II Type II Employment'!Q17*VLOOKUP('Equation 4 Type II FTE'!$B17,'Equation 3 FTE Conversion'!$B$10:$E$32,4,FALSE)</f>
        <v>0</v>
      </c>
      <c r="R17" s="25">
        <f>'RIMS II Type II Employment'!R17*VLOOKUP('Equation 4 Type II FTE'!$B17,'Equation 3 FTE Conversion'!$B$10:$E$32,4,FALSE)</f>
        <v>0.18379698917456022</v>
      </c>
      <c r="S17" s="25">
        <f>'RIMS II Type II Employment'!S17*VLOOKUP('Equation 4 Type II FTE'!$B17,'Equation 3 FTE Conversion'!$B$10:$E$32,4,FALSE)</f>
        <v>0.15118004059539919</v>
      </c>
      <c r="T17" s="25">
        <f>'RIMS II Type II Employment'!T17*VLOOKUP('Equation 4 Type II FTE'!$B17,'Equation 3 FTE Conversion'!$B$10:$E$32,4,FALSE)</f>
        <v>0.16414939106901216</v>
      </c>
      <c r="U17" s="25">
        <f>'RIMS II Type II Employment'!U17*VLOOKUP('Equation 4 Type II FTE'!$B17,'Equation 3 FTE Conversion'!$B$10:$E$32,4,FALSE)</f>
        <v>0.18157090663058184</v>
      </c>
      <c r="V17" s="25">
        <f>'RIMS II Type II Employment'!V17*VLOOKUP('Equation 4 Type II FTE'!$B17,'Equation 3 FTE Conversion'!$B$10:$E$32,4,FALSE)</f>
        <v>0.16918227334235453</v>
      </c>
      <c r="W17" s="25">
        <f>'RIMS II Type II Employment'!W17*VLOOKUP('Equation 4 Type II FTE'!$B17,'Equation 3 FTE Conversion'!$B$10:$E$32,4,FALSE)</f>
        <v>0.10027050067658998</v>
      </c>
      <c r="X17" s="25">
        <f>'RIMS II Type II Employment'!X17*VLOOKUP('Equation 4 Type II FTE'!$B17,'Equation 3 FTE Conversion'!$B$10:$E$32,4,FALSE)</f>
        <v>9.5721549391069014E-2</v>
      </c>
      <c r="Y17" s="25">
        <f>'RIMS II Type II Employment'!Y17*VLOOKUP('Equation 4 Type II FTE'!$B17,'Equation 3 FTE Conversion'!$B$10:$E$32,4,FALSE)</f>
        <v>0.12349918809201622</v>
      </c>
      <c r="Z17" s="25">
        <f>'RIMS II Type II Employment'!Z17*VLOOKUP('Equation 4 Type II FTE'!$B17,'Equation 3 FTE Conversion'!$B$10:$E$32,4,FALSE)</f>
        <v>0.28464820703653582</v>
      </c>
      <c r="AA17" s="25">
        <f>'RIMS II Type II Employment'!AA17*VLOOKUP('Equation 4 Type II FTE'!$B17,'Equation 3 FTE Conversion'!$B$10:$E$32,4,FALSE)</f>
        <v>0.25280554803788902</v>
      </c>
      <c r="AB17" s="25">
        <f>'RIMS II Type II Employment'!AB17*VLOOKUP('Equation 4 Type II FTE'!$B17,'Equation 3 FTE Conversion'!$B$10:$E$32,4,FALSE)</f>
        <v>0.24864374154262517</v>
      </c>
      <c r="AC17" s="25">
        <f>'RIMS II Type II Employment'!AC17*VLOOKUP('Equation 4 Type II FTE'!$B17,'Equation 3 FTE Conversion'!$B$10:$E$32,4,FALSE)</f>
        <v>0.25116018267929635</v>
      </c>
      <c r="AD17" s="25">
        <f>'RIMS II Type II Employment'!AD17*VLOOKUP('Equation 4 Type II FTE'!$B17,'Equation 3 FTE Conversion'!$B$10:$E$32,4,FALSE)</f>
        <v>0.41443849797023002</v>
      </c>
      <c r="AE17" s="25">
        <f>'RIMS II Type II Employment'!AE17*VLOOKUP('Equation 4 Type II FTE'!$B17,'Equation 3 FTE Conversion'!$B$10:$E$32,4,FALSE)</f>
        <v>0.31513585926928278</v>
      </c>
      <c r="AF17" s="25">
        <f>'RIMS II Type II Employment'!AF17*VLOOKUP('Equation 4 Type II FTE'!$B17,'Equation 3 FTE Conversion'!$B$10:$E$32,4,FALSE)</f>
        <v>0.30090828822733423</v>
      </c>
      <c r="AG17" s="25">
        <f>'RIMS II Type II Employment'!AG17*VLOOKUP('Equation 4 Type II FTE'!$B17,'Equation 3 FTE Conversion'!$B$10:$E$32,4,FALSE)</f>
        <v>0.29742398511502033</v>
      </c>
      <c r="AH17" s="25">
        <f>'RIMS II Type II Employment'!AH17*VLOOKUP('Equation 4 Type II FTE'!$B17,'Equation 3 FTE Conversion'!$B$10:$E$32,4,FALSE)</f>
        <v>0.20625138700947226</v>
      </c>
      <c r="AI17" s="25">
        <f>'RIMS II Type II Employment'!AI17*VLOOKUP('Equation 4 Type II FTE'!$B17,'Equation 3 FTE Conversion'!$B$10:$E$32,4,FALSE)</f>
        <v>0.22560862652232747</v>
      </c>
      <c r="AJ17" s="25">
        <f>'RIMS II Type II Employment'!AJ17*VLOOKUP('Equation 4 Type II FTE'!$B17,'Equation 3 FTE Conversion'!$B$10:$E$32,4,FALSE)</f>
        <v>0.17082763870094722</v>
      </c>
      <c r="AK17" s="25">
        <f>'RIMS II Type II Employment'!AK17*VLOOKUP('Equation 4 Type II FTE'!$B17,'Equation 3 FTE Conversion'!$B$10:$E$32,4,FALSE)</f>
        <v>0.23664225304465492</v>
      </c>
      <c r="AL17" s="25">
        <f>'RIMS II Type II Employment'!AL17*VLOOKUP('Equation 4 Type II FTE'!$B17,'Equation 3 FTE Conversion'!$B$10:$E$32,4,FALSE)</f>
        <v>0.2080903247631935</v>
      </c>
      <c r="AM17" s="25">
        <f>'RIMS II Type II Employment'!AM17*VLOOKUP('Equation 4 Type II FTE'!$B17,'Equation 3 FTE Conversion'!$B$10:$E$32,4,FALSE)</f>
        <v>0.24012655615696885</v>
      </c>
      <c r="AN17" s="25">
        <f>'RIMS II Type II Employment'!AN17*VLOOKUP('Equation 4 Type II FTE'!$B17,'Equation 3 FTE Conversion'!$B$10:$E$32,4,FALSE)</f>
        <v>0.16318152909336942</v>
      </c>
      <c r="AO17" s="25">
        <f>'RIMS II Type II Employment'!AO17*VLOOKUP('Equation 4 Type II FTE'!$B17,'Equation 3 FTE Conversion'!$B$10:$E$32,4,FALSE)</f>
        <v>0.17924803788903923</v>
      </c>
      <c r="AP17" s="25">
        <f>'RIMS II Type II Employment'!AP17*VLOOKUP('Equation 4 Type II FTE'!$B17,'Equation 3 FTE Conversion'!$B$10:$E$32,4,FALSE)</f>
        <v>0.25048267929634638</v>
      </c>
      <c r="AQ17" s="25">
        <f>'RIMS II Type II Employment'!AQ17*VLOOKUP('Equation 4 Type II FTE'!$B17,'Equation 3 FTE Conversion'!$B$10:$E$32,4,FALSE)</f>
        <v>0.1381139039242219</v>
      </c>
      <c r="AR17" s="25">
        <f>'RIMS II Type II Employment'!AR17*VLOOKUP('Equation 4 Type II FTE'!$B17,'Equation 3 FTE Conversion'!$B$10:$E$32,4,FALSE)</f>
        <v>0.19918599458728012</v>
      </c>
      <c r="AS17" s="25">
        <f>'RIMS II Type II Employment'!AS17*VLOOKUP('Equation 4 Type II FTE'!$B17,'Equation 3 FTE Conversion'!$B$10:$E$32,4,FALSE)</f>
        <v>0.20586424221921515</v>
      </c>
      <c r="AT17" s="25">
        <f>'RIMS II Type II Employment'!AT17*VLOOKUP('Equation 4 Type II FTE'!$B17,'Equation 3 FTE Conversion'!$B$10:$E$32,4,FALSE)</f>
        <v>0.36827148173207036</v>
      </c>
      <c r="AU17" s="25">
        <f>'RIMS II Type II Employment'!AU17*VLOOKUP('Equation 4 Type II FTE'!$B17,'Equation 3 FTE Conversion'!$B$10:$E$32,4,FALSE)</f>
        <v>0.24738552097428956</v>
      </c>
      <c r="AV17" s="25">
        <f>'RIMS II Type II Employment'!AV17*VLOOKUP('Equation 4 Type II FTE'!$B17,'Equation 3 FTE Conversion'!$B$10:$E$32,4,FALSE)</f>
        <v>0.54093805818673879</v>
      </c>
      <c r="AW17" s="25">
        <f>'RIMS II Type II Employment'!AW17*VLOOKUP('Equation 4 Type II FTE'!$B17,'Equation 3 FTE Conversion'!$B$10:$E$32,4,FALSE)</f>
        <v>0.17402158322056832</v>
      </c>
      <c r="AX17" s="25">
        <f>'RIMS II Type II Employment'!AX17*VLOOKUP('Equation 4 Type II FTE'!$B17,'Equation 3 FTE Conversion'!$B$10:$E$32,4,FALSE)</f>
        <v>0.28406748985115016</v>
      </c>
      <c r="AY17" s="25">
        <f>'RIMS II Type II Employment'!AY17*VLOOKUP('Equation 4 Type II FTE'!$B17,'Equation 3 FTE Conversion'!$B$10:$E$32,4,FALSE)</f>
        <v>0.13433924221921514</v>
      </c>
      <c r="AZ17" s="25">
        <f>'RIMS II Type II Employment'!AZ17*VLOOKUP('Equation 4 Type II FTE'!$B17,'Equation 3 FTE Conversion'!$B$10:$E$32,4,FALSE)</f>
        <v>0.28222855209742898</v>
      </c>
      <c r="BA17" s="25">
        <f>'RIMS II Type II Employment'!BA17*VLOOKUP('Equation 4 Type II FTE'!$B17,'Equation 3 FTE Conversion'!$B$10:$E$32,4,FALSE)</f>
        <v>0.27129171177266576</v>
      </c>
      <c r="BB17" s="25">
        <f>'RIMS II Type II Employment'!BB17*VLOOKUP('Equation 4 Type II FTE'!$B17,'Equation 3 FTE Conversion'!$B$10:$E$32,4,FALSE)</f>
        <v>0.29026180649526384</v>
      </c>
      <c r="BC17" s="25">
        <f>'RIMS II Type II Employment'!BC17*VLOOKUP('Equation 4 Type II FTE'!$B17,'Equation 3 FTE Conversion'!$B$10:$E$32,4,FALSE)</f>
        <v>0.21399428281461433</v>
      </c>
      <c r="BD17" s="25">
        <f>'RIMS II Type II Employment'!BD17*VLOOKUP('Equation 4 Type II FTE'!$B17,'Equation 3 FTE Conversion'!$B$10:$E$32,4,FALSE)</f>
        <v>0.24012655615696885</v>
      </c>
      <c r="BE17" s="25">
        <f>'RIMS II Type II Employment'!BE17*VLOOKUP('Equation 4 Type II FTE'!$B17,'Equation 3 FTE Conversion'!$B$10:$E$32,4,FALSE)</f>
        <v>0.23557760487144791</v>
      </c>
      <c r="BF17" s="25">
        <f>'RIMS II Type II Employment'!BF17*VLOOKUP('Equation 4 Type II FTE'!$B17,'Equation 3 FTE Conversion'!$B$10:$E$32,4,FALSE)</f>
        <v>0.22193075101488496</v>
      </c>
      <c r="BG17" s="25">
        <f>'RIMS II Type II Employment'!BG17*VLOOKUP('Equation 4 Type II FTE'!$B17,'Equation 3 FTE Conversion'!$B$10:$E$32,4,FALSE)</f>
        <v>0.20479959404600812</v>
      </c>
      <c r="BH17" s="25">
        <f>'RIMS II Type II Employment'!BH17*VLOOKUP('Equation 4 Type II FTE'!$B17,'Equation 3 FTE Conversion'!$B$10:$E$32,4,FALSE)</f>
        <v>0.23315794993234099</v>
      </c>
      <c r="BI17" s="25">
        <f>'RIMS II Type II Employment'!BI17*VLOOKUP('Equation 4 Type II FTE'!$B17,'Equation 3 FTE Conversion'!$B$10:$E$32,4,FALSE)</f>
        <v>0.24148156292286874</v>
      </c>
      <c r="BJ17" s="25">
        <f>'RIMS II Type II Employment'!BJ17*VLOOKUP('Equation 4 Type II FTE'!$B17,'Equation 3 FTE Conversion'!$B$10:$E$32,4,FALSE)</f>
        <v>0.22009181326116373</v>
      </c>
      <c r="BK17" s="25">
        <f>'RIMS II Type II Employment'!BK17*VLOOKUP('Equation 4 Type II FTE'!$B17,'Equation 3 FTE Conversion'!$B$10:$E$32,4,FALSE)</f>
        <v>0.22831864005412719</v>
      </c>
      <c r="BL17" s="25">
        <f>'RIMS II Type II Employment'!BL17*VLOOKUP('Equation 4 Type II FTE'!$B17,'Equation 3 FTE Conversion'!$B$10:$E$32,4,FALSE)</f>
        <v>0.25648342354533155</v>
      </c>
      <c r="BM17" s="25">
        <f>'RIMS II Type II Employment'!BM17*VLOOKUP('Equation 4 Type II FTE'!$B17,'Equation 3 FTE Conversion'!$B$10:$E$32,4,FALSE)</f>
        <v>0.2707109945872801</v>
      </c>
      <c r="BN17" s="25">
        <f>'RIMS II Type II Employment'!BN17*VLOOKUP('Equation 4 Type II FTE'!$B17,'Equation 3 FTE Conversion'!$B$10:$E$32,4,FALSE)</f>
        <v>0.22464076454668469</v>
      </c>
      <c r="BO17" s="25">
        <f>'RIMS II Type II Employment'!BO17*VLOOKUP('Equation 4 Type II FTE'!$B17,'Equation 3 FTE Conversion'!$B$10:$E$32,4,FALSE)</f>
        <v>0.2068321041948579</v>
      </c>
      <c r="BP17" s="25">
        <f>'RIMS II Type II Employment'!BP17*VLOOKUP('Equation 4 Type II FTE'!$B17,'Equation 3 FTE Conversion'!$B$10:$E$32,4,FALSE)</f>
        <v>0.22115646143437076</v>
      </c>
      <c r="BQ17" s="25">
        <f>'RIMS II Type II Employment'!BQ17*VLOOKUP('Equation 4 Type II FTE'!$B17,'Equation 3 FTE Conversion'!$B$10:$E$32,4,FALSE)</f>
        <v>0.19986349797023001</v>
      </c>
      <c r="BR17" s="25">
        <f>'RIMS II Type II Employment'!BR17*VLOOKUP('Equation 4 Type II FTE'!$B17,'Equation 3 FTE Conversion'!$B$10:$E$32,4,FALSE)</f>
        <v>0.24264299729364003</v>
      </c>
      <c r="BS17" s="25">
        <f>'RIMS II Type II Employment'!BS17*VLOOKUP('Equation 4 Type II FTE'!$B17,'Equation 3 FTE Conversion'!$B$10:$E$32,4,FALSE)</f>
        <v>0.26267774018944517</v>
      </c>
      <c r="BT17" s="25">
        <f>'RIMS II Type II Employment'!BT17*VLOOKUP('Equation 4 Type II FTE'!$B17,'Equation 3 FTE Conversion'!$B$10:$E$32,4,FALSE)</f>
        <v>0.24215906630581865</v>
      </c>
      <c r="BU17" s="25">
        <f>'RIMS II Type II Employment'!BU17*VLOOKUP('Equation 4 Type II FTE'!$B17,'Equation 3 FTE Conversion'!$B$10:$E$32,4,FALSE)</f>
        <v>0.22638291610284167</v>
      </c>
      <c r="BV17" s="25">
        <f>'RIMS II Type II Employment'!BV17*VLOOKUP('Equation 4 Type II FTE'!$B17,'Equation 3 FTE Conversion'!$B$10:$E$32,4,FALSE)</f>
        <v>0.17256979025710417</v>
      </c>
      <c r="BW17" s="25">
        <f>'RIMS II Type II Employment'!BW17*VLOOKUP('Equation 4 Type II FTE'!$B17,'Equation 3 FTE Conversion'!$B$10:$E$32,4,FALSE)</f>
        <v>0.23683582543978349</v>
      </c>
      <c r="BX17" s="25">
        <f>'RIMS II Type II Employment'!BX17*VLOOKUP('Equation 4 Type II FTE'!$B17,'Equation 3 FTE Conversion'!$B$10:$E$32,4,FALSE)</f>
        <v>0.29655290933694178</v>
      </c>
      <c r="BY17" s="25">
        <f>'RIMS II Type II Employment'!BY17*VLOOKUP('Equation 4 Type II FTE'!$B17,'Equation 3 FTE Conversion'!$B$10:$E$32,4,FALSE)</f>
        <v>0.31987838294993232</v>
      </c>
      <c r="BZ17" s="25">
        <f>'RIMS II Type II Employment'!BZ17*VLOOKUP('Equation 4 Type II FTE'!$B17,'Equation 3 FTE Conversion'!$B$10:$E$32,4,FALSE)</f>
        <v>0.26887205683355886</v>
      </c>
      <c r="CA17" s="25">
        <f>'RIMS II Type II Employment'!CA17*VLOOKUP('Equation 4 Type II FTE'!$B17,'Equation 3 FTE Conversion'!$B$10:$E$32,4,FALSE)</f>
        <v>0.27293707713125842</v>
      </c>
      <c r="CB17" s="25">
        <f>'RIMS II Type II Employment'!CB17*VLOOKUP('Equation 4 Type II FTE'!$B17,'Equation 3 FTE Conversion'!$B$10:$E$32,4,FALSE)</f>
        <v>0.26006451285520971</v>
      </c>
      <c r="CC17" s="25">
        <f>'RIMS II Type II Employment'!CC17*VLOOKUP('Equation 4 Type II FTE'!$B17,'Equation 3 FTE Conversion'!$B$10:$E$32,4,FALSE)</f>
        <v>0.2717756427604871</v>
      </c>
      <c r="CD17" s="25">
        <f>'RIMS II Type II Employment'!CD17*VLOOKUP('Equation 4 Type II FTE'!$B17,'Equation 3 FTE Conversion'!$B$10:$E$32,4,FALSE)</f>
        <v>0.24903088633288223</v>
      </c>
      <c r="CE17" s="25">
        <f>'RIMS II Type II Employment'!CE17*VLOOKUP('Equation 4 Type II FTE'!$B17,'Equation 3 FTE Conversion'!$B$10:$E$32,4,FALSE)</f>
        <v>0.27361458051420839</v>
      </c>
      <c r="CF17" s="25">
        <f>'RIMS II Type II Employment'!CF17*VLOOKUP('Equation 4 Type II FTE'!$B17,'Equation 3 FTE Conversion'!$B$10:$E$32,4,FALSE)</f>
        <v>0.25599949255751014</v>
      </c>
      <c r="CG17" s="25">
        <f>'RIMS II Type II Employment'!CG17*VLOOKUP('Equation 4 Type II FTE'!$B17,'Equation 3 FTE Conversion'!$B$10:$E$32,4,FALSE)</f>
        <v>0.24883731393775371</v>
      </c>
      <c r="CH17" s="25">
        <f>'RIMS II Type II Employment'!CH17*VLOOKUP('Equation 4 Type II FTE'!$B17,'Equation 3 FTE Conversion'!$B$10:$E$32,4,FALSE)</f>
        <v>0.32791163734776724</v>
      </c>
      <c r="CI17" s="25">
        <f>'RIMS II Type II Employment'!CI17*VLOOKUP('Equation 4 Type II FTE'!$B17,'Equation 3 FTE Conversion'!$B$10:$E$32,4,FALSE)</f>
        <v>0.26761383626522328</v>
      </c>
      <c r="CJ17" s="25">
        <f>'RIMS II Type II Employment'!CJ17*VLOOKUP('Equation 4 Type II FTE'!$B17,'Equation 3 FTE Conversion'!$B$10:$E$32,4,FALSE)</f>
        <v>0.2181560893098782</v>
      </c>
      <c r="CK17" s="25">
        <f>'RIMS II Type II Employment'!CK17*VLOOKUP('Equation 4 Type II FTE'!$B17,'Equation 3 FTE Conversion'!$B$10:$E$32,4,FALSE)</f>
        <v>0.21428464140730719</v>
      </c>
      <c r="CL17" s="25">
        <f>'RIMS II Type II Employment'!CL17*VLOOKUP('Equation 4 Type II FTE'!$B17,'Equation 3 FTE Conversion'!$B$10:$E$32,4,FALSE)</f>
        <v>0.27448565629228688</v>
      </c>
      <c r="CM17" s="25">
        <f>'RIMS II Type II Employment'!CM17*VLOOKUP('Equation 4 Type II FTE'!$B17,'Equation 3 FTE Conversion'!$B$10:$E$32,4,FALSE)</f>
        <v>0.24380443166441138</v>
      </c>
      <c r="CN17" s="25">
        <f>'RIMS II Type II Employment'!CN17*VLOOKUP('Equation 4 Type II FTE'!$B17,'Equation 3 FTE Conversion'!$B$10:$E$32,4,FALSE)</f>
        <v>0.29713362652232744</v>
      </c>
      <c r="CO17" s="25">
        <f>'RIMS II Type II Employment'!CO17*VLOOKUP('Equation 4 Type II FTE'!$B17,'Equation 3 FTE Conversion'!$B$10:$E$32,4,FALSE)</f>
        <v>0.23780368741542623</v>
      </c>
      <c r="CP17" s="25">
        <f>'RIMS II Type II Employment'!CP17*VLOOKUP('Equation 4 Type II FTE'!$B17,'Equation 3 FTE Conversion'!$B$10:$E$32,4,FALSE)</f>
        <v>0.21776894451962112</v>
      </c>
      <c r="CQ17" s="25">
        <f>'RIMS II Type II Employment'!CQ17*VLOOKUP('Equation 4 Type II FTE'!$B17,'Equation 3 FTE Conversion'!$B$10:$E$32,4,FALSE)</f>
        <v>0.30884475642760484</v>
      </c>
      <c r="CR17" s="25">
        <f>'RIMS II Type II Employment'!CR17*VLOOKUP('Equation 4 Type II FTE'!$B17,'Equation 3 FTE Conversion'!$B$10:$E$32,4,FALSE)</f>
        <v>0.29384289580514206</v>
      </c>
      <c r="CS17" s="25">
        <f>'RIMS II Type II Employment'!CS17*VLOOKUP('Equation 4 Type II FTE'!$B17,'Equation 3 FTE Conversion'!$B$10:$E$32,4,FALSE)</f>
        <v>0.27845389039242219</v>
      </c>
      <c r="CT17" s="25">
        <f>'RIMS II Type II Employment'!CT17*VLOOKUP('Equation 4 Type II FTE'!$B17,'Equation 3 FTE Conversion'!$B$10:$E$32,4,FALSE)</f>
        <v>0.28184140730717183</v>
      </c>
      <c r="CU17" s="25">
        <f>'RIMS II Type II Employment'!CU17*VLOOKUP('Equation 4 Type II FTE'!$B17,'Equation 3 FTE Conversion'!$B$10:$E$32,4,FALSE)</f>
        <v>0.21631715155615697</v>
      </c>
      <c r="CV17" s="25">
        <f>'RIMS II Type II Employment'!CV17*VLOOKUP('Equation 4 Type II FTE'!$B17,'Equation 3 FTE Conversion'!$B$10:$E$32,4,FALSE)</f>
        <v>0.2455465832205683</v>
      </c>
      <c r="CW17" s="25">
        <f>'RIMS II Type II Employment'!CW17*VLOOKUP('Equation 4 Type II FTE'!$B17,'Equation 3 FTE Conversion'!$B$10:$E$32,4,FALSE)</f>
        <v>0.23402902571041947</v>
      </c>
      <c r="CX17" s="25">
        <f>'RIMS II Type II Employment'!CX17*VLOOKUP('Equation 4 Type II FTE'!$B17,'Equation 3 FTE Conversion'!$B$10:$E$32,4,FALSE)</f>
        <v>0.26606525710419482</v>
      </c>
      <c r="CY17" s="25">
        <f>'RIMS II Type II Employment'!CY17*VLOOKUP('Equation 4 Type II FTE'!$B17,'Equation 3 FTE Conversion'!$B$10:$E$32,4,FALSE)</f>
        <v>0.26664597428958053</v>
      </c>
      <c r="CZ17" s="25">
        <f>'RIMS II Type II Employment'!CZ17*VLOOKUP('Equation 4 Type II FTE'!$B17,'Equation 3 FTE Conversion'!$B$10:$E$32,4,FALSE)</f>
        <v>0.16695619079837618</v>
      </c>
      <c r="DA17" s="25">
        <f>'RIMS II Type II Employment'!DA17*VLOOKUP('Equation 4 Type II FTE'!$B17,'Equation 3 FTE Conversion'!$B$10:$E$32,4,FALSE)</f>
        <v>0.17711874154262516</v>
      </c>
      <c r="DB17" s="25">
        <f>'RIMS II Type II Employment'!DB17*VLOOKUP('Equation 4 Type II FTE'!$B17,'Equation 3 FTE Conversion'!$B$10:$E$32,4,FALSE)</f>
        <v>0.1887330852503383</v>
      </c>
      <c r="DC17" s="25">
        <f>'RIMS II Type II Employment'!DC17*VLOOKUP('Equation 4 Type II FTE'!$B17,'Equation 3 FTE Conversion'!$B$10:$E$32,4,FALSE)</f>
        <v>0.17508623139377538</v>
      </c>
      <c r="DD17" s="25">
        <f>'RIMS II Type II Employment'!DD17*VLOOKUP('Equation 4 Type II FTE'!$B17,'Equation 3 FTE Conversion'!$B$10:$E$32,4,FALSE)</f>
        <v>0.22967364682002706</v>
      </c>
      <c r="DE17" s="25">
        <f>'RIMS II Type II Employment'!DE17*VLOOKUP('Equation 4 Type II FTE'!$B17,'Equation 3 FTE Conversion'!$B$10:$E$32,4,FALSE)</f>
        <v>0.2198014546684709</v>
      </c>
      <c r="DF17" s="25">
        <f>'RIMS II Type II Employment'!DF17*VLOOKUP('Equation 4 Type II FTE'!$B17,'Equation 3 FTE Conversion'!$B$10:$E$32,4,FALSE)</f>
        <v>0.12940314614343709</v>
      </c>
      <c r="DG17" s="25">
        <f>'RIMS II Type II Employment'!DG17*VLOOKUP('Equation 4 Type II FTE'!$B17,'Equation 3 FTE Conversion'!$B$10:$E$32,4,FALSE)</f>
        <v>0.2205757442489851</v>
      </c>
      <c r="DH17" s="25">
        <f>'RIMS II Type II Employment'!DH17*VLOOKUP('Equation 4 Type II FTE'!$B17,'Equation 3 FTE Conversion'!$B$10:$E$32,4,FALSE)</f>
        <v>0.21864002029769958</v>
      </c>
      <c r="DI17" s="25">
        <f>'RIMS II Type II Employment'!DI17*VLOOKUP('Equation 4 Type II FTE'!$B17,'Equation 3 FTE Conversion'!$B$10:$E$32,4,FALSE)</f>
        <v>0.12185382273342354</v>
      </c>
      <c r="DJ17" s="25">
        <f>'RIMS II Type II Employment'!DJ17*VLOOKUP('Equation 4 Type II FTE'!$B17,'Equation 3 FTE Conversion'!$B$10:$E$32,4,FALSE)</f>
        <v>0.12059560216508795</v>
      </c>
      <c r="DK17" s="25">
        <f>'RIMS II Type II Employment'!DK17*VLOOKUP('Equation 4 Type II FTE'!$B17,'Equation 3 FTE Conversion'!$B$10:$E$32,4,FALSE)</f>
        <v>0.2168978687415426</v>
      </c>
      <c r="DL17" s="25">
        <f>'RIMS II Type II Employment'!DL17*VLOOKUP('Equation 4 Type II FTE'!$B17,'Equation 3 FTE Conversion'!$B$10:$E$32,4,FALSE)</f>
        <v>0.20431566305818674</v>
      </c>
      <c r="DM17" s="25">
        <f>'RIMS II Type II Employment'!DM17*VLOOKUP('Equation 4 Type II FTE'!$B17,'Equation 3 FTE Conversion'!$B$10:$E$32,4,FALSE)</f>
        <v>9.5140832205683354E-2</v>
      </c>
      <c r="DN17" s="25">
        <f>'RIMS II Type II Employment'!DN17*VLOOKUP('Equation 4 Type II FTE'!$B17,'Equation 3 FTE Conversion'!$B$10:$E$32,4,FALSE)</f>
        <v>0.17489265899864681</v>
      </c>
      <c r="DO17" s="25">
        <f>'RIMS II Type II Employment'!DO17*VLOOKUP('Equation 4 Type II FTE'!$B17,'Equation 3 FTE Conversion'!$B$10:$E$32,4,FALSE)</f>
        <v>0.13085493910690119</v>
      </c>
      <c r="DP17" s="25">
        <f>'RIMS II Type II Employment'!DP17*VLOOKUP('Equation 4 Type II FTE'!$B17,'Equation 3 FTE Conversion'!$B$10:$E$32,4,FALSE)</f>
        <v>0.198798849797023</v>
      </c>
      <c r="DQ17" s="25">
        <f>'RIMS II Type II Employment'!DQ17*VLOOKUP('Equation 4 Type II FTE'!$B17,'Equation 3 FTE Conversion'!$B$10:$E$32,4,FALSE)</f>
        <v>0.1239831190798376</v>
      </c>
      <c r="DR17" s="25">
        <f>'RIMS II Type II Employment'!DR17*VLOOKUP('Equation 4 Type II FTE'!$B17,'Equation 3 FTE Conversion'!$B$10:$E$32,4,FALSE)</f>
        <v>0.23673903924221923</v>
      </c>
      <c r="DS17" s="25">
        <f>'RIMS II Type II Employment'!DS17*VLOOKUP('Equation 4 Type II FTE'!$B17,'Equation 3 FTE Conversion'!$B$10:$E$32,4,FALSE)</f>
        <v>0.10481945196211095</v>
      </c>
      <c r="DT17" s="25">
        <f>'RIMS II Type II Employment'!DT17*VLOOKUP('Equation 4 Type II FTE'!$B17,'Equation 3 FTE Conversion'!$B$10:$E$32,4,FALSE)</f>
        <v>0.38762872124492559</v>
      </c>
      <c r="DU17" s="25">
        <f>'RIMS II Type II Employment'!DU17*VLOOKUP('Equation 4 Type II FTE'!$B17,'Equation 3 FTE Conversion'!$B$10:$E$32,4,FALSE)</f>
        <v>0.3045861637347767</v>
      </c>
      <c r="DV17" s="25">
        <f>'RIMS II Type II Employment'!DV17*VLOOKUP('Equation 4 Type II FTE'!$B17,'Equation 3 FTE Conversion'!$B$10:$E$32,4,FALSE)</f>
        <v>0.27284029093369416</v>
      </c>
      <c r="DW17" s="25">
        <f>'RIMS II Type II Employment'!DW17*VLOOKUP('Equation 4 Type II FTE'!$B17,'Equation 3 FTE Conversion'!$B$10:$E$32,4,FALSE)</f>
        <v>0.25067625169147495</v>
      </c>
      <c r="DX17" s="25">
        <f>'RIMS II Type II Employment'!DX17*VLOOKUP('Equation 4 Type II FTE'!$B17,'Equation 3 FTE Conversion'!$B$10:$E$32,4,FALSE)</f>
        <v>0.26916241542625169</v>
      </c>
      <c r="DY17" s="25">
        <f>'RIMS II Type II Employment'!DY17*VLOOKUP('Equation 4 Type II FTE'!$B17,'Equation 3 FTE Conversion'!$B$10:$E$32,4,FALSE)</f>
        <v>0.30139221921515563</v>
      </c>
      <c r="DZ17" s="25">
        <f>'RIMS II Type II Employment'!DZ17*VLOOKUP('Equation 4 Type II FTE'!$B17,'Equation 3 FTE Conversion'!$B$10:$E$32,4,FALSE)</f>
        <v>0.27419529769959405</v>
      </c>
      <c r="EA17" s="25">
        <f>'RIMS II Type II Employment'!EA17*VLOOKUP('Equation 4 Type II FTE'!$B17,'Equation 3 FTE Conversion'!$B$10:$E$32,4,FALSE)</f>
        <v>0.33720311231393774</v>
      </c>
      <c r="EB17" s="25">
        <f>'RIMS II Type II Employment'!EB17*VLOOKUP('Equation 4 Type II FTE'!$B17,'Equation 3 FTE Conversion'!$B$10:$E$32,4,FALSE)</f>
        <v>0.18408734776725305</v>
      </c>
      <c r="EC17" s="25">
        <f>'RIMS II Type II Employment'!EC17*VLOOKUP('Equation 4 Type II FTE'!$B17,'Equation 3 FTE Conversion'!$B$10:$E$32,4,FALSE)</f>
        <v>0.20857425575101488</v>
      </c>
      <c r="ED17" s="25">
        <f>'RIMS II Type II Employment'!ED17*VLOOKUP('Equation 4 Type II FTE'!$B17,'Equation 3 FTE Conversion'!$B$10:$E$32,4,FALSE)</f>
        <v>0.28590642760487145</v>
      </c>
      <c r="EE17" s="25">
        <f>'RIMS II Type II Employment'!EE17*VLOOKUP('Equation 4 Type II FTE'!$B17,'Equation 3 FTE Conversion'!$B$10:$E$32,4,FALSE)</f>
        <v>0.22609255751014884</v>
      </c>
      <c r="EF17" s="25">
        <f>'RIMS II Type II Employment'!EF17*VLOOKUP('Equation 4 Type II FTE'!$B17,'Equation 3 FTE Conversion'!$B$10:$E$32,4,FALSE)</f>
        <v>0.20208958051420839</v>
      </c>
      <c r="EG17" s="25">
        <f>'RIMS II Type II Employment'!EG17*VLOOKUP('Equation 4 Type II FTE'!$B17,'Equation 3 FTE Conversion'!$B$10:$E$32,4,FALSE)</f>
        <v>0.31058690798376182</v>
      </c>
      <c r="EH17" s="25">
        <f>'RIMS II Type II Employment'!EH17*VLOOKUP('Equation 4 Type II FTE'!$B17,'Equation 3 FTE Conversion'!$B$10:$E$32,4,FALSE)</f>
        <v>0.30874797023004058</v>
      </c>
      <c r="EI17" s="25">
        <f>'RIMS II Type II Employment'!EI17*VLOOKUP('Equation 4 Type II FTE'!$B17,'Equation 3 FTE Conversion'!$B$10:$E$32,4,FALSE)</f>
        <v>0.33594489174560216</v>
      </c>
      <c r="EJ17" s="25">
        <f>'RIMS II Type II Employment'!EJ17*VLOOKUP('Equation 4 Type II FTE'!$B17,'Equation 3 FTE Conversion'!$B$10:$E$32,4,FALSE)</f>
        <v>0.34891424221921513</v>
      </c>
      <c r="EK17" s="25">
        <f>'RIMS II Type II Employment'!EK17*VLOOKUP('Equation 4 Type II FTE'!$B17,'Equation 3 FTE Conversion'!$B$10:$E$32,4,FALSE)</f>
        <v>0.32810520974289581</v>
      </c>
      <c r="EL17" s="25">
        <f>'RIMS II Type II Employment'!EL17*VLOOKUP('Equation 4 Type II FTE'!$B17,'Equation 3 FTE Conversion'!$B$10:$E$32,4,FALSE)</f>
        <v>0.29606897834912044</v>
      </c>
      <c r="EM17" s="25">
        <f>'RIMS II Type II Employment'!EM17*VLOOKUP('Equation 4 Type II FTE'!$B17,'Equation 3 FTE Conversion'!$B$10:$E$32,4,FALSE)</f>
        <v>0.20228315290933693</v>
      </c>
      <c r="EN17" s="25">
        <f>'RIMS II Type II Employment'!EN17*VLOOKUP('Equation 4 Type II FTE'!$B17,'Equation 3 FTE Conversion'!$B$10:$E$32,4,FALSE)</f>
        <v>0.28813251014884983</v>
      </c>
      <c r="EO17" s="25">
        <f>'RIMS II Type II Employment'!EO17*VLOOKUP('Equation 4 Type II FTE'!$B17,'Equation 3 FTE Conversion'!$B$10:$E$32,4,FALSE)</f>
        <v>0.29829506089309876</v>
      </c>
      <c r="EP17" s="25">
        <f>'RIMS II Type II Employment'!EP17*VLOOKUP('Equation 4 Type II FTE'!$B17,'Equation 3 FTE Conversion'!$B$10:$E$32,4,FALSE)</f>
        <v>0.2937461096075778</v>
      </c>
      <c r="EQ17" s="25">
        <f>'RIMS II Type II Employment'!EQ17*VLOOKUP('Equation 4 Type II FTE'!$B17,'Equation 3 FTE Conversion'!$B$10:$E$32,4,FALSE)</f>
        <v>0.27942175236806494</v>
      </c>
      <c r="ER17" s="25">
        <f>'RIMS II Type II Employment'!ER17*VLOOKUP('Equation 4 Type II FTE'!$B17,'Equation 3 FTE Conversion'!$B$10:$E$32,4,FALSE)</f>
        <v>0.40166271989174557</v>
      </c>
      <c r="ES17" s="25">
        <f>'RIMS II Type II Employment'!ES17*VLOOKUP('Equation 4 Type II FTE'!$B17,'Equation 3 FTE Conversion'!$B$10:$E$32,4,FALSE)</f>
        <v>0.24709516238159676</v>
      </c>
      <c r="ET17" s="25">
        <f>'RIMS II Type II Employment'!ET17*VLOOKUP('Equation 4 Type II FTE'!$B17,'Equation 3 FTE Conversion'!$B$10:$E$32,4,FALSE)</f>
        <v>0.28851965493910686</v>
      </c>
      <c r="EU17" s="25">
        <f>'RIMS II Type II Employment'!EU17*VLOOKUP('Equation 4 Type II FTE'!$B17,'Equation 3 FTE Conversion'!$B$10:$E$32,4,FALSE)</f>
        <v>0.28522892422192153</v>
      </c>
      <c r="EV17" s="25">
        <f>'RIMS II Type II Employment'!EV17*VLOOKUP('Equation 4 Type II FTE'!$B17,'Equation 3 FTE Conversion'!$B$10:$E$32,4,FALSE)</f>
        <v>0.16056830175913395</v>
      </c>
      <c r="EW17" s="25">
        <f>'RIMS II Type II Employment'!EW17*VLOOKUP('Equation 4 Type II FTE'!$B17,'Equation 3 FTE Conversion'!$B$10:$E$32,4,FALSE)</f>
        <v>0.11914380920162382</v>
      </c>
      <c r="EX17" s="25">
        <f>'RIMS II Type II Employment'!EX17*VLOOKUP('Equation 4 Type II FTE'!$B17,'Equation 3 FTE Conversion'!$B$10:$E$32,4,FALSE)</f>
        <v>0.18002232746955343</v>
      </c>
      <c r="EY17" s="25">
        <f>'RIMS II Type II Employment'!EY17*VLOOKUP('Equation 4 Type II FTE'!$B17,'Equation 3 FTE Conversion'!$B$10:$E$32,4,FALSE)</f>
        <v>0.21970466847090664</v>
      </c>
      <c r="EZ17" s="25">
        <f>'RIMS II Type II Employment'!EZ17*VLOOKUP('Equation 4 Type II FTE'!$B17,'Equation 3 FTE Conversion'!$B$10:$E$32,4,FALSE)</f>
        <v>0.1434371447902571</v>
      </c>
      <c r="FA17" s="25">
        <f>'RIMS II Type II Employment'!FA17*VLOOKUP('Equation 4 Type II FTE'!$B17,'Equation 3 FTE Conversion'!$B$10:$E$32,4,FALSE)</f>
        <v>0.28716464817320703</v>
      </c>
      <c r="FB17" s="25">
        <f>'RIMS II Type II Employment'!FB17*VLOOKUP('Equation 4 Type II FTE'!$B17,'Equation 3 FTE Conversion'!$B$10:$E$32,4,FALSE)</f>
        <v>0.23257723274695535</v>
      </c>
      <c r="FC17" s="25">
        <f>'RIMS II Type II Employment'!FC17*VLOOKUP('Equation 4 Type II FTE'!$B17,'Equation 3 FTE Conversion'!$B$10:$E$32,4,FALSE)</f>
        <v>0.30400544654939105</v>
      </c>
      <c r="FD17" s="25">
        <f>'RIMS II Type II Employment'!FD17*VLOOKUP('Equation 4 Type II FTE'!$B17,'Equation 3 FTE Conversion'!$B$10:$E$32,4,FALSE)</f>
        <v>0.25967736806495262</v>
      </c>
      <c r="FE17" s="25">
        <f>'RIMS II Type II Employment'!FE17*VLOOKUP('Equation 4 Type II FTE'!$B17,'Equation 3 FTE Conversion'!$B$10:$E$32,4,FALSE)</f>
        <v>0.19541133288227333</v>
      </c>
      <c r="FF17" s="25">
        <f>'RIMS II Type II Employment'!FF17*VLOOKUP('Equation 4 Type II FTE'!$B17,'Equation 3 FTE Conversion'!$B$10:$E$32,4,FALSE)</f>
        <v>0.26809776725304468</v>
      </c>
      <c r="FG17" s="25">
        <f>'RIMS II Type II Employment'!FG17*VLOOKUP('Equation 4 Type II FTE'!$B17,'Equation 3 FTE Conversion'!$B$10:$E$32,4,FALSE)</f>
        <v>0.25677378213802432</v>
      </c>
      <c r="FH17" s="25">
        <f>'RIMS II Type II Employment'!FH17*VLOOKUP('Equation 4 Type II FTE'!$B17,'Equation 3 FTE Conversion'!$B$10:$E$32,4,FALSE)</f>
        <v>0.38840301082543977</v>
      </c>
      <c r="FI17" s="25">
        <f>'RIMS II Type II Employment'!FI17*VLOOKUP('Equation 4 Type II FTE'!$B17,'Equation 3 FTE Conversion'!$B$10:$E$32,4,FALSE)</f>
        <v>0.29045537889039241</v>
      </c>
      <c r="FJ17" s="25">
        <f>'RIMS II Type II Employment'!FJ17*VLOOKUP('Equation 4 Type II FTE'!$B17,'Equation 3 FTE Conversion'!$B$10:$E$32,4,FALSE)</f>
        <v>0.2460305142083897</v>
      </c>
      <c r="FK17" s="25">
        <f>'RIMS II Type II Employment'!FK17*VLOOKUP('Equation 4 Type II FTE'!$B17,'Equation 3 FTE Conversion'!$B$10:$E$32,4,FALSE)</f>
        <v>0.2913264546684709</v>
      </c>
      <c r="FL17" s="25">
        <f>'RIMS II Type II Employment'!FL17*VLOOKUP('Equation 4 Type II FTE'!$B17,'Equation 3 FTE Conversion'!$B$10:$E$32,4,FALSE)</f>
        <v>0.25706414073071715</v>
      </c>
      <c r="FM17" s="25">
        <f>'RIMS II Type II Employment'!FM17*VLOOKUP('Equation 4 Type II FTE'!$B17,'Equation 3 FTE Conversion'!$B$10:$E$32,4,FALSE)</f>
        <v>0.28968108930987824</v>
      </c>
      <c r="FN17" s="25">
        <f>'RIMS II Type II Employment'!FN17*VLOOKUP('Equation 4 Type II FTE'!$B17,'Equation 3 FTE Conversion'!$B$10:$E$32,4,FALSE)</f>
        <v>0.40398558863328821</v>
      </c>
      <c r="FO17" s="25">
        <f>'RIMS II Type II Employment'!FO17*VLOOKUP('Equation 4 Type II FTE'!$B17,'Equation 3 FTE Conversion'!$B$10:$E$32,4,FALSE)</f>
        <v>0.24767587956698242</v>
      </c>
      <c r="FP17" s="25">
        <f>'RIMS II Type II Employment'!FP17*VLOOKUP('Equation 4 Type II FTE'!$B17,'Equation 3 FTE Conversion'!$B$10:$E$32,4,FALSE)</f>
        <v>0.2468048037889039</v>
      </c>
      <c r="FQ17" s="25">
        <f>'RIMS II Type II Employment'!FQ17*VLOOKUP('Equation 4 Type II FTE'!$B17,'Equation 3 FTE Conversion'!$B$10:$E$32,4,FALSE)</f>
        <v>0.19628240866035182</v>
      </c>
      <c r="FR17" s="25">
        <f>'RIMS II Type II Employment'!FR17*VLOOKUP('Equation 4 Type II FTE'!$B17,'Equation 3 FTE Conversion'!$B$10:$E$32,4,FALSE)</f>
        <v>0.15640649526387007</v>
      </c>
      <c r="FS17" s="25">
        <f>'RIMS II Type II Employment'!FS17*VLOOKUP('Equation 4 Type II FTE'!$B17,'Equation 3 FTE Conversion'!$B$10:$E$32,4,FALSE)</f>
        <v>0.262968098782138</v>
      </c>
      <c r="FT17" s="25">
        <f>'RIMS II Type II Employment'!FT17*VLOOKUP('Equation 4 Type II FTE'!$B17,'Equation 3 FTE Conversion'!$B$10:$E$32,4,FALSE)</f>
        <v>0.37785331529093369</v>
      </c>
      <c r="FU17" s="25">
        <f>'RIMS II Type II Employment'!FU17*VLOOKUP('Equation 4 Type II FTE'!$B17,'Equation 3 FTE Conversion'!$B$10:$E$32,4,FALSE)</f>
        <v>0.30052114343707714</v>
      </c>
      <c r="FV17" s="25">
        <f>'RIMS II Type II Employment'!FV17*VLOOKUP('Equation 4 Type II FTE'!$B17,'Equation 3 FTE Conversion'!$B$10:$E$32,4,FALSE)</f>
        <v>0.22464076454668469</v>
      </c>
      <c r="FW17" s="25">
        <f>'RIMS II Type II Employment'!FW17*VLOOKUP('Equation 4 Type II FTE'!$B17,'Equation 3 FTE Conversion'!$B$10:$E$32,4,FALSE)</f>
        <v>0.20963890392422191</v>
      </c>
      <c r="FX17" s="25">
        <f>'RIMS II Type II Employment'!FX17*VLOOKUP('Equation 4 Type II FTE'!$B17,'Equation 3 FTE Conversion'!$B$10:$E$32,4,FALSE)</f>
        <v>0.2682913396481732</v>
      </c>
      <c r="FY17" s="25">
        <f>'RIMS II Type II Employment'!FY17*VLOOKUP('Equation 4 Type II FTE'!$B17,'Equation 3 FTE Conversion'!$B$10:$E$32,4,FALSE)</f>
        <v>0.22560862652232747</v>
      </c>
      <c r="FZ17" s="25">
        <f>'RIMS II Type II Employment'!FZ17*VLOOKUP('Equation 4 Type II FTE'!$B17,'Equation 3 FTE Conversion'!$B$10:$E$32,4,FALSE)</f>
        <v>0.24835338294993231</v>
      </c>
      <c r="GA17" s="25">
        <f>'RIMS II Type II Employment'!GA17*VLOOKUP('Equation 4 Type II FTE'!$B17,'Equation 3 FTE Conversion'!$B$10:$E$32,4,FALSE)</f>
        <v>0.30719939106901217</v>
      </c>
      <c r="GB17" s="25">
        <f>'RIMS II Type II Employment'!GB17*VLOOKUP('Equation 4 Type II FTE'!$B17,'Equation 3 FTE Conversion'!$B$10:$E$32,4,FALSE)</f>
        <v>0.10123836265223274</v>
      </c>
      <c r="GC17" s="25">
        <f>'RIMS II Type II Employment'!GC17*VLOOKUP('Equation 4 Type II FTE'!$B17,'Equation 3 FTE Conversion'!$B$10:$E$32,4,FALSE)</f>
        <v>9.814120433017591E-2</v>
      </c>
      <c r="GD17" s="25">
        <f>'RIMS II Type II Employment'!GD17*VLOOKUP('Equation 4 Type II FTE'!$B17,'Equation 3 FTE Conversion'!$B$10:$E$32,4,FALSE)</f>
        <v>0.40117878890392417</v>
      </c>
      <c r="GE17" s="25">
        <f>'RIMS II Type II Employment'!GE17*VLOOKUP('Equation 4 Type II FTE'!$B17,'Equation 3 FTE Conversion'!$B$10:$E$32,4,FALSE)</f>
        <v>0.18399056156968874</v>
      </c>
      <c r="GF17" s="25">
        <f>'RIMS II Type II Employment'!GF17*VLOOKUP('Equation 4 Type II FTE'!$B17,'Equation 3 FTE Conversion'!$B$10:$E$32,4,FALSE)</f>
        <v>0.29364932341001354</v>
      </c>
      <c r="GG17" s="25">
        <f>'RIMS II Type II Employment'!GG17*VLOOKUP('Equation 4 Type II FTE'!$B17,'Equation 3 FTE Conversion'!$B$10:$E$32,4,FALSE)</f>
        <v>0.34784959404600813</v>
      </c>
      <c r="GH17" s="25">
        <f>'RIMS II Type II Employment'!GH17*VLOOKUP('Equation 4 Type II FTE'!$B17,'Equation 3 FTE Conversion'!$B$10:$E$32,4,FALSE)</f>
        <v>0.34726887686062247</v>
      </c>
      <c r="GI17" s="25">
        <f>'RIMS II Type II Employment'!GI17*VLOOKUP('Equation 4 Type II FTE'!$B17,'Equation 3 FTE Conversion'!$B$10:$E$32,4,FALSE)</f>
        <v>0.38791907983761836</v>
      </c>
      <c r="GJ17" s="25">
        <f>'RIMS II Type II Employment'!GJ17*VLOOKUP('Equation 4 Type II FTE'!$B17,'Equation 3 FTE Conversion'!$B$10:$E$32,4,FALSE)</f>
        <v>0.70199029093369414</v>
      </c>
      <c r="GK17" s="25">
        <f>'RIMS II Type II Employment'!GK17*VLOOKUP('Equation 4 Type II FTE'!$B17,'Equation 3 FTE Conversion'!$B$10:$E$32,4,FALSE)</f>
        <v>0.52748477672530447</v>
      </c>
      <c r="GL17" s="25">
        <f>'RIMS II Type II Employment'!GL17*VLOOKUP('Equation 4 Type II FTE'!$B17,'Equation 3 FTE Conversion'!$B$10:$E$32,4,FALSE)</f>
        <v>0.56387638700947229</v>
      </c>
      <c r="GM17" s="25">
        <f>'RIMS II Type II Employment'!GM17*VLOOKUP('Equation 4 Type II FTE'!$B17,'Equation 3 FTE Conversion'!$B$10:$E$32,4,FALSE)</f>
        <v>0.41056705006765898</v>
      </c>
      <c r="GN17" s="25">
        <f>'RIMS II Type II Employment'!GN17*VLOOKUP('Equation 4 Type II FTE'!$B17,'Equation 3 FTE Conversion'!$B$10:$E$32,4,FALSE)</f>
        <v>0.25599949255751014</v>
      </c>
      <c r="GO17" s="25">
        <f>'RIMS II Type II Employment'!GO17*VLOOKUP('Equation 4 Type II FTE'!$B17,'Equation 3 FTE Conversion'!$B$10:$E$32,4,FALSE)</f>
        <v>0.23499688768606222</v>
      </c>
      <c r="GP17" s="25">
        <f>'RIMS II Type II Employment'!GP17*VLOOKUP('Equation 4 Type II FTE'!$B17,'Equation 3 FTE Conversion'!$B$10:$E$32,4,FALSE)</f>
        <v>0.21796251691474966</v>
      </c>
      <c r="GQ17" s="25">
        <f>'RIMS II Type II Employment'!GQ17*VLOOKUP('Equation 4 Type II FTE'!$B17,'Equation 3 FTE Conversion'!$B$10:$E$32,4,FALSE)</f>
        <v>0.262968098782138</v>
      </c>
      <c r="GR17" s="25">
        <f>'RIMS II Type II Employment'!GR17*VLOOKUP('Equation 4 Type II FTE'!$B17,'Equation 3 FTE Conversion'!$B$10:$E$32,4,FALSE)</f>
        <v>0.32036231393775372</v>
      </c>
      <c r="GS17" s="25">
        <f>'RIMS II Type II Employment'!GS17*VLOOKUP('Equation 4 Type II FTE'!$B17,'Equation 3 FTE Conversion'!$B$10:$E$32,4,FALSE)</f>
        <v>0.3838540595399188</v>
      </c>
      <c r="GT17" s="25">
        <f>'RIMS II Type II Employment'!GT17*VLOOKUP('Equation 4 Type II FTE'!$B17,'Equation 3 FTE Conversion'!$B$10:$E$32,4,FALSE)</f>
        <v>0.41269634641407305</v>
      </c>
      <c r="GU17" s="25">
        <f>'RIMS II Type II Employment'!GU17*VLOOKUP('Equation 4 Type II FTE'!$B17,'Equation 3 FTE Conversion'!$B$10:$E$32,4,FALSE)</f>
        <v>0.2455465832205683</v>
      </c>
      <c r="GV17" s="25">
        <f>'RIMS II Type II Employment'!GV17*VLOOKUP('Equation 4 Type II FTE'!$B17,'Equation 3 FTE Conversion'!$B$10:$E$32,4,FALSE)</f>
        <v>0.35143068335588629</v>
      </c>
      <c r="GW17" s="25">
        <f>'RIMS II Type II Employment'!GW17*VLOOKUP('Equation 4 Type II FTE'!$B17,'Equation 3 FTE Conversion'!$B$10:$E$32,4,FALSE)</f>
        <v>0.35123711096075777</v>
      </c>
      <c r="GX17" s="25">
        <f>'RIMS II Type II Employment'!GX17*VLOOKUP('Equation 4 Type II FTE'!$B17,'Equation 3 FTE Conversion'!$B$10:$E$32,4,FALSE)</f>
        <v>0.32752449255751009</v>
      </c>
      <c r="GY17" s="25">
        <f>'RIMS II Type II Employment'!GY17*VLOOKUP('Equation 4 Type II FTE'!$B17,'Equation 3 FTE Conversion'!$B$10:$E$32,4,FALSE)</f>
        <v>0.21176820027063598</v>
      </c>
      <c r="GZ17" s="25">
        <f>'RIMS II Type II Employment'!GZ17*VLOOKUP('Equation 4 Type II FTE'!$B17,'Equation 3 FTE Conversion'!$B$10:$E$32,4,FALSE)</f>
        <v>0.41501921515561568</v>
      </c>
      <c r="HA17" s="25">
        <f>'RIMS II Type II Employment'!HA17*VLOOKUP('Equation 4 Type II FTE'!$B17,'Equation 3 FTE Conversion'!$B$10:$E$32,4,FALSE)</f>
        <v>0.34213920838971579</v>
      </c>
      <c r="HB17" s="25">
        <f>'RIMS II Type II Employment'!HB17*VLOOKUP('Equation 4 Type II FTE'!$B17,'Equation 3 FTE Conversion'!$B$10:$E$32,4,FALSE)</f>
        <v>0.14033998646820026</v>
      </c>
      <c r="HC17" s="25">
        <f>'RIMS II Type II Employment'!HC17*VLOOKUP('Equation 4 Type II FTE'!$B17,'Equation 3 FTE Conversion'!$B$10:$E$32,4,FALSE)</f>
        <v>0.20528352503382949</v>
      </c>
      <c r="HD17" s="25">
        <f>'RIMS II Type II Employment'!HD17*VLOOKUP('Equation 4 Type II FTE'!$B17,'Equation 3 FTE Conversion'!$B$10:$E$32,4,FALSE)</f>
        <v>0.20567066982408658</v>
      </c>
      <c r="HE17" s="25">
        <f>'RIMS II Type II Employment'!HE17*VLOOKUP('Equation 4 Type II FTE'!$B17,'Equation 3 FTE Conversion'!$B$10:$E$32,4,FALSE)</f>
        <v>0.26209702300405952</v>
      </c>
      <c r="HF17" s="25">
        <f>'RIMS II Type II Employment'!HF17*VLOOKUP('Equation 4 Type II FTE'!$B17,'Equation 3 FTE Conversion'!$B$10:$E$32,4,FALSE)</f>
        <v>0.24293335588633286</v>
      </c>
      <c r="HG17" s="25">
        <f>'RIMS II Type II Employment'!HG17*VLOOKUP('Equation 4 Type II FTE'!$B17,'Equation 3 FTE Conversion'!$B$10:$E$32,4,FALSE)</f>
        <v>0.28029282814614342</v>
      </c>
      <c r="HH17" s="25">
        <f>'RIMS II Type II Employment'!HH17*VLOOKUP('Equation 4 Type II FTE'!$B17,'Equation 3 FTE Conversion'!$B$10:$E$32,4,FALSE)</f>
        <v>0.23383545331529093</v>
      </c>
      <c r="HI17" s="25">
        <f>'RIMS II Type II Employment'!HI17*VLOOKUP('Equation 4 Type II FTE'!$B17,'Equation 3 FTE Conversion'!$B$10:$E$32,4,FALSE)</f>
        <v>0.25387019621109602</v>
      </c>
      <c r="HJ17" s="25">
        <f>'RIMS II Type II Employment'!HJ17*VLOOKUP('Equation 4 Type II FTE'!$B17,'Equation 3 FTE Conversion'!$B$10:$E$32,4,FALSE)</f>
        <v>0.45866979025710414</v>
      </c>
      <c r="HK17" s="25">
        <f>'RIMS II Type II Employment'!HK17*VLOOKUP('Equation 4 Type II FTE'!$B17,'Equation 3 FTE Conversion'!$B$10:$E$32,4,FALSE)</f>
        <v>0</v>
      </c>
      <c r="HL17" s="25">
        <f>'RIMS II Type II Employment'!HL17*VLOOKUP('Equation 4 Type II FTE'!$B17,'Equation 3 FTE Conversion'!$B$10:$E$32,4,FALSE)</f>
        <v>0.27100135317997293</v>
      </c>
      <c r="HM17" s="25">
        <f>'RIMS II Type II Employment'!HM17*VLOOKUP('Equation 4 Type II FTE'!$B17,'Equation 3 FTE Conversion'!$B$10:$E$32,4,FALSE)</f>
        <v>0.30023078484438426</v>
      </c>
      <c r="HN17" s="25">
        <f>'RIMS II Type II Employment'!HN17*VLOOKUP('Equation 4 Type II FTE'!$B17,'Equation 3 FTE Conversion'!$B$10:$E$32,4,FALSE)</f>
        <v>0.24235263870094723</v>
      </c>
      <c r="HO17" s="25">
        <f>'RIMS II Type II Employment'!HO17*VLOOKUP('Equation 4 Type II FTE'!$B17,'Equation 3 FTE Conversion'!$B$10:$E$32,4,FALSE)</f>
        <v>0.24380443166441138</v>
      </c>
      <c r="HP17" s="25">
        <f>'RIMS II Type II Employment'!HP17*VLOOKUP('Equation 4 Type II FTE'!$B17,'Equation 3 FTE Conversion'!$B$10:$E$32,4,FALSE)</f>
        <v>0.2624841677943166</v>
      </c>
      <c r="HQ17" s="25">
        <f>'RIMS II Type II Employment'!HQ17*VLOOKUP('Equation 4 Type II FTE'!$B17,'Equation 3 FTE Conversion'!$B$10:$E$32,4,FALSE)</f>
        <v>0.22038217185385656</v>
      </c>
      <c r="HR17" s="25">
        <f>'RIMS II Type II Employment'!HR17*VLOOKUP('Equation 4 Type II FTE'!$B17,'Equation 3 FTE Conversion'!$B$10:$E$32,4,FALSE)</f>
        <v>0.21031640730717183</v>
      </c>
      <c r="HS17" s="25">
        <f>'RIMS II Type II Employment'!HS17*VLOOKUP('Equation 4 Type II FTE'!$B17,'Equation 3 FTE Conversion'!$B$10:$E$32,4,FALSE)</f>
        <v>0.20557388362652232</v>
      </c>
      <c r="HT17" s="25">
        <f>'RIMS II Type II Employment'!HT17*VLOOKUP('Equation 4 Type II FTE'!$B17,'Equation 3 FTE Conversion'!$B$10:$E$32,4,FALSE)</f>
        <v>0.17798981732070365</v>
      </c>
      <c r="HU17" s="25">
        <f>'RIMS II Type II Employment'!HU17*VLOOKUP('Equation 4 Type II FTE'!$B17,'Equation 3 FTE Conversion'!$B$10:$E$32,4,FALSE)</f>
        <v>0.10956197564276048</v>
      </c>
      <c r="HV17" s="25">
        <f>'RIMS II Type II Employment'!HV17*VLOOKUP('Equation 4 Type II FTE'!$B17,'Equation 3 FTE Conversion'!$B$10:$E$32,4,FALSE)</f>
        <v>0.261903450608931</v>
      </c>
      <c r="HW17" s="25">
        <f>'RIMS II Type II Employment'!HW17*VLOOKUP('Equation 4 Type II FTE'!$B17,'Equation 3 FTE Conversion'!$B$10:$E$32,4,FALSE)</f>
        <v>0.22270504059539917</v>
      </c>
      <c r="HX17" s="25">
        <f>'RIMS II Type II Employment'!HX17*VLOOKUP('Equation 4 Type II FTE'!$B17,'Equation 3 FTE Conversion'!$B$10:$E$32,4,FALSE)</f>
        <v>0.18679736129905278</v>
      </c>
      <c r="HY17" s="25">
        <f>'RIMS II Type II Employment'!HY17*VLOOKUP('Equation 4 Type II FTE'!$B17,'Equation 3 FTE Conversion'!$B$10:$E$32,4,FALSE)</f>
        <v>0.17295693504736129</v>
      </c>
      <c r="HZ17" s="25">
        <f>'RIMS II Type II Employment'!HZ17*VLOOKUP('Equation 4 Type II FTE'!$B17,'Equation 3 FTE Conversion'!$B$10:$E$32,4,FALSE)</f>
        <v>0.17644123815967522</v>
      </c>
      <c r="IA17" s="25">
        <f>'RIMS II Type II Employment'!IA17*VLOOKUP('Equation 4 Type II FTE'!$B17,'Equation 3 FTE Conversion'!$B$10:$E$32,4,FALSE)</f>
        <v>0.15466434370771312</v>
      </c>
      <c r="IB17" s="25">
        <f>'RIMS II Type II Employment'!IB17*VLOOKUP('Equation 4 Type II FTE'!$B17,'Equation 3 FTE Conversion'!$B$10:$E$32,4,FALSE)</f>
        <v>0.19541133288227333</v>
      </c>
      <c r="IC17" s="25">
        <f>'RIMS II Type II Employment'!IC17*VLOOKUP('Equation 4 Type II FTE'!$B17,'Equation 3 FTE Conversion'!$B$10:$E$32,4,FALSE)</f>
        <v>0.22309218538565628</v>
      </c>
      <c r="ID17" s="25">
        <f>'RIMS II Type II Employment'!ID17*VLOOKUP('Equation 4 Type II FTE'!$B17,'Equation 3 FTE Conversion'!$B$10:$E$32,4,FALSE)</f>
        <v>0.22483433694181326</v>
      </c>
      <c r="IE17" s="25">
        <f>'RIMS II Type II Employment'!IE17*VLOOKUP('Equation 4 Type II FTE'!$B17,'Equation 3 FTE Conversion'!$B$10:$E$32,4,FALSE)</f>
        <v>0.19231417456021649</v>
      </c>
      <c r="IF17" s="25">
        <f>'RIMS II Type II Employment'!IF17*VLOOKUP('Equation 4 Type II FTE'!$B17,'Equation 3 FTE Conversion'!$B$10:$E$32,4,FALSE)</f>
        <v>0.31745872801082542</v>
      </c>
      <c r="IG17" s="25">
        <f>'RIMS II Type II Employment'!IG17*VLOOKUP('Equation 4 Type II FTE'!$B17,'Equation 3 FTE Conversion'!$B$10:$E$32,4,FALSE)</f>
        <v>0.24777266576454668</v>
      </c>
      <c r="IH17" s="25">
        <f>'RIMS II Type II Employment'!IH17*VLOOKUP('Equation 4 Type II FTE'!$B17,'Equation 3 FTE Conversion'!$B$10:$E$32,4,FALSE)</f>
        <v>0.25783843031123138</v>
      </c>
      <c r="II17" s="25">
        <f>'RIMS II Type II Employment'!II17*VLOOKUP('Equation 4 Type II FTE'!$B17,'Equation 3 FTE Conversion'!$B$10:$E$32,4,FALSE)</f>
        <v>0.25783843031123138</v>
      </c>
      <c r="IJ17" s="25">
        <f>'RIMS II Type II Employment'!IJ17*VLOOKUP('Equation 4 Type II FTE'!$B17,'Equation 3 FTE Conversion'!$B$10:$E$32,4,FALSE)</f>
        <v>0.36972327469553451</v>
      </c>
      <c r="IK17" s="25">
        <f>'RIMS II Type II Employment'!IK17*VLOOKUP('Equation 4 Type II FTE'!$B17,'Equation 3 FTE Conversion'!$B$10:$E$32,4,FALSE)</f>
        <v>0.2144782138024357</v>
      </c>
      <c r="IL17" s="25">
        <f>'RIMS II Type II Employment'!IL17*VLOOKUP('Equation 4 Type II FTE'!$B17,'Equation 3 FTE Conversion'!$B$10:$E$32,4,FALSE)</f>
        <v>0.21109069688768603</v>
      </c>
      <c r="IM17" s="25">
        <f>'RIMS II Type II Employment'!IM17*VLOOKUP('Equation 4 Type II FTE'!$B17,'Equation 3 FTE Conversion'!$B$10:$E$32,4,FALSE)</f>
        <v>0.20160564952638702</v>
      </c>
      <c r="IN17" s="25">
        <f>'RIMS II Type II Employment'!IN17*VLOOKUP('Equation 4 Type II FTE'!$B17,'Equation 3 FTE Conversion'!$B$10:$E$32,4,FALSE)</f>
        <v>0.22493112313937752</v>
      </c>
      <c r="IO17" s="25">
        <f>'RIMS II Type II Employment'!IO17*VLOOKUP('Equation 4 Type II FTE'!$B17,'Equation 3 FTE Conversion'!$B$10:$E$32,4,FALSE)</f>
        <v>0.2168978687415426</v>
      </c>
      <c r="IP17" s="25">
        <f>'RIMS II Type II Employment'!IP17*VLOOKUP('Equation 4 Type II FTE'!$B17,'Equation 3 FTE Conversion'!$B$10:$E$32,4,FALSE)</f>
        <v>0.23199651556156967</v>
      </c>
      <c r="IQ17" s="25">
        <f>'RIMS II Type II Employment'!IQ17*VLOOKUP('Equation 4 Type II FTE'!$B17,'Equation 3 FTE Conversion'!$B$10:$E$32,4,FALSE)</f>
        <v>0.27574387686062246</v>
      </c>
      <c r="IR17" s="25">
        <f>'RIMS II Type II Employment'!IR17*VLOOKUP('Equation 4 Type II FTE'!$B17,'Equation 3 FTE Conversion'!$B$10:$E$32,4,FALSE)</f>
        <v>0.222995399188092</v>
      </c>
      <c r="IS17" s="25">
        <f>'RIMS II Type II Employment'!IS17*VLOOKUP('Equation 4 Type II FTE'!$B17,'Equation 3 FTE Conversion'!$B$10:$E$32,4,FALSE)</f>
        <v>0.2137039242219215</v>
      </c>
      <c r="IT17" s="25">
        <f>'RIMS II Type II Employment'!IT17*VLOOKUP('Equation 4 Type II FTE'!$B17,'Equation 3 FTE Conversion'!$B$10:$E$32,4,FALSE)</f>
        <v>0.24496586603518267</v>
      </c>
      <c r="IU17" s="25">
        <f>'RIMS II Type II Employment'!IU17*VLOOKUP('Equation 4 Type II FTE'!$B17,'Equation 3 FTE Conversion'!$B$10:$E$32,4,FALSE)</f>
        <v>0.19812134641407306</v>
      </c>
      <c r="IV17" s="25">
        <f>'RIMS II Type II Employment'!IV17*VLOOKUP('Equation 4 Type II FTE'!$B17,'Equation 3 FTE Conversion'!$B$10:$E$32,4,FALSE)</f>
        <v>0.28406748985115016</v>
      </c>
      <c r="IW17" s="25">
        <f>'RIMS II Type II Employment'!IW17*VLOOKUP('Equation 4 Type II FTE'!$B17,'Equation 3 FTE Conversion'!$B$10:$E$32,4,FALSE)</f>
        <v>0.21786573071718537</v>
      </c>
      <c r="IX17" s="25">
        <f>'RIMS II Type II Employment'!IX17*VLOOKUP('Equation 4 Type II FTE'!$B17,'Equation 3 FTE Conversion'!$B$10:$E$32,4,FALSE)</f>
        <v>0.23702939783491203</v>
      </c>
      <c r="IY17" s="25">
        <f>'RIMS II Type II Employment'!IY17*VLOOKUP('Equation 4 Type II FTE'!$B17,'Equation 3 FTE Conversion'!$B$10:$E$32,4,FALSE)</f>
        <v>0.31726515561569685</v>
      </c>
      <c r="IZ17" s="25">
        <f>'RIMS II Type II Employment'!IZ17*VLOOKUP('Equation 4 Type II FTE'!$B17,'Equation 3 FTE Conversion'!$B$10:$E$32,4,FALSE)</f>
        <v>0.28881001353179969</v>
      </c>
      <c r="JA17" s="25">
        <f>'RIMS II Type II Employment'!JA17*VLOOKUP('Equation 4 Type II FTE'!$B17,'Equation 3 FTE Conversion'!$B$10:$E$32,4,FALSE)</f>
        <v>0.2786474627875507</v>
      </c>
      <c r="JB17" s="25">
        <f>'RIMS II Type II Employment'!JB17*VLOOKUP('Equation 4 Type II FTE'!$B17,'Equation 3 FTE Conversion'!$B$10:$E$32,4,FALSE)</f>
        <v>3.2918921515561568</v>
      </c>
      <c r="JC17" s="25">
        <f>'RIMS II Type II Employment'!JC17*VLOOKUP('Equation 4 Type II FTE'!$B17,'Equation 3 FTE Conversion'!$B$10:$E$32,4,FALSE)</f>
        <v>0.1405335588633288</v>
      </c>
      <c r="JD17" s="25">
        <f>'RIMS II Type II Employment'!JD17*VLOOKUP('Equation 4 Type II FTE'!$B17,'Equation 3 FTE Conversion'!$B$10:$E$32,4,FALSE)</f>
        <v>0.1442114343707713</v>
      </c>
      <c r="JE17" s="25">
        <f>'RIMS II Type II Employment'!JE17*VLOOKUP('Equation 4 Type II FTE'!$B17,'Equation 3 FTE Conversion'!$B$10:$E$32,4,FALSE)</f>
        <v>0.13008064952638698</v>
      </c>
      <c r="JF17" s="25">
        <f>'RIMS II Type II Employment'!JF17*VLOOKUP('Equation 4 Type II FTE'!$B17,'Equation 3 FTE Conversion'!$B$10:$E$32,4,FALSE)</f>
        <v>0.11788558863328823</v>
      </c>
      <c r="JG17" s="25">
        <f>'RIMS II Type II Employment'!JG17*VLOOKUP('Equation 4 Type II FTE'!$B17,'Equation 3 FTE Conversion'!$B$10:$E$32,4,FALSE)</f>
        <v>0.14033998646820026</v>
      </c>
      <c r="JH17" s="25">
        <f>'RIMS II Type II Employment'!JH17*VLOOKUP('Equation 4 Type II FTE'!$B17,'Equation 3 FTE Conversion'!$B$10:$E$32,4,FALSE)</f>
        <v>0.15398684032476317</v>
      </c>
      <c r="JI17" s="25">
        <f>'RIMS II Type II Employment'!JI17*VLOOKUP('Equation 4 Type II FTE'!$B17,'Equation 3 FTE Conversion'!$B$10:$E$32,4,FALSE)</f>
        <v>0.13317780784844382</v>
      </c>
      <c r="JJ17" s="25">
        <f>'RIMS II Type II Employment'!JJ17*VLOOKUP('Equation 4 Type II FTE'!$B17,'Equation 3 FTE Conversion'!$B$10:$E$32,4,FALSE)</f>
        <v>0.17363443843031123</v>
      </c>
      <c r="JK17" s="25">
        <f>'RIMS II Type II Employment'!JK17*VLOOKUP('Equation 4 Type II FTE'!$B17,'Equation 3 FTE Conversion'!$B$10:$E$32,4,FALSE)</f>
        <v>0.15476112990527738</v>
      </c>
      <c r="JL17" s="25">
        <f>'RIMS II Type II Employment'!JL17*VLOOKUP('Equation 4 Type II FTE'!$B17,'Equation 3 FTE Conversion'!$B$10:$E$32,4,FALSE)</f>
        <v>0.15176075778078482</v>
      </c>
      <c r="JM17" s="25">
        <f>'RIMS II Type II Employment'!JM17*VLOOKUP('Equation 4 Type II FTE'!$B17,'Equation 3 FTE Conversion'!$B$10:$E$32,4,FALSE)</f>
        <v>0.18999130581867388</v>
      </c>
      <c r="JN17" s="25">
        <f>'RIMS II Type II Employment'!JN17*VLOOKUP('Equation 4 Type II FTE'!$B17,'Equation 3 FTE Conversion'!$B$10:$E$32,4,FALSE)</f>
        <v>0.20257351150202976</v>
      </c>
      <c r="JO17" s="25">
        <f>'RIMS II Type II Employment'!JO17*VLOOKUP('Equation 4 Type II FTE'!$B17,'Equation 3 FTE Conversion'!$B$10:$E$32,4,FALSE)</f>
        <v>0.26267774018944517</v>
      </c>
      <c r="JP17" s="25">
        <f>'RIMS II Type II Employment'!JP17*VLOOKUP('Equation 4 Type II FTE'!$B17,'Equation 3 FTE Conversion'!$B$10:$E$32,4,FALSE)</f>
        <v>0.33449309878213801</v>
      </c>
      <c r="JQ17" s="25">
        <f>'RIMS II Type II Employment'!JQ17*VLOOKUP('Equation 4 Type II FTE'!$B17,'Equation 3 FTE Conversion'!$B$10:$E$32,4,FALSE)</f>
        <v>0.17092442489851151</v>
      </c>
      <c r="JR17" s="25">
        <f>'RIMS II Type II Employment'!JR17*VLOOKUP('Equation 4 Type II FTE'!$B17,'Equation 3 FTE Conversion'!$B$10:$E$32,4,FALSE)</f>
        <v>0.19618562246278753</v>
      </c>
      <c r="JS17" s="25">
        <f>'RIMS II Type II Employment'!JS17*VLOOKUP('Equation 4 Type II FTE'!$B17,'Equation 3 FTE Conversion'!$B$10:$E$32,4,FALSE)</f>
        <v>0.22928650202976994</v>
      </c>
      <c r="JT17" s="25">
        <f>'RIMS II Type II Employment'!JT17*VLOOKUP('Equation 4 Type II FTE'!$B17,'Equation 3 FTE Conversion'!$B$10:$E$32,4,FALSE)</f>
        <v>0.15998758457374831</v>
      </c>
      <c r="JU17" s="25">
        <f>'RIMS II Type II Employment'!JU17*VLOOKUP('Equation 4 Type II FTE'!$B17,'Equation 3 FTE Conversion'!$B$10:$E$32,4,FALSE)</f>
        <v>0.12107953315290933</v>
      </c>
      <c r="JV17" s="25">
        <f>'RIMS II Type II Employment'!JV17*VLOOKUP('Equation 4 Type II FTE'!$B17,'Equation 3 FTE Conversion'!$B$10:$E$32,4,FALSE)</f>
        <v>0.12872564276048715</v>
      </c>
      <c r="JW17" s="25">
        <f>'RIMS II Type II Employment'!JW17*VLOOKUP('Equation 4 Type II FTE'!$B17,'Equation 3 FTE Conversion'!$B$10:$E$32,4,FALSE)</f>
        <v>0.14401786197564273</v>
      </c>
      <c r="JX17" s="25">
        <f>'RIMS II Type II Employment'!JX17*VLOOKUP('Equation 4 Type II FTE'!$B17,'Equation 3 FTE Conversion'!$B$10:$E$32,4,FALSE)</f>
        <v>0.1373396143437077</v>
      </c>
      <c r="JY17" s="25">
        <f>'RIMS II Type II Employment'!JY17*VLOOKUP('Equation 4 Type II FTE'!$B17,'Equation 3 FTE Conversion'!$B$10:$E$32,4,FALSE)</f>
        <v>0.1159498646820027</v>
      </c>
      <c r="JZ17" s="25">
        <f>'RIMS II Type II Employment'!JZ17*VLOOKUP('Equation 4 Type II FTE'!$B17,'Equation 3 FTE Conversion'!$B$10:$E$32,4,FALSE)</f>
        <v>9.6302266576454673E-2</v>
      </c>
      <c r="KA17" s="25">
        <f>'RIMS II Type II Employment'!KA17*VLOOKUP('Equation 4 Type II FTE'!$B17,'Equation 3 FTE Conversion'!$B$10:$E$32,4,FALSE)</f>
        <v>4.8780243572395125E-2</v>
      </c>
      <c r="KB17" s="25">
        <f>'RIMS II Type II Employment'!KB17*VLOOKUP('Equation 4 Type II FTE'!$B17,'Equation 3 FTE Conversion'!$B$10:$E$32,4,FALSE)</f>
        <v>0.15747114343707713</v>
      </c>
      <c r="KC17" s="25">
        <f>'RIMS II Type II Employment'!KC17*VLOOKUP('Equation 4 Type II FTE'!$B17,'Equation 3 FTE Conversion'!$B$10:$E$32,4,FALSE)</f>
        <v>0.18215162381596753</v>
      </c>
      <c r="KD17" s="25">
        <f>'RIMS II Type II Employment'!KD17*VLOOKUP('Equation 4 Type II FTE'!$B17,'Equation 3 FTE Conversion'!$B$10:$E$32,4,FALSE)</f>
        <v>0.12785456698240866</v>
      </c>
      <c r="KE17" s="25">
        <f>'RIMS II Type II Employment'!KE17*VLOOKUP('Equation 4 Type II FTE'!$B17,'Equation 3 FTE Conversion'!$B$10:$E$32,4,FALSE)</f>
        <v>0.14750216508795669</v>
      </c>
      <c r="KF17" s="25">
        <f>'RIMS II Type II Employment'!KF17*VLOOKUP('Equation 4 Type II FTE'!$B17,'Equation 3 FTE Conversion'!$B$10:$E$32,4,FALSE)</f>
        <v>0.13114529769959404</v>
      </c>
      <c r="KG17" s="25">
        <f>'RIMS II Type II Employment'!KG17*VLOOKUP('Equation 4 Type II FTE'!$B17,'Equation 3 FTE Conversion'!$B$10:$E$32,4,FALSE)</f>
        <v>0.13879140730717185</v>
      </c>
      <c r="KH17" s="25">
        <f>'RIMS II Type II Employment'!KH17*VLOOKUP('Equation 4 Type II FTE'!$B17,'Equation 3 FTE Conversion'!$B$10:$E$32,4,FALSE)</f>
        <v>0.13162922868741542</v>
      </c>
      <c r="KI17" s="25">
        <f>'RIMS II Type II Employment'!KI17*VLOOKUP('Equation 4 Type II FTE'!$B17,'Equation 3 FTE Conversion'!$B$10:$E$32,4,FALSE)</f>
        <v>0.11023947902571042</v>
      </c>
      <c r="KJ17" s="25">
        <f>'RIMS II Type II Employment'!KJ17*VLOOKUP('Equation 4 Type II FTE'!$B17,'Equation 3 FTE Conversion'!$B$10:$E$32,4,FALSE)</f>
        <v>0.11178805818673884</v>
      </c>
      <c r="KK17" s="25">
        <f>'RIMS II Type II Employment'!KK17*VLOOKUP('Equation 4 Type II FTE'!$B17,'Equation 3 FTE Conversion'!$B$10:$E$32,4,FALSE)</f>
        <v>9.2043673883626526E-2</v>
      </c>
      <c r="KL17" s="25">
        <f>'RIMS II Type II Employment'!KL17*VLOOKUP('Equation 4 Type II FTE'!$B17,'Equation 3 FTE Conversion'!$B$10:$E$32,4,FALSE)</f>
        <v>0.14372750338294993</v>
      </c>
      <c r="KM17" s="25">
        <f>'RIMS II Type II Employment'!KM17*VLOOKUP('Equation 4 Type II FTE'!$B17,'Equation 3 FTE Conversion'!$B$10:$E$32,4,FALSE)</f>
        <v>0.13501674560216509</v>
      </c>
      <c r="KN17" s="25">
        <f>'RIMS II Type II Employment'!KN17*VLOOKUP('Equation 4 Type II FTE'!$B17,'Equation 3 FTE Conversion'!$B$10:$E$32,4,FALSE)</f>
        <v>8.0042185385656286E-2</v>
      </c>
      <c r="KO17" s="25">
        <f>'RIMS II Type II Employment'!KO17*VLOOKUP('Equation 4 Type II FTE'!$B17,'Equation 3 FTE Conversion'!$B$10:$E$32,4,FALSE)</f>
        <v>7.7525744248985118E-2</v>
      </c>
      <c r="KP17" s="25">
        <f>'RIMS II Type II Employment'!KP17*VLOOKUP('Equation 4 Type II FTE'!$B17,'Equation 3 FTE Conversion'!$B$10:$E$32,4,FALSE)</f>
        <v>8.7010791610284161E-2</v>
      </c>
      <c r="KQ17" s="25">
        <f>'RIMS II Type II Employment'!KQ17*VLOOKUP('Equation 4 Type II FTE'!$B17,'Equation 3 FTE Conversion'!$B$10:$E$32,4,FALSE)</f>
        <v>0.13859783491204328</v>
      </c>
      <c r="KR17" s="25">
        <f>'RIMS II Type II Employment'!KR17*VLOOKUP('Equation 4 Type II FTE'!$B17,'Equation 3 FTE Conversion'!$B$10:$E$32,4,FALSE)</f>
        <v>6.5621041948579151E-2</v>
      </c>
      <c r="KS17" s="25">
        <f>'RIMS II Type II Employment'!KS17*VLOOKUP('Equation 4 Type II FTE'!$B17,'Equation 3 FTE Conversion'!$B$10:$E$32,4,FALSE)</f>
        <v>0.23335152232746956</v>
      </c>
      <c r="KT17" s="25">
        <f>'RIMS II Type II Employment'!KT17*VLOOKUP('Equation 4 Type II FTE'!$B17,'Equation 3 FTE Conversion'!$B$10:$E$32,4,FALSE)</f>
        <v>0.35423748308525033</v>
      </c>
      <c r="KU17" s="25">
        <f>'RIMS II Type II Employment'!KU17*VLOOKUP('Equation 4 Type II FTE'!$B17,'Equation 3 FTE Conversion'!$B$10:$E$32,4,FALSE)</f>
        <v>0.36827148173207036</v>
      </c>
      <c r="KV17" s="25">
        <f>'RIMS II Type II Employment'!KV17*VLOOKUP('Equation 4 Type II FTE'!$B17,'Equation 3 FTE Conversion'!$B$10:$E$32,4,FALSE)</f>
        <v>7.3363937753721242E-2</v>
      </c>
      <c r="KW17" s="25">
        <f>'RIMS II Type II Employment'!KW17*VLOOKUP('Equation 4 Type II FTE'!$B17,'Equation 3 FTE Conversion'!$B$10:$E$32,4,FALSE)</f>
        <v>0.14798609607577809</v>
      </c>
      <c r="KX17" s="25">
        <f>'RIMS II Type II Employment'!KX17*VLOOKUP('Equation 4 Type II FTE'!$B17,'Equation 3 FTE Conversion'!$B$10:$E$32,4,FALSE)</f>
        <v>0.13830747631935048</v>
      </c>
      <c r="KY17" s="25">
        <f>'RIMS II Type II Employment'!KY17*VLOOKUP('Equation 4 Type II FTE'!$B17,'Equation 3 FTE Conversion'!$B$10:$E$32,4,FALSE)</f>
        <v>0.15369648173207034</v>
      </c>
      <c r="KZ17" s="25">
        <f>'RIMS II Type II Employment'!KZ17*VLOOKUP('Equation 4 Type II FTE'!$B17,'Equation 3 FTE Conversion'!$B$10:$E$32,4,FALSE)</f>
        <v>0.15079289580514207</v>
      </c>
      <c r="LA17" s="25">
        <f>'RIMS II Type II Employment'!LA17*VLOOKUP('Equation 4 Type II FTE'!$B17,'Equation 3 FTE Conversion'!$B$10:$E$32,4,FALSE)</f>
        <v>0.13927533829499322</v>
      </c>
      <c r="LB17" s="25">
        <f>'RIMS II Type II Employment'!LB17*VLOOKUP('Equation 4 Type II FTE'!$B17,'Equation 3 FTE Conversion'!$B$10:$E$32,4,FALSE)</f>
        <v>0.16714976319350472</v>
      </c>
      <c r="LC17" s="25">
        <f>'RIMS II Type II Employment'!LC17*VLOOKUP('Equation 4 Type II FTE'!$B17,'Equation 3 FTE Conversion'!$B$10:$E$32,4,FALSE)</f>
        <v>0.1510832543978349</v>
      </c>
      <c r="LD17" s="25">
        <f>'RIMS II Type II Employment'!LD17*VLOOKUP('Equation 4 Type II FTE'!$B17,'Equation 3 FTE Conversion'!$B$10:$E$32,4,FALSE)</f>
        <v>0.17450551420838969</v>
      </c>
      <c r="LE17" s="25">
        <f>'RIMS II Type II Employment'!LE17*VLOOKUP('Equation 4 Type II FTE'!$B17,'Equation 3 FTE Conversion'!$B$10:$E$32,4,FALSE)</f>
        <v>0.16134259133964815</v>
      </c>
      <c r="LF17" s="25">
        <f>'RIMS II Type II Employment'!LF17*VLOOKUP('Equation 4 Type II FTE'!$B17,'Equation 3 FTE Conversion'!$B$10:$E$32,4,FALSE)</f>
        <v>0.12243453991880919</v>
      </c>
      <c r="LG17" s="25">
        <f>'RIMS II Type II Employment'!LG17*VLOOKUP('Equation 4 Type II FTE'!$B17,'Equation 3 FTE Conversion'!$B$10:$E$32,4,FALSE)</f>
        <v>0.18108697564276047</v>
      </c>
      <c r="LH17" s="25">
        <f>'RIMS II Type II Employment'!LH17*VLOOKUP('Equation 4 Type II FTE'!$B17,'Equation 3 FTE Conversion'!$B$10:$E$32,4,FALSE)</f>
        <v>0.26722669147496619</v>
      </c>
      <c r="LI17" s="25">
        <f>'RIMS II Type II Employment'!LI17*VLOOKUP('Equation 4 Type II FTE'!$B17,'Equation 3 FTE Conversion'!$B$10:$E$32,4,FALSE)</f>
        <v>0.28609999999999997</v>
      </c>
      <c r="LJ17" s="25">
        <f>'RIMS II Type II Employment'!LJ17*VLOOKUP('Equation 4 Type II FTE'!$B17,'Equation 3 FTE Conversion'!$B$10:$E$32,4,FALSE)</f>
        <v>0.13308102165087957</v>
      </c>
      <c r="LK17" s="25">
        <f>'RIMS II Type II Employment'!LK17*VLOOKUP('Equation 4 Type II FTE'!$B17,'Equation 3 FTE Conversion'!$B$10:$E$32,4,FALSE)</f>
        <v>0.14972824763193504</v>
      </c>
      <c r="LL17" s="25">
        <f>'RIMS II Type II Employment'!LL17*VLOOKUP('Equation 4 Type II FTE'!$B17,'Equation 3 FTE Conversion'!$B$10:$E$32,4,FALSE)</f>
        <v>0.15147039918809202</v>
      </c>
      <c r="LM17" s="25">
        <f>'RIMS II Type II Employment'!LM17*VLOOKUP('Equation 4 Type II FTE'!$B17,'Equation 3 FTE Conversion'!$B$10:$E$32,4,FALSE)</f>
        <v>0.20083135994587278</v>
      </c>
      <c r="LN17" s="25">
        <f>'RIMS II Type II Employment'!LN17*VLOOKUP('Equation 4 Type II FTE'!$B17,'Equation 3 FTE Conversion'!$B$10:$E$32,4,FALSE)</f>
        <v>0.16453653585926928</v>
      </c>
      <c r="LO17" s="25">
        <f>'RIMS II Type II Employment'!LO17*VLOOKUP('Equation 4 Type II FTE'!$B17,'Equation 3 FTE Conversion'!$B$10:$E$32,4,FALSE)</f>
        <v>0.16569797023004057</v>
      </c>
      <c r="LP17" s="25">
        <f>'RIMS II Type II Employment'!LP17*VLOOKUP('Equation 4 Type II FTE'!$B17,'Equation 3 FTE Conversion'!$B$10:$E$32,4,FALSE)</f>
        <v>0.16821441136671178</v>
      </c>
      <c r="LQ17" s="25">
        <f>'RIMS II Type II Employment'!LQ17*VLOOKUP('Equation 4 Type II FTE'!$B17,'Equation 3 FTE Conversion'!$B$10:$E$32,4,FALSE)</f>
        <v>0.1248541948579161</v>
      </c>
      <c r="LR17" s="25">
        <f>'RIMS II Type II Employment'!LR17*VLOOKUP('Equation 4 Type II FTE'!$B17,'Equation 3 FTE Conversion'!$B$10:$E$32,4,FALSE)</f>
        <v>0.17702195534506091</v>
      </c>
      <c r="LS17" s="25">
        <f>'RIMS II Type II Employment'!LS17*VLOOKUP('Equation 4 Type II FTE'!$B17,'Equation 3 FTE Conversion'!$B$10:$E$32,4,FALSE)</f>
        <v>0.15611613667117727</v>
      </c>
      <c r="LT17" s="25">
        <f>'RIMS II Type II Employment'!LT17*VLOOKUP('Equation 4 Type II FTE'!$B17,'Equation 3 FTE Conversion'!$B$10:$E$32,4,FALSE)</f>
        <v>0.18844272665764547</v>
      </c>
      <c r="LU17" s="25">
        <f>'RIMS II Type II Employment'!LU17*VLOOKUP('Equation 4 Type II FTE'!$B17,'Equation 3 FTE Conversion'!$B$10:$E$32,4,FALSE)</f>
        <v>0.17527980378890393</v>
      </c>
      <c r="LV17" s="25">
        <f>'RIMS II Type II Employment'!LV17*VLOOKUP('Equation 4 Type II FTE'!$B17,'Equation 3 FTE Conversion'!$B$10:$E$32,4,FALSE)</f>
        <v>0.13579103518267929</v>
      </c>
      <c r="LW17" s="25">
        <f>'RIMS II Type II Employment'!LW17*VLOOKUP('Equation 4 Type II FTE'!$B17,'Equation 3 FTE Conversion'!$B$10:$E$32,4,FALSE)</f>
        <v>0.15853579161028417</v>
      </c>
      <c r="LX17" s="25">
        <f>'RIMS II Type II Employment'!LX17*VLOOKUP('Equation 4 Type II FTE'!$B17,'Equation 3 FTE Conversion'!$B$10:$E$32,4,FALSE)</f>
        <v>0.19444347090663056</v>
      </c>
      <c r="LY17" s="25">
        <f>'RIMS II Type II Employment'!LY17*VLOOKUP('Equation 4 Type II FTE'!$B17,'Equation 3 FTE Conversion'!$B$10:$E$32,4,FALSE)</f>
        <v>0.23248044654939107</v>
      </c>
      <c r="LZ17" s="25">
        <f>'RIMS II Type II Employment'!LZ17*VLOOKUP('Equation 4 Type II FTE'!$B17,'Equation 3 FTE Conversion'!$B$10:$E$32,4,FALSE)</f>
        <v>0.17344086603518266</v>
      </c>
      <c r="MA17" s="25">
        <f>'RIMS II Type II Employment'!MA17*VLOOKUP('Equation 4 Type II FTE'!$B17,'Equation 3 FTE Conversion'!$B$10:$E$32,4,FALSE)</f>
        <v>0.15011539242219213</v>
      </c>
      <c r="MB17" s="25">
        <f>'RIMS II Type II Employment'!MB17*VLOOKUP('Equation 4 Type II FTE'!$B17,'Equation 3 FTE Conversion'!$B$10:$E$32,4,FALSE)</f>
        <v>0.2290929296346414</v>
      </c>
      <c r="MC17" s="25">
        <f>'RIMS II Type II Employment'!MC17*VLOOKUP('Equation 4 Type II FTE'!$B17,'Equation 3 FTE Conversion'!$B$10:$E$32,4,FALSE)</f>
        <v>0.18205483761840324</v>
      </c>
      <c r="MD17" s="25">
        <f>'RIMS II Type II Employment'!MD17*VLOOKUP('Equation 4 Type II FTE'!$B17,'Equation 3 FTE Conversion'!$B$10:$E$32,4,FALSE)</f>
        <v>0.19666955345060891</v>
      </c>
      <c r="ME17" s="25">
        <f>'RIMS II Type II Employment'!ME17*VLOOKUP('Equation 4 Type II FTE'!$B17,'Equation 3 FTE Conversion'!$B$10:$E$32,4,FALSE)</f>
        <v>0.20547709742895803</v>
      </c>
      <c r="MF17" s="25">
        <f>'RIMS II Type II Employment'!MF17*VLOOKUP('Equation 4 Type II FTE'!$B17,'Equation 3 FTE Conversion'!$B$10:$E$32,4,FALSE)</f>
        <v>0.17673159675236808</v>
      </c>
      <c r="MG17" s="25">
        <f>'RIMS II Type II Employment'!MG17*VLOOKUP('Equation 4 Type II FTE'!$B17,'Equation 3 FTE Conversion'!$B$10:$E$32,4,FALSE)</f>
        <v>0.17063406630581868</v>
      </c>
      <c r="MH17" s="25">
        <f>'RIMS II Type II Employment'!MH17*VLOOKUP('Equation 4 Type II FTE'!$B17,'Equation 3 FTE Conversion'!$B$10:$E$32,4,FALSE)</f>
        <v>0.18002232746955343</v>
      </c>
      <c r="MI17" s="25">
        <f>'RIMS II Type II Employment'!MI17*VLOOKUP('Equation 4 Type II FTE'!$B17,'Equation 3 FTE Conversion'!$B$10:$E$32,4,FALSE)</f>
        <v>0.16473010825439782</v>
      </c>
      <c r="MJ17" s="25">
        <f>'RIMS II Type II Employment'!MJ17*VLOOKUP('Equation 4 Type II FTE'!$B17,'Equation 3 FTE Conversion'!$B$10:$E$32,4,FALSE)</f>
        <v>0.22551184032476321</v>
      </c>
      <c r="MK17" s="25">
        <f>'RIMS II Type II Employment'!MK17*VLOOKUP('Equation 4 Type II FTE'!$B17,'Equation 3 FTE Conversion'!$B$10:$E$32,4,FALSE)</f>
        <v>0.12698349120433017</v>
      </c>
      <c r="ML17" s="25">
        <f>'RIMS II Type II Employment'!ML17*VLOOKUP('Equation 4 Type II FTE'!$B17,'Equation 3 FTE Conversion'!$B$10:$E$32,4,FALSE)</f>
        <v>0.16124580514208389</v>
      </c>
      <c r="MM17" s="25">
        <f>'RIMS II Type II Employment'!MM17*VLOOKUP('Equation 4 Type II FTE'!$B17,'Equation 3 FTE Conversion'!$B$10:$E$32,4,FALSE)</f>
        <v>0.10027050067658998</v>
      </c>
      <c r="MN17" s="25">
        <f>'RIMS II Type II Employment'!MN17*VLOOKUP('Equation 4 Type II FTE'!$B17,'Equation 3 FTE Conversion'!$B$10:$E$32,4,FALSE)</f>
        <v>0.11498200270635994</v>
      </c>
      <c r="MO17" s="25">
        <f>'RIMS II Type II Employment'!MO17*VLOOKUP('Equation 4 Type II FTE'!$B17,'Equation 3 FTE Conversion'!$B$10:$E$32,4,FALSE)</f>
        <v>0.12466062246278754</v>
      </c>
      <c r="MP17" s="25">
        <f>'RIMS II Type II Employment'!MP17*VLOOKUP('Equation 4 Type II FTE'!$B17,'Equation 3 FTE Conversion'!$B$10:$E$32,4,FALSE)</f>
        <v>0.18989451962110962</v>
      </c>
      <c r="MQ17" s="25">
        <f>'RIMS II Type II Employment'!MQ17*VLOOKUP('Equation 4 Type II FTE'!$B17,'Equation 3 FTE Conversion'!$B$10:$E$32,4,FALSE)</f>
        <v>0.12891921515561569</v>
      </c>
      <c r="MR17" s="25">
        <f>'RIMS II Type II Employment'!MR17*VLOOKUP('Equation 4 Type II FTE'!$B17,'Equation 3 FTE Conversion'!$B$10:$E$32,4,FALSE)</f>
        <v>0.18215162381596753</v>
      </c>
      <c r="MS17" s="25">
        <f>'RIMS II Type II Employment'!MS17*VLOOKUP('Equation 4 Type II FTE'!$B17,'Equation 3 FTE Conversion'!$B$10:$E$32,4,FALSE)</f>
        <v>0.13995284167794317</v>
      </c>
      <c r="MT17" s="25">
        <f>'RIMS II Type II Employment'!MT17*VLOOKUP('Equation 4 Type II FTE'!$B17,'Equation 3 FTE Conversion'!$B$10:$E$32,4,FALSE)</f>
        <v>0.18224841001353179</v>
      </c>
      <c r="MU17" s="25">
        <f>'RIMS II Type II Employment'!MU17*VLOOKUP('Equation 4 Type II FTE'!$B17,'Equation 3 FTE Conversion'!$B$10:$E$32,4,FALSE)</f>
        <v>0.19928278078484438</v>
      </c>
      <c r="MV17" s="25">
        <f>'RIMS II Type II Employment'!MV17*VLOOKUP('Equation 4 Type II FTE'!$B17,'Equation 3 FTE Conversion'!$B$10:$E$32,4,FALSE)</f>
        <v>0.1765380243572395</v>
      </c>
      <c r="MW17" s="25">
        <f>'RIMS II Type II Employment'!MW17*VLOOKUP('Equation 4 Type II FTE'!$B17,'Equation 3 FTE Conversion'!$B$10:$E$32,4,FALSE)</f>
        <v>0.20334780108254397</v>
      </c>
      <c r="MX17" s="25">
        <f>'RIMS II Type II Employment'!MX17*VLOOKUP('Equation 4 Type II FTE'!$B17,'Equation 3 FTE Conversion'!$B$10:$E$32,4,FALSE)</f>
        <v>0.20944533152909336</v>
      </c>
      <c r="MY17" s="25">
        <f>'RIMS II Type II Employment'!MY17*VLOOKUP('Equation 4 Type II FTE'!$B17,'Equation 3 FTE Conversion'!$B$10:$E$32,4,FALSE)</f>
        <v>0.23151258457374829</v>
      </c>
      <c r="MZ17" s="25">
        <f>'RIMS II Type II Employment'!MZ17*VLOOKUP('Equation 4 Type II FTE'!$B17,'Equation 3 FTE Conversion'!$B$10:$E$32,4,FALSE)</f>
        <v>0.14537286874154262</v>
      </c>
      <c r="NA17" s="25">
        <f>'RIMS II Type II Employment'!NA17*VLOOKUP('Equation 4 Type II FTE'!$B17,'Equation 3 FTE Conversion'!$B$10:$E$32,4,FALSE)</f>
        <v>0.18466806495263868</v>
      </c>
      <c r="NB17" s="25">
        <f>'RIMS II Type II Employment'!NB17*VLOOKUP('Equation 4 Type II FTE'!$B17,'Equation 3 FTE Conversion'!$B$10:$E$32,4,FALSE)</f>
        <v>0.16143937753721244</v>
      </c>
      <c r="NC17" s="25">
        <f>'RIMS II Type II Employment'!NC17*VLOOKUP('Equation 4 Type II FTE'!$B17,'Equation 3 FTE Conversion'!$B$10:$E$32,4,FALSE)</f>
        <v>0.19153988497970229</v>
      </c>
      <c r="ND17" s="25">
        <f>'RIMS II Type II Employment'!ND17*VLOOKUP('Equation 4 Type II FTE'!$B17,'Equation 3 FTE Conversion'!$B$10:$E$32,4,FALSE)</f>
        <v>0.18195805142083896</v>
      </c>
      <c r="NE17" s="25">
        <f>'RIMS II Type II Employment'!NE17*VLOOKUP('Equation 4 Type II FTE'!$B17,'Equation 3 FTE Conversion'!$B$10:$E$32,4,FALSE)</f>
        <v>0.13220994587280108</v>
      </c>
      <c r="NF17" s="25">
        <f>'RIMS II Type II Employment'!NF17*VLOOKUP('Equation 4 Type II FTE'!$B17,'Equation 3 FTE Conversion'!$B$10:$E$32,4,FALSE)</f>
        <v>0.14285642760487144</v>
      </c>
      <c r="NG17" s="332">
        <f>'RIMS II Type II Employment'!NG17*VLOOKUP('Equation 4 Type II FTE'!$B17,'Equation 3 FTE Conversion'!$B$10:$E$32,4,FALSE)</f>
        <v>0.18118376184032475</v>
      </c>
      <c r="NH17" s="378">
        <f>'RIMS II Type II Employment'!NH17*VLOOKUP('Equation 4 Type II FTE'!$B17,'Equation 3 FTE Conversion'!$B$10:$E$32,4,FALSE)</f>
        <v>0.18021589986468201</v>
      </c>
      <c r="NI17" s="332">
        <f>'RIMS II Type II Employment'!NI17*VLOOKUP('Equation 4 Type II FTE'!$B17,'Equation 3 FTE Conversion'!$B$10:$E$32,4,FALSE)</f>
        <v>0.16289117050067659</v>
      </c>
      <c r="NJ17" s="334">
        <f>'RIMS II Type II Employment'!NJ17*VLOOKUP('Equation 4 Type II FTE'!$B17,'Equation 3 FTE Conversion'!$B$10:$E$32,4,FALSE)</f>
        <v>0.18418413396481731</v>
      </c>
    </row>
    <row r="18" spans="2:374" x14ac:dyDescent="0.3">
      <c r="B18" s="83" t="s">
        <v>563</v>
      </c>
      <c r="C18" s="25">
        <f>'RIMS II Type II Employment'!C18*VLOOKUP('Equation 4 Type II FTE'!$B18,'Equation 3 FTE Conversion'!$B$10:$E$32,4,FALSE)</f>
        <v>0.38154493453667215</v>
      </c>
      <c r="D18" s="25">
        <f>'RIMS II Type II Employment'!D18*VLOOKUP('Equation 4 Type II FTE'!$B18,'Equation 3 FTE Conversion'!$B$10:$E$32,4,FALSE)</f>
        <v>0.43346292106266682</v>
      </c>
      <c r="E18" s="25">
        <f>'RIMS II Type II Employment'!E18*VLOOKUP('Equation 4 Type II FTE'!$B18,'Equation 3 FTE Conversion'!$B$10:$E$32,4,FALSE)</f>
        <v>0.4276265031142748</v>
      </c>
      <c r="F18" s="25">
        <f>'RIMS II Type II Employment'!F18*VLOOKUP('Equation 4 Type II FTE'!$B18,'Equation 3 FTE Conversion'!$B$10:$E$32,4,FALSE)</f>
        <v>0.61918296682343965</v>
      </c>
      <c r="G18" s="25">
        <f>'RIMS II Type II Employment'!G18*VLOOKUP('Equation 4 Type II FTE'!$B18,'Equation 3 FTE Conversion'!$B$10:$E$32,4,FALSE)</f>
        <v>0.43145937460277106</v>
      </c>
      <c r="H18" s="25">
        <f>'RIMS II Type II Employment'!H18*VLOOKUP('Equation 4 Type II FTE'!$B18,'Equation 3 FTE Conversion'!$B$10:$E$32,4,FALSE)</f>
        <v>0.36778144146434472</v>
      </c>
      <c r="I18" s="25">
        <f>'RIMS II Type II Employment'!I18*VLOOKUP('Equation 4 Type II FTE'!$B18,'Equation 3 FTE Conversion'!$B$10:$E$32,4,FALSE)</f>
        <v>0.28711691877462819</v>
      </c>
      <c r="J18" s="25">
        <f>'RIMS II Type II Employment'!J18*VLOOKUP('Equation 4 Type II FTE'!$B18,'Equation 3 FTE Conversion'!$B$10:$E$32,4,FALSE)</f>
        <v>0.35210151264776918</v>
      </c>
      <c r="K18" s="25">
        <f>'RIMS II Type II Employment'!K18*VLOOKUP('Equation 4 Type II FTE'!$B18,'Equation 3 FTE Conversion'!$B$10:$E$32,4,FALSE)</f>
        <v>0.29373733316384898</v>
      </c>
      <c r="L18" s="25">
        <f>'RIMS II Type II Employment'!L18*VLOOKUP('Equation 4 Type II FTE'!$B18,'Equation 3 FTE Conversion'!$B$10:$E$32,4,FALSE)</f>
        <v>0.59540174145163338</v>
      </c>
      <c r="M18" s="25">
        <f>'RIMS II Type II Employment'!M18*VLOOKUP('Equation 4 Type II FTE'!$B18,'Equation 3 FTE Conversion'!$B$10:$E$32,4,FALSE)</f>
        <v>0.34548109825854834</v>
      </c>
      <c r="N18" s="25">
        <f>'RIMS II Type II Employment'!N18*VLOOKUP('Equation 4 Type II FTE'!$B18,'Equation 3 FTE Conversion'!$B$10:$E$32,4,FALSE)</f>
        <v>0.66604853184187107</v>
      </c>
      <c r="O18" s="25">
        <f>'RIMS II Type II Employment'!O18*VLOOKUP('Equation 4 Type II FTE'!$B18,'Equation 3 FTE Conversion'!$B$10:$E$32,4,FALSE)</f>
        <v>0.3479201982966823</v>
      </c>
      <c r="P18" s="25">
        <f>'RIMS II Type II Employment'!P18*VLOOKUP('Equation 4 Type II FTE'!$B18,'Equation 3 FTE Conversion'!$B$10:$E$32,4,FALSE)</f>
        <v>0.2821516079827126</v>
      </c>
      <c r="Q18" s="25">
        <f>'RIMS II Type II Employment'!Q18*VLOOKUP('Equation 4 Type II FTE'!$B18,'Equation 3 FTE Conversion'!$B$10:$E$32,4,FALSE)</f>
        <v>0</v>
      </c>
      <c r="R18" s="25">
        <f>'RIMS II Type II Employment'!R18*VLOOKUP('Equation 4 Type II FTE'!$B18,'Equation 3 FTE Conversion'!$B$10:$E$32,4,FALSE)</f>
        <v>0.27169832210499556</v>
      </c>
      <c r="S18" s="25">
        <f>'RIMS II Type II Employment'!S18*VLOOKUP('Equation 4 Type II FTE'!$B18,'Equation 3 FTE Conversion'!$B$10:$E$32,4,FALSE)</f>
        <v>0.3299753908732681</v>
      </c>
      <c r="T18" s="25">
        <f>'RIMS II Type II Employment'!T18*VLOOKUP('Equation 4 Type II FTE'!$B18,'Equation 3 FTE Conversion'!$B$10:$E$32,4,FALSE)</f>
        <v>0.34156111605440448</v>
      </c>
      <c r="U18" s="25">
        <f>'RIMS II Type II Employment'!U18*VLOOKUP('Equation 4 Type II FTE'!$B18,'Equation 3 FTE Conversion'!$B$10:$E$32,4,FALSE)</f>
        <v>0.40210306342951568</v>
      </c>
      <c r="V18" s="25">
        <f>'RIMS II Type II Employment'!V18*VLOOKUP('Equation 4 Type II FTE'!$B18,'Equation 3 FTE Conversion'!$B$10:$E$32,4,FALSE)</f>
        <v>0.45532771069022504</v>
      </c>
      <c r="W18" s="25">
        <f>'RIMS II Type II Employment'!W18*VLOOKUP('Equation 4 Type II FTE'!$B18,'Equation 3 FTE Conversion'!$B$10:$E$32,4,FALSE)</f>
        <v>0.28650714376509473</v>
      </c>
      <c r="X18" s="25">
        <f>'RIMS II Type II Employment'!X18*VLOOKUP('Equation 4 Type II FTE'!$B18,'Equation 3 FTE Conversion'!$B$10:$E$32,4,FALSE)</f>
        <v>0.25506017541629589</v>
      </c>
      <c r="Y18" s="25">
        <f>'RIMS II Type II Employment'!Y18*VLOOKUP('Equation 4 Type II FTE'!$B18,'Equation 3 FTE Conversion'!$B$10:$E$32,4,FALSE)</f>
        <v>0.28459070802084657</v>
      </c>
      <c r="Z18" s="25">
        <f>'RIMS II Type II Employment'!Z18*VLOOKUP('Equation 4 Type II FTE'!$B18,'Equation 3 FTE Conversion'!$B$10:$E$32,4,FALSE)</f>
        <v>0.7204056184059997</v>
      </c>
      <c r="AA18" s="25">
        <f>'RIMS II Type II Employment'!AA18*VLOOKUP('Equation 4 Type II FTE'!$B18,'Equation 3 FTE Conversion'!$B$10:$E$32,4,FALSE)</f>
        <v>1.0372272912164739</v>
      </c>
      <c r="AB18" s="25">
        <f>'RIMS II Type II Employment'!AB18*VLOOKUP('Equation 4 Type II FTE'!$B18,'Equation 3 FTE Conversion'!$B$10:$E$32,4,FALSE)</f>
        <v>1.1598791788483538</v>
      </c>
      <c r="AC18" s="25">
        <f>'RIMS II Type II Employment'!AC18*VLOOKUP('Equation 4 Type II FTE'!$B18,'Equation 3 FTE Conversion'!$B$10:$E$32,4,FALSE)</f>
        <v>0.46517122155840857</v>
      </c>
      <c r="AD18" s="25">
        <f>'RIMS II Type II Employment'!AD18*VLOOKUP('Equation 4 Type II FTE'!$B18,'Equation 3 FTE Conversion'!$B$10:$E$32,4,FALSE)</f>
        <v>0.32553274437523833</v>
      </c>
      <c r="AE18" s="25">
        <f>'RIMS II Type II Employment'!AE18*VLOOKUP('Equation 4 Type II FTE'!$B18,'Equation 3 FTE Conversion'!$B$10:$E$32,4,FALSE)</f>
        <v>0.31682167281047413</v>
      </c>
      <c r="AF18" s="25">
        <f>'RIMS II Type II Employment'!AF18*VLOOKUP('Equation 4 Type II FTE'!$B18,'Equation 3 FTE Conversion'!$B$10:$E$32,4,FALSE)</f>
        <v>0.36211924494724801</v>
      </c>
      <c r="AG18" s="25">
        <f>'RIMS II Type II Employment'!AG18*VLOOKUP('Equation 4 Type II FTE'!$B18,'Equation 3 FTE Conversion'!$B$10:$E$32,4,FALSE)</f>
        <v>0.37875739163594763</v>
      </c>
      <c r="AH18" s="25">
        <f>'RIMS II Type II Employment'!AH18*VLOOKUP('Equation 4 Type II FTE'!$B18,'Equation 3 FTE Conversion'!$B$10:$E$32,4,FALSE)</f>
        <v>0.39243377399262741</v>
      </c>
      <c r="AI18" s="25">
        <f>'RIMS II Type II Employment'!AI18*VLOOKUP('Equation 4 Type II FTE'!$B18,'Equation 3 FTE Conversion'!$B$10:$E$32,4,FALSE)</f>
        <v>0.35244995551035974</v>
      </c>
      <c r="AJ18" s="25">
        <f>'RIMS II Type II Employment'!AJ18*VLOOKUP('Equation 4 Type II FTE'!$B18,'Equation 3 FTE Conversion'!$B$10:$E$32,4,FALSE)</f>
        <v>0.31516656921316893</v>
      </c>
      <c r="AK18" s="25">
        <f>'RIMS II Type II Employment'!AK18*VLOOKUP('Equation 4 Type II FTE'!$B18,'Equation 3 FTE Conversion'!$B$10:$E$32,4,FALSE)</f>
        <v>0.39487287403076138</v>
      </c>
      <c r="AL18" s="25">
        <f>'RIMS II Type II Employment'!AL18*VLOOKUP('Equation 4 Type II FTE'!$B18,'Equation 3 FTE Conversion'!$B$10:$E$32,4,FALSE)</f>
        <v>0.40044795983221049</v>
      </c>
      <c r="AM18" s="25">
        <f>'RIMS II Type II Employment'!AM18*VLOOKUP('Equation 4 Type II FTE'!$B18,'Equation 3 FTE Conversion'!$B$10:$E$32,4,FALSE)</f>
        <v>0.41795721367738653</v>
      </c>
      <c r="AN18" s="25">
        <f>'RIMS II Type II Employment'!AN18*VLOOKUP('Equation 4 Type II FTE'!$B18,'Equation 3 FTE Conversion'!$B$10:$E$32,4,FALSE)</f>
        <v>0.27788318291597813</v>
      </c>
      <c r="AO18" s="25">
        <f>'RIMS II Type II Employment'!AO18*VLOOKUP('Equation 4 Type II FTE'!$B18,'Equation 3 FTE Conversion'!$B$10:$E$32,4,FALSE)</f>
        <v>0.23354382865132833</v>
      </c>
      <c r="AP18" s="25">
        <f>'RIMS II Type II Employment'!AP18*VLOOKUP('Equation 4 Type II FTE'!$B18,'Equation 3 FTE Conversion'!$B$10:$E$32,4,FALSE)</f>
        <v>0.41281768145417563</v>
      </c>
      <c r="AQ18" s="25">
        <f>'RIMS II Type II Employment'!AQ18*VLOOKUP('Equation 4 Type II FTE'!$B18,'Equation 3 FTE Conversion'!$B$10:$E$32,4,FALSE)</f>
        <v>0.30000930469047921</v>
      </c>
      <c r="AR18" s="25">
        <f>'RIMS II Type II Employment'!AR18*VLOOKUP('Equation 4 Type II FTE'!$B18,'Equation 3 FTE Conversion'!$B$10:$E$32,4,FALSE)</f>
        <v>0.32605540866912419</v>
      </c>
      <c r="AS18" s="25">
        <f>'RIMS II Type II Employment'!AS18*VLOOKUP('Equation 4 Type II FTE'!$B18,'Equation 3 FTE Conversion'!$B$10:$E$32,4,FALSE)</f>
        <v>0.30732660480488116</v>
      </c>
      <c r="AT18" s="25">
        <f>'RIMS II Type II Employment'!AT18*VLOOKUP('Equation 4 Type II FTE'!$B18,'Equation 3 FTE Conversion'!$B$10:$E$32,4,FALSE)</f>
        <v>0.28894624380322864</v>
      </c>
      <c r="AU18" s="25">
        <f>'RIMS II Type II Employment'!AU18*VLOOKUP('Equation 4 Type II FTE'!$B18,'Equation 3 FTE Conversion'!$B$10:$E$32,4,FALSE)</f>
        <v>0.26455524342188891</v>
      </c>
      <c r="AV18" s="25">
        <f>'RIMS II Type II Employment'!AV18*VLOOKUP('Equation 4 Type II FTE'!$B18,'Equation 3 FTE Conversion'!$B$10:$E$32,4,FALSE)</f>
        <v>0.31969632642684631</v>
      </c>
      <c r="AW18" s="25">
        <f>'RIMS II Type II Employment'!AW18*VLOOKUP('Equation 4 Type II FTE'!$B18,'Equation 3 FTE Conversion'!$B$10:$E$32,4,FALSE)</f>
        <v>0.28676847591203758</v>
      </c>
      <c r="AX18" s="25">
        <f>'RIMS II Type II Employment'!AX18*VLOOKUP('Equation 4 Type II FTE'!$B18,'Equation 3 FTE Conversion'!$B$10:$E$32,4,FALSE)</f>
        <v>0.28502626159908478</v>
      </c>
      <c r="AY18" s="25">
        <f>'RIMS II Type II Employment'!AY18*VLOOKUP('Equation 4 Type II FTE'!$B18,'Equation 3 FTE Conversion'!$B$10:$E$32,4,FALSE)</f>
        <v>0.22962384644718442</v>
      </c>
      <c r="AZ18" s="25">
        <f>'RIMS II Type II Employment'!AZ18*VLOOKUP('Equation 4 Type II FTE'!$B18,'Equation 3 FTE Conversion'!$B$10:$E$32,4,FALSE)</f>
        <v>0.24634910385153169</v>
      </c>
      <c r="BA18" s="25">
        <f>'RIMS II Type II Employment'!BA18*VLOOKUP('Equation 4 Type II FTE'!$B18,'Equation 3 FTE Conversion'!$B$10:$E$32,4,FALSE)</f>
        <v>0.26115792551163086</v>
      </c>
      <c r="BB18" s="25">
        <f>'RIMS II Type II Employment'!BB18*VLOOKUP('Equation 4 Type II FTE'!$B18,'Equation 3 FTE Conversion'!$B$10:$E$32,4,FALSE)</f>
        <v>0.34025445531968984</v>
      </c>
      <c r="BC18" s="25">
        <f>'RIMS II Type II Employment'!BC18*VLOOKUP('Equation 4 Type II FTE'!$B18,'Equation 3 FTE Conversion'!$B$10:$E$32,4,FALSE)</f>
        <v>0.36429701283843907</v>
      </c>
      <c r="BD18" s="25">
        <f>'RIMS II Type II Employment'!BD18*VLOOKUP('Equation 4 Type II FTE'!$B18,'Equation 3 FTE Conversion'!$B$10:$E$32,4,FALSE)</f>
        <v>0.25932860048303041</v>
      </c>
      <c r="BE18" s="25">
        <f>'RIMS II Type II Employment'!BE18*VLOOKUP('Equation 4 Type II FTE'!$B18,'Equation 3 FTE Conversion'!$B$10:$E$32,4,FALSE)</f>
        <v>0.33302426592093554</v>
      </c>
      <c r="BF18" s="25">
        <f>'RIMS II Type II Employment'!BF18*VLOOKUP('Equation 4 Type II FTE'!$B18,'Equation 3 FTE Conversion'!$B$10:$E$32,4,FALSE)</f>
        <v>0.32614251938477185</v>
      </c>
      <c r="BG18" s="25">
        <f>'RIMS II Type II Employment'!BG18*VLOOKUP('Equation 4 Type II FTE'!$B18,'Equation 3 FTE Conversion'!$B$10:$E$32,4,FALSE)</f>
        <v>0.40236439557645859</v>
      </c>
      <c r="BH18" s="25">
        <f>'RIMS II Type II Employment'!BH18*VLOOKUP('Equation 4 Type II FTE'!$B18,'Equation 3 FTE Conversion'!$B$10:$E$32,4,FALSE)</f>
        <v>0.35506327697978901</v>
      </c>
      <c r="BI18" s="25">
        <f>'RIMS II Type II Employment'!BI18*VLOOKUP('Equation 4 Type II FTE'!$B18,'Equation 3 FTE Conversion'!$B$10:$E$32,4,FALSE)</f>
        <v>0.40070929197915345</v>
      </c>
      <c r="BJ18" s="25">
        <f>'RIMS II Type II Employment'!BJ18*VLOOKUP('Equation 4 Type II FTE'!$B18,'Equation 3 FTE Conversion'!$B$10:$E$32,4,FALSE)</f>
        <v>0.34887841616880644</v>
      </c>
      <c r="BK18" s="25">
        <f>'RIMS II Type II Employment'!BK18*VLOOKUP('Equation 4 Type II FTE'!$B18,'Equation 3 FTE Conversion'!$B$10:$E$32,4,FALSE)</f>
        <v>0.31952210499555106</v>
      </c>
      <c r="BL18" s="25">
        <f>'RIMS II Type II Employment'!BL18*VLOOKUP('Equation 4 Type II FTE'!$B18,'Equation 3 FTE Conversion'!$B$10:$E$32,4,FALSE)</f>
        <v>0.26725567560696584</v>
      </c>
      <c r="BM18" s="25">
        <f>'RIMS II Type II Employment'!BM18*VLOOKUP('Equation 4 Type II FTE'!$B18,'Equation 3 FTE Conversion'!$B$10:$E$32,4,FALSE)</f>
        <v>0.33685713740943179</v>
      </c>
      <c r="BN18" s="25">
        <f>'RIMS II Type II Employment'!BN18*VLOOKUP('Equation 4 Type II FTE'!$B18,'Equation 3 FTE Conversion'!$B$10:$E$32,4,FALSE)</f>
        <v>0.35680549129274186</v>
      </c>
      <c r="BO18" s="25">
        <f>'RIMS II Type II Employment'!BO18*VLOOKUP('Equation 4 Type II FTE'!$B18,'Equation 3 FTE Conversion'!$B$10:$E$32,4,FALSE)</f>
        <v>0.50654881149103848</v>
      </c>
      <c r="BP18" s="25">
        <f>'RIMS II Type II Employment'!BP18*VLOOKUP('Equation 4 Type II FTE'!$B18,'Equation 3 FTE Conversion'!$B$10:$E$32,4,FALSE)</f>
        <v>0.28833646879369518</v>
      </c>
      <c r="BQ18" s="25">
        <f>'RIMS II Type II Employment'!BQ18*VLOOKUP('Equation 4 Type II FTE'!$B18,'Equation 3 FTE Conversion'!$B$10:$E$32,4,FALSE)</f>
        <v>0.34835575187492052</v>
      </c>
      <c r="BR18" s="25">
        <f>'RIMS II Type II Employment'!BR18*VLOOKUP('Equation 4 Type II FTE'!$B18,'Equation 3 FTE Conversion'!$B$10:$E$32,4,FALSE)</f>
        <v>0.33049805516715391</v>
      </c>
      <c r="BS18" s="25">
        <f>'RIMS II Type II Employment'!BS18*VLOOKUP('Equation 4 Type II FTE'!$B18,'Equation 3 FTE Conversion'!$B$10:$E$32,4,FALSE)</f>
        <v>0.33589891953730772</v>
      </c>
      <c r="BT18" s="25">
        <f>'RIMS II Type II Employment'!BT18*VLOOKUP('Equation 4 Type II FTE'!$B18,'Equation 3 FTE Conversion'!$B$10:$E$32,4,FALSE)</f>
        <v>0.36481967713232488</v>
      </c>
      <c r="BU18" s="25">
        <f>'RIMS II Type II Employment'!BU18*VLOOKUP('Equation 4 Type II FTE'!$B18,'Equation 3 FTE Conversion'!$B$10:$E$32,4,FALSE)</f>
        <v>0.32065454429897033</v>
      </c>
      <c r="BV18" s="25">
        <f>'RIMS II Type II Employment'!BV18*VLOOKUP('Equation 4 Type II FTE'!$B18,'Equation 3 FTE Conversion'!$B$10:$E$32,4,FALSE)</f>
        <v>0.32431319435617134</v>
      </c>
      <c r="BW18" s="25">
        <f>'RIMS II Type II Employment'!BW18*VLOOKUP('Equation 4 Type II FTE'!$B18,'Equation 3 FTE Conversion'!$B$10:$E$32,4,FALSE)</f>
        <v>0.36882677005211639</v>
      </c>
      <c r="BX18" s="25">
        <f>'RIMS II Type II Employment'!BX18*VLOOKUP('Equation 4 Type II FTE'!$B18,'Equation 3 FTE Conversion'!$B$10:$E$32,4,FALSE)</f>
        <v>0.40114484555739166</v>
      </c>
      <c r="BY18" s="25">
        <f>'RIMS II Type II Employment'!BY18*VLOOKUP('Equation 4 Type II FTE'!$B18,'Equation 3 FTE Conversion'!$B$10:$E$32,4,FALSE)</f>
        <v>0.29347600101690602</v>
      </c>
      <c r="BZ18" s="25">
        <f>'RIMS II Type II Employment'!BZ18*VLOOKUP('Equation 4 Type II FTE'!$B18,'Equation 3 FTE Conversion'!$B$10:$E$32,4,FALSE)</f>
        <v>0.37022054150247868</v>
      </c>
      <c r="CA18" s="25">
        <f>'RIMS II Type II Employment'!CA18*VLOOKUP('Equation 4 Type II FTE'!$B18,'Equation 3 FTE Conversion'!$B$10:$E$32,4,FALSE)</f>
        <v>0.39504709546205669</v>
      </c>
      <c r="CB18" s="25">
        <f>'RIMS II Type II Employment'!CB18*VLOOKUP('Equation 4 Type II FTE'!$B18,'Equation 3 FTE Conversion'!$B$10:$E$32,4,FALSE)</f>
        <v>0.35532460912673192</v>
      </c>
      <c r="CC18" s="25">
        <f>'RIMS II Type II Employment'!CC18*VLOOKUP('Equation 4 Type II FTE'!$B18,'Equation 3 FTE Conversion'!$B$10:$E$32,4,FALSE)</f>
        <v>0.34818153044362526</v>
      </c>
      <c r="CD18" s="25">
        <f>'RIMS II Type II Employment'!CD18*VLOOKUP('Equation 4 Type II FTE'!$B18,'Equation 3 FTE Conversion'!$B$10:$E$32,4,FALSE)</f>
        <v>0.54740373712978263</v>
      </c>
      <c r="CE18" s="25">
        <f>'RIMS II Type II Employment'!CE18*VLOOKUP('Equation 4 Type II FTE'!$B18,'Equation 3 FTE Conversion'!$B$10:$E$32,4,FALSE)</f>
        <v>0.41098835642557519</v>
      </c>
      <c r="CF18" s="25">
        <f>'RIMS II Type II Employment'!CF18*VLOOKUP('Equation 4 Type II FTE'!$B18,'Equation 3 FTE Conversion'!$B$10:$E$32,4,FALSE)</f>
        <v>0.3549761662641413</v>
      </c>
      <c r="CG18" s="25">
        <f>'RIMS II Type II Employment'!CG18*VLOOKUP('Equation 4 Type II FTE'!$B18,'Equation 3 FTE Conversion'!$B$10:$E$32,4,FALSE)</f>
        <v>0.33424381594000252</v>
      </c>
      <c r="CH18" s="25">
        <f>'RIMS II Type II Employment'!CH18*VLOOKUP('Equation 4 Type II FTE'!$B18,'Equation 3 FTE Conversion'!$B$10:$E$32,4,FALSE)</f>
        <v>0.26812678276344221</v>
      </c>
      <c r="CI18" s="25">
        <f>'RIMS II Type II Employment'!CI18*VLOOKUP('Equation 4 Type II FTE'!$B18,'Equation 3 FTE Conversion'!$B$10:$E$32,4,FALSE)</f>
        <v>0.32622963010041944</v>
      </c>
      <c r="CJ18" s="25">
        <f>'RIMS II Type II Employment'!CJ18*VLOOKUP('Equation 4 Type II FTE'!$B18,'Equation 3 FTE Conversion'!$B$10:$E$32,4,FALSE)</f>
        <v>0.47475340027964918</v>
      </c>
      <c r="CK18" s="25">
        <f>'RIMS II Type II Employment'!CK18*VLOOKUP('Equation 4 Type II FTE'!$B18,'Equation 3 FTE Conversion'!$B$10:$E$32,4,FALSE)</f>
        <v>0.55750858014490912</v>
      </c>
      <c r="CL18" s="25">
        <f>'RIMS II Type II Employment'!CL18*VLOOKUP('Equation 4 Type II FTE'!$B18,'Equation 3 FTE Conversion'!$B$10:$E$32,4,FALSE)</f>
        <v>0.37840894877335707</v>
      </c>
      <c r="CM18" s="25">
        <f>'RIMS II Type II Employment'!CM18*VLOOKUP('Equation 4 Type II FTE'!$B18,'Equation 3 FTE Conversion'!$B$10:$E$32,4,FALSE)</f>
        <v>0.39556975975594255</v>
      </c>
      <c r="CN18" s="25">
        <f>'RIMS II Type II Employment'!CN18*VLOOKUP('Equation 4 Type II FTE'!$B18,'Equation 3 FTE Conversion'!$B$10:$E$32,4,FALSE)</f>
        <v>0.28755247235286641</v>
      </c>
      <c r="CO18" s="25">
        <f>'RIMS II Type II Employment'!CO18*VLOOKUP('Equation 4 Type II FTE'!$B18,'Equation 3 FTE Conversion'!$B$10:$E$32,4,FALSE)</f>
        <v>0.31847677640777933</v>
      </c>
      <c r="CP18" s="25">
        <f>'RIMS II Type II Employment'!CP18*VLOOKUP('Equation 4 Type II FTE'!$B18,'Equation 3 FTE Conversion'!$B$10:$E$32,4,FALSE)</f>
        <v>0.31107236557772971</v>
      </c>
      <c r="CQ18" s="25">
        <f>'RIMS II Type II Employment'!CQ18*VLOOKUP('Equation 4 Type II FTE'!$B18,'Equation 3 FTE Conversion'!$B$10:$E$32,4,FALSE)</f>
        <v>0.30175151900343206</v>
      </c>
      <c r="CR18" s="25">
        <f>'RIMS II Type II Employment'!CR18*VLOOKUP('Equation 4 Type II FTE'!$B18,'Equation 3 FTE Conversion'!$B$10:$E$32,4,FALSE)</f>
        <v>0.30811060124570994</v>
      </c>
      <c r="CS18" s="25">
        <f>'RIMS II Type II Employment'!CS18*VLOOKUP('Equation 4 Type II FTE'!$B18,'Equation 3 FTE Conversion'!$B$10:$E$32,4,FALSE)</f>
        <v>0.35567305198932248</v>
      </c>
      <c r="CT18" s="25">
        <f>'RIMS II Type II Employment'!CT18*VLOOKUP('Equation 4 Type II FTE'!$B18,'Equation 3 FTE Conversion'!$B$10:$E$32,4,FALSE)</f>
        <v>0.29173378670395317</v>
      </c>
      <c r="CU18" s="25">
        <f>'RIMS II Type II Employment'!CU18*VLOOKUP('Equation 4 Type II FTE'!$B18,'Equation 3 FTE Conversion'!$B$10:$E$32,4,FALSE)</f>
        <v>0.25645394686665818</v>
      </c>
      <c r="CV18" s="25">
        <f>'RIMS II Type II Employment'!CV18*VLOOKUP('Equation 4 Type II FTE'!$B18,'Equation 3 FTE Conversion'!$B$10:$E$32,4,FALSE)</f>
        <v>0.37135298080589807</v>
      </c>
      <c r="CW18" s="25">
        <f>'RIMS II Type II Employment'!CW18*VLOOKUP('Equation 4 Type II FTE'!$B18,'Equation 3 FTE Conversion'!$B$10:$E$32,4,FALSE)</f>
        <v>0.37536007372568958</v>
      </c>
      <c r="CX18" s="25">
        <f>'RIMS II Type II Employment'!CX18*VLOOKUP('Equation 4 Type II FTE'!$B18,'Equation 3 FTE Conversion'!$B$10:$E$32,4,FALSE)</f>
        <v>0.3246616372187619</v>
      </c>
      <c r="CY18" s="25">
        <f>'RIMS II Type II Employment'!CY18*VLOOKUP('Equation 4 Type II FTE'!$B18,'Equation 3 FTE Conversion'!$B$10:$E$32,4,FALSE)</f>
        <v>0.36638767001398242</v>
      </c>
      <c r="CZ18" s="25">
        <f>'RIMS II Type II Employment'!CZ18*VLOOKUP('Equation 4 Type II FTE'!$B18,'Equation 3 FTE Conversion'!$B$10:$E$32,4,FALSE)</f>
        <v>0.57458228041184689</v>
      </c>
      <c r="DA18" s="25">
        <f>'RIMS II Type II Employment'!DA18*VLOOKUP('Equation 4 Type II FTE'!$B18,'Equation 3 FTE Conversion'!$B$10:$E$32,4,FALSE)</f>
        <v>0.55001705859921179</v>
      </c>
      <c r="DB18" s="25">
        <f>'RIMS II Type II Employment'!DB18*VLOOKUP('Equation 4 Type II FTE'!$B18,'Equation 3 FTE Conversion'!$B$10:$E$32,4,FALSE)</f>
        <v>0.35567305198932248</v>
      </c>
      <c r="DC18" s="25">
        <f>'RIMS II Type II Employment'!DC18*VLOOKUP('Equation 4 Type II FTE'!$B18,'Equation 3 FTE Conversion'!$B$10:$E$32,4,FALSE)</f>
        <v>0.43381136392525738</v>
      </c>
      <c r="DD18" s="25">
        <f>'RIMS II Type II Employment'!DD18*VLOOKUP('Equation 4 Type II FTE'!$B18,'Equation 3 FTE Conversion'!$B$10:$E$32,4,FALSE)</f>
        <v>0.32710073725689587</v>
      </c>
      <c r="DE18" s="25">
        <f>'RIMS II Type II Employment'!DE18*VLOOKUP('Equation 4 Type II FTE'!$B18,'Equation 3 FTE Conversion'!$B$10:$E$32,4,FALSE)</f>
        <v>0.57571471971526633</v>
      </c>
      <c r="DF18" s="25">
        <f>'RIMS II Type II Employment'!DF18*VLOOKUP('Equation 4 Type II FTE'!$B18,'Equation 3 FTE Conversion'!$B$10:$E$32,4,FALSE)</f>
        <v>0.41630211008008133</v>
      </c>
      <c r="DG18" s="25">
        <f>'RIMS II Type II Employment'!DG18*VLOOKUP('Equation 4 Type II FTE'!$B18,'Equation 3 FTE Conversion'!$B$10:$E$32,4,FALSE)</f>
        <v>0.39417598830558026</v>
      </c>
      <c r="DH18" s="25">
        <f>'RIMS II Type II Employment'!DH18*VLOOKUP('Equation 4 Type II FTE'!$B18,'Equation 3 FTE Conversion'!$B$10:$E$32,4,FALSE)</f>
        <v>0.55724724799796621</v>
      </c>
      <c r="DI18" s="25">
        <f>'RIMS II Type II Employment'!DI18*VLOOKUP('Equation 4 Type II FTE'!$B18,'Equation 3 FTE Conversion'!$B$10:$E$32,4,FALSE)</f>
        <v>0.26882366848862332</v>
      </c>
      <c r="DJ18" s="25">
        <f>'RIMS II Type II Employment'!DJ18*VLOOKUP('Equation 4 Type II FTE'!$B18,'Equation 3 FTE Conversion'!$B$10:$E$32,4,FALSE)</f>
        <v>0.38285159527138679</v>
      </c>
      <c r="DK18" s="25">
        <f>'RIMS II Type II Employment'!DK18*VLOOKUP('Equation 4 Type II FTE'!$B18,'Equation 3 FTE Conversion'!$B$10:$E$32,4,FALSE)</f>
        <v>0.60533236303546456</v>
      </c>
      <c r="DL18" s="25">
        <f>'RIMS II Type II Employment'!DL18*VLOOKUP('Equation 4 Type II FTE'!$B18,'Equation 3 FTE Conversion'!$B$10:$E$32,4,FALSE)</f>
        <v>0.64052509215711195</v>
      </c>
      <c r="DM18" s="25">
        <f>'RIMS II Type II Employment'!DM18*VLOOKUP('Equation 4 Type II FTE'!$B18,'Equation 3 FTE Conversion'!$B$10:$E$32,4,FALSE)</f>
        <v>0.21002393542646497</v>
      </c>
      <c r="DN18" s="25">
        <f>'RIMS II Type II Employment'!DN18*VLOOKUP('Equation 4 Type II FTE'!$B18,'Equation 3 FTE Conversion'!$B$10:$E$32,4,FALSE)</f>
        <v>0.47431784670141092</v>
      </c>
      <c r="DO18" s="25">
        <f>'RIMS II Type II Employment'!DO18*VLOOKUP('Equation 4 Type II FTE'!$B18,'Equation 3 FTE Conversion'!$B$10:$E$32,4,FALSE)</f>
        <v>0.31359857633151134</v>
      </c>
      <c r="DP18" s="25">
        <f>'RIMS II Type II Employment'!DP18*VLOOKUP('Equation 4 Type II FTE'!$B18,'Equation 3 FTE Conversion'!$B$10:$E$32,4,FALSE)</f>
        <v>0.36595211643574421</v>
      </c>
      <c r="DQ18" s="25">
        <f>'RIMS II Type II Employment'!DQ18*VLOOKUP('Equation 4 Type II FTE'!$B18,'Equation 3 FTE Conversion'!$B$10:$E$32,4,FALSE)</f>
        <v>0.32919139443243928</v>
      </c>
      <c r="DR18" s="25">
        <f>'RIMS II Type II Employment'!DR18*VLOOKUP('Equation 4 Type II FTE'!$B18,'Equation 3 FTE Conversion'!$B$10:$E$32,4,FALSE)</f>
        <v>0.503761268590314</v>
      </c>
      <c r="DS18" s="25">
        <f>'RIMS II Type II Employment'!DS18*VLOOKUP('Equation 4 Type II FTE'!$B18,'Equation 3 FTE Conversion'!$B$10:$E$32,4,FALSE)</f>
        <v>0.35645704843015125</v>
      </c>
      <c r="DT18" s="25">
        <f>'RIMS II Type II Employment'!DT18*VLOOKUP('Equation 4 Type II FTE'!$B18,'Equation 3 FTE Conversion'!$B$10:$E$32,4,FALSE)</f>
        <v>0.42945582814287525</v>
      </c>
      <c r="DU18" s="25">
        <f>'RIMS II Type II Employment'!DU18*VLOOKUP('Equation 4 Type II FTE'!$B18,'Equation 3 FTE Conversion'!$B$10:$E$32,4,FALSE)</f>
        <v>0.35079485191305454</v>
      </c>
      <c r="DV18" s="25">
        <f>'RIMS II Type II Employment'!DV18*VLOOKUP('Equation 4 Type II FTE'!$B18,'Equation 3 FTE Conversion'!$B$10:$E$32,4,FALSE)</f>
        <v>0.31281457989068256</v>
      </c>
      <c r="DW18" s="25">
        <f>'RIMS II Type II Employment'!DW18*VLOOKUP('Equation 4 Type II FTE'!$B18,'Equation 3 FTE Conversion'!$B$10:$E$32,4,FALSE)</f>
        <v>0.25061752891826616</v>
      </c>
      <c r="DX18" s="25">
        <f>'RIMS II Type II Employment'!DX18*VLOOKUP('Equation 4 Type II FTE'!$B18,'Equation 3 FTE Conversion'!$B$10:$E$32,4,FALSE)</f>
        <v>0.35175306978517856</v>
      </c>
      <c r="DY18" s="25">
        <f>'RIMS II Type II Employment'!DY18*VLOOKUP('Equation 4 Type II FTE'!$B18,'Equation 3 FTE Conversion'!$B$10:$E$32,4,FALSE)</f>
        <v>0.30000930469047921</v>
      </c>
      <c r="DZ18" s="25">
        <f>'RIMS II Type II Employment'!DZ18*VLOOKUP('Equation 4 Type II FTE'!$B18,'Equation 3 FTE Conversion'!$B$10:$E$32,4,FALSE)</f>
        <v>0.32483585865005721</v>
      </c>
      <c r="EA18" s="25">
        <f>'RIMS II Type II Employment'!EA18*VLOOKUP('Equation 4 Type II FTE'!$B18,'Equation 3 FTE Conversion'!$B$10:$E$32,4,FALSE)</f>
        <v>0.42457762806660732</v>
      </c>
      <c r="EB18" s="25">
        <f>'RIMS II Type II Employment'!EB18*VLOOKUP('Equation 4 Type II FTE'!$B18,'Equation 3 FTE Conversion'!$B$10:$E$32,4,FALSE)</f>
        <v>0.27396320071183422</v>
      </c>
      <c r="EC18" s="25">
        <f>'RIMS II Type II Employment'!EC18*VLOOKUP('Equation 4 Type II FTE'!$B18,'Equation 3 FTE Conversion'!$B$10:$E$32,4,FALSE)</f>
        <v>0.3087203762552434</v>
      </c>
      <c r="ED18" s="25">
        <f>'RIMS II Type II Employment'!ED18*VLOOKUP('Equation 4 Type II FTE'!$B18,'Equation 3 FTE Conversion'!$B$10:$E$32,4,FALSE)</f>
        <v>0.25488595398500064</v>
      </c>
      <c r="EE18" s="25">
        <f>'RIMS II Type II Employment'!EE18*VLOOKUP('Equation 4 Type II FTE'!$B18,'Equation 3 FTE Conversion'!$B$10:$E$32,4,FALSE)</f>
        <v>0.29051423668488624</v>
      </c>
      <c r="EF18" s="25">
        <f>'RIMS II Type II Employment'!EF18*VLOOKUP('Equation 4 Type II FTE'!$B18,'Equation 3 FTE Conversion'!$B$10:$E$32,4,FALSE)</f>
        <v>0.26856233634168042</v>
      </c>
      <c r="EG18" s="25">
        <f>'RIMS II Type II Employment'!EG18*VLOOKUP('Equation 4 Type II FTE'!$B18,'Equation 3 FTE Conversion'!$B$10:$E$32,4,FALSE)</f>
        <v>0.37257253082496505</v>
      </c>
      <c r="EH18" s="25">
        <f>'RIMS II Type II Employment'!EH18*VLOOKUP('Equation 4 Type II FTE'!$B18,'Equation 3 FTE Conversion'!$B$10:$E$32,4,FALSE)</f>
        <v>0.22866562857506037</v>
      </c>
      <c r="EI18" s="25">
        <f>'RIMS II Type II Employment'!EI18*VLOOKUP('Equation 4 Type II FTE'!$B18,'Equation 3 FTE Conversion'!$B$10:$E$32,4,FALSE)</f>
        <v>0.23389227151391889</v>
      </c>
      <c r="EJ18" s="25">
        <f>'RIMS II Type II Employment'!EJ18*VLOOKUP('Equation 4 Type II FTE'!$B18,'Equation 3 FTE Conversion'!$B$10:$E$32,4,FALSE)</f>
        <v>0.24382289309775007</v>
      </c>
      <c r="EK18" s="25">
        <f>'RIMS II Type II Employment'!EK18*VLOOKUP('Equation 4 Type II FTE'!$B18,'Equation 3 FTE Conversion'!$B$10:$E$32,4,FALSE)</f>
        <v>0.36272901995678147</v>
      </c>
      <c r="EL18" s="25">
        <f>'RIMS II Type II Employment'!EL18*VLOOKUP('Equation 4 Type II FTE'!$B18,'Equation 3 FTE Conversion'!$B$10:$E$32,4,FALSE)</f>
        <v>0.37405341299097494</v>
      </c>
      <c r="EM18" s="25">
        <f>'RIMS II Type II Employment'!EM18*VLOOKUP('Equation 4 Type II FTE'!$B18,'Equation 3 FTE Conversion'!$B$10:$E$32,4,FALSE)</f>
        <v>0.28851069022499043</v>
      </c>
      <c r="EN18" s="25">
        <f>'RIMS II Type II Employment'!EN18*VLOOKUP('Equation 4 Type II FTE'!$B18,'Equation 3 FTE Conversion'!$B$10:$E$32,4,FALSE)</f>
        <v>0.27466008643701539</v>
      </c>
      <c r="EO18" s="25">
        <f>'RIMS II Type II Employment'!EO18*VLOOKUP('Equation 4 Type II FTE'!$B18,'Equation 3 FTE Conversion'!$B$10:$E$32,4,FALSE)</f>
        <v>0.43572779966950548</v>
      </c>
      <c r="EP18" s="25">
        <f>'RIMS II Type II Employment'!EP18*VLOOKUP('Equation 4 Type II FTE'!$B18,'Equation 3 FTE Conversion'!$B$10:$E$32,4,FALSE)</f>
        <v>0.37745073090123299</v>
      </c>
      <c r="EQ18" s="25">
        <f>'RIMS II Type II Employment'!EQ18*VLOOKUP('Equation 4 Type II FTE'!$B18,'Equation 3 FTE Conversion'!$B$10:$E$32,4,FALSE)</f>
        <v>0.35619571628320829</v>
      </c>
      <c r="ER18" s="25">
        <f>'RIMS II Type II Employment'!ER18*VLOOKUP('Equation 4 Type II FTE'!$B18,'Equation 3 FTE Conversion'!$B$10:$E$32,4,FALSE)</f>
        <v>0.32483585865005721</v>
      </c>
      <c r="ES18" s="25">
        <f>'RIMS II Type II Employment'!ES18*VLOOKUP('Equation 4 Type II FTE'!$B18,'Equation 3 FTE Conversion'!$B$10:$E$32,4,FALSE)</f>
        <v>0.27910273293504512</v>
      </c>
      <c r="ET18" s="25">
        <f>'RIMS II Type II Employment'!ET18*VLOOKUP('Equation 4 Type II FTE'!$B18,'Equation 3 FTE Conversion'!$B$10:$E$32,4,FALSE)</f>
        <v>0.32753629083513408</v>
      </c>
      <c r="EU18" s="25">
        <f>'RIMS II Type II Employment'!EU18*VLOOKUP('Equation 4 Type II FTE'!$B18,'Equation 3 FTE Conversion'!$B$10:$E$32,4,FALSE)</f>
        <v>0.33964468031015638</v>
      </c>
      <c r="EV18" s="25">
        <f>'RIMS II Type II Employment'!EV18*VLOOKUP('Equation 4 Type II FTE'!$B18,'Equation 3 FTE Conversion'!$B$10:$E$32,4,FALSE)</f>
        <v>0.28302271513918903</v>
      </c>
      <c r="EW18" s="25">
        <f>'RIMS II Type II Employment'!EW18*VLOOKUP('Equation 4 Type II FTE'!$B18,'Equation 3 FTE Conversion'!$B$10:$E$32,4,FALSE)</f>
        <v>0.2473944324393034</v>
      </c>
      <c r="EX18" s="25">
        <f>'RIMS II Type II Employment'!EX18*VLOOKUP('Equation 4 Type II FTE'!$B18,'Equation 3 FTE Conversion'!$B$10:$E$32,4,FALSE)</f>
        <v>0.34452288038642431</v>
      </c>
      <c r="EY18" s="25">
        <f>'RIMS II Type II Employment'!EY18*VLOOKUP('Equation 4 Type II FTE'!$B18,'Equation 3 FTE Conversion'!$B$10:$E$32,4,FALSE)</f>
        <v>0.57867648404728611</v>
      </c>
      <c r="EZ18" s="25">
        <f>'RIMS II Type II Employment'!EZ18*VLOOKUP('Equation 4 Type II FTE'!$B18,'Equation 3 FTE Conversion'!$B$10:$E$32,4,FALSE)</f>
        <v>0.44818463200711828</v>
      </c>
      <c r="FA18" s="25">
        <f>'RIMS II Type II Employment'!FA18*VLOOKUP('Equation 4 Type II FTE'!$B18,'Equation 3 FTE Conversion'!$B$10:$E$32,4,FALSE)</f>
        <v>0.28441648658955127</v>
      </c>
      <c r="FB18" s="25">
        <f>'RIMS II Type II Employment'!FB18*VLOOKUP('Equation 4 Type II FTE'!$B18,'Equation 3 FTE Conversion'!$B$10:$E$32,4,FALSE)</f>
        <v>0.48895244693021483</v>
      </c>
      <c r="FC18" s="25">
        <f>'RIMS II Type II Employment'!FC18*VLOOKUP('Equation 4 Type II FTE'!$B18,'Equation 3 FTE Conversion'!$B$10:$E$32,4,FALSE)</f>
        <v>0.53364024405745525</v>
      </c>
      <c r="FD18" s="25">
        <f>'RIMS II Type II Employment'!FD18*VLOOKUP('Equation 4 Type II FTE'!$B18,'Equation 3 FTE Conversion'!$B$10:$E$32,4,FALSE)</f>
        <v>0.26969477564509975</v>
      </c>
      <c r="FE18" s="25">
        <f>'RIMS II Type II Employment'!FE18*VLOOKUP('Equation 4 Type II FTE'!$B18,'Equation 3 FTE Conversion'!$B$10:$E$32,4,FALSE)</f>
        <v>0.25776060760137282</v>
      </c>
      <c r="FF18" s="25">
        <f>'RIMS II Type II Employment'!FF18*VLOOKUP('Equation 4 Type II FTE'!$B18,'Equation 3 FTE Conversion'!$B$10:$E$32,4,FALSE)</f>
        <v>0.36682322359222064</v>
      </c>
      <c r="FG18" s="25">
        <f>'RIMS II Type II Employment'!FG18*VLOOKUP('Equation 4 Type II FTE'!$B18,'Equation 3 FTE Conversion'!$B$10:$E$32,4,FALSE)</f>
        <v>0.56735209101309259</v>
      </c>
      <c r="FH18" s="25">
        <f>'RIMS II Type II Employment'!FH18*VLOOKUP('Equation 4 Type II FTE'!$B18,'Equation 3 FTE Conversion'!$B$10:$E$32,4,FALSE)</f>
        <v>0.32544563365959067</v>
      </c>
      <c r="FI18" s="25">
        <f>'RIMS II Type II Employment'!FI18*VLOOKUP('Equation 4 Type II FTE'!$B18,'Equation 3 FTE Conversion'!$B$10:$E$32,4,FALSE)</f>
        <v>0.48329025041311802</v>
      </c>
      <c r="FJ18" s="25">
        <f>'RIMS II Type II Employment'!FJ18*VLOOKUP('Equation 4 Type II FTE'!$B18,'Equation 3 FTE Conversion'!$B$10:$E$32,4,FALSE)</f>
        <v>0.42205141731282569</v>
      </c>
      <c r="FK18" s="25">
        <f>'RIMS II Type II Employment'!FK18*VLOOKUP('Equation 4 Type II FTE'!$B18,'Equation 3 FTE Conversion'!$B$10:$E$32,4,FALSE)</f>
        <v>0.34016734460404219</v>
      </c>
      <c r="FL18" s="25">
        <f>'RIMS II Type II Employment'!FL18*VLOOKUP('Equation 4 Type II FTE'!$B18,'Equation 3 FTE Conversion'!$B$10:$E$32,4,FALSE)</f>
        <v>0.45593748569975845</v>
      </c>
      <c r="FM18" s="25">
        <f>'RIMS II Type II Employment'!FM18*VLOOKUP('Equation 4 Type II FTE'!$B18,'Equation 3 FTE Conversion'!$B$10:$E$32,4,FALSE)</f>
        <v>0.43938644972670643</v>
      </c>
      <c r="FN18" s="25">
        <f>'RIMS II Type II Employment'!FN18*VLOOKUP('Equation 4 Type II FTE'!$B18,'Equation 3 FTE Conversion'!$B$10:$E$32,4,FALSE)</f>
        <v>0.36394856997584846</v>
      </c>
      <c r="FO18" s="25">
        <f>'RIMS II Type II Employment'!FO18*VLOOKUP('Equation 4 Type II FTE'!$B18,'Equation 3 FTE Conversion'!$B$10:$E$32,4,FALSE)</f>
        <v>0.40462927418329731</v>
      </c>
      <c r="FP18" s="25">
        <f>'RIMS II Type II Employment'!FP18*VLOOKUP('Equation 4 Type II FTE'!$B18,'Equation 3 FTE Conversion'!$B$10:$E$32,4,FALSE)</f>
        <v>0.34452288038642431</v>
      </c>
      <c r="FQ18" s="25">
        <f>'RIMS II Type II Employment'!FQ18*VLOOKUP('Equation 4 Type II FTE'!$B18,'Equation 3 FTE Conversion'!$B$10:$E$32,4,FALSE)</f>
        <v>0.33981890174145163</v>
      </c>
      <c r="FR18" s="25">
        <f>'RIMS II Type II Employment'!FR18*VLOOKUP('Equation 4 Type II FTE'!$B18,'Equation 3 FTE Conversion'!$B$10:$E$32,4,FALSE)</f>
        <v>0.64435796364560827</v>
      </c>
      <c r="FS18" s="25">
        <f>'RIMS II Type II Employment'!FS18*VLOOKUP('Equation 4 Type II FTE'!$B18,'Equation 3 FTE Conversion'!$B$10:$E$32,4,FALSE)</f>
        <v>0.56630676242532096</v>
      </c>
      <c r="FT18" s="25">
        <f>'RIMS II Type II Employment'!FT18*VLOOKUP('Equation 4 Type II FTE'!$B18,'Equation 3 FTE Conversion'!$B$10:$E$32,4,FALSE)</f>
        <v>0.39626664548112367</v>
      </c>
      <c r="FU18" s="25">
        <f>'RIMS II Type II Employment'!FU18*VLOOKUP('Equation 4 Type II FTE'!$B18,'Equation 3 FTE Conversion'!$B$10:$E$32,4,FALSE)</f>
        <v>0.36325168425066734</v>
      </c>
      <c r="FV18" s="25">
        <f>'RIMS II Type II Employment'!FV18*VLOOKUP('Equation 4 Type II FTE'!$B18,'Equation 3 FTE Conversion'!$B$10:$E$32,4,FALSE)</f>
        <v>0.43241759247489514</v>
      </c>
      <c r="FW18" s="25">
        <f>'RIMS II Type II Employment'!FW18*VLOOKUP('Equation 4 Type II FTE'!$B18,'Equation 3 FTE Conversion'!$B$10:$E$32,4,FALSE)</f>
        <v>0.31011414770560569</v>
      </c>
      <c r="FX18" s="25">
        <f>'RIMS II Type II Employment'!FX18*VLOOKUP('Equation 4 Type II FTE'!$B18,'Equation 3 FTE Conversion'!$B$10:$E$32,4,FALSE)</f>
        <v>0.4435677640777933</v>
      </c>
      <c r="FY18" s="25">
        <f>'RIMS II Type II Employment'!FY18*VLOOKUP('Equation 4 Type II FTE'!$B18,'Equation 3 FTE Conversion'!$B$10:$E$32,4,FALSE)</f>
        <v>0.36952365577729757</v>
      </c>
      <c r="FZ18" s="25">
        <f>'RIMS II Type II Employment'!FZ18*VLOOKUP('Equation 4 Type II FTE'!$B18,'Equation 3 FTE Conversion'!$B$10:$E$32,4,FALSE)</f>
        <v>0.26577479344095589</v>
      </c>
      <c r="GA18" s="25">
        <f>'RIMS II Type II Employment'!GA18*VLOOKUP('Equation 4 Type II FTE'!$B18,'Equation 3 FTE Conversion'!$B$10:$E$32,4,FALSE)</f>
        <v>0.27239520783017668</v>
      </c>
      <c r="GB18" s="25">
        <f>'RIMS II Type II Employment'!GB18*VLOOKUP('Equation 4 Type II FTE'!$B18,'Equation 3 FTE Conversion'!$B$10:$E$32,4,FALSE)</f>
        <v>0.24338733951951186</v>
      </c>
      <c r="GC18" s="25">
        <f>'RIMS II Type II Employment'!GC18*VLOOKUP('Equation 4 Type II FTE'!$B18,'Equation 3 FTE Conversion'!$B$10:$E$32,4,FALSE)</f>
        <v>0.24931086818355155</v>
      </c>
      <c r="GD18" s="25">
        <f>'RIMS II Type II Employment'!GD18*VLOOKUP('Equation 4 Type II FTE'!$B18,'Equation 3 FTE Conversion'!$B$10:$E$32,4,FALSE)</f>
        <v>0.31969632642684631</v>
      </c>
      <c r="GE18" s="25">
        <f>'RIMS II Type II Employment'!GE18*VLOOKUP('Equation 4 Type II FTE'!$B18,'Equation 3 FTE Conversion'!$B$10:$E$32,4,FALSE)</f>
        <v>0.23563448582687174</v>
      </c>
      <c r="GF18" s="25">
        <f>'RIMS II Type II Employment'!GF18*VLOOKUP('Equation 4 Type II FTE'!$B18,'Equation 3 FTE Conversion'!$B$10:$E$32,4,FALSE)</f>
        <v>0.29373733316384898</v>
      </c>
      <c r="GG18" s="25">
        <f>'RIMS II Type II Employment'!GG18*VLOOKUP('Equation 4 Type II FTE'!$B18,'Equation 3 FTE Conversion'!$B$10:$E$32,4,FALSE)</f>
        <v>0.34434865895512901</v>
      </c>
      <c r="GH18" s="25">
        <f>'RIMS II Type II Employment'!GH18*VLOOKUP('Equation 4 Type II FTE'!$B18,'Equation 3 FTE Conversion'!$B$10:$E$32,4,FALSE)</f>
        <v>0.32544563365959067</v>
      </c>
      <c r="GI18" s="25">
        <f>'RIMS II Type II Employment'!GI18*VLOOKUP('Equation 4 Type II FTE'!$B18,'Equation 3 FTE Conversion'!$B$10:$E$32,4,FALSE)</f>
        <v>0.35994147705605695</v>
      </c>
      <c r="GJ18" s="25">
        <f>'RIMS II Type II Employment'!GJ18*VLOOKUP('Equation 4 Type II FTE'!$B18,'Equation 3 FTE Conversion'!$B$10:$E$32,4,FALSE)</f>
        <v>0.5073328079318673</v>
      </c>
      <c r="GK18" s="25">
        <f>'RIMS II Type II Employment'!GK18*VLOOKUP('Equation 4 Type II FTE'!$B18,'Equation 3 FTE Conversion'!$B$10:$E$32,4,FALSE)</f>
        <v>0.41673766365831955</v>
      </c>
      <c r="GL18" s="25">
        <f>'RIMS II Type II Employment'!GL18*VLOOKUP('Equation 4 Type II FTE'!$B18,'Equation 3 FTE Conversion'!$B$10:$E$32,4,FALSE)</f>
        <v>0.47161741451633404</v>
      </c>
      <c r="GM18" s="25">
        <f>'RIMS II Type II Employment'!GM18*VLOOKUP('Equation 4 Type II FTE'!$B18,'Equation 3 FTE Conversion'!$B$10:$E$32,4,FALSE)</f>
        <v>0.40401949917376379</v>
      </c>
      <c r="GN18" s="25">
        <f>'RIMS II Type II Employment'!GN18*VLOOKUP('Equation 4 Type II FTE'!$B18,'Equation 3 FTE Conversion'!$B$10:$E$32,4,FALSE)</f>
        <v>0.28284849370789372</v>
      </c>
      <c r="GO18" s="25">
        <f>'RIMS II Type II Employment'!GO18*VLOOKUP('Equation 4 Type II FTE'!$B18,'Equation 3 FTE Conversion'!$B$10:$E$32,4,FALSE)</f>
        <v>0.26159347908986907</v>
      </c>
      <c r="GP18" s="25">
        <f>'RIMS II Type II Employment'!GP18*VLOOKUP('Equation 4 Type II FTE'!$B18,'Equation 3 FTE Conversion'!$B$10:$E$32,4,FALSE)</f>
        <v>0.26621034701919405</v>
      </c>
      <c r="GQ18" s="25">
        <f>'RIMS II Type II Employment'!GQ18*VLOOKUP('Equation 4 Type II FTE'!$B18,'Equation 3 FTE Conversion'!$B$10:$E$32,4,FALSE)</f>
        <v>0.42013498156857759</v>
      </c>
      <c r="GR18" s="25">
        <f>'RIMS II Type II Employment'!GR18*VLOOKUP('Equation 4 Type II FTE'!$B18,'Equation 3 FTE Conversion'!$B$10:$E$32,4,FALSE)</f>
        <v>0.33494070166518369</v>
      </c>
      <c r="GS18" s="25">
        <f>'RIMS II Type II Employment'!GS18*VLOOKUP('Equation 4 Type II FTE'!$B18,'Equation 3 FTE Conversion'!$B$10:$E$32,4,FALSE)</f>
        <v>0.32779762298207704</v>
      </c>
      <c r="GT18" s="25">
        <f>'RIMS II Type II Employment'!GT18*VLOOKUP('Equation 4 Type II FTE'!$B18,'Equation 3 FTE Conversion'!$B$10:$E$32,4,FALSE)</f>
        <v>0.27892851150374981</v>
      </c>
      <c r="GU18" s="25">
        <f>'RIMS II Type II Employment'!GU18*VLOOKUP('Equation 4 Type II FTE'!$B18,'Equation 3 FTE Conversion'!$B$10:$E$32,4,FALSE)</f>
        <v>0.29948664039659334</v>
      </c>
      <c r="GV18" s="25">
        <f>'RIMS II Type II Employment'!GV18*VLOOKUP('Equation 4 Type II FTE'!$B18,'Equation 3 FTE Conversion'!$B$10:$E$32,4,FALSE)</f>
        <v>0.34234511249523325</v>
      </c>
      <c r="GW18" s="25">
        <f>'RIMS II Type II Employment'!GW18*VLOOKUP('Equation 4 Type II FTE'!$B18,'Equation 3 FTE Conversion'!$B$10:$E$32,4,FALSE)</f>
        <v>0.33110783017668743</v>
      </c>
      <c r="GX18" s="25">
        <f>'RIMS II Type II Employment'!GX18*VLOOKUP('Equation 4 Type II FTE'!$B18,'Equation 3 FTE Conversion'!$B$10:$E$32,4,FALSE)</f>
        <v>0.41673766365831955</v>
      </c>
      <c r="GY18" s="25">
        <f>'RIMS II Type II Employment'!GY18*VLOOKUP('Equation 4 Type II FTE'!$B18,'Equation 3 FTE Conversion'!$B$10:$E$32,4,FALSE)</f>
        <v>0.27526986144654886</v>
      </c>
      <c r="GZ18" s="25">
        <f>'RIMS II Type II Employment'!GZ18*VLOOKUP('Equation 4 Type II FTE'!$B18,'Equation 3 FTE Conversion'!$B$10:$E$32,4,FALSE)</f>
        <v>0.34905263760010169</v>
      </c>
      <c r="HA18" s="25">
        <f>'RIMS II Type II Employment'!HA18*VLOOKUP('Equation 4 Type II FTE'!$B18,'Equation 3 FTE Conversion'!$B$10:$E$32,4,FALSE)</f>
        <v>0.26072237193339265</v>
      </c>
      <c r="HB18" s="25">
        <f>'RIMS II Type II Employment'!HB18*VLOOKUP('Equation 4 Type II FTE'!$B18,'Equation 3 FTE Conversion'!$B$10:$E$32,4,FALSE)</f>
        <v>0.21054659972035084</v>
      </c>
      <c r="HC18" s="25">
        <f>'RIMS II Type II Employment'!HC18*VLOOKUP('Equation 4 Type II FTE'!$B18,'Equation 3 FTE Conversion'!$B$10:$E$32,4,FALSE)</f>
        <v>0.25828327189525863</v>
      </c>
      <c r="HD18" s="25">
        <f>'RIMS II Type II Employment'!HD18*VLOOKUP('Equation 4 Type II FTE'!$B18,'Equation 3 FTE Conversion'!$B$10:$E$32,4,FALSE)</f>
        <v>0.28633292233379942</v>
      </c>
      <c r="HE18" s="25">
        <f>'RIMS II Type II Employment'!HE18*VLOOKUP('Equation 4 Type II FTE'!$B18,'Equation 3 FTE Conversion'!$B$10:$E$32,4,FALSE)</f>
        <v>0.36299035210372443</v>
      </c>
      <c r="HF18" s="25">
        <f>'RIMS II Type II Employment'!HF18*VLOOKUP('Equation 4 Type II FTE'!$B18,'Equation 3 FTE Conversion'!$B$10:$E$32,4,FALSE)</f>
        <v>0.31725722638871234</v>
      </c>
      <c r="HG18" s="25">
        <f>'RIMS II Type II Employment'!HG18*VLOOKUP('Equation 4 Type II FTE'!$B18,'Equation 3 FTE Conversion'!$B$10:$E$32,4,FALSE)</f>
        <v>0.33650869454684118</v>
      </c>
      <c r="HH18" s="25">
        <f>'RIMS II Type II Employment'!HH18*VLOOKUP('Equation 4 Type II FTE'!$B18,'Equation 3 FTE Conversion'!$B$10:$E$32,4,FALSE)</f>
        <v>1.2518680945722638</v>
      </c>
      <c r="HI18" s="25">
        <f>'RIMS II Type II Employment'!HI18*VLOOKUP('Equation 4 Type II FTE'!$B18,'Equation 3 FTE Conversion'!$B$10:$E$32,4,FALSE)</f>
        <v>0.58991376636583193</v>
      </c>
      <c r="HJ18" s="25">
        <f>'RIMS II Type II Employment'!HJ18*VLOOKUP('Equation 4 Type II FTE'!$B18,'Equation 3 FTE Conversion'!$B$10:$E$32,4,FALSE)</f>
        <v>0.36438412355408667</v>
      </c>
      <c r="HK18" s="25">
        <f>'RIMS II Type II Employment'!HK18*VLOOKUP('Equation 4 Type II FTE'!$B18,'Equation 3 FTE Conversion'!$B$10:$E$32,4,FALSE)</f>
        <v>0</v>
      </c>
      <c r="HL18" s="25">
        <f>'RIMS II Type II Employment'!HL18*VLOOKUP('Equation 4 Type II FTE'!$B18,'Equation 3 FTE Conversion'!$B$10:$E$32,4,FALSE)</f>
        <v>0.28528759374602769</v>
      </c>
      <c r="HM18" s="25">
        <f>'RIMS II Type II Employment'!HM18*VLOOKUP('Equation 4 Type II FTE'!$B18,'Equation 3 FTE Conversion'!$B$10:$E$32,4,FALSE)</f>
        <v>0.31682167281047413</v>
      </c>
      <c r="HN18" s="25">
        <f>'RIMS II Type II Employment'!HN18*VLOOKUP('Equation 4 Type II FTE'!$B18,'Equation 3 FTE Conversion'!$B$10:$E$32,4,FALSE)</f>
        <v>0.30549727977628066</v>
      </c>
      <c r="HO18" s="25">
        <f>'RIMS II Type II Employment'!HO18*VLOOKUP('Equation 4 Type II FTE'!$B18,'Equation 3 FTE Conversion'!$B$10:$E$32,4,FALSE)</f>
        <v>0.28119339011058853</v>
      </c>
      <c r="HP18" s="25">
        <f>'RIMS II Type II Employment'!HP18*VLOOKUP('Equation 4 Type II FTE'!$B18,'Equation 3 FTE Conversion'!$B$10:$E$32,4,FALSE)</f>
        <v>0.28851069022499043</v>
      </c>
      <c r="HQ18" s="25">
        <f>'RIMS II Type II Employment'!HQ18*VLOOKUP('Equation 4 Type II FTE'!$B18,'Equation 3 FTE Conversion'!$B$10:$E$32,4,FALSE)</f>
        <v>0.26960766492945215</v>
      </c>
      <c r="HR18" s="25">
        <f>'RIMS II Type II Employment'!HR18*VLOOKUP('Equation 4 Type II FTE'!$B18,'Equation 3 FTE Conversion'!$B$10:$E$32,4,FALSE)</f>
        <v>0.31002703698995804</v>
      </c>
      <c r="HS18" s="25">
        <f>'RIMS II Type II Employment'!HS18*VLOOKUP('Equation 4 Type II FTE'!$B18,'Equation 3 FTE Conversion'!$B$10:$E$32,4,FALSE)</f>
        <v>0.63320779204271005</v>
      </c>
      <c r="HT18" s="25">
        <f>'RIMS II Type II Employment'!HT18*VLOOKUP('Equation 4 Type II FTE'!$B18,'Equation 3 FTE Conversion'!$B$10:$E$32,4,FALSE)</f>
        <v>0.49069466124316768</v>
      </c>
      <c r="HU18" s="25">
        <f>'RIMS II Type II Employment'!HU18*VLOOKUP('Equation 4 Type II FTE'!$B18,'Equation 3 FTE Conversion'!$B$10:$E$32,4,FALSE)</f>
        <v>0.22065144273547732</v>
      </c>
      <c r="HV18" s="25">
        <f>'RIMS II Type II Employment'!HV18*VLOOKUP('Equation 4 Type II FTE'!$B18,'Equation 3 FTE Conversion'!$B$10:$E$32,4,FALSE)</f>
        <v>0.32544563365959067</v>
      </c>
      <c r="HW18" s="25">
        <f>'RIMS II Type II Employment'!HW18*VLOOKUP('Equation 4 Type II FTE'!$B18,'Equation 3 FTE Conversion'!$B$10:$E$32,4,FALSE)</f>
        <v>0.31952210499555106</v>
      </c>
      <c r="HX18" s="25">
        <f>'RIMS II Type II Employment'!HX18*VLOOKUP('Equation 4 Type II FTE'!$B18,'Equation 3 FTE Conversion'!$B$10:$E$32,4,FALSE)</f>
        <v>0.29260489386042959</v>
      </c>
      <c r="HY18" s="25">
        <f>'RIMS II Type II Employment'!HY18*VLOOKUP('Equation 4 Type II FTE'!$B18,'Equation 3 FTE Conversion'!$B$10:$E$32,4,FALSE)</f>
        <v>0.24608777170458876</v>
      </c>
      <c r="HZ18" s="25">
        <f>'RIMS II Type II Employment'!HZ18*VLOOKUP('Equation 4 Type II FTE'!$B18,'Equation 3 FTE Conversion'!$B$10:$E$32,4,FALSE)</f>
        <v>0.422225638744121</v>
      </c>
      <c r="IA18" s="25">
        <f>'RIMS II Type II Employment'!IA18*VLOOKUP('Equation 4 Type II FTE'!$B18,'Equation 3 FTE Conversion'!$B$10:$E$32,4,FALSE)</f>
        <v>0.29060134740053389</v>
      </c>
      <c r="IB18" s="25">
        <f>'RIMS II Type II Employment'!IB18*VLOOKUP('Equation 4 Type II FTE'!$B18,'Equation 3 FTE Conversion'!$B$10:$E$32,4,FALSE)</f>
        <v>0.28180316512012205</v>
      </c>
      <c r="IC18" s="25">
        <f>'RIMS II Type II Employment'!IC18*VLOOKUP('Equation 4 Type II FTE'!$B18,'Equation 3 FTE Conversion'!$B$10:$E$32,4,FALSE)</f>
        <v>0.29365022244820133</v>
      </c>
      <c r="ID18" s="25">
        <f>'RIMS II Type II Employment'!ID18*VLOOKUP('Equation 4 Type II FTE'!$B18,'Equation 3 FTE Conversion'!$B$10:$E$32,4,FALSE)</f>
        <v>0.27736051862209227</v>
      </c>
      <c r="IE18" s="25">
        <f>'RIMS II Type II Employment'!IE18*VLOOKUP('Equation 4 Type II FTE'!$B18,'Equation 3 FTE Conversion'!$B$10:$E$32,4,FALSE)</f>
        <v>0.27448586500572009</v>
      </c>
      <c r="IF18" s="25">
        <f>'RIMS II Type II Employment'!IF18*VLOOKUP('Equation 4 Type II FTE'!$B18,'Equation 3 FTE Conversion'!$B$10:$E$32,4,FALSE)</f>
        <v>0.31865099783907463</v>
      </c>
      <c r="IG18" s="25">
        <f>'RIMS II Type II Employment'!IG18*VLOOKUP('Equation 4 Type II FTE'!$B18,'Equation 3 FTE Conversion'!$B$10:$E$32,4,FALSE)</f>
        <v>0.30088041184695563</v>
      </c>
      <c r="IH18" s="25">
        <f>'RIMS II Type II Employment'!IH18*VLOOKUP('Equation 4 Type II FTE'!$B18,'Equation 3 FTE Conversion'!$B$10:$E$32,4,FALSE)</f>
        <v>0.2998350832591839</v>
      </c>
      <c r="II18" s="25">
        <f>'RIMS II Type II Employment'!II18*VLOOKUP('Equation 4 Type II FTE'!$B18,'Equation 3 FTE Conversion'!$B$10:$E$32,4,FALSE)</f>
        <v>0.21882211770687679</v>
      </c>
      <c r="IJ18" s="25">
        <f>'RIMS II Type II Employment'!IJ18*VLOOKUP('Equation 4 Type II FTE'!$B18,'Equation 3 FTE Conversion'!$B$10:$E$32,4,FALSE)</f>
        <v>0.28676847591203758</v>
      </c>
      <c r="IK18" s="25">
        <f>'RIMS II Type II Employment'!IK18*VLOOKUP('Equation 4 Type II FTE'!$B18,'Equation 3 FTE Conversion'!$B$10:$E$32,4,FALSE)</f>
        <v>0.27814451506292104</v>
      </c>
      <c r="IL18" s="25">
        <f>'RIMS II Type II Employment'!IL18*VLOOKUP('Equation 4 Type II FTE'!$B18,'Equation 3 FTE Conversion'!$B$10:$E$32,4,FALSE)</f>
        <v>0.25061752891826616</v>
      </c>
      <c r="IM18" s="25">
        <f>'RIMS II Type II Employment'!IM18*VLOOKUP('Equation 4 Type II FTE'!$B18,'Equation 3 FTE Conversion'!$B$10:$E$32,4,FALSE)</f>
        <v>0.30480039405109949</v>
      </c>
      <c r="IN18" s="25">
        <f>'RIMS II Type II Employment'!IN18*VLOOKUP('Equation 4 Type II FTE'!$B18,'Equation 3 FTE Conversion'!$B$10:$E$32,4,FALSE)</f>
        <v>0.39696353120630479</v>
      </c>
      <c r="IO18" s="25">
        <f>'RIMS II Type II Employment'!IO18*VLOOKUP('Equation 4 Type II FTE'!$B18,'Equation 3 FTE Conversion'!$B$10:$E$32,4,FALSE)</f>
        <v>0.41630211008008133</v>
      </c>
      <c r="IP18" s="25">
        <f>'RIMS II Type II Employment'!IP18*VLOOKUP('Equation 4 Type II FTE'!$B18,'Equation 3 FTE Conversion'!$B$10:$E$32,4,FALSE)</f>
        <v>0.27858006864115925</v>
      </c>
      <c r="IQ18" s="25">
        <f>'RIMS II Type II Employment'!IQ18*VLOOKUP('Equation 4 Type II FTE'!$B18,'Equation 3 FTE Conversion'!$B$10:$E$32,4,FALSE)</f>
        <v>0.2856360366086183</v>
      </c>
      <c r="IR18" s="25">
        <f>'RIMS II Type II Employment'!IR18*VLOOKUP('Equation 4 Type II FTE'!$B18,'Equation 3 FTE Conversion'!$B$10:$E$32,4,FALSE)</f>
        <v>0.26577479344095589</v>
      </c>
      <c r="IS18" s="25">
        <f>'RIMS II Type II Employment'!IS18*VLOOKUP('Equation 4 Type II FTE'!$B18,'Equation 3 FTE Conversion'!$B$10:$E$32,4,FALSE)</f>
        <v>0.26655878988178466</v>
      </c>
      <c r="IT18" s="25">
        <f>'RIMS II Type II Employment'!IT18*VLOOKUP('Equation 4 Type II FTE'!$B18,'Equation 3 FTE Conversion'!$B$10:$E$32,4,FALSE)</f>
        <v>0.30811060124570994</v>
      </c>
      <c r="IU18" s="25">
        <f>'RIMS II Type II Employment'!IU18*VLOOKUP('Equation 4 Type II FTE'!$B18,'Equation 3 FTE Conversion'!$B$10:$E$32,4,FALSE)</f>
        <v>0.28110627939494087</v>
      </c>
      <c r="IV18" s="25">
        <f>'RIMS II Type II Employment'!IV18*VLOOKUP('Equation 4 Type II FTE'!$B18,'Equation 3 FTE Conversion'!$B$10:$E$32,4,FALSE)</f>
        <v>0.28014806152281679</v>
      </c>
      <c r="IW18" s="25">
        <f>'RIMS II Type II Employment'!IW18*VLOOKUP('Equation 4 Type II FTE'!$B18,'Equation 3 FTE Conversion'!$B$10:$E$32,4,FALSE)</f>
        <v>0.25488595398500064</v>
      </c>
      <c r="IX18" s="25">
        <f>'RIMS II Type II Employment'!IX18*VLOOKUP('Equation 4 Type II FTE'!$B18,'Equation 3 FTE Conversion'!$B$10:$E$32,4,FALSE)</f>
        <v>0.29582799033939239</v>
      </c>
      <c r="IY18" s="25">
        <f>'RIMS II Type II Employment'!IY18*VLOOKUP('Equation 4 Type II FTE'!$B18,'Equation 3 FTE Conversion'!$B$10:$E$32,4,FALSE)</f>
        <v>0.29600221177068764</v>
      </c>
      <c r="IZ18" s="25">
        <f>'RIMS II Type II Employment'!IZ18*VLOOKUP('Equation 4 Type II FTE'!$B18,'Equation 3 FTE Conversion'!$B$10:$E$32,4,FALSE)</f>
        <v>0.33929623744756576</v>
      </c>
      <c r="JA18" s="25">
        <f>'RIMS II Type II Employment'!JA18*VLOOKUP('Equation 4 Type II FTE'!$B18,'Equation 3 FTE Conversion'!$B$10:$E$32,4,FALSE)</f>
        <v>0.2820644972670649</v>
      </c>
      <c r="JB18" s="25">
        <f>'RIMS II Type II Employment'!JB18*VLOOKUP('Equation 4 Type II FTE'!$B18,'Equation 3 FTE Conversion'!$B$10:$E$32,4,FALSE)</f>
        <v>0.43224337104359983</v>
      </c>
      <c r="JC18" s="25">
        <f>'RIMS II Type II Employment'!JC18*VLOOKUP('Equation 4 Type II FTE'!$B18,'Equation 3 FTE Conversion'!$B$10:$E$32,4,FALSE)</f>
        <v>6.9775683233761274</v>
      </c>
      <c r="JD18" s="25">
        <f>'RIMS II Type II Employment'!JD18*VLOOKUP('Equation 4 Type II FTE'!$B18,'Equation 3 FTE Conversion'!$B$10:$E$32,4,FALSE)</f>
        <v>10.978389271641031</v>
      </c>
      <c r="JE18" s="25">
        <f>'RIMS II Type II Employment'!JE18*VLOOKUP('Equation 4 Type II FTE'!$B18,'Equation 3 FTE Conversion'!$B$10:$E$32,4,FALSE)</f>
        <v>11.09189453412991</v>
      </c>
      <c r="JF18" s="25">
        <f>'RIMS II Type II Employment'!JF18*VLOOKUP('Equation 4 Type II FTE'!$B18,'Equation 3 FTE Conversion'!$B$10:$E$32,4,FALSE)</f>
        <v>8.356095398500063</v>
      </c>
      <c r="JG18" s="25">
        <f>'RIMS II Type II Employment'!JG18*VLOOKUP('Equation 4 Type II FTE'!$B18,'Equation 3 FTE Conversion'!$B$10:$E$32,4,FALSE)</f>
        <v>10.567749358078046</v>
      </c>
      <c r="JH18" s="25">
        <f>'RIMS II Type II Employment'!JH18*VLOOKUP('Equation 4 Type II FTE'!$B18,'Equation 3 FTE Conversion'!$B$10:$E$32,4,FALSE)</f>
        <v>9.553519295792551</v>
      </c>
      <c r="JI18" s="25">
        <f>'RIMS II Type II Employment'!JI18*VLOOKUP('Equation 4 Type II FTE'!$B18,'Equation 3 FTE Conversion'!$B$10:$E$32,4,FALSE)</f>
        <v>8.9776303546459886</v>
      </c>
      <c r="JJ18" s="25">
        <f>'RIMS II Type II Employment'!JJ18*VLOOKUP('Equation 4 Type II FTE'!$B18,'Equation 3 FTE Conversion'!$B$10:$E$32,4,FALSE)</f>
        <v>7.3176485572645218</v>
      </c>
      <c r="JK18" s="25">
        <f>'RIMS II Type II Employment'!JK18*VLOOKUP('Equation 4 Type II FTE'!$B18,'Equation 3 FTE Conversion'!$B$10:$E$32,4,FALSE)</f>
        <v>11.576404334562095</v>
      </c>
      <c r="JL18" s="25">
        <f>'RIMS II Type II Employment'!JL18*VLOOKUP('Equation 4 Type II FTE'!$B18,'Equation 3 FTE Conversion'!$B$10:$E$32,4,FALSE)</f>
        <v>0.37196275581543153</v>
      </c>
      <c r="JM18" s="25">
        <f>'RIMS II Type II Employment'!JM18*VLOOKUP('Equation 4 Type II FTE'!$B18,'Equation 3 FTE Conversion'!$B$10:$E$32,4,FALSE)</f>
        <v>0.4098559171221558</v>
      </c>
      <c r="JN18" s="25">
        <f>'RIMS II Type II Employment'!JN18*VLOOKUP('Equation 4 Type II FTE'!$B18,'Equation 3 FTE Conversion'!$B$10:$E$32,4,FALSE)</f>
        <v>0.44931707131053772</v>
      </c>
      <c r="JO18" s="25">
        <f>'RIMS II Type II Employment'!JO18*VLOOKUP('Equation 4 Type II FTE'!$B18,'Equation 3 FTE Conversion'!$B$10:$E$32,4,FALSE)</f>
        <v>0.7876550908859794</v>
      </c>
      <c r="JP18" s="25">
        <f>'RIMS II Type II Employment'!JP18*VLOOKUP('Equation 4 Type II FTE'!$B18,'Equation 3 FTE Conversion'!$B$10:$E$32,4,FALSE)</f>
        <v>0.57205606965806521</v>
      </c>
      <c r="JQ18" s="25">
        <f>'RIMS II Type II Employment'!JQ18*VLOOKUP('Equation 4 Type II FTE'!$B18,'Equation 3 FTE Conversion'!$B$10:$E$32,4,FALSE)</f>
        <v>0.70368036100165243</v>
      </c>
      <c r="JR18" s="25">
        <f>'RIMS II Type II Employment'!JR18*VLOOKUP('Equation 4 Type II FTE'!$B18,'Equation 3 FTE Conversion'!$B$10:$E$32,4,FALSE)</f>
        <v>0.65376592093555352</v>
      </c>
      <c r="JS18" s="25">
        <f>'RIMS II Type II Employment'!JS18*VLOOKUP('Equation 4 Type II FTE'!$B18,'Equation 3 FTE Conversion'!$B$10:$E$32,4,FALSE)</f>
        <v>0.51203678657683993</v>
      </c>
      <c r="JT18" s="25">
        <f>'RIMS II Type II Employment'!JT18*VLOOKUP('Equation 4 Type II FTE'!$B18,'Equation 3 FTE Conversion'!$B$10:$E$32,4,FALSE)</f>
        <v>0.47231430024151516</v>
      </c>
      <c r="JU18" s="25">
        <f>'RIMS II Type II Employment'!JU18*VLOOKUP('Equation 4 Type II FTE'!$B18,'Equation 3 FTE Conversion'!$B$10:$E$32,4,FALSE)</f>
        <v>0.42963004957417061</v>
      </c>
      <c r="JV18" s="25">
        <f>'RIMS II Type II Employment'!JV18*VLOOKUP('Equation 4 Type II FTE'!$B18,'Equation 3 FTE Conversion'!$B$10:$E$32,4,FALSE)</f>
        <v>0.37178853438413628</v>
      </c>
      <c r="JW18" s="25">
        <f>'RIMS II Type II Employment'!JW18*VLOOKUP('Equation 4 Type II FTE'!$B18,'Equation 3 FTE Conversion'!$B$10:$E$32,4,FALSE)</f>
        <v>0.34635220541502476</v>
      </c>
      <c r="JX18" s="25">
        <f>'RIMS II Type II Employment'!JX18*VLOOKUP('Equation 4 Type II FTE'!$B18,'Equation 3 FTE Conversion'!$B$10:$E$32,4,FALSE)</f>
        <v>0.34321621965170968</v>
      </c>
      <c r="JY18" s="25">
        <f>'RIMS II Type II Employment'!JY18*VLOOKUP('Equation 4 Type II FTE'!$B18,'Equation 3 FTE Conversion'!$B$10:$E$32,4,FALSE)</f>
        <v>0.44060599974577347</v>
      </c>
      <c r="JZ18" s="25">
        <f>'RIMS II Type II Employment'!JZ18*VLOOKUP('Equation 4 Type II FTE'!$B18,'Equation 3 FTE Conversion'!$B$10:$E$32,4,FALSE)</f>
        <v>0.3989670776662006</v>
      </c>
      <c r="KA18" s="25">
        <f>'RIMS II Type II Employment'!KA18*VLOOKUP('Equation 4 Type II FTE'!$B18,'Equation 3 FTE Conversion'!$B$10:$E$32,4,FALSE)</f>
        <v>0.21490213550273293</v>
      </c>
      <c r="KB18" s="25">
        <f>'RIMS II Type II Employment'!KB18*VLOOKUP('Equation 4 Type II FTE'!$B18,'Equation 3 FTE Conversion'!$B$10:$E$32,4,FALSE)</f>
        <v>0.68529999999999991</v>
      </c>
      <c r="KC18" s="25">
        <f>'RIMS II Type II Employment'!KC18*VLOOKUP('Equation 4 Type II FTE'!$B18,'Equation 3 FTE Conversion'!$B$10:$E$32,4,FALSE)</f>
        <v>0.50567770433456205</v>
      </c>
      <c r="KD18" s="25">
        <f>'RIMS II Type II Employment'!KD18*VLOOKUP('Equation 4 Type II FTE'!$B18,'Equation 3 FTE Conversion'!$B$10:$E$32,4,FALSE)</f>
        <v>0.33049805516715391</v>
      </c>
      <c r="KE18" s="25">
        <f>'RIMS II Type II Employment'!KE18*VLOOKUP('Equation 4 Type II FTE'!$B18,'Equation 3 FTE Conversion'!$B$10:$E$32,4,FALSE)</f>
        <v>0.37126587009025042</v>
      </c>
      <c r="KF18" s="25">
        <f>'RIMS II Type II Employment'!KF18*VLOOKUP('Equation 4 Type II FTE'!$B18,'Equation 3 FTE Conversion'!$B$10:$E$32,4,FALSE)</f>
        <v>0.38851379178848355</v>
      </c>
      <c r="KG18" s="25">
        <f>'RIMS II Type II Employment'!KG18*VLOOKUP('Equation 4 Type II FTE'!$B18,'Equation 3 FTE Conversion'!$B$10:$E$32,4,FALSE)</f>
        <v>0.41255634930723273</v>
      </c>
      <c r="KH18" s="25">
        <f>'RIMS II Type II Employment'!KH18*VLOOKUP('Equation 4 Type II FTE'!$B18,'Equation 3 FTE Conversion'!$B$10:$E$32,4,FALSE)</f>
        <v>0.39313065971780853</v>
      </c>
      <c r="KI18" s="25">
        <f>'RIMS II Type II Employment'!KI18*VLOOKUP('Equation 4 Type II FTE'!$B18,'Equation 3 FTE Conversion'!$B$10:$E$32,4,FALSE)</f>
        <v>0.43990911402059235</v>
      </c>
      <c r="KJ18" s="25">
        <f>'RIMS II Type II Employment'!KJ18*VLOOKUP('Equation 4 Type II FTE'!$B18,'Equation 3 FTE Conversion'!$B$10:$E$32,4,FALSE)</f>
        <v>0.48903955764586243</v>
      </c>
      <c r="KK18" s="25">
        <f>'RIMS II Type II Employment'!KK18*VLOOKUP('Equation 4 Type II FTE'!$B18,'Equation 3 FTE Conversion'!$B$10:$E$32,4,FALSE)</f>
        <v>0.35645704843015125</v>
      </c>
      <c r="KL18" s="25">
        <f>'RIMS II Type II Employment'!KL18*VLOOKUP('Equation 4 Type II FTE'!$B18,'Equation 3 FTE Conversion'!$B$10:$E$32,4,FALSE)</f>
        <v>0.6245838311935934</v>
      </c>
      <c r="KM18" s="25">
        <f>'RIMS II Type II Employment'!KM18*VLOOKUP('Equation 4 Type II FTE'!$B18,'Equation 3 FTE Conversion'!$B$10:$E$32,4,FALSE)</f>
        <v>0.60463547731028344</v>
      </c>
      <c r="KN18" s="25">
        <f>'RIMS II Type II Employment'!KN18*VLOOKUP('Equation 4 Type II FTE'!$B18,'Equation 3 FTE Conversion'!$B$10:$E$32,4,FALSE)</f>
        <v>0.39069155967967456</v>
      </c>
      <c r="KO18" s="25">
        <f>'RIMS II Type II Employment'!KO18*VLOOKUP('Equation 4 Type II FTE'!$B18,'Equation 3 FTE Conversion'!$B$10:$E$32,4,FALSE)</f>
        <v>0.36525523071056309</v>
      </c>
      <c r="KP18" s="25">
        <f>'RIMS II Type II Employment'!KP18*VLOOKUP('Equation 4 Type II FTE'!$B18,'Equation 3 FTE Conversion'!$B$10:$E$32,4,FALSE)</f>
        <v>0.42135453158764458</v>
      </c>
      <c r="KQ18" s="25">
        <f>'RIMS II Type II Employment'!KQ18*VLOOKUP('Equation 4 Type II FTE'!$B18,'Equation 3 FTE Conversion'!$B$10:$E$32,4,FALSE)</f>
        <v>0.56883297317910253</v>
      </c>
      <c r="KR18" s="25">
        <f>'RIMS II Type II Employment'!KR18*VLOOKUP('Equation 4 Type II FTE'!$B18,'Equation 3 FTE Conversion'!$B$10:$E$32,4,FALSE)</f>
        <v>0.29399866531079194</v>
      </c>
      <c r="KS18" s="25">
        <f>'RIMS II Type II Employment'!KS18*VLOOKUP('Equation 4 Type II FTE'!$B18,'Equation 3 FTE Conversion'!$B$10:$E$32,4,FALSE)</f>
        <v>0.50916213296046775</v>
      </c>
      <c r="KT18" s="25">
        <f>'RIMS II Type II Employment'!KT18*VLOOKUP('Equation 4 Type II FTE'!$B18,'Equation 3 FTE Conversion'!$B$10:$E$32,4,FALSE)</f>
        <v>0.46133835006991225</v>
      </c>
      <c r="KU18" s="25">
        <f>'RIMS II Type II Employment'!KU18*VLOOKUP('Equation 4 Type II FTE'!$B18,'Equation 3 FTE Conversion'!$B$10:$E$32,4,FALSE)</f>
        <v>0.53320469047921693</v>
      </c>
      <c r="KV18" s="25">
        <f>'RIMS II Type II Employment'!KV18*VLOOKUP('Equation 4 Type II FTE'!$B18,'Equation 3 FTE Conversion'!$B$10:$E$32,4,FALSE)</f>
        <v>0.30288395830685139</v>
      </c>
      <c r="KW18" s="25">
        <f>'RIMS II Type II Employment'!KW18*VLOOKUP('Equation 4 Type II FTE'!$B18,'Equation 3 FTE Conversion'!$B$10:$E$32,4,FALSE)</f>
        <v>0.66970718189907208</v>
      </c>
      <c r="KX18" s="25">
        <f>'RIMS II Type II Employment'!KX18*VLOOKUP('Equation 4 Type II FTE'!$B18,'Equation 3 FTE Conversion'!$B$10:$E$32,4,FALSE)</f>
        <v>0.65507258167026816</v>
      </c>
      <c r="KY18" s="25">
        <f>'RIMS II Type II Employment'!KY18*VLOOKUP('Equation 4 Type II FTE'!$B18,'Equation 3 FTE Conversion'!$B$10:$E$32,4,FALSE)</f>
        <v>0.61238833100292356</v>
      </c>
      <c r="KZ18" s="25">
        <f>'RIMS II Type II Employment'!KZ18*VLOOKUP('Equation 4 Type II FTE'!$B18,'Equation 3 FTE Conversion'!$B$10:$E$32,4,FALSE)</f>
        <v>0.58224802338883941</v>
      </c>
      <c r="LA18" s="25">
        <f>'RIMS II Type II Employment'!LA18*VLOOKUP('Equation 4 Type II FTE'!$B18,'Equation 3 FTE Conversion'!$B$10:$E$32,4,FALSE)</f>
        <v>0.64331263505783653</v>
      </c>
      <c r="LB18" s="25">
        <f>'RIMS II Type II Employment'!LB18*VLOOKUP('Equation 4 Type II FTE'!$B18,'Equation 3 FTE Conversion'!$B$10:$E$32,4,FALSE)</f>
        <v>0.60419992373204523</v>
      </c>
      <c r="LC18" s="25">
        <f>'RIMS II Type II Employment'!LC18*VLOOKUP('Equation 4 Type II FTE'!$B18,'Equation 3 FTE Conversion'!$B$10:$E$32,4,FALSE)</f>
        <v>0.64627439938985631</v>
      </c>
      <c r="LD18" s="25">
        <f>'RIMS II Type II Employment'!LD18*VLOOKUP('Equation 4 Type II FTE'!$B18,'Equation 3 FTE Conversion'!$B$10:$E$32,4,FALSE)</f>
        <v>0.73469177577221301</v>
      </c>
      <c r="LE18" s="25">
        <f>'RIMS II Type II Employment'!LE18*VLOOKUP('Equation 4 Type II FTE'!$B18,'Equation 3 FTE Conversion'!$B$10:$E$32,4,FALSE)</f>
        <v>0.55611480869454677</v>
      </c>
      <c r="LF18" s="25">
        <f>'RIMS II Type II Employment'!LF18*VLOOKUP('Equation 4 Type II FTE'!$B18,'Equation 3 FTE Conversion'!$B$10:$E$32,4,FALSE)</f>
        <v>0.44766196771323247</v>
      </c>
      <c r="LG18" s="25">
        <f>'RIMS II Type II Employment'!LG18*VLOOKUP('Equation 4 Type II FTE'!$B18,'Equation 3 FTE Conversion'!$B$10:$E$32,4,FALSE)</f>
        <v>0.65237214948519129</v>
      </c>
      <c r="LH18" s="25">
        <f>'RIMS II Type II Employment'!LH18*VLOOKUP('Equation 4 Type II FTE'!$B18,'Equation 3 FTE Conversion'!$B$10:$E$32,4,FALSE)</f>
        <v>0.6598636710308885</v>
      </c>
      <c r="LI18" s="25">
        <f>'RIMS II Type II Employment'!LI18*VLOOKUP('Equation 4 Type II FTE'!$B18,'Equation 3 FTE Conversion'!$B$10:$E$32,4,FALSE)</f>
        <v>0.67693737129782638</v>
      </c>
      <c r="LJ18" s="25">
        <f>'RIMS II Type II Employment'!LJ18*VLOOKUP('Equation 4 Type II FTE'!$B18,'Equation 3 FTE Conversion'!$B$10:$E$32,4,FALSE)</f>
        <v>0.47989293250285997</v>
      </c>
      <c r="LK18" s="25">
        <f>'RIMS II Type II Employment'!LK18*VLOOKUP('Equation 4 Type II FTE'!$B18,'Equation 3 FTE Conversion'!$B$10:$E$32,4,FALSE)</f>
        <v>0.59670840218634802</v>
      </c>
      <c r="LL18" s="25">
        <f>'RIMS II Type II Employment'!LL18*VLOOKUP('Equation 4 Type II FTE'!$B18,'Equation 3 FTE Conversion'!$B$10:$E$32,4,FALSE)</f>
        <v>0.73669532223210876</v>
      </c>
      <c r="LM18" s="25">
        <f>'RIMS II Type II Employment'!LM18*VLOOKUP('Equation 4 Type II FTE'!$B18,'Equation 3 FTE Conversion'!$B$10:$E$32,4,FALSE)</f>
        <v>0.5928755306978517</v>
      </c>
      <c r="LN18" s="25">
        <f>'RIMS II Type II Employment'!LN18*VLOOKUP('Equation 4 Type II FTE'!$B18,'Equation 3 FTE Conversion'!$B$10:$E$32,4,FALSE)</f>
        <v>0.68651955001906695</v>
      </c>
      <c r="LO18" s="25">
        <f>'RIMS II Type II Employment'!LO18*VLOOKUP('Equation 4 Type II FTE'!$B18,'Equation 3 FTE Conversion'!$B$10:$E$32,4,FALSE)</f>
        <v>0.46011880005084527</v>
      </c>
      <c r="LP18" s="25">
        <f>'RIMS II Type II Employment'!LP18*VLOOKUP('Equation 4 Type II FTE'!$B18,'Equation 3 FTE Conversion'!$B$10:$E$32,4,FALSE)</f>
        <v>0.65873123172746917</v>
      </c>
      <c r="LQ18" s="25">
        <f>'RIMS II Type II Employment'!LQ18*VLOOKUP('Equation 4 Type II FTE'!$B18,'Equation 3 FTE Conversion'!$B$10:$E$32,4,FALSE)</f>
        <v>0.48355158256006103</v>
      </c>
      <c r="LR18" s="25">
        <f>'RIMS II Type II Employment'!LR18*VLOOKUP('Equation 4 Type II FTE'!$B18,'Equation 3 FTE Conversion'!$B$10:$E$32,4,FALSE)</f>
        <v>0.67083962120249141</v>
      </c>
      <c r="LS18" s="25">
        <f>'RIMS II Type II Employment'!LS18*VLOOKUP('Equation 4 Type II FTE'!$B18,'Equation 3 FTE Conversion'!$B$10:$E$32,4,FALSE)</f>
        <v>0.55245615863734587</v>
      </c>
      <c r="LT18" s="25">
        <f>'RIMS II Type II Employment'!LT18*VLOOKUP('Equation 4 Type II FTE'!$B18,'Equation 3 FTE Conversion'!$B$10:$E$32,4,FALSE)</f>
        <v>0.42666828524215072</v>
      </c>
      <c r="LU18" s="25">
        <f>'RIMS II Type II Employment'!LU18*VLOOKUP('Equation 4 Type II FTE'!$B18,'Equation 3 FTE Conversion'!$B$10:$E$32,4,FALSE)</f>
        <v>0.63634377780602513</v>
      </c>
      <c r="LV18" s="25">
        <f>'RIMS II Type II Employment'!LV18*VLOOKUP('Equation 4 Type II FTE'!$B18,'Equation 3 FTE Conversion'!$B$10:$E$32,4,FALSE)</f>
        <v>0.54844906571755436</v>
      </c>
      <c r="LW18" s="25">
        <f>'RIMS II Type II Employment'!LW18*VLOOKUP('Equation 4 Type II FTE'!$B18,'Equation 3 FTE Conversion'!$B$10:$E$32,4,FALSE)</f>
        <v>0.60184793440955886</v>
      </c>
      <c r="LX18" s="25">
        <f>'RIMS II Type II Employment'!LX18*VLOOKUP('Equation 4 Type II FTE'!$B18,'Equation 3 FTE Conversion'!$B$10:$E$32,4,FALSE)</f>
        <v>0.69192041438922081</v>
      </c>
      <c r="LY18" s="25">
        <f>'RIMS II Type II Employment'!LY18*VLOOKUP('Equation 4 Type II FTE'!$B18,'Equation 3 FTE Conversion'!$B$10:$E$32,4,FALSE)</f>
        <v>0.62615182407525105</v>
      </c>
      <c r="LZ18" s="25">
        <f>'RIMS II Type II Employment'!LZ18*VLOOKUP('Equation 4 Type II FTE'!$B18,'Equation 3 FTE Conversion'!$B$10:$E$32,4,FALSE)</f>
        <v>0.52815226897165368</v>
      </c>
      <c r="MA18" s="25">
        <f>'RIMS II Type II Employment'!MA18*VLOOKUP('Equation 4 Type II FTE'!$B18,'Equation 3 FTE Conversion'!$B$10:$E$32,4,FALSE)</f>
        <v>0.39914129909749585</v>
      </c>
      <c r="MB18" s="25">
        <f>'RIMS II Type II Employment'!MB18*VLOOKUP('Equation 4 Type II FTE'!$B18,'Equation 3 FTE Conversion'!$B$10:$E$32,4,FALSE)</f>
        <v>0.56247389093682476</v>
      </c>
      <c r="MC18" s="25">
        <f>'RIMS II Type II Employment'!MC18*VLOOKUP('Equation 4 Type II FTE'!$B18,'Equation 3 FTE Conversion'!$B$10:$E$32,4,FALSE)</f>
        <v>0.71840207194610395</v>
      </c>
      <c r="MD18" s="25">
        <f>'RIMS II Type II Employment'!MD18*VLOOKUP('Equation 4 Type II FTE'!$B18,'Equation 3 FTE Conversion'!$B$10:$E$32,4,FALSE)</f>
        <v>0.59784084148976735</v>
      </c>
      <c r="ME18" s="25">
        <f>'RIMS II Type II Employment'!ME18*VLOOKUP('Equation 4 Type II FTE'!$B18,'Equation 3 FTE Conversion'!$B$10:$E$32,4,FALSE)</f>
        <v>0.58163824837930589</v>
      </c>
      <c r="MF18" s="25">
        <f>'RIMS II Type II Employment'!MF18*VLOOKUP('Equation 4 Type II FTE'!$B18,'Equation 3 FTE Conversion'!$B$10:$E$32,4,FALSE)</f>
        <v>0.61160433456209473</v>
      </c>
      <c r="MG18" s="25">
        <f>'RIMS II Type II Employment'!MG18*VLOOKUP('Equation 4 Type II FTE'!$B18,'Equation 3 FTE Conversion'!$B$10:$E$32,4,FALSE)</f>
        <v>0.60376437015380702</v>
      </c>
      <c r="MH18" s="25">
        <f>'RIMS II Type II Employment'!MH18*VLOOKUP('Equation 4 Type II FTE'!$B18,'Equation 3 FTE Conversion'!$B$10:$E$32,4,FALSE)</f>
        <v>0.62963625270115675</v>
      </c>
      <c r="MI18" s="25">
        <f>'RIMS II Type II Employment'!MI18*VLOOKUP('Equation 4 Type II FTE'!$B18,'Equation 3 FTE Conversion'!$B$10:$E$32,4,FALSE)</f>
        <v>0.57327561967713236</v>
      </c>
      <c r="MJ18" s="25">
        <f>'RIMS II Type II Employment'!MJ18*VLOOKUP('Equation 4 Type II FTE'!$B18,'Equation 3 FTE Conversion'!$B$10:$E$32,4,FALSE)</f>
        <v>0.52092207957289938</v>
      </c>
      <c r="MK18" s="25">
        <f>'RIMS II Type II Employment'!MK18*VLOOKUP('Equation 4 Type II FTE'!$B18,'Equation 3 FTE Conversion'!$B$10:$E$32,4,FALSE)</f>
        <v>0.55106238718698364</v>
      </c>
      <c r="ML18" s="25">
        <f>'RIMS II Type II Employment'!ML18*VLOOKUP('Equation 4 Type II FTE'!$B18,'Equation 3 FTE Conversion'!$B$10:$E$32,4,FALSE)</f>
        <v>0.72798425066734462</v>
      </c>
      <c r="MM18" s="25">
        <f>'RIMS II Type II Employment'!MM18*VLOOKUP('Equation 4 Type II FTE'!$B18,'Equation 3 FTE Conversion'!$B$10:$E$32,4,FALSE)</f>
        <v>0.50977190797000127</v>
      </c>
      <c r="MN18" s="25">
        <f>'RIMS II Type II Employment'!MN18*VLOOKUP('Equation 4 Type II FTE'!$B18,'Equation 3 FTE Conversion'!$B$10:$E$32,4,FALSE)</f>
        <v>0.49661818990720735</v>
      </c>
      <c r="MO18" s="25">
        <f>'RIMS II Type II Employment'!MO18*VLOOKUP('Equation 4 Type II FTE'!$B18,'Equation 3 FTE Conversion'!$B$10:$E$32,4,FALSE)</f>
        <v>0.43720868183551542</v>
      </c>
      <c r="MP18" s="25">
        <f>'RIMS II Type II Employment'!MP18*VLOOKUP('Equation 4 Type II FTE'!$B18,'Equation 3 FTE Conversion'!$B$10:$E$32,4,FALSE)</f>
        <v>0.44844596415406129</v>
      </c>
      <c r="MQ18" s="25">
        <f>'RIMS II Type II Employment'!MQ18*VLOOKUP('Equation 4 Type II FTE'!$B18,'Equation 3 FTE Conversion'!$B$10:$E$32,4,FALSE)</f>
        <v>0.40619726706495485</v>
      </c>
      <c r="MR18" s="25">
        <f>'RIMS II Type II Employment'!MR18*VLOOKUP('Equation 4 Type II FTE'!$B18,'Equation 3 FTE Conversion'!$B$10:$E$32,4,FALSE)</f>
        <v>0.54339664420999112</v>
      </c>
      <c r="MS18" s="25">
        <f>'RIMS II Type II Employment'!MS18*VLOOKUP('Equation 4 Type II FTE'!$B18,'Equation 3 FTE Conversion'!$B$10:$E$32,4,FALSE)</f>
        <v>0.48128670395322232</v>
      </c>
      <c r="MT18" s="25">
        <f>'RIMS II Type II Employment'!MT18*VLOOKUP('Equation 4 Type II FTE'!$B18,'Equation 3 FTE Conversion'!$B$10:$E$32,4,FALSE)</f>
        <v>0.58703911274945975</v>
      </c>
      <c r="MU18" s="25">
        <f>'RIMS II Type II Employment'!MU18*VLOOKUP('Equation 4 Type II FTE'!$B18,'Equation 3 FTE Conversion'!$B$10:$E$32,4,FALSE)</f>
        <v>0.51891853311300362</v>
      </c>
      <c r="MV18" s="25">
        <f>'RIMS II Type II Employment'!MV18*VLOOKUP('Equation 4 Type II FTE'!$B18,'Equation 3 FTE Conversion'!$B$10:$E$32,4,FALSE)</f>
        <v>0.63233668488623362</v>
      </c>
      <c r="MW18" s="25">
        <f>'RIMS II Type II Employment'!MW18*VLOOKUP('Equation 4 Type II FTE'!$B18,'Equation 3 FTE Conversion'!$B$10:$E$32,4,FALSE)</f>
        <v>0.773630265666709</v>
      </c>
      <c r="MX18" s="25">
        <f>'RIMS II Type II Employment'!MX18*VLOOKUP('Equation 4 Type II FTE'!$B18,'Equation 3 FTE Conversion'!$B$10:$E$32,4,FALSE)</f>
        <v>0.63285934918011943</v>
      </c>
      <c r="MY18" s="25">
        <f>'RIMS II Type II Employment'!MY18*VLOOKUP('Equation 4 Type II FTE'!$B18,'Equation 3 FTE Conversion'!$B$10:$E$32,4,FALSE)</f>
        <v>0.61308521672810468</v>
      </c>
      <c r="MZ18" s="25">
        <f>'RIMS II Type II Employment'!MZ18*VLOOKUP('Equation 4 Type II FTE'!$B18,'Equation 3 FTE Conversion'!$B$10:$E$32,4,FALSE)</f>
        <v>0.50933635439176306</v>
      </c>
      <c r="NA18" s="25">
        <f>'RIMS II Type II Employment'!NA18*VLOOKUP('Equation 4 Type II FTE'!$B18,'Equation 3 FTE Conversion'!$B$10:$E$32,4,FALSE)</f>
        <v>0.72066695055294272</v>
      </c>
      <c r="NB18" s="25">
        <f>'RIMS II Type II Employment'!NB18*VLOOKUP('Equation 4 Type II FTE'!$B18,'Equation 3 FTE Conversion'!$B$10:$E$32,4,FALSE)</f>
        <v>0.50811680437269613</v>
      </c>
      <c r="NC18" s="25">
        <f>'RIMS II Type II Employment'!NC18*VLOOKUP('Equation 4 Type II FTE'!$B18,'Equation 3 FTE Conversion'!$B$10:$E$32,4,FALSE)</f>
        <v>0.59444352357950936</v>
      </c>
      <c r="ND18" s="25">
        <f>'RIMS II Type II Employment'!ND18*VLOOKUP('Equation 4 Type II FTE'!$B18,'Equation 3 FTE Conversion'!$B$10:$E$32,4,FALSE)</f>
        <v>0.66517742468539465</v>
      </c>
      <c r="NE18" s="25">
        <f>'RIMS II Type II Employment'!NE18*VLOOKUP('Equation 4 Type II FTE'!$B18,'Equation 3 FTE Conversion'!$B$10:$E$32,4,FALSE)</f>
        <v>0.48093826109063176</v>
      </c>
      <c r="NF18" s="25">
        <f>'RIMS II Type II Employment'!NF18*VLOOKUP('Equation 4 Type II FTE'!$B18,'Equation 3 FTE Conversion'!$B$10:$E$32,4,FALSE)</f>
        <v>0.59453063429515696</v>
      </c>
      <c r="NG18" s="332">
        <f>'RIMS II Type II Employment'!NG18*VLOOKUP('Equation 4 Type II FTE'!$B18,'Equation 3 FTE Conversion'!$B$10:$E$32,4,FALSE)</f>
        <v>0.64305130291089352</v>
      </c>
      <c r="NH18" s="378">
        <f>'RIMS II Type II Employment'!NH18*VLOOKUP('Equation 4 Type II FTE'!$B18,'Equation 3 FTE Conversion'!$B$10:$E$32,4,FALSE)</f>
        <v>0.69157197152663019</v>
      </c>
      <c r="NI18" s="332">
        <f>'RIMS II Type II Employment'!NI18*VLOOKUP('Equation 4 Type II FTE'!$B18,'Equation 3 FTE Conversion'!$B$10:$E$32,4,FALSE)</f>
        <v>0.53337891191051223</v>
      </c>
      <c r="NJ18" s="334">
        <f>'RIMS II Type II Employment'!NJ18*VLOOKUP('Equation 4 Type II FTE'!$B18,'Equation 3 FTE Conversion'!$B$10:$E$32,4,FALSE)</f>
        <v>0.95865342570230072</v>
      </c>
    </row>
    <row r="19" spans="2:374" x14ac:dyDescent="0.3">
      <c r="B19" s="83" t="s">
        <v>564</v>
      </c>
      <c r="C19" s="25">
        <f>'RIMS II Type II Employment'!C19*VLOOKUP('Equation 4 Type II FTE'!$B19,'Equation 3 FTE Conversion'!$B$10:$E$32,4,FALSE)</f>
        <v>0.20736167393199653</v>
      </c>
      <c r="D19" s="25">
        <f>'RIMS II Type II Employment'!D19*VLOOKUP('Equation 4 Type II FTE'!$B19,'Equation 3 FTE Conversion'!$B$10:$E$32,4,FALSE)</f>
        <v>0.19217966870095904</v>
      </c>
      <c r="E19" s="25">
        <f>'RIMS II Type II Employment'!E19*VLOOKUP('Equation 4 Type II FTE'!$B19,'Equation 3 FTE Conversion'!$B$10:$E$32,4,FALSE)</f>
        <v>0.16087267654751528</v>
      </c>
      <c r="F19" s="25">
        <f>'RIMS II Type II Employment'!F19*VLOOKUP('Equation 4 Type II FTE'!$B19,'Equation 3 FTE Conversion'!$B$10:$E$32,4,FALSE)</f>
        <v>0.26846688753269399</v>
      </c>
      <c r="G19" s="25">
        <f>'RIMS II Type II Employment'!G19*VLOOKUP('Equation 4 Type II FTE'!$B19,'Equation 3 FTE Conversion'!$B$10:$E$32,4,FALSE)</f>
        <v>0.18444721883173495</v>
      </c>
      <c r="H19" s="25">
        <f>'RIMS II Type II Employment'!H19*VLOOKUP('Equation 4 Type II FTE'!$B19,'Equation 3 FTE Conversion'!$B$10:$E$32,4,FALSE)</f>
        <v>0.26365768090671321</v>
      </c>
      <c r="I19" s="25">
        <f>'RIMS II Type II Employment'!I19*VLOOKUP('Equation 4 Type II FTE'!$B19,'Equation 3 FTE Conversion'!$B$10:$E$32,4,FALSE)</f>
        <v>0.25875417611159546</v>
      </c>
      <c r="J19" s="25">
        <f>'RIMS II Type II Employment'!J19*VLOOKUP('Equation 4 Type II FTE'!$B19,'Equation 3 FTE Conversion'!$B$10:$E$32,4,FALSE)</f>
        <v>0.31335281604184828</v>
      </c>
      <c r="K19" s="25">
        <f>'RIMS II Type II Employment'!K19*VLOOKUP('Equation 4 Type II FTE'!$B19,'Equation 3 FTE Conversion'!$B$10:$E$32,4,FALSE)</f>
        <v>0.16190995640802092</v>
      </c>
      <c r="L19" s="25">
        <f>'RIMS II Type II Employment'!L19*VLOOKUP('Equation 4 Type II FTE'!$B19,'Equation 3 FTE Conversion'!$B$10:$E$32,4,FALSE)</f>
        <v>0.24262918918918916</v>
      </c>
      <c r="M19" s="25">
        <f>'RIMS II Type II Employment'!M19*VLOOKUP('Equation 4 Type II FTE'!$B19,'Equation 3 FTE Conversion'!$B$10:$E$32,4,FALSE)</f>
        <v>0.24706120313862251</v>
      </c>
      <c r="N19" s="25">
        <f>'RIMS II Type II Employment'!N19*VLOOKUP('Equation 4 Type II FTE'!$B19,'Equation 3 FTE Conversion'!$B$10:$E$32,4,FALSE)</f>
        <v>0.23725419354838709</v>
      </c>
      <c r="O19" s="25">
        <f>'RIMS II Type II Employment'!O19*VLOOKUP('Equation 4 Type II FTE'!$B19,'Equation 3 FTE Conversion'!$B$10:$E$32,4,FALSE)</f>
        <v>0.13531787271142109</v>
      </c>
      <c r="P19" s="25">
        <f>'RIMS II Type II Employment'!P19*VLOOKUP('Equation 4 Type II FTE'!$B19,'Equation 3 FTE Conversion'!$B$10:$E$32,4,FALSE)</f>
        <v>0.15295163034001746</v>
      </c>
      <c r="Q19" s="25">
        <f>'RIMS II Type II Employment'!Q19*VLOOKUP('Equation 4 Type II FTE'!$B19,'Equation 3 FTE Conversion'!$B$10:$E$32,4,FALSE)</f>
        <v>0</v>
      </c>
      <c r="R19" s="25">
        <f>'RIMS II Type II Employment'!R19*VLOOKUP('Equation 4 Type II FTE'!$B19,'Equation 3 FTE Conversion'!$B$10:$E$32,4,FALSE)</f>
        <v>0.15502619006102877</v>
      </c>
      <c r="S19" s="25">
        <f>'RIMS II Type II Employment'!S19*VLOOKUP('Equation 4 Type II FTE'!$B19,'Equation 3 FTE Conversion'!$B$10:$E$32,4,FALSE)</f>
        <v>0.45725182214472537</v>
      </c>
      <c r="T19" s="25">
        <f>'RIMS II Type II Employment'!T19*VLOOKUP('Equation 4 Type II FTE'!$B19,'Equation 3 FTE Conversion'!$B$10:$E$32,4,FALSE)</f>
        <v>0.14946259808195292</v>
      </c>
      <c r="U19" s="25">
        <f>'RIMS II Type II Employment'!U19*VLOOKUP('Equation 4 Type II FTE'!$B19,'Equation 3 FTE Conversion'!$B$10:$E$32,4,FALSE)</f>
        <v>0.17199986050566696</v>
      </c>
      <c r="V19" s="25">
        <f>'RIMS II Type II Employment'!V19*VLOOKUP('Equation 4 Type II FTE'!$B19,'Equation 3 FTE Conversion'!$B$10:$E$32,4,FALSE)</f>
        <v>0.20717307759372278</v>
      </c>
      <c r="W19" s="25">
        <f>'RIMS II Type II Employment'!W19*VLOOKUP('Equation 4 Type II FTE'!$B19,'Equation 3 FTE Conversion'!$B$10:$E$32,4,FALSE)</f>
        <v>0.22160069747166522</v>
      </c>
      <c r="X19" s="25">
        <f>'RIMS II Type II Employment'!X19*VLOOKUP('Equation 4 Type II FTE'!$B19,'Equation 3 FTE Conversion'!$B$10:$E$32,4,FALSE)</f>
        <v>0.23583972101133391</v>
      </c>
      <c r="Y19" s="25">
        <f>'RIMS II Type II Employment'!Y19*VLOOKUP('Equation 4 Type II FTE'!$B19,'Equation 3 FTE Conversion'!$B$10:$E$32,4,FALSE)</f>
        <v>0.23885726242371408</v>
      </c>
      <c r="Z19" s="25">
        <f>'RIMS II Type II Employment'!Z19*VLOOKUP('Equation 4 Type II FTE'!$B19,'Equation 3 FTE Conversion'!$B$10:$E$32,4,FALSE)</f>
        <v>0.26771250217959897</v>
      </c>
      <c r="AA19" s="25">
        <f>'RIMS II Type II Employment'!AA19*VLOOKUP('Equation 4 Type II FTE'!$B19,'Equation 3 FTE Conversion'!$B$10:$E$32,4,FALSE)</f>
        <v>0.24244059285091543</v>
      </c>
      <c r="AB19" s="25">
        <f>'RIMS II Type II Employment'!AB19*VLOOKUP('Equation 4 Type II FTE'!$B19,'Equation 3 FTE Conversion'!$B$10:$E$32,4,FALSE)</f>
        <v>0.26544934612031384</v>
      </c>
      <c r="AC19" s="25">
        <f>'RIMS II Type II Employment'!AC19*VLOOKUP('Equation 4 Type II FTE'!$B19,'Equation 3 FTE Conversion'!$B$10:$E$32,4,FALSE)</f>
        <v>0.22725858761987794</v>
      </c>
      <c r="AD19" s="25">
        <f>'RIMS II Type II Employment'!AD19*VLOOKUP('Equation 4 Type II FTE'!$B19,'Equation 3 FTE Conversion'!$B$10:$E$32,4,FALSE)</f>
        <v>0.2645063644289451</v>
      </c>
      <c r="AE19" s="25">
        <f>'RIMS II Type II Employment'!AE19*VLOOKUP('Equation 4 Type II FTE'!$B19,'Equation 3 FTE Conversion'!$B$10:$E$32,4,FALSE)</f>
        <v>0.25451075850043592</v>
      </c>
      <c r="AF19" s="25">
        <f>'RIMS II Type II Employment'!AF19*VLOOKUP('Equation 4 Type II FTE'!$B19,'Equation 3 FTE Conversion'!$B$10:$E$32,4,FALSE)</f>
        <v>0.33711595466434174</v>
      </c>
      <c r="AG19" s="25">
        <f>'RIMS II Type II Employment'!AG19*VLOOKUP('Equation 4 Type II FTE'!$B19,'Equation 3 FTE Conversion'!$B$10:$E$32,4,FALSE)</f>
        <v>0.3039229991281604</v>
      </c>
      <c r="AH19" s="25">
        <f>'RIMS II Type II Employment'!AH19*VLOOKUP('Equation 4 Type II FTE'!$B19,'Equation 3 FTE Conversion'!$B$10:$E$32,4,FALSE)</f>
        <v>0.25875417611159546</v>
      </c>
      <c r="AI19" s="25">
        <f>'RIMS II Type II Employment'!AI19*VLOOKUP('Equation 4 Type II FTE'!$B19,'Equation 3 FTE Conversion'!$B$10:$E$32,4,FALSE)</f>
        <v>0.27186162162162164</v>
      </c>
      <c r="AJ19" s="25">
        <f>'RIMS II Type II Employment'!AJ19*VLOOKUP('Equation 4 Type II FTE'!$B19,'Equation 3 FTE Conversion'!$B$10:$E$32,4,FALSE)</f>
        <v>0.24432655623365301</v>
      </c>
      <c r="AK19" s="25">
        <f>'RIMS II Type II Employment'!AK19*VLOOKUP('Equation 4 Type II FTE'!$B19,'Equation 3 FTE Conversion'!$B$10:$E$32,4,FALSE)</f>
        <v>0.37775846556233655</v>
      </c>
      <c r="AL19" s="25">
        <f>'RIMS II Type II Employment'!AL19*VLOOKUP('Equation 4 Type II FTE'!$B19,'Equation 3 FTE Conversion'!$B$10:$E$32,4,FALSE)</f>
        <v>0.7881440976460331</v>
      </c>
      <c r="AM19" s="25">
        <f>'RIMS II Type II Employment'!AM19*VLOOKUP('Equation 4 Type II FTE'!$B19,'Equation 3 FTE Conversion'!$B$10:$E$32,4,FALSE)</f>
        <v>0.2817629293809939</v>
      </c>
      <c r="AN19" s="25">
        <f>'RIMS II Type II Employment'!AN19*VLOOKUP('Equation 4 Type II FTE'!$B19,'Equation 3 FTE Conversion'!$B$10:$E$32,4,FALSE)</f>
        <v>0.25460505666957284</v>
      </c>
      <c r="AO19" s="25">
        <f>'RIMS II Type II Employment'!AO19*VLOOKUP('Equation 4 Type II FTE'!$B19,'Equation 3 FTE Conversion'!$B$10:$E$32,4,FALSE)</f>
        <v>0.18840774193548387</v>
      </c>
      <c r="AP19" s="25">
        <f>'RIMS II Type II Employment'!AP19*VLOOKUP('Equation 4 Type II FTE'!$B19,'Equation 3 FTE Conversion'!$B$10:$E$32,4,FALSE)</f>
        <v>0.27205021795989537</v>
      </c>
      <c r="AQ19" s="25">
        <f>'RIMS II Type II Employment'!AQ19*VLOOKUP('Equation 4 Type II FTE'!$B19,'Equation 3 FTE Conversion'!$B$10:$E$32,4,FALSE)</f>
        <v>0.27082434176111597</v>
      </c>
      <c r="AR19" s="25">
        <f>'RIMS II Type II Employment'!AR19*VLOOKUP('Equation 4 Type II FTE'!$B19,'Equation 3 FTE Conversion'!$B$10:$E$32,4,FALSE)</f>
        <v>0.2500787445510026</v>
      </c>
      <c r="AS19" s="25">
        <f>'RIMS II Type II Employment'!AS19*VLOOKUP('Equation 4 Type II FTE'!$B19,'Equation 3 FTE Conversion'!$B$10:$E$32,4,FALSE)</f>
        <v>0.28874099389712299</v>
      </c>
      <c r="AT19" s="25">
        <f>'RIMS II Type II Employment'!AT19*VLOOKUP('Equation 4 Type II FTE'!$B19,'Equation 3 FTE Conversion'!$B$10:$E$32,4,FALSE)</f>
        <v>0.30203703574542284</v>
      </c>
      <c r="AU19" s="25">
        <f>'RIMS II Type II Employment'!AU19*VLOOKUP('Equation 4 Type II FTE'!$B19,'Equation 3 FTE Conversion'!$B$10:$E$32,4,FALSE)</f>
        <v>0.20802176111595466</v>
      </c>
      <c r="AV19" s="25">
        <f>'RIMS II Type II Employment'!AV19*VLOOKUP('Equation 4 Type II FTE'!$B19,'Equation 3 FTE Conversion'!$B$10:$E$32,4,FALSE)</f>
        <v>0.34579138622493466</v>
      </c>
      <c r="AW19" s="25">
        <f>'RIMS II Type II Employment'!AW19*VLOOKUP('Equation 4 Type II FTE'!$B19,'Equation 3 FTE Conversion'!$B$10:$E$32,4,FALSE)</f>
        <v>0.20396693984306888</v>
      </c>
      <c r="AX19" s="25">
        <f>'RIMS II Type II Employment'!AX19*VLOOKUP('Equation 4 Type II FTE'!$B19,'Equation 3 FTE Conversion'!$B$10:$E$32,4,FALSE)</f>
        <v>0.21509412380122059</v>
      </c>
      <c r="AY19" s="25">
        <f>'RIMS II Type II Employment'!AY19*VLOOKUP('Equation 4 Type II FTE'!$B19,'Equation 3 FTE Conversion'!$B$10:$E$32,4,FALSE)</f>
        <v>0.21971473408892767</v>
      </c>
      <c r="AZ19" s="25">
        <f>'RIMS II Type II Employment'!AZ19*VLOOKUP('Equation 4 Type II FTE'!$B19,'Equation 3 FTE Conversion'!$B$10:$E$32,4,FALSE)</f>
        <v>0.19689457715780298</v>
      </c>
      <c r="BA19" s="25">
        <f>'RIMS II Type II Employment'!BA19*VLOOKUP('Equation 4 Type II FTE'!$B19,'Equation 3 FTE Conversion'!$B$10:$E$32,4,FALSE)</f>
        <v>0.21688578901482128</v>
      </c>
      <c r="BB19" s="25">
        <f>'RIMS II Type II Employment'!BB19*VLOOKUP('Equation 4 Type II FTE'!$B19,'Equation 3 FTE Conversion'!$B$10:$E$32,4,FALSE)</f>
        <v>0.24366646904969488</v>
      </c>
      <c r="BC19" s="25">
        <f>'RIMS II Type II Employment'!BC19*VLOOKUP('Equation 4 Type II FTE'!$B19,'Equation 3 FTE Conversion'!$B$10:$E$32,4,FALSE)</f>
        <v>0.21311386224934614</v>
      </c>
      <c r="BD19" s="25">
        <f>'RIMS II Type II Employment'!BD19*VLOOKUP('Equation 4 Type II FTE'!$B19,'Equation 3 FTE Conversion'!$B$10:$E$32,4,FALSE)</f>
        <v>0.20538141238012206</v>
      </c>
      <c r="BE19" s="25">
        <f>'RIMS II Type II Employment'!BE19*VLOOKUP('Equation 4 Type II FTE'!$B19,'Equation 3 FTE Conversion'!$B$10:$E$32,4,FALSE)</f>
        <v>0.24140331299040979</v>
      </c>
      <c r="BF19" s="25">
        <f>'RIMS II Type II Employment'!BF19*VLOOKUP('Equation 4 Type II FTE'!$B19,'Equation 3 FTE Conversion'!$B$10:$E$32,4,FALSE)</f>
        <v>0.22461823888404533</v>
      </c>
      <c r="BG19" s="25">
        <f>'RIMS II Type II Employment'!BG19*VLOOKUP('Equation 4 Type II FTE'!$B19,'Equation 3 FTE Conversion'!$B$10:$E$32,4,FALSE)</f>
        <v>0.20783316477768093</v>
      </c>
      <c r="BH19" s="25">
        <f>'RIMS II Type II Employment'!BH19*VLOOKUP('Equation 4 Type II FTE'!$B19,'Equation 3 FTE Conversion'!$B$10:$E$32,4,FALSE)</f>
        <v>0.21584850915431561</v>
      </c>
      <c r="BI19" s="25">
        <f>'RIMS II Type II Employment'!BI19*VLOOKUP('Equation 4 Type II FTE'!$B19,'Equation 3 FTE Conversion'!$B$10:$E$32,4,FALSE)</f>
        <v>0.23791428073234527</v>
      </c>
      <c r="BJ19" s="25">
        <f>'RIMS II Type II Employment'!BJ19*VLOOKUP('Equation 4 Type II FTE'!$B19,'Equation 3 FTE Conversion'!$B$10:$E$32,4,FALSE)</f>
        <v>0.19255686137750655</v>
      </c>
      <c r="BK19" s="25">
        <f>'RIMS II Type II Employment'!BK19*VLOOKUP('Equation 4 Type II FTE'!$B19,'Equation 3 FTE Conversion'!$B$10:$E$32,4,FALSE)</f>
        <v>0.20387264167393201</v>
      </c>
      <c r="BL19" s="25">
        <f>'RIMS II Type II Employment'!BL19*VLOOKUP('Equation 4 Type II FTE'!$B19,'Equation 3 FTE Conversion'!$B$10:$E$32,4,FALSE)</f>
        <v>0.19746036617262425</v>
      </c>
      <c r="BM19" s="25">
        <f>'RIMS II Type II Employment'!BM19*VLOOKUP('Equation 4 Type II FTE'!$B19,'Equation 3 FTE Conversion'!$B$10:$E$32,4,FALSE)</f>
        <v>0.23414235396687011</v>
      </c>
      <c r="BN19" s="25">
        <f>'RIMS II Type II Employment'!BN19*VLOOKUP('Equation 4 Type II FTE'!$B19,'Equation 3 FTE Conversion'!$B$10:$E$32,4,FALSE)</f>
        <v>0.22923884917175241</v>
      </c>
      <c r="BO19" s="25">
        <f>'RIMS II Type II Employment'!BO19*VLOOKUP('Equation 4 Type II FTE'!$B19,'Equation 3 FTE Conversion'!$B$10:$E$32,4,FALSE)</f>
        <v>0.25337918047079339</v>
      </c>
      <c r="BP19" s="25">
        <f>'RIMS II Type II Employment'!BP19*VLOOKUP('Equation 4 Type II FTE'!$B19,'Equation 3 FTE Conversion'!$B$10:$E$32,4,FALSE)</f>
        <v>0.20245816913687883</v>
      </c>
      <c r="BQ19" s="25">
        <f>'RIMS II Type II Employment'!BQ19*VLOOKUP('Equation 4 Type II FTE'!$B19,'Equation 3 FTE Conversion'!$B$10:$E$32,4,FALSE)</f>
        <v>0.20349544899738448</v>
      </c>
      <c r="BR19" s="25">
        <f>'RIMS II Type II Employment'!BR19*VLOOKUP('Equation 4 Type II FTE'!$B19,'Equation 3 FTE Conversion'!$B$10:$E$32,4,FALSE)</f>
        <v>0.18812484742807326</v>
      </c>
      <c r="BS19" s="25">
        <f>'RIMS II Type II Employment'!BS19*VLOOKUP('Equation 4 Type II FTE'!$B19,'Equation 3 FTE Conversion'!$B$10:$E$32,4,FALSE)</f>
        <v>0.19614019180470793</v>
      </c>
      <c r="BT19" s="25">
        <f>'RIMS II Type II Employment'!BT19*VLOOKUP('Equation 4 Type II FTE'!$B19,'Equation 3 FTE Conversion'!$B$10:$E$32,4,FALSE)</f>
        <v>0.19840334786399302</v>
      </c>
      <c r="BU19" s="25">
        <f>'RIMS II Type II Employment'!BU19*VLOOKUP('Equation 4 Type II FTE'!$B19,'Equation 3 FTE Conversion'!$B$10:$E$32,4,FALSE)</f>
        <v>0.19614019180470793</v>
      </c>
      <c r="BV19" s="25">
        <f>'RIMS II Type II Employment'!BV19*VLOOKUP('Equation 4 Type II FTE'!$B19,'Equation 3 FTE Conversion'!$B$10:$E$32,4,FALSE)</f>
        <v>0.15653496076721884</v>
      </c>
      <c r="BW19" s="25">
        <f>'RIMS II Type II Employment'!BW19*VLOOKUP('Equation 4 Type II FTE'!$B19,'Equation 3 FTE Conversion'!$B$10:$E$32,4,FALSE)</f>
        <v>0.2154713164777681</v>
      </c>
      <c r="BX19" s="25">
        <f>'RIMS II Type II Employment'!BX19*VLOOKUP('Equation 4 Type II FTE'!$B19,'Equation 3 FTE Conversion'!$B$10:$E$32,4,FALSE)</f>
        <v>0.18953931996512643</v>
      </c>
      <c r="BY19" s="25">
        <f>'RIMS II Type II Employment'!BY19*VLOOKUP('Equation 4 Type II FTE'!$B19,'Equation 3 FTE Conversion'!$B$10:$E$32,4,FALSE)</f>
        <v>0.17313143853530952</v>
      </c>
      <c r="BZ19" s="25">
        <f>'RIMS II Type II Employment'!BZ19*VLOOKUP('Equation 4 Type II FTE'!$B19,'Equation 3 FTE Conversion'!$B$10:$E$32,4,FALSE)</f>
        <v>0.16907661726242371</v>
      </c>
      <c r="CA19" s="25">
        <f>'RIMS II Type II Employment'!CA19*VLOOKUP('Equation 4 Type II FTE'!$B19,'Equation 3 FTE Conversion'!$B$10:$E$32,4,FALSE)</f>
        <v>0.23848006974716654</v>
      </c>
      <c r="CB19" s="25">
        <f>'RIMS II Type II Employment'!CB19*VLOOKUP('Equation 4 Type II FTE'!$B19,'Equation 3 FTE Conversion'!$B$10:$E$32,4,FALSE)</f>
        <v>0.20868184829991282</v>
      </c>
      <c r="CC19" s="25">
        <f>'RIMS II Type II Employment'!CC19*VLOOKUP('Equation 4 Type II FTE'!$B19,'Equation 3 FTE Conversion'!$B$10:$E$32,4,FALSE)</f>
        <v>0.21764017436791633</v>
      </c>
      <c r="CD19" s="25">
        <f>'RIMS II Type II Employment'!CD19*VLOOKUP('Equation 4 Type II FTE'!$B19,'Equation 3 FTE Conversion'!$B$10:$E$32,4,FALSE)</f>
        <v>0.2639405754141238</v>
      </c>
      <c r="CE19" s="25">
        <f>'RIMS II Type II Employment'!CE19*VLOOKUP('Equation 4 Type II FTE'!$B19,'Equation 3 FTE Conversion'!$B$10:$E$32,4,FALSE)</f>
        <v>0.22801297297297296</v>
      </c>
      <c r="CF19" s="25">
        <f>'RIMS II Type II Employment'!CF19*VLOOKUP('Equation 4 Type II FTE'!$B19,'Equation 3 FTE Conversion'!$B$10:$E$32,4,FALSE)</f>
        <v>0.19510291194420226</v>
      </c>
      <c r="CG19" s="25">
        <f>'RIMS II Type II Employment'!CG19*VLOOKUP('Equation 4 Type II FTE'!$B19,'Equation 3 FTE Conversion'!$B$10:$E$32,4,FALSE)</f>
        <v>0.21113360069747167</v>
      </c>
      <c r="CH19" s="25">
        <f>'RIMS II Type II Employment'!CH19*VLOOKUP('Equation 4 Type II FTE'!$B19,'Equation 3 FTE Conversion'!$B$10:$E$32,4,FALSE)</f>
        <v>0.17256564952048822</v>
      </c>
      <c r="CI19" s="25">
        <f>'RIMS II Type II Employment'!CI19*VLOOKUP('Equation 4 Type II FTE'!$B19,'Equation 3 FTE Conversion'!$B$10:$E$32,4,FALSE)</f>
        <v>0.18265555361813429</v>
      </c>
      <c r="CJ19" s="25">
        <f>'RIMS II Type II Employment'!CJ19*VLOOKUP('Equation 4 Type II FTE'!$B19,'Equation 3 FTE Conversion'!$B$10:$E$32,4,FALSE)</f>
        <v>0.22669279860505667</v>
      </c>
      <c r="CK19" s="25">
        <f>'RIMS II Type II Employment'!CK19*VLOOKUP('Equation 4 Type II FTE'!$B19,'Equation 3 FTE Conversion'!$B$10:$E$32,4,FALSE)</f>
        <v>0.2374427898866609</v>
      </c>
      <c r="CL19" s="25">
        <f>'RIMS II Type II Employment'!CL19*VLOOKUP('Equation 4 Type II FTE'!$B19,'Equation 3 FTE Conversion'!$B$10:$E$32,4,FALSE)</f>
        <v>0.23970594594594594</v>
      </c>
      <c r="CM19" s="25">
        <f>'RIMS II Type II Employment'!CM19*VLOOKUP('Equation 4 Type II FTE'!$B19,'Equation 3 FTE Conversion'!$B$10:$E$32,4,FALSE)</f>
        <v>0.2047213251961639</v>
      </c>
      <c r="CN19" s="25">
        <f>'RIMS II Type II Employment'!CN19*VLOOKUP('Equation 4 Type II FTE'!$B19,'Equation 3 FTE Conversion'!$B$10:$E$32,4,FALSE)</f>
        <v>0.21632000000000001</v>
      </c>
      <c r="CO19" s="25">
        <f>'RIMS II Type II Employment'!CO19*VLOOKUP('Equation 4 Type II FTE'!$B19,'Equation 3 FTE Conversion'!$B$10:$E$32,4,FALSE)</f>
        <v>0.1798266085440279</v>
      </c>
      <c r="CP19" s="25">
        <f>'RIMS II Type II Employment'!CP19*VLOOKUP('Equation 4 Type II FTE'!$B19,'Equation 3 FTE Conversion'!$B$10:$E$32,4,FALSE)</f>
        <v>0.17822353966870097</v>
      </c>
      <c r="CQ19" s="25">
        <f>'RIMS II Type II Employment'!CQ19*VLOOKUP('Equation 4 Type II FTE'!$B19,'Equation 3 FTE Conversion'!$B$10:$E$32,4,FALSE)</f>
        <v>0.2057586050566696</v>
      </c>
      <c r="CR19" s="25">
        <f>'RIMS II Type II Employment'!CR19*VLOOKUP('Equation 4 Type II FTE'!$B19,'Equation 3 FTE Conversion'!$B$10:$E$32,4,FALSE)</f>
        <v>0.18284414995640802</v>
      </c>
      <c r="CS19" s="25">
        <f>'RIMS II Type II Employment'!CS19*VLOOKUP('Equation 4 Type II FTE'!$B19,'Equation 3 FTE Conversion'!$B$10:$E$32,4,FALSE)</f>
        <v>0.18869063644289452</v>
      </c>
      <c r="CT19" s="25">
        <f>'RIMS II Type II Employment'!CT19*VLOOKUP('Equation 4 Type II FTE'!$B19,'Equation 3 FTE Conversion'!$B$10:$E$32,4,FALSE)</f>
        <v>0.18274985178727116</v>
      </c>
      <c r="CU19" s="25">
        <f>'RIMS II Type II Employment'!CU19*VLOOKUP('Equation 4 Type II FTE'!$B19,'Equation 3 FTE Conversion'!$B$10:$E$32,4,FALSE)</f>
        <v>0.14691654751525718</v>
      </c>
      <c r="CV19" s="25">
        <f>'RIMS II Type II Employment'!CV19*VLOOKUP('Equation 4 Type II FTE'!$B19,'Equation 3 FTE Conversion'!$B$10:$E$32,4,FALSE)</f>
        <v>0.21462263295553619</v>
      </c>
      <c r="CW19" s="25">
        <f>'RIMS II Type II Employment'!CW19*VLOOKUP('Equation 4 Type II FTE'!$B19,'Equation 3 FTE Conversion'!$B$10:$E$32,4,FALSE)</f>
        <v>0.19114238884045334</v>
      </c>
      <c r="CX19" s="25">
        <f>'RIMS II Type II Employment'!CX19*VLOOKUP('Equation 4 Type II FTE'!$B19,'Equation 3 FTE Conversion'!$B$10:$E$32,4,FALSE)</f>
        <v>0.19378273757628595</v>
      </c>
      <c r="CY19" s="25">
        <f>'RIMS II Type II Employment'!CY19*VLOOKUP('Equation 4 Type II FTE'!$B19,'Equation 3 FTE Conversion'!$B$10:$E$32,4,FALSE)</f>
        <v>0.20377834350479512</v>
      </c>
      <c r="CZ19" s="25">
        <f>'RIMS II Type II Employment'!CZ19*VLOOKUP('Equation 4 Type II FTE'!$B19,'Equation 3 FTE Conversion'!$B$10:$E$32,4,FALSE)</f>
        <v>0.18765335658238885</v>
      </c>
      <c r="DA19" s="25">
        <f>'RIMS II Type II Employment'!DA19*VLOOKUP('Equation 4 Type II FTE'!$B19,'Equation 3 FTE Conversion'!$B$10:$E$32,4,FALSE)</f>
        <v>0.28798660854402791</v>
      </c>
      <c r="DB19" s="25">
        <f>'RIMS II Type II Employment'!DB19*VLOOKUP('Equation 4 Type II FTE'!$B19,'Equation 3 FTE Conversion'!$B$10:$E$32,4,FALSE)</f>
        <v>0.14352181342632955</v>
      </c>
      <c r="DC19" s="25">
        <f>'RIMS II Type II Employment'!DC19*VLOOKUP('Equation 4 Type II FTE'!$B19,'Equation 3 FTE Conversion'!$B$10:$E$32,4,FALSE)</f>
        <v>0.20000641673931999</v>
      </c>
      <c r="DD19" s="25">
        <f>'RIMS II Type II Employment'!DD19*VLOOKUP('Equation 4 Type II FTE'!$B19,'Equation 3 FTE Conversion'!$B$10:$E$32,4,FALSE)</f>
        <v>0.1513485614646905</v>
      </c>
      <c r="DE19" s="25">
        <f>'RIMS II Type II Employment'!DE19*VLOOKUP('Equation 4 Type II FTE'!$B19,'Equation 3 FTE Conversion'!$B$10:$E$32,4,FALSE)</f>
        <v>0.23357656495204884</v>
      </c>
      <c r="DF19" s="25">
        <f>'RIMS II Type II Employment'!DF19*VLOOKUP('Equation 4 Type II FTE'!$B19,'Equation 3 FTE Conversion'!$B$10:$E$32,4,FALSE)</f>
        <v>0.1686051264167393</v>
      </c>
      <c r="DG19" s="25">
        <f>'RIMS II Type II Employment'!DG19*VLOOKUP('Equation 4 Type II FTE'!$B19,'Equation 3 FTE Conversion'!$B$10:$E$32,4,FALSE)</f>
        <v>0.22358095902353969</v>
      </c>
      <c r="DH19" s="25">
        <f>'RIMS II Type II Employment'!DH19*VLOOKUP('Equation 4 Type II FTE'!$B19,'Equation 3 FTE Conversion'!$B$10:$E$32,4,FALSE)</f>
        <v>0.24102612031386225</v>
      </c>
      <c r="DI19" s="25">
        <f>'RIMS II Type II Employment'!DI19*VLOOKUP('Equation 4 Type II FTE'!$B19,'Equation 3 FTE Conversion'!$B$10:$E$32,4,FALSE)</f>
        <v>0.12041876198779426</v>
      </c>
      <c r="DJ19" s="25">
        <f>'RIMS II Type II Employment'!DJ19*VLOOKUP('Equation 4 Type II FTE'!$B19,'Equation 3 FTE Conversion'!$B$10:$E$32,4,FALSE)</f>
        <v>0.1562520662598082</v>
      </c>
      <c r="DK19" s="25">
        <f>'RIMS II Type II Employment'!DK19*VLOOKUP('Equation 4 Type II FTE'!$B19,'Equation 3 FTE Conversion'!$B$10:$E$32,4,FALSE)</f>
        <v>0.24272348735832611</v>
      </c>
      <c r="DL19" s="25">
        <f>'RIMS II Type II Employment'!DL19*VLOOKUP('Equation 4 Type II FTE'!$B19,'Equation 3 FTE Conversion'!$B$10:$E$32,4,FALSE)</f>
        <v>0.26054584132519615</v>
      </c>
      <c r="DM19" s="25">
        <f>'RIMS II Type II Employment'!DM19*VLOOKUP('Equation 4 Type II FTE'!$B19,'Equation 3 FTE Conversion'!$B$10:$E$32,4,FALSE)</f>
        <v>9.2317907585004369E-2</v>
      </c>
      <c r="DN19" s="25">
        <f>'RIMS II Type II Employment'!DN19*VLOOKUP('Equation 4 Type II FTE'!$B19,'Equation 3 FTE Conversion'!$B$10:$E$32,4,FALSE)</f>
        <v>0.5558877070619006</v>
      </c>
      <c r="DO19" s="25">
        <f>'RIMS II Type II Employment'!DO19*VLOOKUP('Equation 4 Type II FTE'!$B19,'Equation 3 FTE Conversion'!$B$10:$E$32,4,FALSE)</f>
        <v>0.1593639058413252</v>
      </c>
      <c r="DP19" s="25">
        <f>'RIMS II Type II Employment'!DP19*VLOOKUP('Equation 4 Type II FTE'!$B19,'Equation 3 FTE Conversion'!$B$10:$E$32,4,FALSE)</f>
        <v>0.17190556233653007</v>
      </c>
      <c r="DQ19" s="25">
        <f>'RIMS II Type II Employment'!DQ19*VLOOKUP('Equation 4 Type II FTE'!$B19,'Equation 3 FTE Conversion'!$B$10:$E$32,4,FALSE)</f>
        <v>0.14861391455972101</v>
      </c>
      <c r="DR19" s="25">
        <f>'RIMS II Type II Employment'!DR19*VLOOKUP('Equation 4 Type II FTE'!$B19,'Equation 3 FTE Conversion'!$B$10:$E$32,4,FALSE)</f>
        <v>0.26676952048823016</v>
      </c>
      <c r="DS19" s="25">
        <f>'RIMS II Type II Employment'!DS19*VLOOKUP('Equation 4 Type II FTE'!$B19,'Equation 3 FTE Conversion'!$B$10:$E$32,4,FALSE)</f>
        <v>0.16521039232781168</v>
      </c>
      <c r="DT19" s="25">
        <f>'RIMS II Type II Employment'!DT19*VLOOKUP('Equation 4 Type II FTE'!$B19,'Equation 3 FTE Conversion'!$B$10:$E$32,4,FALSE)</f>
        <v>0.25026734088927638</v>
      </c>
      <c r="DU19" s="25">
        <f>'RIMS II Type II Employment'!DU19*VLOOKUP('Equation 4 Type II FTE'!$B19,'Equation 3 FTE Conversion'!$B$10:$E$32,4,FALSE)</f>
        <v>0.20557000871839581</v>
      </c>
      <c r="DV19" s="25">
        <f>'RIMS II Type II Employment'!DV19*VLOOKUP('Equation 4 Type II FTE'!$B19,'Equation 3 FTE Conversion'!$B$10:$E$32,4,FALSE)</f>
        <v>0.2164142981691369</v>
      </c>
      <c r="DW19" s="25">
        <f>'RIMS II Type II Employment'!DW19*VLOOKUP('Equation 4 Type II FTE'!$B19,'Equation 3 FTE Conversion'!$B$10:$E$32,4,FALSE)</f>
        <v>0.1535174193548387</v>
      </c>
      <c r="DX19" s="25">
        <f>'RIMS II Type II Employment'!DX19*VLOOKUP('Equation 4 Type II FTE'!$B19,'Equation 3 FTE Conversion'!$B$10:$E$32,4,FALSE)</f>
        <v>0.18821914559721012</v>
      </c>
      <c r="DY19" s="25">
        <f>'RIMS II Type II Employment'!DY19*VLOOKUP('Equation 4 Type II FTE'!$B19,'Equation 3 FTE Conversion'!$B$10:$E$32,4,FALSE)</f>
        <v>0.17322573670444638</v>
      </c>
      <c r="DZ19" s="25">
        <f>'RIMS II Type II Employment'!DZ19*VLOOKUP('Equation 4 Type II FTE'!$B19,'Equation 3 FTE Conversion'!$B$10:$E$32,4,FALSE)</f>
        <v>0.22150639930252833</v>
      </c>
      <c r="EA19" s="25">
        <f>'RIMS II Type II Employment'!EA19*VLOOKUP('Equation 4 Type II FTE'!$B19,'Equation 3 FTE Conversion'!$B$10:$E$32,4,FALSE)</f>
        <v>0.22376955536181345</v>
      </c>
      <c r="EB19" s="25">
        <f>'RIMS II Type II Employment'!EB19*VLOOKUP('Equation 4 Type II FTE'!$B19,'Equation 3 FTE Conversion'!$B$10:$E$32,4,FALSE)</f>
        <v>0.1433332170880558</v>
      </c>
      <c r="EC19" s="25">
        <f>'RIMS II Type II Employment'!EC19*VLOOKUP('Equation 4 Type II FTE'!$B19,'Equation 3 FTE Conversion'!$B$10:$E$32,4,FALSE)</f>
        <v>0.15549768090671315</v>
      </c>
      <c r="ED19" s="25">
        <f>'RIMS II Type II Employment'!ED19*VLOOKUP('Equation 4 Type II FTE'!$B19,'Equation 3 FTE Conversion'!$B$10:$E$32,4,FALSE)</f>
        <v>0.20500421970357455</v>
      </c>
      <c r="EE19" s="25">
        <f>'RIMS II Type II Employment'!EE19*VLOOKUP('Equation 4 Type II FTE'!$B19,'Equation 3 FTE Conversion'!$B$10:$E$32,4,FALSE)</f>
        <v>0.1874647602441151</v>
      </c>
      <c r="EF19" s="25">
        <f>'RIMS II Type II Employment'!EF19*VLOOKUP('Equation 4 Type II FTE'!$B19,'Equation 3 FTE Conversion'!$B$10:$E$32,4,FALSE)</f>
        <v>0.22235508282476027</v>
      </c>
      <c r="EG19" s="25">
        <f>'RIMS II Type II Employment'!EG19*VLOOKUP('Equation 4 Type II FTE'!$B19,'Equation 3 FTE Conversion'!$B$10:$E$32,4,FALSE)</f>
        <v>0.22584411508282476</v>
      </c>
      <c r="EH19" s="25">
        <f>'RIMS II Type II Employment'!EH19*VLOOKUP('Equation 4 Type II FTE'!$B19,'Equation 3 FTE Conversion'!$B$10:$E$32,4,FALSE)</f>
        <v>0.13965558849171752</v>
      </c>
      <c r="EI19" s="25">
        <f>'RIMS II Type II Employment'!EI19*VLOOKUP('Equation 4 Type II FTE'!$B19,'Equation 3 FTE Conversion'!$B$10:$E$32,4,FALSE)</f>
        <v>0.14512488230165652</v>
      </c>
      <c r="EJ19" s="25">
        <f>'RIMS II Type II Employment'!EJ19*VLOOKUP('Equation 4 Type II FTE'!$B19,'Equation 3 FTE Conversion'!$B$10:$E$32,4,FALSE)</f>
        <v>0.16115557105492589</v>
      </c>
      <c r="EK19" s="25">
        <f>'RIMS II Type II Employment'!EK19*VLOOKUP('Equation 4 Type II FTE'!$B19,'Equation 3 FTE Conversion'!$B$10:$E$32,4,FALSE)</f>
        <v>0.19472571926765475</v>
      </c>
      <c r="EL19" s="25">
        <f>'RIMS II Type II Employment'!EL19*VLOOKUP('Equation 4 Type II FTE'!$B19,'Equation 3 FTE Conversion'!$B$10:$E$32,4,FALSE)</f>
        <v>0.17784634699215343</v>
      </c>
      <c r="EM19" s="25">
        <f>'RIMS II Type II Employment'!EM19*VLOOKUP('Equation 4 Type II FTE'!$B19,'Equation 3 FTE Conversion'!$B$10:$E$32,4,FALSE)</f>
        <v>0.14682224934612031</v>
      </c>
      <c r="EN19" s="25">
        <f>'RIMS II Type II Employment'!EN19*VLOOKUP('Equation 4 Type II FTE'!$B19,'Equation 3 FTE Conversion'!$B$10:$E$32,4,FALSE)</f>
        <v>0.18048669572798604</v>
      </c>
      <c r="EO19" s="25">
        <f>'RIMS II Type II Employment'!EO19*VLOOKUP('Equation 4 Type II FTE'!$B19,'Equation 3 FTE Conversion'!$B$10:$E$32,4,FALSE)</f>
        <v>0.19981782040104623</v>
      </c>
      <c r="EP19" s="25">
        <f>'RIMS II Type II Employment'!EP19*VLOOKUP('Equation 4 Type II FTE'!$B19,'Equation 3 FTE Conversion'!$B$10:$E$32,4,FALSE)</f>
        <v>0.19104809067131648</v>
      </c>
      <c r="EQ19" s="25">
        <f>'RIMS II Type II Employment'!EQ19*VLOOKUP('Equation 4 Type II FTE'!$B19,'Equation 3 FTE Conversion'!$B$10:$E$32,4,FALSE)</f>
        <v>0.20104369659982563</v>
      </c>
      <c r="ER19" s="25">
        <f>'RIMS II Type II Employment'!ER19*VLOOKUP('Equation 4 Type II FTE'!$B19,'Equation 3 FTE Conversion'!$B$10:$E$32,4,FALSE)</f>
        <v>0.20990772449869224</v>
      </c>
      <c r="ES19" s="25">
        <f>'RIMS II Type II Employment'!ES19*VLOOKUP('Equation 4 Type II FTE'!$B19,'Equation 3 FTE Conversion'!$B$10:$E$32,4,FALSE)</f>
        <v>0.20858755013077596</v>
      </c>
      <c r="ET19" s="25">
        <f>'RIMS II Type II Employment'!ET19*VLOOKUP('Equation 4 Type II FTE'!$B19,'Equation 3 FTE Conversion'!$B$10:$E$32,4,FALSE)</f>
        <v>0.19962922406277245</v>
      </c>
      <c r="EU19" s="25">
        <f>'RIMS II Type II Employment'!EU19*VLOOKUP('Equation 4 Type II FTE'!$B19,'Equation 3 FTE Conversion'!$B$10:$E$32,4,FALSE)</f>
        <v>0.20811605928509155</v>
      </c>
      <c r="EV19" s="25">
        <f>'RIMS II Type II Employment'!EV19*VLOOKUP('Equation 4 Type II FTE'!$B19,'Equation 3 FTE Conversion'!$B$10:$E$32,4,FALSE)</f>
        <v>0.12890559721011333</v>
      </c>
      <c r="EW19" s="25">
        <f>'RIMS II Type II Employment'!EW19*VLOOKUP('Equation 4 Type II FTE'!$B19,'Equation 3 FTE Conversion'!$B$10:$E$32,4,FALSE)</f>
        <v>0.10457666957279861</v>
      </c>
      <c r="EX19" s="25">
        <f>'RIMS II Type II Employment'!EX19*VLOOKUP('Equation 4 Type II FTE'!$B19,'Equation 3 FTE Conversion'!$B$10:$E$32,4,FALSE)</f>
        <v>0.15417750653879686</v>
      </c>
      <c r="EY19" s="25">
        <f>'RIMS II Type II Employment'!EY19*VLOOKUP('Equation 4 Type II FTE'!$B19,'Equation 3 FTE Conversion'!$B$10:$E$32,4,FALSE)</f>
        <v>0.21207658238884045</v>
      </c>
      <c r="EZ19" s="25">
        <f>'RIMS II Type II Employment'!EZ19*VLOOKUP('Equation 4 Type II FTE'!$B19,'Equation 3 FTE Conversion'!$B$10:$E$32,4,FALSE)</f>
        <v>0.1701138971229294</v>
      </c>
      <c r="FA19" s="25">
        <f>'RIMS II Type II Employment'!FA19*VLOOKUP('Equation 4 Type II FTE'!$B19,'Equation 3 FTE Conversion'!$B$10:$E$32,4,FALSE)</f>
        <v>0.20264676547515259</v>
      </c>
      <c r="FB19" s="25">
        <f>'RIMS II Type II Employment'!FB19*VLOOKUP('Equation 4 Type II FTE'!$B19,'Equation 3 FTE Conversion'!$B$10:$E$32,4,FALSE)</f>
        <v>0.23480244115082827</v>
      </c>
      <c r="FC19" s="25">
        <f>'RIMS II Type II Employment'!FC19*VLOOKUP('Equation 4 Type II FTE'!$B19,'Equation 3 FTE Conversion'!$B$10:$E$32,4,FALSE)</f>
        <v>0.20000641673931999</v>
      </c>
      <c r="FD19" s="25">
        <f>'RIMS II Type II Employment'!FD19*VLOOKUP('Equation 4 Type II FTE'!$B19,'Equation 3 FTE Conversion'!$B$10:$E$32,4,FALSE)</f>
        <v>0.15059417611159548</v>
      </c>
      <c r="FE19" s="25">
        <f>'RIMS II Type II Employment'!FE19*VLOOKUP('Equation 4 Type II FTE'!$B19,'Equation 3 FTE Conversion'!$B$10:$E$32,4,FALSE)</f>
        <v>0.14295602441150829</v>
      </c>
      <c r="FF19" s="25">
        <f>'RIMS II Type II Employment'!FF19*VLOOKUP('Equation 4 Type II FTE'!$B19,'Equation 3 FTE Conversion'!$B$10:$E$32,4,FALSE)</f>
        <v>0.15266873583260679</v>
      </c>
      <c r="FG19" s="25">
        <f>'RIMS II Type II Employment'!FG19*VLOOKUP('Equation 4 Type II FTE'!$B19,'Equation 3 FTE Conversion'!$B$10:$E$32,4,FALSE)</f>
        <v>0.27761380993897122</v>
      </c>
      <c r="FH19" s="25">
        <f>'RIMS II Type II Employment'!FH19*VLOOKUP('Equation 4 Type II FTE'!$B19,'Equation 3 FTE Conversion'!$B$10:$E$32,4,FALSE)</f>
        <v>0.26950416739319966</v>
      </c>
      <c r="FI19" s="25">
        <f>'RIMS II Type II Employment'!FI19*VLOOKUP('Equation 4 Type II FTE'!$B19,'Equation 3 FTE Conversion'!$B$10:$E$32,4,FALSE)</f>
        <v>0.28053705318221445</v>
      </c>
      <c r="FJ19" s="25">
        <f>'RIMS II Type II Employment'!FJ19*VLOOKUP('Equation 4 Type II FTE'!$B19,'Equation 3 FTE Conversion'!$B$10:$E$32,4,FALSE)</f>
        <v>0.25394496948561462</v>
      </c>
      <c r="FK19" s="25">
        <f>'RIMS II Type II Employment'!FK19*VLOOKUP('Equation 4 Type II FTE'!$B19,'Equation 3 FTE Conversion'!$B$10:$E$32,4,FALSE)</f>
        <v>0.24885286835222323</v>
      </c>
      <c r="FL19" s="25">
        <f>'RIMS II Type II Employment'!FL19*VLOOKUP('Equation 4 Type II FTE'!$B19,'Equation 3 FTE Conversion'!$B$10:$E$32,4,FALSE)</f>
        <v>0.23282217959895382</v>
      </c>
      <c r="FM19" s="25">
        <f>'RIMS II Type II Employment'!FM19*VLOOKUP('Equation 4 Type II FTE'!$B19,'Equation 3 FTE Conversion'!$B$10:$E$32,4,FALSE)</f>
        <v>0.23489673931996513</v>
      </c>
      <c r="FN19" s="25">
        <f>'RIMS II Type II Employment'!FN19*VLOOKUP('Equation 4 Type II FTE'!$B19,'Equation 3 FTE Conversion'!$B$10:$E$32,4,FALSE)</f>
        <v>0.57701049694856144</v>
      </c>
      <c r="FO19" s="25">
        <f>'RIMS II Type II Employment'!FO19*VLOOKUP('Equation 4 Type II FTE'!$B19,'Equation 3 FTE Conversion'!$B$10:$E$32,4,FALSE)</f>
        <v>0.17058538796861378</v>
      </c>
      <c r="FP19" s="25">
        <f>'RIMS II Type II Employment'!FP19*VLOOKUP('Equation 4 Type II FTE'!$B19,'Equation 3 FTE Conversion'!$B$10:$E$32,4,FALSE)</f>
        <v>0.19906343504795118</v>
      </c>
      <c r="FQ19" s="25">
        <f>'RIMS II Type II Employment'!FQ19*VLOOKUP('Equation 4 Type II FTE'!$B19,'Equation 3 FTE Conversion'!$B$10:$E$32,4,FALSE)</f>
        <v>0.17115117698343504</v>
      </c>
      <c r="FR19" s="25">
        <f>'RIMS II Type II Employment'!FR19*VLOOKUP('Equation 4 Type II FTE'!$B19,'Equation 3 FTE Conversion'!$B$10:$E$32,4,FALSE)</f>
        <v>0.14993408892763732</v>
      </c>
      <c r="FS19" s="25">
        <f>'RIMS II Type II Employment'!FS19*VLOOKUP('Equation 4 Type II FTE'!$B19,'Equation 3 FTE Conversion'!$B$10:$E$32,4,FALSE)</f>
        <v>0.23715989537925022</v>
      </c>
      <c r="FT19" s="25">
        <f>'RIMS II Type II Employment'!FT19*VLOOKUP('Equation 4 Type II FTE'!$B19,'Equation 3 FTE Conversion'!$B$10:$E$32,4,FALSE)</f>
        <v>0.19425422842197035</v>
      </c>
      <c r="FU19" s="25">
        <f>'RIMS II Type II Employment'!FU19*VLOOKUP('Equation 4 Type II FTE'!$B19,'Equation 3 FTE Conversion'!$B$10:$E$32,4,FALSE)</f>
        <v>0.33673876198779423</v>
      </c>
      <c r="FV19" s="25">
        <f>'RIMS II Type II Employment'!FV19*VLOOKUP('Equation 4 Type II FTE'!$B19,'Equation 3 FTE Conversion'!$B$10:$E$32,4,FALSE)</f>
        <v>0.23178489973844812</v>
      </c>
      <c r="FW19" s="25">
        <f>'RIMS II Type II Employment'!FW19*VLOOKUP('Equation 4 Type II FTE'!$B19,'Equation 3 FTE Conversion'!$B$10:$E$32,4,FALSE)</f>
        <v>0.22452394071490847</v>
      </c>
      <c r="FX19" s="25">
        <f>'RIMS II Type II Employment'!FX19*VLOOKUP('Equation 4 Type II FTE'!$B19,'Equation 3 FTE Conversion'!$B$10:$E$32,4,FALSE)</f>
        <v>0.24187480383609417</v>
      </c>
      <c r="FY19" s="25">
        <f>'RIMS II Type II Employment'!FY19*VLOOKUP('Equation 4 Type II FTE'!$B19,'Equation 3 FTE Conversion'!$B$10:$E$32,4,FALSE)</f>
        <v>0.26252610287707062</v>
      </c>
      <c r="FZ19" s="25">
        <f>'RIMS II Type II Employment'!FZ19*VLOOKUP('Equation 4 Type II FTE'!$B19,'Equation 3 FTE Conversion'!$B$10:$E$32,4,FALSE)</f>
        <v>0.20877614646904971</v>
      </c>
      <c r="GA19" s="25">
        <f>'RIMS II Type II Employment'!GA19*VLOOKUP('Equation 4 Type II FTE'!$B19,'Equation 3 FTE Conversion'!$B$10:$E$32,4,FALSE)</f>
        <v>0.27403047951176984</v>
      </c>
      <c r="GB19" s="25">
        <f>'RIMS II Type II Employment'!GB19*VLOOKUP('Equation 4 Type II FTE'!$B19,'Equation 3 FTE Conversion'!$B$10:$E$32,4,FALSE)</f>
        <v>0.33617297297297299</v>
      </c>
      <c r="GC19" s="25">
        <f>'RIMS II Type II Employment'!GC19*VLOOKUP('Equation 4 Type II FTE'!$B19,'Equation 3 FTE Conversion'!$B$10:$E$32,4,FALSE)</f>
        <v>0.33447560592850917</v>
      </c>
      <c r="GD19" s="25">
        <f>'RIMS II Type II Employment'!GD19*VLOOKUP('Equation 4 Type II FTE'!$B19,'Equation 3 FTE Conversion'!$B$10:$E$32,4,FALSE)</f>
        <v>0.24706120313862251</v>
      </c>
      <c r="GE19" s="25">
        <f>'RIMS II Type II Employment'!GE19*VLOOKUP('Equation 4 Type II FTE'!$B19,'Equation 3 FTE Conversion'!$B$10:$E$32,4,FALSE)</f>
        <v>0.29817081081081082</v>
      </c>
      <c r="GF19" s="25">
        <f>'RIMS II Type II Employment'!GF19*VLOOKUP('Equation 4 Type II FTE'!$B19,'Equation 3 FTE Conversion'!$B$10:$E$32,4,FALSE)</f>
        <v>0.21962043591979077</v>
      </c>
      <c r="GG19" s="25">
        <f>'RIMS II Type II Employment'!GG19*VLOOKUP('Equation 4 Type II FTE'!$B19,'Equation 3 FTE Conversion'!$B$10:$E$32,4,FALSE)</f>
        <v>0.23621691368788145</v>
      </c>
      <c r="GH19" s="25">
        <f>'RIMS II Type II Employment'!GH19*VLOOKUP('Equation 4 Type II FTE'!$B19,'Equation 3 FTE Conversion'!$B$10:$E$32,4,FALSE)</f>
        <v>0.27337039232781168</v>
      </c>
      <c r="GI19" s="25">
        <f>'RIMS II Type II Employment'!GI19*VLOOKUP('Equation 4 Type II FTE'!$B19,'Equation 3 FTE Conversion'!$B$10:$E$32,4,FALSE)</f>
        <v>0.25950856146469048</v>
      </c>
      <c r="GJ19" s="25">
        <f>'RIMS II Type II Employment'!GJ19*VLOOKUP('Equation 4 Type II FTE'!$B19,'Equation 3 FTE Conversion'!$B$10:$E$32,4,FALSE)</f>
        <v>0.43990095902353971</v>
      </c>
      <c r="GK19" s="25">
        <f>'RIMS II Type II Employment'!GK19*VLOOKUP('Equation 4 Type II FTE'!$B19,'Equation 3 FTE Conversion'!$B$10:$E$32,4,FALSE)</f>
        <v>0.33117517000871843</v>
      </c>
      <c r="GL19" s="25">
        <f>'RIMS II Type II Employment'!GL19*VLOOKUP('Equation 4 Type II FTE'!$B19,'Equation 3 FTE Conversion'!$B$10:$E$32,4,FALSE)</f>
        <v>0.38652819529206628</v>
      </c>
      <c r="GM19" s="25">
        <f>'RIMS II Type II Employment'!GM19*VLOOKUP('Equation 4 Type II FTE'!$B19,'Equation 3 FTE Conversion'!$B$10:$E$32,4,FALSE)</f>
        <v>0.27280460331299045</v>
      </c>
      <c r="GN19" s="25">
        <f>'RIMS II Type II Employment'!GN19*VLOOKUP('Equation 4 Type II FTE'!$B19,'Equation 3 FTE Conversion'!$B$10:$E$32,4,FALSE)</f>
        <v>0.28317740191804708</v>
      </c>
      <c r="GO19" s="25">
        <f>'RIMS II Type II Employment'!GO19*VLOOKUP('Equation 4 Type II FTE'!$B19,'Equation 3 FTE Conversion'!$B$10:$E$32,4,FALSE)</f>
        <v>0.30137694856146469</v>
      </c>
      <c r="GP19" s="25">
        <f>'RIMS II Type II Employment'!GP19*VLOOKUP('Equation 4 Type II FTE'!$B19,'Equation 3 FTE Conversion'!$B$10:$E$32,4,FALSE)</f>
        <v>0.28091424585876201</v>
      </c>
      <c r="GQ19" s="25">
        <f>'RIMS II Type II Employment'!GQ19*VLOOKUP('Equation 4 Type II FTE'!$B19,'Equation 3 FTE Conversion'!$B$10:$E$32,4,FALSE)</f>
        <v>0.25611382737576288</v>
      </c>
      <c r="GR19" s="25">
        <f>'RIMS II Type II Employment'!GR19*VLOOKUP('Equation 4 Type II FTE'!$B19,'Equation 3 FTE Conversion'!$B$10:$E$32,4,FALSE)</f>
        <v>0.28930678291194423</v>
      </c>
      <c r="GS19" s="25">
        <f>'RIMS II Type II Employment'!GS19*VLOOKUP('Equation 4 Type II FTE'!$B19,'Equation 3 FTE Conversion'!$B$10:$E$32,4,FALSE)</f>
        <v>0.25073883173496081</v>
      </c>
      <c r="GT19" s="25">
        <f>'RIMS II Type II Employment'!GT19*VLOOKUP('Equation 4 Type II FTE'!$B19,'Equation 3 FTE Conversion'!$B$10:$E$32,4,FALSE)</f>
        <v>0.28006556233653007</v>
      </c>
      <c r="GU19" s="25">
        <f>'RIMS II Type II Employment'!GU19*VLOOKUP('Equation 4 Type II FTE'!$B19,'Equation 3 FTE Conversion'!$B$10:$E$32,4,FALSE)</f>
        <v>0.18737046207497821</v>
      </c>
      <c r="GV19" s="25">
        <f>'RIMS II Type II Employment'!GV19*VLOOKUP('Equation 4 Type II FTE'!$B19,'Equation 3 FTE Conversion'!$B$10:$E$32,4,FALSE)</f>
        <v>0.26233750653879689</v>
      </c>
      <c r="GW19" s="25">
        <f>'RIMS II Type II Employment'!GW19*VLOOKUP('Equation 4 Type II FTE'!$B19,'Equation 3 FTE Conversion'!$B$10:$E$32,4,FALSE)</f>
        <v>0.28657213600697473</v>
      </c>
      <c r="GX19" s="25">
        <f>'RIMS II Type II Employment'!GX19*VLOOKUP('Equation 4 Type II FTE'!$B19,'Equation 3 FTE Conversion'!$B$10:$E$32,4,FALSE)</f>
        <v>0.21688578901482128</v>
      </c>
      <c r="GY19" s="25">
        <f>'RIMS II Type II Employment'!GY19*VLOOKUP('Equation 4 Type II FTE'!$B19,'Equation 3 FTE Conversion'!$B$10:$E$32,4,FALSE)</f>
        <v>0.22282657367044464</v>
      </c>
      <c r="GZ19" s="25">
        <f>'RIMS II Type II Employment'!GZ19*VLOOKUP('Equation 4 Type II FTE'!$B19,'Equation 3 FTE Conversion'!$B$10:$E$32,4,FALSE)</f>
        <v>0.26186601569311246</v>
      </c>
      <c r="HA19" s="25">
        <f>'RIMS II Type II Employment'!HA19*VLOOKUP('Equation 4 Type II FTE'!$B19,'Equation 3 FTE Conversion'!$B$10:$E$32,4,FALSE)</f>
        <v>0.17614897994768963</v>
      </c>
      <c r="HB19" s="25">
        <f>'RIMS II Type II Employment'!HB19*VLOOKUP('Equation 4 Type II FTE'!$B19,'Equation 3 FTE Conversion'!$B$10:$E$32,4,FALSE)</f>
        <v>0.10966877070619006</v>
      </c>
      <c r="HC19" s="25">
        <f>'RIMS II Type II Employment'!HC19*VLOOKUP('Equation 4 Type II FTE'!$B19,'Equation 3 FTE Conversion'!$B$10:$E$32,4,FALSE)</f>
        <v>0.18727616390584134</v>
      </c>
      <c r="HD19" s="25">
        <f>'RIMS II Type II Employment'!HD19*VLOOKUP('Equation 4 Type II FTE'!$B19,'Equation 3 FTE Conversion'!$B$10:$E$32,4,FALSE)</f>
        <v>0.18548449869224065</v>
      </c>
      <c r="HE19" s="25">
        <f>'RIMS II Type II Employment'!HE19*VLOOKUP('Equation 4 Type II FTE'!$B19,'Equation 3 FTE Conversion'!$B$10:$E$32,4,FALSE)</f>
        <v>0.23734849171752395</v>
      </c>
      <c r="HF19" s="25">
        <f>'RIMS II Type II Employment'!HF19*VLOOKUP('Equation 4 Type II FTE'!$B19,'Equation 3 FTE Conversion'!$B$10:$E$32,4,FALSE)</f>
        <v>0.18256125544899737</v>
      </c>
      <c r="HG19" s="25">
        <f>'RIMS II Type II Employment'!HG19*VLOOKUP('Equation 4 Type II FTE'!$B19,'Equation 3 FTE Conversion'!$B$10:$E$32,4,FALSE)</f>
        <v>0.25818838709677422</v>
      </c>
      <c r="HH19" s="25">
        <f>'RIMS II Type II Employment'!HH19*VLOOKUP('Equation 4 Type II FTE'!$B19,'Equation 3 FTE Conversion'!$B$10:$E$32,4,FALSE)</f>
        <v>0.27780240627724495</v>
      </c>
      <c r="HI19" s="25">
        <f>'RIMS II Type II Employment'!HI19*VLOOKUP('Equation 4 Type II FTE'!$B19,'Equation 3 FTE Conversion'!$B$10:$E$32,4,FALSE)</f>
        <v>0.25055023539668703</v>
      </c>
      <c r="HJ19" s="25">
        <f>'RIMS II Type II Employment'!HJ19*VLOOKUP('Equation 4 Type II FTE'!$B19,'Equation 3 FTE Conversion'!$B$10:$E$32,4,FALSE)</f>
        <v>0.22989893635571054</v>
      </c>
      <c r="HK19" s="25">
        <f>'RIMS II Type II Employment'!HK19*VLOOKUP('Equation 4 Type II FTE'!$B19,'Equation 3 FTE Conversion'!$B$10:$E$32,4,FALSE)</f>
        <v>0</v>
      </c>
      <c r="HL19" s="25">
        <f>'RIMS II Type II Employment'!HL19*VLOOKUP('Equation 4 Type II FTE'!$B19,'Equation 3 FTE Conversion'!$B$10:$E$32,4,FALSE)</f>
        <v>0.21075640802092416</v>
      </c>
      <c r="HM19" s="25">
        <f>'RIMS II Type II Employment'!HM19*VLOOKUP('Equation 4 Type II FTE'!$B19,'Equation 3 FTE Conversion'!$B$10:$E$32,4,FALSE)</f>
        <v>0.23715989537925022</v>
      </c>
      <c r="HN19" s="25">
        <f>'RIMS II Type II Employment'!HN19*VLOOKUP('Equation 4 Type II FTE'!$B19,'Equation 3 FTE Conversion'!$B$10:$E$32,4,FALSE)</f>
        <v>0.23706559721011336</v>
      </c>
      <c r="HO19" s="25">
        <f>'RIMS II Type II Employment'!HO19*VLOOKUP('Equation 4 Type II FTE'!$B19,'Equation 3 FTE Conversion'!$B$10:$E$32,4,FALSE)</f>
        <v>0.20123229293809941</v>
      </c>
      <c r="HP19" s="25">
        <f>'RIMS II Type II Employment'!HP19*VLOOKUP('Equation 4 Type II FTE'!$B19,'Equation 3 FTE Conversion'!$B$10:$E$32,4,FALSE)</f>
        <v>0.23923445510026153</v>
      </c>
      <c r="HQ19" s="25">
        <f>'RIMS II Type II Employment'!HQ19*VLOOKUP('Equation 4 Type II FTE'!$B19,'Equation 3 FTE Conversion'!$B$10:$E$32,4,FALSE)</f>
        <v>0.18878493461203139</v>
      </c>
      <c r="HR19" s="25">
        <f>'RIMS II Type II Employment'!HR19*VLOOKUP('Equation 4 Type II FTE'!$B19,'Equation 3 FTE Conversion'!$B$10:$E$32,4,FALSE)</f>
        <v>0.46932198779424583</v>
      </c>
      <c r="HS19" s="25">
        <f>'RIMS II Type II Employment'!HS19*VLOOKUP('Equation 4 Type II FTE'!$B19,'Equation 3 FTE Conversion'!$B$10:$E$32,4,FALSE)</f>
        <v>0.26752390584132524</v>
      </c>
      <c r="HT19" s="25">
        <f>'RIMS II Type II Employment'!HT19*VLOOKUP('Equation 4 Type II FTE'!$B19,'Equation 3 FTE Conversion'!$B$10:$E$32,4,FALSE)</f>
        <v>0.21443403661726243</v>
      </c>
      <c r="HU19" s="25">
        <f>'RIMS II Type II Employment'!HU19*VLOOKUP('Equation 4 Type II FTE'!$B19,'Equation 3 FTE Conversion'!$B$10:$E$32,4,FALSE)</f>
        <v>0.1276797210113339</v>
      </c>
      <c r="HV19" s="25">
        <f>'RIMS II Type II Employment'!HV19*VLOOKUP('Equation 4 Type II FTE'!$B19,'Equation 3 FTE Conversion'!$B$10:$E$32,4,FALSE)</f>
        <v>0.24366646904969488</v>
      </c>
      <c r="HW19" s="25">
        <f>'RIMS II Type II Employment'!HW19*VLOOKUP('Equation 4 Type II FTE'!$B19,'Equation 3 FTE Conversion'!$B$10:$E$32,4,FALSE)</f>
        <v>0.25196470793374021</v>
      </c>
      <c r="HX19" s="25">
        <f>'RIMS II Type II Employment'!HX19*VLOOKUP('Equation 4 Type II FTE'!$B19,'Equation 3 FTE Conversion'!$B$10:$E$32,4,FALSE)</f>
        <v>0.15332882301656495</v>
      </c>
      <c r="HY19" s="25">
        <f>'RIMS II Type II Employment'!HY19*VLOOKUP('Equation 4 Type II FTE'!$B19,'Equation 3 FTE Conversion'!$B$10:$E$32,4,FALSE)</f>
        <v>0.12862270270270271</v>
      </c>
      <c r="HZ19" s="25">
        <f>'RIMS II Type II Employment'!HZ19*VLOOKUP('Equation 4 Type II FTE'!$B19,'Equation 3 FTE Conversion'!$B$10:$E$32,4,FALSE)</f>
        <v>0.18539020052310376</v>
      </c>
      <c r="IA19" s="25">
        <f>'RIMS II Type II Employment'!IA19*VLOOKUP('Equation 4 Type II FTE'!$B19,'Equation 3 FTE Conversion'!$B$10:$E$32,4,FALSE)</f>
        <v>0.19962922406277245</v>
      </c>
      <c r="IB19" s="25">
        <f>'RIMS II Type II Employment'!IB19*VLOOKUP('Equation 4 Type II FTE'!$B19,'Equation 3 FTE Conversion'!$B$10:$E$32,4,FALSE)</f>
        <v>0.18331564080209242</v>
      </c>
      <c r="IC19" s="25">
        <f>'RIMS II Type II Employment'!IC19*VLOOKUP('Equation 4 Type II FTE'!$B19,'Equation 3 FTE Conversion'!$B$10:$E$32,4,FALSE)</f>
        <v>0.21037921534437665</v>
      </c>
      <c r="ID19" s="25">
        <f>'RIMS II Type II Employment'!ID19*VLOOKUP('Equation 4 Type II FTE'!$B19,'Equation 3 FTE Conversion'!$B$10:$E$32,4,FALSE)</f>
        <v>0.16549328683522233</v>
      </c>
      <c r="IE19" s="25">
        <f>'RIMS II Type II Employment'!IE19*VLOOKUP('Equation 4 Type II FTE'!$B19,'Equation 3 FTE Conversion'!$B$10:$E$32,4,FALSE)</f>
        <v>0.16728495204882302</v>
      </c>
      <c r="IF19" s="25">
        <f>'RIMS II Type II Employment'!IF19*VLOOKUP('Equation 4 Type II FTE'!$B19,'Equation 3 FTE Conversion'!$B$10:$E$32,4,FALSE)</f>
        <v>0.15219724498692241</v>
      </c>
      <c r="IG19" s="25">
        <f>'RIMS II Type II Employment'!IG19*VLOOKUP('Equation 4 Type II FTE'!$B19,'Equation 3 FTE Conversion'!$B$10:$E$32,4,FALSE)</f>
        <v>0.13560076721883174</v>
      </c>
      <c r="IH19" s="25">
        <f>'RIMS II Type II Employment'!IH19*VLOOKUP('Equation 4 Type II FTE'!$B19,'Equation 3 FTE Conversion'!$B$10:$E$32,4,FALSE)</f>
        <v>0.14616216216216216</v>
      </c>
      <c r="II19" s="25">
        <f>'RIMS II Type II Employment'!II19*VLOOKUP('Equation 4 Type II FTE'!$B19,'Equation 3 FTE Conversion'!$B$10:$E$32,4,FALSE)</f>
        <v>0.10344509154315606</v>
      </c>
      <c r="IJ19" s="25">
        <f>'RIMS II Type II Employment'!IJ19*VLOOKUP('Equation 4 Type II FTE'!$B19,'Equation 3 FTE Conversion'!$B$10:$E$32,4,FALSE)</f>
        <v>0.22735288578901483</v>
      </c>
      <c r="IK19" s="25">
        <f>'RIMS II Type II Employment'!IK19*VLOOKUP('Equation 4 Type II FTE'!$B19,'Equation 3 FTE Conversion'!$B$10:$E$32,4,FALSE)</f>
        <v>0.15144285963382736</v>
      </c>
      <c r="IL19" s="25">
        <f>'RIMS II Type II Employment'!IL19*VLOOKUP('Equation 4 Type II FTE'!$B19,'Equation 3 FTE Conversion'!$B$10:$E$32,4,FALSE)</f>
        <v>0.18142967741935484</v>
      </c>
      <c r="IM19" s="25">
        <f>'RIMS II Type II Employment'!IM19*VLOOKUP('Equation 4 Type II FTE'!$B19,'Equation 3 FTE Conversion'!$B$10:$E$32,4,FALSE)</f>
        <v>0.18982221447253705</v>
      </c>
      <c r="IN19" s="25">
        <f>'RIMS II Type II Employment'!IN19*VLOOKUP('Equation 4 Type II FTE'!$B19,'Equation 3 FTE Conversion'!$B$10:$E$32,4,FALSE)</f>
        <v>0.15926960767218831</v>
      </c>
      <c r="IO19" s="25">
        <f>'RIMS II Type II Employment'!IO19*VLOOKUP('Equation 4 Type II FTE'!$B19,'Equation 3 FTE Conversion'!$B$10:$E$32,4,FALSE)</f>
        <v>0.15002838709677419</v>
      </c>
      <c r="IP19" s="25">
        <f>'RIMS II Type II Employment'!IP19*VLOOKUP('Equation 4 Type II FTE'!$B19,'Equation 3 FTE Conversion'!$B$10:$E$32,4,FALSE)</f>
        <v>0.18284414995640802</v>
      </c>
      <c r="IQ19" s="25">
        <f>'RIMS II Type II Employment'!IQ19*VLOOKUP('Equation 4 Type II FTE'!$B19,'Equation 3 FTE Conversion'!$B$10:$E$32,4,FALSE)</f>
        <v>0.17878932868352224</v>
      </c>
      <c r="IR19" s="25">
        <f>'RIMS II Type II Employment'!IR19*VLOOKUP('Equation 4 Type II FTE'!$B19,'Equation 3 FTE Conversion'!$B$10:$E$32,4,FALSE)</f>
        <v>0.182089764603313</v>
      </c>
      <c r="IS19" s="25">
        <f>'RIMS II Type II Employment'!IS19*VLOOKUP('Equation 4 Type II FTE'!$B19,'Equation 3 FTE Conversion'!$B$10:$E$32,4,FALSE)</f>
        <v>0.16087267654751528</v>
      </c>
      <c r="IT19" s="25">
        <f>'RIMS II Type II Employment'!IT19*VLOOKUP('Equation 4 Type II FTE'!$B19,'Equation 3 FTE Conversion'!$B$10:$E$32,4,FALSE)</f>
        <v>0.17407442022667829</v>
      </c>
      <c r="IU19" s="25">
        <f>'RIMS II Type II Employment'!IU19*VLOOKUP('Equation 4 Type II FTE'!$B19,'Equation 3 FTE Conversion'!$B$10:$E$32,4,FALSE)</f>
        <v>0.2332936704446382</v>
      </c>
      <c r="IV19" s="25">
        <f>'RIMS II Type II Employment'!IV19*VLOOKUP('Equation 4 Type II FTE'!$B19,'Equation 3 FTE Conversion'!$B$10:$E$32,4,FALSE)</f>
        <v>0.23244498692240628</v>
      </c>
      <c r="IW19" s="25">
        <f>'RIMS II Type II Employment'!IW19*VLOOKUP('Equation 4 Type II FTE'!$B19,'Equation 3 FTE Conversion'!$B$10:$E$32,4,FALSE)</f>
        <v>0.169642406277245</v>
      </c>
      <c r="IX19" s="25">
        <f>'RIMS II Type II Employment'!IX19*VLOOKUP('Equation 4 Type II FTE'!$B19,'Equation 3 FTE Conversion'!$B$10:$E$32,4,FALSE)</f>
        <v>0.19689457715780298</v>
      </c>
      <c r="IY19" s="25">
        <f>'RIMS II Type II Employment'!IY19*VLOOKUP('Equation 4 Type II FTE'!$B19,'Equation 3 FTE Conversion'!$B$10:$E$32,4,FALSE)</f>
        <v>0.23932875326939845</v>
      </c>
      <c r="IZ19" s="25">
        <f>'RIMS II Type II Employment'!IZ19*VLOOKUP('Equation 4 Type II FTE'!$B19,'Equation 3 FTE Conversion'!$B$10:$E$32,4,FALSE)</f>
        <v>0.197648962510898</v>
      </c>
      <c r="JA19" s="25">
        <f>'RIMS II Type II Employment'!JA19*VLOOKUP('Equation 4 Type II FTE'!$B19,'Equation 3 FTE Conversion'!$B$10:$E$32,4,FALSE)</f>
        <v>0.19255686137750655</v>
      </c>
      <c r="JB19" s="25">
        <f>'RIMS II Type II Employment'!JB19*VLOOKUP('Equation 4 Type II FTE'!$B19,'Equation 3 FTE Conversion'!$B$10:$E$32,4,FALSE)</f>
        <v>0.53438772449869221</v>
      </c>
      <c r="JC19" s="25">
        <f>'RIMS II Type II Employment'!JC19*VLOOKUP('Equation 4 Type II FTE'!$B19,'Equation 3 FTE Conversion'!$B$10:$E$32,4,FALSE)</f>
        <v>0.41887246730601568</v>
      </c>
      <c r="JD19" s="25">
        <f>'RIMS II Type II Employment'!JD19*VLOOKUP('Equation 4 Type II FTE'!$B19,'Equation 3 FTE Conversion'!$B$10:$E$32,4,FALSE)</f>
        <v>0.52542939843068881</v>
      </c>
      <c r="JE19" s="25">
        <f>'RIMS II Type II Employment'!JE19*VLOOKUP('Equation 4 Type II FTE'!$B19,'Equation 3 FTE Conversion'!$B$10:$E$32,4,FALSE)</f>
        <v>0.5703153269398431</v>
      </c>
      <c r="JF19" s="25">
        <f>'RIMS II Type II Employment'!JF19*VLOOKUP('Equation 4 Type II FTE'!$B19,'Equation 3 FTE Conversion'!$B$10:$E$32,4,FALSE)</f>
        <v>0.4367891194420227</v>
      </c>
      <c r="JG19" s="25">
        <f>'RIMS II Type II Employment'!JG19*VLOOKUP('Equation 4 Type II FTE'!$B19,'Equation 3 FTE Conversion'!$B$10:$E$32,4,FALSE)</f>
        <v>0.39284617262423716</v>
      </c>
      <c r="JH19" s="25">
        <f>'RIMS II Type II Employment'!JH19*VLOOKUP('Equation 4 Type II FTE'!$B19,'Equation 3 FTE Conversion'!$B$10:$E$32,4,FALSE)</f>
        <v>0.66546217959895382</v>
      </c>
      <c r="JI19" s="25">
        <f>'RIMS II Type II Employment'!JI19*VLOOKUP('Equation 4 Type II FTE'!$B19,'Equation 3 FTE Conversion'!$B$10:$E$32,4,FALSE)</f>
        <v>0.42990535309503053</v>
      </c>
      <c r="JJ19" s="25">
        <f>'RIMS II Type II Employment'!JJ19*VLOOKUP('Equation 4 Type II FTE'!$B19,'Equation 3 FTE Conversion'!$B$10:$E$32,4,FALSE)</f>
        <v>0.47752592850915432</v>
      </c>
      <c r="JK19" s="25">
        <f>'RIMS II Type II Employment'!JK19*VLOOKUP('Equation 4 Type II FTE'!$B19,'Equation 3 FTE Conversion'!$B$10:$E$32,4,FALSE)</f>
        <v>0.46026936355710552</v>
      </c>
      <c r="JL19" s="25">
        <f>'RIMS II Type II Employment'!JL19*VLOOKUP('Equation 4 Type II FTE'!$B19,'Equation 3 FTE Conversion'!$B$10:$E$32,4,FALSE)</f>
        <v>2.3932875326939844</v>
      </c>
      <c r="JM19" s="25">
        <f>'RIMS II Type II Employment'!JM19*VLOOKUP('Equation 4 Type II FTE'!$B19,'Equation 3 FTE Conversion'!$B$10:$E$32,4,FALSE)</f>
        <v>2.3356713513513516</v>
      </c>
      <c r="JN19" s="25">
        <f>'RIMS II Type II Employment'!JN19*VLOOKUP('Equation 4 Type II FTE'!$B19,'Equation 3 FTE Conversion'!$B$10:$E$32,4,FALSE)</f>
        <v>2.8475218134263294</v>
      </c>
      <c r="JO19" s="25">
        <f>'RIMS II Type II Employment'!JO19*VLOOKUP('Equation 4 Type II FTE'!$B19,'Equation 3 FTE Conversion'!$B$10:$E$32,4,FALSE)</f>
        <v>5.8042409067131651</v>
      </c>
      <c r="JP19" s="25">
        <f>'RIMS II Type II Employment'!JP19*VLOOKUP('Equation 4 Type II FTE'!$B19,'Equation 3 FTE Conversion'!$B$10:$E$32,4,FALSE)</f>
        <v>17.79265004359198</v>
      </c>
      <c r="JQ19" s="25">
        <f>'RIMS II Type II Employment'!JQ19*VLOOKUP('Equation 4 Type II FTE'!$B19,'Equation 3 FTE Conversion'!$B$10:$E$32,4,FALSE)</f>
        <v>4.3843933740191803</v>
      </c>
      <c r="JR19" s="25">
        <f>'RIMS II Type II Employment'!JR19*VLOOKUP('Equation 4 Type II FTE'!$B19,'Equation 3 FTE Conversion'!$B$10:$E$32,4,FALSE)</f>
        <v>6.1808677942458585</v>
      </c>
      <c r="JS19" s="25">
        <f>'RIMS II Type II Employment'!JS19*VLOOKUP('Equation 4 Type II FTE'!$B19,'Equation 3 FTE Conversion'!$B$10:$E$32,4,FALSE)</f>
        <v>12.969958779424587</v>
      </c>
      <c r="JT19" s="25">
        <f>'RIMS II Type II Employment'!JT19*VLOOKUP('Equation 4 Type II FTE'!$B19,'Equation 3 FTE Conversion'!$B$10:$E$32,4,FALSE)</f>
        <v>6.9151676373147346</v>
      </c>
      <c r="JU19" s="25">
        <f>'RIMS II Type II Employment'!JU19*VLOOKUP('Equation 4 Type II FTE'!$B19,'Equation 3 FTE Conversion'!$B$10:$E$32,4,FALSE)</f>
        <v>0.30099975588491718</v>
      </c>
      <c r="JV19" s="25">
        <f>'RIMS II Type II Employment'!JV19*VLOOKUP('Equation 4 Type II FTE'!$B19,'Equation 3 FTE Conversion'!$B$10:$E$32,4,FALSE)</f>
        <v>0.38275626852659111</v>
      </c>
      <c r="JW19" s="25">
        <f>'RIMS II Type II Employment'!JW19*VLOOKUP('Equation 4 Type II FTE'!$B19,'Equation 3 FTE Conversion'!$B$10:$E$32,4,FALSE)</f>
        <v>0.42122992153443767</v>
      </c>
      <c r="JX19" s="25">
        <f>'RIMS II Type II Employment'!JX19*VLOOKUP('Equation 4 Type II FTE'!$B19,'Equation 3 FTE Conversion'!$B$10:$E$32,4,FALSE)</f>
        <v>0.37747557105492591</v>
      </c>
      <c r="JY19" s="25">
        <f>'RIMS II Type II Employment'!JY19*VLOOKUP('Equation 4 Type II FTE'!$B19,'Equation 3 FTE Conversion'!$B$10:$E$32,4,FALSE)</f>
        <v>0.16313583260680034</v>
      </c>
      <c r="JZ19" s="25">
        <f>'RIMS II Type II Employment'!JZ19*VLOOKUP('Equation 4 Type II FTE'!$B19,'Equation 3 FTE Conversion'!$B$10:$E$32,4,FALSE)</f>
        <v>0.2327278814298169</v>
      </c>
      <c r="KA19" s="25">
        <f>'RIMS II Type II Employment'!KA19*VLOOKUP('Equation 4 Type II FTE'!$B19,'Equation 3 FTE Conversion'!$B$10:$E$32,4,FALSE)</f>
        <v>0.10844289450741064</v>
      </c>
      <c r="KB19" s="25">
        <f>'RIMS II Type II Employment'!KB19*VLOOKUP('Equation 4 Type II FTE'!$B19,'Equation 3 FTE Conversion'!$B$10:$E$32,4,FALSE)</f>
        <v>0.21735727986050568</v>
      </c>
      <c r="KC19" s="25">
        <f>'RIMS II Type II Employment'!KC19*VLOOKUP('Equation 4 Type II FTE'!$B19,'Equation 3 FTE Conversion'!$B$10:$E$32,4,FALSE)</f>
        <v>0.18850204010462074</v>
      </c>
      <c r="KD19" s="25">
        <f>'RIMS II Type II Employment'!KD19*VLOOKUP('Equation 4 Type II FTE'!$B19,'Equation 3 FTE Conversion'!$B$10:$E$32,4,FALSE)</f>
        <v>0.1428617262423714</v>
      </c>
      <c r="KE19" s="25">
        <f>'RIMS II Type II Employment'!KE19*VLOOKUP('Equation 4 Type II FTE'!$B19,'Equation 3 FTE Conversion'!$B$10:$E$32,4,FALSE)</f>
        <v>0.19821475152571927</v>
      </c>
      <c r="KF19" s="25">
        <f>'RIMS II Type II Employment'!KF19*VLOOKUP('Equation 4 Type II FTE'!$B19,'Equation 3 FTE Conversion'!$B$10:$E$32,4,FALSE)</f>
        <v>0.21764017436791633</v>
      </c>
      <c r="KG19" s="25">
        <f>'RIMS II Type II Employment'!KG19*VLOOKUP('Equation 4 Type II FTE'!$B19,'Equation 3 FTE Conversion'!$B$10:$E$32,4,FALSE)</f>
        <v>0.45461147340889274</v>
      </c>
      <c r="KH19" s="25">
        <f>'RIMS II Type II Employment'!KH19*VLOOKUP('Equation 4 Type II FTE'!$B19,'Equation 3 FTE Conversion'!$B$10:$E$32,4,FALSE)</f>
        <v>0.4045391455972101</v>
      </c>
      <c r="KI19" s="25">
        <f>'RIMS II Type II Employment'!KI19*VLOOKUP('Equation 4 Type II FTE'!$B19,'Equation 3 FTE Conversion'!$B$10:$E$32,4,FALSE)</f>
        <v>0.16662486486486486</v>
      </c>
      <c r="KJ19" s="25">
        <f>'RIMS II Type II Employment'!KJ19*VLOOKUP('Equation 4 Type II FTE'!$B19,'Equation 3 FTE Conversion'!$B$10:$E$32,4,FALSE)</f>
        <v>0.22725858761987794</v>
      </c>
      <c r="KK19" s="25">
        <f>'RIMS II Type II Employment'!KK19*VLOOKUP('Equation 4 Type II FTE'!$B19,'Equation 3 FTE Conversion'!$B$10:$E$32,4,FALSE)</f>
        <v>0.1642674106364429</v>
      </c>
      <c r="KL19" s="25">
        <f>'RIMS II Type II Employment'!KL19*VLOOKUP('Equation 4 Type II FTE'!$B19,'Equation 3 FTE Conversion'!$B$10:$E$32,4,FALSE)</f>
        <v>0.39482643417611163</v>
      </c>
      <c r="KM19" s="25">
        <f>'RIMS II Type II Employment'!KM19*VLOOKUP('Equation 4 Type II FTE'!$B19,'Equation 3 FTE Conversion'!$B$10:$E$32,4,FALSE)</f>
        <v>0.26544934612031384</v>
      </c>
      <c r="KN19" s="25">
        <f>'RIMS II Type II Employment'!KN19*VLOOKUP('Equation 4 Type II FTE'!$B19,'Equation 3 FTE Conversion'!$B$10:$E$32,4,FALSE)</f>
        <v>0.13465778552746296</v>
      </c>
      <c r="KO19" s="25">
        <f>'RIMS II Type II Employment'!KO19*VLOOKUP('Equation 4 Type II FTE'!$B19,'Equation 3 FTE Conversion'!$B$10:$E$32,4,FALSE)</f>
        <v>0.12362489973844812</v>
      </c>
      <c r="KP19" s="25">
        <f>'RIMS II Type II Employment'!KP19*VLOOKUP('Equation 4 Type II FTE'!$B19,'Equation 3 FTE Conversion'!$B$10:$E$32,4,FALSE)</f>
        <v>0.17511170008718396</v>
      </c>
      <c r="KQ19" s="25">
        <f>'RIMS II Type II Employment'!KQ19*VLOOKUP('Equation 4 Type II FTE'!$B19,'Equation 3 FTE Conversion'!$B$10:$E$32,4,FALSE)</f>
        <v>0.29156993897122929</v>
      </c>
      <c r="KR19" s="25">
        <f>'RIMS II Type II Employment'!KR19*VLOOKUP('Equation 4 Type II FTE'!$B19,'Equation 3 FTE Conversion'!$B$10:$E$32,4,FALSE)</f>
        <v>0.10250210985178727</v>
      </c>
      <c r="KS19" s="25">
        <f>'RIMS II Type II Employment'!KS19*VLOOKUP('Equation 4 Type II FTE'!$B19,'Equation 3 FTE Conversion'!$B$10:$E$32,4,FALSE)</f>
        <v>0.32080237140366175</v>
      </c>
      <c r="KT19" s="25">
        <f>'RIMS II Type II Employment'!KT19*VLOOKUP('Equation 4 Type II FTE'!$B19,'Equation 3 FTE Conversion'!$B$10:$E$32,4,FALSE)</f>
        <v>0.32872341761115959</v>
      </c>
      <c r="KU19" s="25">
        <f>'RIMS II Type II Employment'!KU19*VLOOKUP('Equation 4 Type II FTE'!$B19,'Equation 3 FTE Conversion'!$B$10:$E$32,4,FALSE)</f>
        <v>0.30882650392327815</v>
      </c>
      <c r="KV19" s="25">
        <f>'RIMS II Type II Employment'!KV19*VLOOKUP('Equation 4 Type II FTE'!$B19,'Equation 3 FTE Conversion'!$B$10:$E$32,4,FALSE)</f>
        <v>0.19774326068003487</v>
      </c>
      <c r="KW19" s="25">
        <f>'RIMS II Type II Employment'!KW19*VLOOKUP('Equation 4 Type II FTE'!$B19,'Equation 3 FTE Conversion'!$B$10:$E$32,4,FALSE)</f>
        <v>0.2774252136006975</v>
      </c>
      <c r="KX19" s="25">
        <f>'RIMS II Type II Employment'!KX19*VLOOKUP('Equation 4 Type II FTE'!$B19,'Equation 3 FTE Conversion'!$B$10:$E$32,4,FALSE)</f>
        <v>0.22678709677419354</v>
      </c>
      <c r="KY19" s="25">
        <f>'RIMS II Type II Employment'!KY19*VLOOKUP('Equation 4 Type II FTE'!$B19,'Equation 3 FTE Conversion'!$B$10:$E$32,4,FALSE)</f>
        <v>0.2417805056669573</v>
      </c>
      <c r="KZ19" s="25">
        <f>'RIMS II Type II Employment'!KZ19*VLOOKUP('Equation 4 Type II FTE'!$B19,'Equation 3 FTE Conversion'!$B$10:$E$32,4,FALSE)</f>
        <v>0.34909182214472534</v>
      </c>
      <c r="LA19" s="25">
        <f>'RIMS II Type II Employment'!LA19*VLOOKUP('Equation 4 Type II FTE'!$B19,'Equation 3 FTE Conversion'!$B$10:$E$32,4,FALSE)</f>
        <v>0.291004149956408</v>
      </c>
      <c r="LB19" s="25">
        <f>'RIMS II Type II Employment'!LB19*VLOOKUP('Equation 4 Type II FTE'!$B19,'Equation 3 FTE Conversion'!$B$10:$E$32,4,FALSE)</f>
        <v>0.25083312990409767</v>
      </c>
      <c r="LC19" s="25">
        <f>'RIMS II Type II Employment'!LC19*VLOOKUP('Equation 4 Type II FTE'!$B19,'Equation 3 FTE Conversion'!$B$10:$E$32,4,FALSE)</f>
        <v>0.41594922406277246</v>
      </c>
      <c r="LD19" s="25">
        <f>'RIMS II Type II Employment'!LD19*VLOOKUP('Equation 4 Type II FTE'!$B19,'Equation 3 FTE Conversion'!$B$10:$E$32,4,FALSE)</f>
        <v>0.28798660854402791</v>
      </c>
      <c r="LE19" s="25">
        <f>'RIMS II Type II Employment'!LE19*VLOOKUP('Equation 4 Type II FTE'!$B19,'Equation 3 FTE Conversion'!$B$10:$E$32,4,FALSE)</f>
        <v>0.32664885789014819</v>
      </c>
      <c r="LF19" s="25">
        <f>'RIMS II Type II Employment'!LF19*VLOOKUP('Equation 4 Type II FTE'!$B19,'Equation 3 FTE Conversion'!$B$10:$E$32,4,FALSE)</f>
        <v>0.26639232781168265</v>
      </c>
      <c r="LG19" s="25">
        <f>'RIMS II Type II Employment'!LG19*VLOOKUP('Equation 4 Type II FTE'!$B19,'Equation 3 FTE Conversion'!$B$10:$E$32,4,FALSE)</f>
        <v>0.23244498692240628</v>
      </c>
      <c r="LH19" s="25">
        <f>'RIMS II Type II Employment'!LH19*VLOOKUP('Equation 4 Type II FTE'!$B19,'Equation 3 FTE Conversion'!$B$10:$E$32,4,FALSE)</f>
        <v>0.29147564080209243</v>
      </c>
      <c r="LI19" s="25">
        <f>'RIMS II Type II Employment'!LI19*VLOOKUP('Equation 4 Type II FTE'!$B19,'Equation 3 FTE Conversion'!$B$10:$E$32,4,FALSE)</f>
        <v>0.24743839581517005</v>
      </c>
      <c r="LJ19" s="25">
        <f>'RIMS II Type II Employment'!LJ19*VLOOKUP('Equation 4 Type II FTE'!$B19,'Equation 3 FTE Conversion'!$B$10:$E$32,4,FALSE)</f>
        <v>0.20707877942458588</v>
      </c>
      <c r="LK19" s="25">
        <f>'RIMS II Type II Employment'!LK19*VLOOKUP('Equation 4 Type II FTE'!$B19,'Equation 3 FTE Conversion'!$B$10:$E$32,4,FALSE)</f>
        <v>0.20377834350479512</v>
      </c>
      <c r="LL19" s="25">
        <f>'RIMS II Type II Employment'!LL19*VLOOKUP('Equation 4 Type II FTE'!$B19,'Equation 3 FTE Conversion'!$B$10:$E$32,4,FALSE)</f>
        <v>0.28506336530078469</v>
      </c>
      <c r="LM19" s="25">
        <f>'RIMS II Type II Employment'!LM19*VLOOKUP('Equation 4 Type II FTE'!$B19,'Equation 3 FTE Conversion'!$B$10:$E$32,4,FALSE)</f>
        <v>0.21509412380122059</v>
      </c>
      <c r="LN19" s="25">
        <f>'RIMS II Type II Employment'!LN19*VLOOKUP('Equation 4 Type II FTE'!$B19,'Equation 3 FTE Conversion'!$B$10:$E$32,4,FALSE)</f>
        <v>0.35908742807323457</v>
      </c>
      <c r="LO19" s="25">
        <f>'RIMS II Type II Employment'!LO19*VLOOKUP('Equation 4 Type II FTE'!$B19,'Equation 3 FTE Conversion'!$B$10:$E$32,4,FALSE)</f>
        <v>0.22028052310374893</v>
      </c>
      <c r="LP19" s="25">
        <f>'RIMS II Type II Employment'!LP19*VLOOKUP('Equation 4 Type II FTE'!$B19,'Equation 3 FTE Conversion'!$B$10:$E$32,4,FALSE)</f>
        <v>0.47762022667829118</v>
      </c>
      <c r="LQ19" s="25">
        <f>'RIMS II Type II Employment'!LQ19*VLOOKUP('Equation 4 Type II FTE'!$B19,'Equation 3 FTE Conversion'!$B$10:$E$32,4,FALSE)</f>
        <v>0.35540979947689627</v>
      </c>
      <c r="LR19" s="25">
        <f>'RIMS II Type II Employment'!LR19*VLOOKUP('Equation 4 Type II FTE'!$B19,'Equation 3 FTE Conversion'!$B$10:$E$32,4,FALSE)</f>
        <v>0.29637914559721013</v>
      </c>
      <c r="LS19" s="25">
        <f>'RIMS II Type II Employment'!LS19*VLOOKUP('Equation 4 Type II FTE'!$B19,'Equation 3 FTE Conversion'!$B$10:$E$32,4,FALSE)</f>
        <v>0.34079358326068004</v>
      </c>
      <c r="LT19" s="25">
        <f>'RIMS II Type II Employment'!LT19*VLOOKUP('Equation 4 Type II FTE'!$B19,'Equation 3 FTE Conversion'!$B$10:$E$32,4,FALSE)</f>
        <v>0.27921687881429813</v>
      </c>
      <c r="LU19" s="25">
        <f>'RIMS II Type II Employment'!LU19*VLOOKUP('Equation 4 Type II FTE'!$B19,'Equation 3 FTE Conversion'!$B$10:$E$32,4,FALSE)</f>
        <v>0.2332936704446382</v>
      </c>
      <c r="LV19" s="25">
        <f>'RIMS II Type II Employment'!LV19*VLOOKUP('Equation 4 Type II FTE'!$B19,'Equation 3 FTE Conversion'!$B$10:$E$32,4,FALSE)</f>
        <v>0.20179808195292068</v>
      </c>
      <c r="LW19" s="25">
        <f>'RIMS II Type II Employment'!LW19*VLOOKUP('Equation 4 Type II FTE'!$B19,'Equation 3 FTE Conversion'!$B$10:$E$32,4,FALSE)</f>
        <v>0.28289450741063643</v>
      </c>
      <c r="LX19" s="25">
        <f>'RIMS II Type II Employment'!LX19*VLOOKUP('Equation 4 Type II FTE'!$B19,'Equation 3 FTE Conversion'!$B$10:$E$32,4,FALSE)</f>
        <v>0.27714231909328685</v>
      </c>
      <c r="LY19" s="25">
        <f>'RIMS II Type II Employment'!LY19*VLOOKUP('Equation 4 Type II FTE'!$B19,'Equation 3 FTE Conversion'!$B$10:$E$32,4,FALSE)</f>
        <v>0.24451515257192674</v>
      </c>
      <c r="LZ19" s="25">
        <f>'RIMS II Type II Employment'!LZ19*VLOOKUP('Equation 4 Type II FTE'!$B19,'Equation 3 FTE Conversion'!$B$10:$E$32,4,FALSE)</f>
        <v>0.20189238012205757</v>
      </c>
      <c r="MA19" s="25">
        <f>'RIMS II Type II Employment'!MA19*VLOOKUP('Equation 4 Type II FTE'!$B19,'Equation 3 FTE Conversion'!$B$10:$E$32,4,FALSE)</f>
        <v>0.18039239755884917</v>
      </c>
      <c r="MB19" s="25">
        <f>'RIMS II Type II Employment'!MB19*VLOOKUP('Equation 4 Type II FTE'!$B19,'Equation 3 FTE Conversion'!$B$10:$E$32,4,FALSE)</f>
        <v>0.24168620749782038</v>
      </c>
      <c r="MC19" s="25">
        <f>'RIMS II Type II Employment'!MC19*VLOOKUP('Equation 4 Type II FTE'!$B19,'Equation 3 FTE Conversion'!$B$10:$E$32,4,FALSE)</f>
        <v>0.25507654751525721</v>
      </c>
      <c r="MD19" s="25">
        <f>'RIMS II Type II Employment'!MD19*VLOOKUP('Equation 4 Type II FTE'!$B19,'Equation 3 FTE Conversion'!$B$10:$E$32,4,FALSE)</f>
        <v>0.26837258936355712</v>
      </c>
      <c r="ME19" s="25">
        <f>'RIMS II Type II Employment'!ME19*VLOOKUP('Equation 4 Type II FTE'!$B19,'Equation 3 FTE Conversion'!$B$10:$E$32,4,FALSE)</f>
        <v>0.26639232781168265</v>
      </c>
      <c r="MF19" s="25">
        <f>'RIMS II Type II Employment'!MF19*VLOOKUP('Equation 4 Type II FTE'!$B19,'Equation 3 FTE Conversion'!$B$10:$E$32,4,FALSE)</f>
        <v>0.26988136006974717</v>
      </c>
      <c r="MG19" s="25">
        <f>'RIMS II Type II Employment'!MG19*VLOOKUP('Equation 4 Type II FTE'!$B19,'Equation 3 FTE Conversion'!$B$10:$E$32,4,FALSE)</f>
        <v>0.27553925021795994</v>
      </c>
      <c r="MH19" s="25">
        <f>'RIMS II Type II Employment'!MH19*VLOOKUP('Equation 4 Type II FTE'!$B19,'Equation 3 FTE Conversion'!$B$10:$E$32,4,FALSE)</f>
        <v>0.28723222319093289</v>
      </c>
      <c r="MI19" s="25">
        <f>'RIMS II Type II Employment'!MI19*VLOOKUP('Equation 4 Type II FTE'!$B19,'Equation 3 FTE Conversion'!$B$10:$E$32,4,FALSE)</f>
        <v>0.20283536181342635</v>
      </c>
      <c r="MJ19" s="25">
        <f>'RIMS II Type II Employment'!MJ19*VLOOKUP('Equation 4 Type II FTE'!$B19,'Equation 3 FTE Conversion'!$B$10:$E$32,4,FALSE)</f>
        <v>0.39444924149956412</v>
      </c>
      <c r="MK19" s="25">
        <f>'RIMS II Type II Employment'!MK19*VLOOKUP('Equation 4 Type II FTE'!$B19,'Equation 3 FTE Conversion'!$B$10:$E$32,4,FALSE)</f>
        <v>0.2425348910200523</v>
      </c>
      <c r="ML19" s="25">
        <f>'RIMS II Type II Employment'!ML19*VLOOKUP('Equation 4 Type II FTE'!$B19,'Equation 3 FTE Conversion'!$B$10:$E$32,4,FALSE)</f>
        <v>0.29147564080209243</v>
      </c>
      <c r="MM19" s="25">
        <f>'RIMS II Type II Employment'!MM19*VLOOKUP('Equation 4 Type II FTE'!$B19,'Equation 3 FTE Conversion'!$B$10:$E$32,4,FALSE)</f>
        <v>0.17416871839581519</v>
      </c>
      <c r="MN19" s="25">
        <f>'RIMS II Type II Employment'!MN19*VLOOKUP('Equation 4 Type II FTE'!$B19,'Equation 3 FTE Conversion'!$B$10:$E$32,4,FALSE)</f>
        <v>0.75438535309503063</v>
      </c>
      <c r="MO19" s="25">
        <f>'RIMS II Type II Employment'!MO19*VLOOKUP('Equation 4 Type II FTE'!$B19,'Equation 3 FTE Conversion'!$B$10:$E$32,4,FALSE)</f>
        <v>0.38351065387968614</v>
      </c>
      <c r="MP19" s="25">
        <f>'RIMS II Type II Employment'!MP19*VLOOKUP('Equation 4 Type II FTE'!$B19,'Equation 3 FTE Conversion'!$B$10:$E$32,4,FALSE)</f>
        <v>0.18218406277244989</v>
      </c>
      <c r="MQ19" s="25">
        <f>'RIMS II Type II Employment'!MQ19*VLOOKUP('Equation 4 Type II FTE'!$B19,'Equation 3 FTE Conversion'!$B$10:$E$32,4,FALSE)</f>
        <v>0.22273227550130775</v>
      </c>
      <c r="MR19" s="25">
        <f>'RIMS II Type II Employment'!MR19*VLOOKUP('Equation 4 Type II FTE'!$B19,'Equation 3 FTE Conversion'!$B$10:$E$32,4,FALSE)</f>
        <v>0.24357217088055796</v>
      </c>
      <c r="MS19" s="25">
        <f>'RIMS II Type II Employment'!MS19*VLOOKUP('Equation 4 Type II FTE'!$B19,'Equation 3 FTE Conversion'!$B$10:$E$32,4,FALSE)</f>
        <v>0.22094061028770709</v>
      </c>
      <c r="MT19" s="25">
        <f>'RIMS II Type II Employment'!MT19*VLOOKUP('Equation 4 Type II FTE'!$B19,'Equation 3 FTE Conversion'!$B$10:$E$32,4,FALSE)</f>
        <v>0.24800418482999131</v>
      </c>
      <c r="MU19" s="25">
        <f>'RIMS II Type II Employment'!MU19*VLOOKUP('Equation 4 Type II FTE'!$B19,'Equation 3 FTE Conversion'!$B$10:$E$32,4,FALSE)</f>
        <v>0.24706120313862251</v>
      </c>
      <c r="MV19" s="25">
        <f>'RIMS II Type II Employment'!MV19*VLOOKUP('Equation 4 Type II FTE'!$B19,'Equation 3 FTE Conversion'!$B$10:$E$32,4,FALSE)</f>
        <v>0.25215330427201399</v>
      </c>
      <c r="MW19" s="25">
        <f>'RIMS II Type II Employment'!MW19*VLOOKUP('Equation 4 Type II FTE'!$B19,'Equation 3 FTE Conversion'!$B$10:$E$32,4,FALSE)</f>
        <v>0.20924763731473409</v>
      </c>
      <c r="MX19" s="25">
        <f>'RIMS II Type II Employment'!MX19*VLOOKUP('Equation 4 Type II FTE'!$B19,'Equation 3 FTE Conversion'!$B$10:$E$32,4,FALSE)</f>
        <v>0.23404805579773322</v>
      </c>
      <c r="MY19" s="25">
        <f>'RIMS II Type II Employment'!MY19*VLOOKUP('Equation 4 Type II FTE'!$B19,'Equation 3 FTE Conversion'!$B$10:$E$32,4,FALSE)</f>
        <v>0.24046033129904099</v>
      </c>
      <c r="MZ19" s="25">
        <f>'RIMS II Type II Employment'!MZ19*VLOOKUP('Equation 4 Type II FTE'!$B19,'Equation 3 FTE Conversion'!$B$10:$E$32,4,FALSE)</f>
        <v>0.15427180470793375</v>
      </c>
      <c r="NA19" s="25">
        <f>'RIMS II Type II Employment'!NA19*VLOOKUP('Equation 4 Type II FTE'!$B19,'Equation 3 FTE Conversion'!$B$10:$E$32,4,FALSE)</f>
        <v>0.24960725370531822</v>
      </c>
      <c r="NB19" s="25">
        <f>'RIMS II Type II Employment'!NB19*VLOOKUP('Equation 4 Type II FTE'!$B19,'Equation 3 FTE Conversion'!$B$10:$E$32,4,FALSE)</f>
        <v>0.18020380122057542</v>
      </c>
      <c r="NC19" s="25">
        <f>'RIMS II Type II Employment'!NC19*VLOOKUP('Equation 4 Type II FTE'!$B19,'Equation 3 FTE Conversion'!$B$10:$E$32,4,FALSE)</f>
        <v>0.23621691368788145</v>
      </c>
      <c r="ND19" s="25">
        <f>'RIMS II Type II Employment'!ND19*VLOOKUP('Equation 4 Type II FTE'!$B19,'Equation 3 FTE Conversion'!$B$10:$E$32,4,FALSE)</f>
        <v>0.2876094158674804</v>
      </c>
      <c r="NE19" s="25">
        <f>'RIMS II Type II Employment'!NE19*VLOOKUP('Equation 4 Type II FTE'!$B19,'Equation 3 FTE Conversion'!$B$10:$E$32,4,FALSE)</f>
        <v>0.28204582388840455</v>
      </c>
      <c r="NF19" s="25">
        <f>'RIMS II Type II Employment'!NF19*VLOOKUP('Equation 4 Type II FTE'!$B19,'Equation 3 FTE Conversion'!$B$10:$E$32,4,FALSE)</f>
        <v>0.29967958151700091</v>
      </c>
      <c r="NG19" s="332">
        <f>'RIMS II Type II Employment'!NG19*VLOOKUP('Equation 4 Type II FTE'!$B19,'Equation 3 FTE Conversion'!$B$10:$E$32,4,FALSE)</f>
        <v>0.25799979075850044</v>
      </c>
      <c r="NH19" s="378">
        <f>'RIMS II Type II Employment'!NH19*VLOOKUP('Equation 4 Type II FTE'!$B19,'Equation 3 FTE Conversion'!$B$10:$E$32,4,FALSE)</f>
        <v>7.2908515431560597</v>
      </c>
      <c r="NI19" s="332">
        <f>'RIMS II Type II Employment'!NI19*VLOOKUP('Equation 4 Type II FTE'!$B19,'Equation 3 FTE Conversion'!$B$10:$E$32,4,FALSE)</f>
        <v>0.26507215344376639</v>
      </c>
      <c r="NJ19" s="334">
        <f>'RIMS II Type II Employment'!NJ19*VLOOKUP('Equation 4 Type II FTE'!$B19,'Equation 3 FTE Conversion'!$B$10:$E$32,4,FALSE)</f>
        <v>0.24800418482999131</v>
      </c>
    </row>
    <row r="20" spans="2:374" x14ac:dyDescent="0.3">
      <c r="B20" s="83" t="s">
        <v>565</v>
      </c>
      <c r="C20" s="25">
        <f>'RIMS II Type II Employment'!C20*VLOOKUP('Equation 4 Type II FTE'!$B20,'Equation 3 FTE Conversion'!$B$10:$E$32,4,FALSE)</f>
        <v>6.7882167832167842E-2</v>
      </c>
      <c r="D20" s="25">
        <f>'RIMS II Type II Employment'!D20*VLOOKUP('Equation 4 Type II FTE'!$B20,'Equation 3 FTE Conversion'!$B$10:$E$32,4,FALSE)</f>
        <v>7.4540909090909088E-2</v>
      </c>
      <c r="E20" s="25">
        <f>'RIMS II Type II Employment'!E20*VLOOKUP('Equation 4 Type II FTE'!$B20,'Equation 3 FTE Conversion'!$B$10:$E$32,4,FALSE)</f>
        <v>6.8252097902097908E-2</v>
      </c>
      <c r="F20" s="25">
        <f>'RIMS II Type II Employment'!F20*VLOOKUP('Equation 4 Type II FTE'!$B20,'Equation 3 FTE Conversion'!$B$10:$E$32,4,FALSE)</f>
        <v>9.5904370629370628E-2</v>
      </c>
      <c r="G20" s="25">
        <f>'RIMS II Type II Employment'!G20*VLOOKUP('Equation 4 Type II FTE'!$B20,'Equation 3 FTE Conversion'!$B$10:$E$32,4,FALSE)</f>
        <v>7.1211538461538451E-2</v>
      </c>
      <c r="H20" s="25">
        <f>'RIMS II Type II Employment'!H20*VLOOKUP('Equation 4 Type II FTE'!$B20,'Equation 3 FTE Conversion'!$B$10:$E$32,4,FALSE)</f>
        <v>7.8980069930069924E-2</v>
      </c>
      <c r="I20" s="25">
        <f>'RIMS II Type II Employment'!I20*VLOOKUP('Equation 4 Type II FTE'!$B20,'Equation 3 FTE Conversion'!$B$10:$E$32,4,FALSE)</f>
        <v>5.3454895104895102E-2</v>
      </c>
      <c r="J20" s="25">
        <f>'RIMS II Type II Employment'!J20*VLOOKUP('Equation 4 Type II FTE'!$B20,'Equation 3 FTE Conversion'!$B$10:$E$32,4,FALSE)</f>
        <v>7.7130419580419579E-2</v>
      </c>
      <c r="K20" s="25">
        <f>'RIMS II Type II Employment'!K20*VLOOKUP('Equation 4 Type II FTE'!$B20,'Equation 3 FTE Conversion'!$B$10:$E$32,4,FALSE)</f>
        <v>4.836835664335664E-2</v>
      </c>
      <c r="L20" s="25">
        <f>'RIMS II Type II Employment'!L20*VLOOKUP('Equation 4 Type II FTE'!$B20,'Equation 3 FTE Conversion'!$B$10:$E$32,4,FALSE)</f>
        <v>9.5164510489510495E-2</v>
      </c>
      <c r="M20" s="25">
        <f>'RIMS II Type II Employment'!M20*VLOOKUP('Equation 4 Type II FTE'!$B20,'Equation 3 FTE Conversion'!$B$10:$E$32,4,FALSE)</f>
        <v>5.484213286713286E-2</v>
      </c>
      <c r="N20" s="25">
        <f>'RIMS II Type II Employment'!N20*VLOOKUP('Equation 4 Type II FTE'!$B20,'Equation 3 FTE Conversion'!$B$10:$E$32,4,FALSE)</f>
        <v>0.10219318181818182</v>
      </c>
      <c r="O20" s="25">
        <f>'RIMS II Type II Employment'!O20*VLOOKUP('Equation 4 Type II FTE'!$B20,'Equation 3 FTE Conversion'!$B$10:$E$32,4,FALSE)</f>
        <v>7.1673951048951051E-2</v>
      </c>
      <c r="P20" s="25">
        <f>'RIMS II Type II Employment'!P20*VLOOKUP('Equation 4 Type II FTE'!$B20,'Equation 3 FTE Conversion'!$B$10:$E$32,4,FALSE)</f>
        <v>5.3732342657342655E-2</v>
      </c>
      <c r="Q20" s="25">
        <f>'RIMS II Type II Employment'!Q20*VLOOKUP('Equation 4 Type II FTE'!$B20,'Equation 3 FTE Conversion'!$B$10:$E$32,4,FALSE)</f>
        <v>0</v>
      </c>
      <c r="R20" s="25">
        <f>'RIMS II Type II Employment'!R20*VLOOKUP('Equation 4 Type II FTE'!$B20,'Equation 3 FTE Conversion'!$B$10:$E$32,4,FALSE)</f>
        <v>5.4749650349650347E-2</v>
      </c>
      <c r="S20" s="25">
        <f>'RIMS II Type II Employment'!S20*VLOOKUP('Equation 4 Type II FTE'!$B20,'Equation 3 FTE Conversion'!$B$10:$E$32,4,FALSE)</f>
        <v>7.2691258741258744E-2</v>
      </c>
      <c r="T20" s="25">
        <f>'RIMS II Type II Employment'!T20*VLOOKUP('Equation 4 Type II FTE'!$B20,'Equation 3 FTE Conversion'!$B$10:$E$32,4,FALSE)</f>
        <v>6.7512237762237762E-2</v>
      </c>
      <c r="U20" s="25">
        <f>'RIMS II Type II Employment'!U20*VLOOKUP('Equation 4 Type II FTE'!$B20,'Equation 3 FTE Conversion'!$B$10:$E$32,4,FALSE)</f>
        <v>8.9800524475524474E-2</v>
      </c>
      <c r="V20" s="25">
        <f>'RIMS II Type II Employment'!V20*VLOOKUP('Equation 4 Type II FTE'!$B20,'Equation 3 FTE Conversion'!$B$10:$E$32,4,FALSE)</f>
        <v>0.10145332167832168</v>
      </c>
      <c r="W20" s="25">
        <f>'RIMS II Type II Employment'!W20*VLOOKUP('Equation 4 Type II FTE'!$B20,'Equation 3 FTE Conversion'!$B$10:$E$32,4,FALSE)</f>
        <v>6.0945979020979021E-2</v>
      </c>
      <c r="X20" s="25">
        <f>'RIMS II Type II Employment'!X20*VLOOKUP('Equation 4 Type II FTE'!$B20,'Equation 3 FTE Conversion'!$B$10:$E$32,4,FALSE)</f>
        <v>5.7246678321678318E-2</v>
      </c>
      <c r="Y20" s="25">
        <f>'RIMS II Type II Employment'!Y20*VLOOKUP('Equation 4 Type II FTE'!$B20,'Equation 3 FTE Conversion'!$B$10:$E$32,4,FALSE)</f>
        <v>6.4367832167832165E-2</v>
      </c>
      <c r="Z20" s="25">
        <f>'RIMS II Type II Employment'!Z20*VLOOKUP('Equation 4 Type II FTE'!$B20,'Equation 3 FTE Conversion'!$B$10:$E$32,4,FALSE)</f>
        <v>0.11782272727272729</v>
      </c>
      <c r="AA20" s="25">
        <f>'RIMS II Type II Employment'!AA20*VLOOKUP('Equation 4 Type II FTE'!$B20,'Equation 3 FTE Conversion'!$B$10:$E$32,4,FALSE)</f>
        <v>9.7476573426573412E-2</v>
      </c>
      <c r="AB20" s="25">
        <f>'RIMS II Type II Employment'!AB20*VLOOKUP('Equation 4 Type II FTE'!$B20,'Equation 3 FTE Conversion'!$B$10:$E$32,4,FALSE)</f>
        <v>0.1132910839160839</v>
      </c>
      <c r="AC20" s="25">
        <f>'RIMS II Type II Employment'!AC20*VLOOKUP('Equation 4 Type II FTE'!$B20,'Equation 3 FTE Conversion'!$B$10:$E$32,4,FALSE)</f>
        <v>8.4436538461538466E-2</v>
      </c>
      <c r="AD20" s="25">
        <f>'RIMS II Type II Employment'!AD20*VLOOKUP('Equation 4 Type II FTE'!$B20,'Equation 3 FTE Conversion'!$B$10:$E$32,4,FALSE)</f>
        <v>7.2413811188811184E-2</v>
      </c>
      <c r="AE20" s="25">
        <f>'RIMS II Type II Employment'!AE20*VLOOKUP('Equation 4 Type II FTE'!$B20,'Equation 3 FTE Conversion'!$B$10:$E$32,4,FALSE)</f>
        <v>6.6402447552447549E-2</v>
      </c>
      <c r="AF20" s="25">
        <f>'RIMS II Type II Employment'!AF20*VLOOKUP('Equation 4 Type II FTE'!$B20,'Equation 3 FTE Conversion'!$B$10:$E$32,4,FALSE)</f>
        <v>8.4344055944055946E-2</v>
      </c>
      <c r="AG20" s="25">
        <f>'RIMS II Type II Employment'!AG20*VLOOKUP('Equation 4 Type II FTE'!$B20,'Equation 3 FTE Conversion'!$B$10:$E$32,4,FALSE)</f>
        <v>8.3419230769230773E-2</v>
      </c>
      <c r="AH20" s="25">
        <f>'RIMS II Type II Employment'!AH20*VLOOKUP('Equation 4 Type II FTE'!$B20,'Equation 3 FTE Conversion'!$B$10:$E$32,4,FALSE)</f>
        <v>8.5453846153846144E-2</v>
      </c>
      <c r="AI20" s="25">
        <f>'RIMS II Type II Employment'!AI20*VLOOKUP('Equation 4 Type II FTE'!$B20,'Equation 3 FTE Conversion'!$B$10:$E$32,4,FALSE)</f>
        <v>7.6575524475524473E-2</v>
      </c>
      <c r="AJ20" s="25">
        <f>'RIMS II Type II Employment'!AJ20*VLOOKUP('Equation 4 Type II FTE'!$B20,'Equation 3 FTE Conversion'!$B$10:$E$32,4,FALSE)</f>
        <v>6.5662587412587403E-2</v>
      </c>
      <c r="AK20" s="25">
        <f>'RIMS II Type II Employment'!AK20*VLOOKUP('Equation 4 Type II FTE'!$B20,'Equation 3 FTE Conversion'!$B$10:$E$32,4,FALSE)</f>
        <v>9.3129895104895097E-2</v>
      </c>
      <c r="AL20" s="25">
        <f>'RIMS II Type II Employment'!AL20*VLOOKUP('Equation 4 Type II FTE'!$B20,'Equation 3 FTE Conversion'!$B$10:$E$32,4,FALSE)</f>
        <v>9.2944930069930071E-2</v>
      </c>
      <c r="AM20" s="25">
        <f>'RIMS II Type II Employment'!AM20*VLOOKUP('Equation 4 Type II FTE'!$B20,'Equation 3 FTE Conversion'!$B$10:$E$32,4,FALSE)</f>
        <v>9.7476573426573412E-2</v>
      </c>
      <c r="AN20" s="25">
        <f>'RIMS II Type II Employment'!AN20*VLOOKUP('Equation 4 Type II FTE'!$B20,'Equation 3 FTE Conversion'!$B$10:$E$32,4,FALSE)</f>
        <v>5.2345104895104889E-2</v>
      </c>
      <c r="AO20" s="25">
        <f>'RIMS II Type II Employment'!AO20*VLOOKUP('Equation 4 Type II FTE'!$B20,'Equation 3 FTE Conversion'!$B$10:$E$32,4,FALSE)</f>
        <v>5.0310489510489505E-2</v>
      </c>
      <c r="AP20" s="25">
        <f>'RIMS II Type II Employment'!AP20*VLOOKUP('Equation 4 Type II FTE'!$B20,'Equation 3 FTE Conversion'!$B$10:$E$32,4,FALSE)</f>
        <v>9.5811888111888108E-2</v>
      </c>
      <c r="AQ20" s="25">
        <f>'RIMS II Type II Employment'!AQ20*VLOOKUP('Equation 4 Type II FTE'!$B20,'Equation 3 FTE Conversion'!$B$10:$E$32,4,FALSE)</f>
        <v>6.2055769230769234E-2</v>
      </c>
      <c r="AR20" s="25">
        <f>'RIMS II Type II Employment'!AR20*VLOOKUP('Equation 4 Type II FTE'!$B20,'Equation 3 FTE Conversion'!$B$10:$E$32,4,FALSE)</f>
        <v>6.6587412587412576E-2</v>
      </c>
      <c r="AS20" s="25">
        <f>'RIMS II Type II Employment'!AS20*VLOOKUP('Equation 4 Type II FTE'!$B20,'Equation 3 FTE Conversion'!$B$10:$E$32,4,FALSE)</f>
        <v>7.1581468531468531E-2</v>
      </c>
      <c r="AT20" s="25">
        <f>'RIMS II Type II Employment'!AT20*VLOOKUP('Equation 4 Type II FTE'!$B20,'Equation 3 FTE Conversion'!$B$10:$E$32,4,FALSE)</f>
        <v>6.0483566433566428E-2</v>
      </c>
      <c r="AU20" s="25">
        <f>'RIMS II Type II Employment'!AU20*VLOOKUP('Equation 4 Type II FTE'!$B20,'Equation 3 FTE Conversion'!$B$10:$E$32,4,FALSE)</f>
        <v>5.4657167832167827E-2</v>
      </c>
      <c r="AV20" s="25">
        <f>'RIMS II Type II Employment'!AV20*VLOOKUP('Equation 4 Type II FTE'!$B20,'Equation 3 FTE Conversion'!$B$10:$E$32,4,FALSE)</f>
        <v>7.1673951048951051E-2</v>
      </c>
      <c r="AW20" s="25">
        <f>'RIMS II Type II Employment'!AW20*VLOOKUP('Equation 4 Type II FTE'!$B20,'Equation 3 FTE Conversion'!$B$10:$E$32,4,FALSE)</f>
        <v>5.2345104895104889E-2</v>
      </c>
      <c r="AX20" s="25">
        <f>'RIMS II Type II Employment'!AX20*VLOOKUP('Equation 4 Type II FTE'!$B20,'Equation 3 FTE Conversion'!$B$10:$E$32,4,FALSE)</f>
        <v>5.6691783216783212E-2</v>
      </c>
      <c r="AY20" s="25">
        <f>'RIMS II Type II Employment'!AY20*VLOOKUP('Equation 4 Type II FTE'!$B20,'Equation 3 FTE Conversion'!$B$10:$E$32,4,FALSE)</f>
        <v>4.1154720279720274E-2</v>
      </c>
      <c r="AZ20" s="25">
        <f>'RIMS II Type II Employment'!AZ20*VLOOKUP('Equation 4 Type II FTE'!$B20,'Equation 3 FTE Conversion'!$B$10:$E$32,4,FALSE)</f>
        <v>5.0033041958041959E-2</v>
      </c>
      <c r="BA20" s="25">
        <f>'RIMS II Type II Employment'!BA20*VLOOKUP('Equation 4 Type II FTE'!$B20,'Equation 3 FTE Conversion'!$B$10:$E$32,4,FALSE)</f>
        <v>5.179020979020979E-2</v>
      </c>
      <c r="BB20" s="25">
        <f>'RIMS II Type II Employment'!BB20*VLOOKUP('Equation 4 Type II FTE'!$B20,'Equation 3 FTE Conversion'!$B$10:$E$32,4,FALSE)</f>
        <v>6.6032517482517483E-2</v>
      </c>
      <c r="BC20" s="25">
        <f>'RIMS II Type II Employment'!BC20*VLOOKUP('Equation 4 Type II FTE'!$B20,'Equation 3 FTE Conversion'!$B$10:$E$32,4,FALSE)</f>
        <v>8.1199650349650349E-2</v>
      </c>
      <c r="BD20" s="25">
        <f>'RIMS II Type II Employment'!BD20*VLOOKUP('Equation 4 Type II FTE'!$B20,'Equation 3 FTE Conversion'!$B$10:$E$32,4,FALSE)</f>
        <v>5.7524125874125871E-2</v>
      </c>
      <c r="BE20" s="25">
        <f>'RIMS II Type II Employment'!BE20*VLOOKUP('Equation 4 Type II FTE'!$B20,'Equation 3 FTE Conversion'!$B$10:$E$32,4,FALSE)</f>
        <v>7.2136363636363637E-2</v>
      </c>
      <c r="BF20" s="25">
        <f>'RIMS II Type II Employment'!BF20*VLOOKUP('Equation 4 Type II FTE'!$B20,'Equation 3 FTE Conversion'!$B$10:$E$32,4,FALSE)</f>
        <v>7.6113111888111887E-2</v>
      </c>
      <c r="BG20" s="25">
        <f>'RIMS II Type II Employment'!BG20*VLOOKUP('Equation 4 Type II FTE'!$B20,'Equation 3 FTE Conversion'!$B$10:$E$32,4,FALSE)</f>
        <v>0.10820454545454546</v>
      </c>
      <c r="BH20" s="25">
        <f>'RIMS II Type II Employment'!BH20*VLOOKUP('Equation 4 Type II FTE'!$B20,'Equation 3 FTE Conversion'!$B$10:$E$32,4,FALSE)</f>
        <v>7.9442482517482524E-2</v>
      </c>
      <c r="BI20" s="25">
        <f>'RIMS II Type II Employment'!BI20*VLOOKUP('Equation 4 Type II FTE'!$B20,'Equation 3 FTE Conversion'!$B$10:$E$32,4,FALSE)</f>
        <v>9.3684790209790203E-2</v>
      </c>
      <c r="BJ20" s="25">
        <f>'RIMS II Type II Employment'!BJ20*VLOOKUP('Equation 4 Type II FTE'!$B20,'Equation 3 FTE Conversion'!$B$10:$E$32,4,FALSE)</f>
        <v>7.1488986013986011E-2</v>
      </c>
      <c r="BK20" s="25">
        <f>'RIMS II Type II Employment'!BK20*VLOOKUP('Equation 4 Type II FTE'!$B20,'Equation 3 FTE Conversion'!$B$10:$E$32,4,FALSE)</f>
        <v>7.2413811188811184E-2</v>
      </c>
      <c r="BL20" s="25">
        <f>'RIMS II Type II Employment'!BL20*VLOOKUP('Equation 4 Type II FTE'!$B20,'Equation 3 FTE Conversion'!$B$10:$E$32,4,FALSE)</f>
        <v>5.4564685314685307E-2</v>
      </c>
      <c r="BM20" s="25">
        <f>'RIMS II Type II Employment'!BM20*VLOOKUP('Equation 4 Type II FTE'!$B20,'Equation 3 FTE Conversion'!$B$10:$E$32,4,FALSE)</f>
        <v>8.8968181818181807E-2</v>
      </c>
      <c r="BN20" s="25">
        <f>'RIMS II Type II Employment'!BN20*VLOOKUP('Equation 4 Type II FTE'!$B20,'Equation 3 FTE Conversion'!$B$10:$E$32,4,FALSE)</f>
        <v>8.0182342657342656E-2</v>
      </c>
      <c r="BO20" s="25">
        <f>'RIMS II Type II Employment'!BO20*VLOOKUP('Equation 4 Type II FTE'!$B20,'Equation 3 FTE Conversion'!$B$10:$E$32,4,FALSE)</f>
        <v>0.10543006993006993</v>
      </c>
      <c r="BP20" s="25">
        <f>'RIMS II Type II Employment'!BP20*VLOOKUP('Equation 4 Type II FTE'!$B20,'Equation 3 FTE Conversion'!$B$10:$E$32,4,FALSE)</f>
        <v>7.4725874125874114E-2</v>
      </c>
      <c r="BQ20" s="25">
        <f>'RIMS II Type II Employment'!BQ20*VLOOKUP('Equation 4 Type II FTE'!$B20,'Equation 3 FTE Conversion'!$B$10:$E$32,4,FALSE)</f>
        <v>7.5188286713286714E-2</v>
      </c>
      <c r="BR20" s="25">
        <f>'RIMS II Type II Employment'!BR20*VLOOKUP('Equation 4 Type II FTE'!$B20,'Equation 3 FTE Conversion'!$B$10:$E$32,4,FALSE)</f>
        <v>7.0379195804195799E-2</v>
      </c>
      <c r="BS20" s="25">
        <f>'RIMS II Type II Employment'!BS20*VLOOKUP('Equation 4 Type II FTE'!$B20,'Equation 3 FTE Conversion'!$B$10:$E$32,4,FALSE)</f>
        <v>7.8055244755244751E-2</v>
      </c>
      <c r="BT20" s="25">
        <f>'RIMS II Type II Employment'!BT20*VLOOKUP('Equation 4 Type II FTE'!$B20,'Equation 3 FTE Conversion'!$B$10:$E$32,4,FALSE)</f>
        <v>7.306118881118881E-2</v>
      </c>
      <c r="BU20" s="25">
        <f>'RIMS II Type II Employment'!BU20*VLOOKUP('Equation 4 Type II FTE'!$B20,'Equation 3 FTE Conversion'!$B$10:$E$32,4,FALSE)</f>
        <v>6.7604720279720282E-2</v>
      </c>
      <c r="BV20" s="25">
        <f>'RIMS II Type II Employment'!BV20*VLOOKUP('Equation 4 Type II FTE'!$B20,'Equation 3 FTE Conversion'!$B$10:$E$32,4,FALSE)</f>
        <v>7.9442482517482524E-2</v>
      </c>
      <c r="BW20" s="25">
        <f>'RIMS II Type II Employment'!BW20*VLOOKUP('Equation 4 Type II FTE'!$B20,'Equation 3 FTE Conversion'!$B$10:$E$32,4,FALSE)</f>
        <v>8.8228321678321675E-2</v>
      </c>
      <c r="BX20" s="25">
        <f>'RIMS II Type II Employment'!BX20*VLOOKUP('Equation 4 Type II FTE'!$B20,'Equation 3 FTE Conversion'!$B$10:$E$32,4,FALSE)</f>
        <v>6.1315909090909088E-2</v>
      </c>
      <c r="BY20" s="25">
        <f>'RIMS II Type II Employment'!BY20*VLOOKUP('Equation 4 Type II FTE'!$B20,'Equation 3 FTE Conversion'!$B$10:$E$32,4,FALSE)</f>
        <v>5.6784265734265732E-2</v>
      </c>
      <c r="BZ20" s="25">
        <f>'RIMS II Type II Employment'!BZ20*VLOOKUP('Equation 4 Type II FTE'!$B20,'Equation 3 FTE Conversion'!$B$10:$E$32,4,FALSE)</f>
        <v>5.5397027972027973E-2</v>
      </c>
      <c r="CA20" s="25">
        <f>'RIMS II Type II Employment'!CA20*VLOOKUP('Equation 4 Type II FTE'!$B20,'Equation 3 FTE Conversion'!$B$10:$E$32,4,FALSE)</f>
        <v>7.8425174825174818E-2</v>
      </c>
      <c r="CB20" s="25">
        <f>'RIMS II Type II Employment'!CB20*VLOOKUP('Equation 4 Type II FTE'!$B20,'Equation 3 FTE Conversion'!$B$10:$E$32,4,FALSE)</f>
        <v>8.4621503496503492E-2</v>
      </c>
      <c r="CC20" s="25">
        <f>'RIMS II Type II Employment'!CC20*VLOOKUP('Equation 4 Type II FTE'!$B20,'Equation 3 FTE Conversion'!$B$10:$E$32,4,FALSE)</f>
        <v>9.026293706293706E-2</v>
      </c>
      <c r="CD20" s="25">
        <f>'RIMS II Type II Employment'!CD20*VLOOKUP('Equation 4 Type II FTE'!$B20,'Equation 3 FTE Conversion'!$B$10:$E$32,4,FALSE)</f>
        <v>0.13853881118881117</v>
      </c>
      <c r="CE20" s="25">
        <f>'RIMS II Type II Employment'!CE20*VLOOKUP('Equation 4 Type II FTE'!$B20,'Equation 3 FTE Conversion'!$B$10:$E$32,4,FALSE)</f>
        <v>9.7754020979020972E-2</v>
      </c>
      <c r="CF20" s="25">
        <f>'RIMS II Type II Employment'!CF20*VLOOKUP('Equation 4 Type II FTE'!$B20,'Equation 3 FTE Conversion'!$B$10:$E$32,4,FALSE)</f>
        <v>8.5361363636363624E-2</v>
      </c>
      <c r="CG20" s="25">
        <f>'RIMS II Type II Employment'!CG20*VLOOKUP('Equation 4 Type II FTE'!$B20,'Equation 3 FTE Conversion'!$B$10:$E$32,4,FALSE)</f>
        <v>8.9338111888111887E-2</v>
      </c>
      <c r="CH20" s="25">
        <f>'RIMS II Type II Employment'!CH20*VLOOKUP('Equation 4 Type II FTE'!$B20,'Equation 3 FTE Conversion'!$B$10:$E$32,4,FALSE)</f>
        <v>6.1130944055944061E-2</v>
      </c>
      <c r="CI20" s="25">
        <f>'RIMS II Type II Employment'!CI20*VLOOKUP('Equation 4 Type II FTE'!$B20,'Equation 3 FTE Conversion'!$B$10:$E$32,4,FALSE)</f>
        <v>7.296870629370629E-2</v>
      </c>
      <c r="CJ20" s="25">
        <f>'RIMS II Type II Employment'!CJ20*VLOOKUP('Equation 4 Type II FTE'!$B20,'Equation 3 FTE Conversion'!$B$10:$E$32,4,FALSE)</f>
        <v>0.10228566433566434</v>
      </c>
      <c r="CK20" s="25">
        <f>'RIMS II Type II Employment'!CK20*VLOOKUP('Equation 4 Type II FTE'!$B20,'Equation 3 FTE Conversion'!$B$10:$E$32,4,FALSE)</f>
        <v>0.10931433566433565</v>
      </c>
      <c r="CL20" s="25">
        <f>'RIMS II Type II Employment'!CL20*VLOOKUP('Equation 4 Type II FTE'!$B20,'Equation 3 FTE Conversion'!$B$10:$E$32,4,FALSE)</f>
        <v>9.4424650349650349E-2</v>
      </c>
      <c r="CM20" s="25">
        <f>'RIMS II Type II Employment'!CM20*VLOOKUP('Equation 4 Type II FTE'!$B20,'Equation 3 FTE Conversion'!$B$10:$E$32,4,FALSE)</f>
        <v>9.0817832167832166E-2</v>
      </c>
      <c r="CN20" s="25">
        <f>'RIMS II Type II Employment'!CN20*VLOOKUP('Equation 4 Type II FTE'!$B20,'Equation 3 FTE Conversion'!$B$10:$E$32,4,FALSE)</f>
        <v>6.24256993006993E-2</v>
      </c>
      <c r="CO20" s="25">
        <f>'RIMS II Type II Employment'!CO20*VLOOKUP('Equation 4 Type II FTE'!$B20,'Equation 3 FTE Conversion'!$B$10:$E$32,4,FALSE)</f>
        <v>6.7419755244755242E-2</v>
      </c>
      <c r="CP20" s="25">
        <f>'RIMS II Type II Employment'!CP20*VLOOKUP('Equation 4 Type II FTE'!$B20,'Equation 3 FTE Conversion'!$B$10:$E$32,4,FALSE)</f>
        <v>7.0749125874125865E-2</v>
      </c>
      <c r="CQ20" s="25">
        <f>'RIMS II Type II Employment'!CQ20*VLOOKUP('Equation 4 Type II FTE'!$B20,'Equation 3 FTE Conversion'!$B$10:$E$32,4,FALSE)</f>
        <v>6.1778321678321674E-2</v>
      </c>
      <c r="CR20" s="25">
        <f>'RIMS II Type II Employment'!CR20*VLOOKUP('Equation 4 Type II FTE'!$B20,'Equation 3 FTE Conversion'!$B$10:$E$32,4,FALSE)</f>
        <v>6.5570104895104897E-2</v>
      </c>
      <c r="CS20" s="25">
        <f>'RIMS II Type II Employment'!CS20*VLOOKUP('Equation 4 Type II FTE'!$B20,'Equation 3 FTE Conversion'!$B$10:$E$32,4,FALSE)</f>
        <v>7.1673951048951051E-2</v>
      </c>
      <c r="CT20" s="25">
        <f>'RIMS II Type II Employment'!CT20*VLOOKUP('Equation 4 Type II FTE'!$B20,'Equation 3 FTE Conversion'!$B$10:$E$32,4,FALSE)</f>
        <v>6.5200174825174817E-2</v>
      </c>
      <c r="CU20" s="25">
        <f>'RIMS II Type II Employment'!CU20*VLOOKUP('Equation 4 Type II FTE'!$B20,'Equation 3 FTE Conversion'!$B$10:$E$32,4,FALSE)</f>
        <v>7.0379195804195799E-2</v>
      </c>
      <c r="CV20" s="25">
        <f>'RIMS II Type II Employment'!CV20*VLOOKUP('Equation 4 Type II FTE'!$B20,'Equation 3 FTE Conversion'!$B$10:$E$32,4,FALSE)</f>
        <v>9.3499825174825163E-2</v>
      </c>
      <c r="CW20" s="25">
        <f>'RIMS II Type II Employment'!CW20*VLOOKUP('Equation 4 Type II FTE'!$B20,'Equation 3 FTE Conversion'!$B$10:$E$32,4,FALSE)</f>
        <v>8.5268881118881118E-2</v>
      </c>
      <c r="CX20" s="25">
        <f>'RIMS II Type II Employment'!CX20*VLOOKUP('Equation 4 Type II FTE'!$B20,'Equation 3 FTE Conversion'!$B$10:$E$32,4,FALSE)</f>
        <v>7.7222902097902099E-2</v>
      </c>
      <c r="CY20" s="25">
        <f>'RIMS II Type II Employment'!CY20*VLOOKUP('Equation 4 Type II FTE'!$B20,'Equation 3 FTE Conversion'!$B$10:$E$32,4,FALSE)</f>
        <v>7.5743181818181821E-2</v>
      </c>
      <c r="CZ20" s="25">
        <f>'RIMS II Type II Employment'!CZ20*VLOOKUP('Equation 4 Type II FTE'!$B20,'Equation 3 FTE Conversion'!$B$10:$E$32,4,FALSE)</f>
        <v>9.664423076923076E-2</v>
      </c>
      <c r="DA20" s="25">
        <f>'RIMS II Type II Employment'!DA20*VLOOKUP('Equation 4 Type II FTE'!$B20,'Equation 3 FTE Conversion'!$B$10:$E$32,4,FALSE)</f>
        <v>0.14196066433566432</v>
      </c>
      <c r="DB20" s="25">
        <f>'RIMS II Type II Employment'!DB20*VLOOKUP('Equation 4 Type II FTE'!$B20,'Equation 3 FTE Conversion'!$B$10:$E$32,4,FALSE)</f>
        <v>6.5755069930069923E-2</v>
      </c>
      <c r="DC20" s="25">
        <f>'RIMS II Type II Employment'!DC20*VLOOKUP('Equation 4 Type II FTE'!$B20,'Equation 3 FTE Conversion'!$B$10:$E$32,4,FALSE)</f>
        <v>9.5256993006993002E-2</v>
      </c>
      <c r="DD20" s="25">
        <f>'RIMS II Type II Employment'!DD20*VLOOKUP('Equation 4 Type II FTE'!$B20,'Equation 3 FTE Conversion'!$B$10:$E$32,4,FALSE)</f>
        <v>7.1119055944055931E-2</v>
      </c>
      <c r="DE20" s="25">
        <f>'RIMS II Type II Employment'!DE20*VLOOKUP('Equation 4 Type II FTE'!$B20,'Equation 3 FTE Conversion'!$B$10:$E$32,4,FALSE)</f>
        <v>0.11569562937062935</v>
      </c>
      <c r="DF20" s="25">
        <f>'RIMS II Type II Employment'!DF20*VLOOKUP('Equation 4 Type II FTE'!$B20,'Equation 3 FTE Conversion'!$B$10:$E$32,4,FALSE)</f>
        <v>8.3049300699300707E-2</v>
      </c>
      <c r="DG20" s="25">
        <f>'RIMS II Type II Employment'!DG20*VLOOKUP('Equation 4 Type II FTE'!$B20,'Equation 3 FTE Conversion'!$B$10:$E$32,4,FALSE)</f>
        <v>9.5996853146853148E-2</v>
      </c>
      <c r="DH20" s="25">
        <f>'RIMS II Type II Employment'!DH20*VLOOKUP('Equation 4 Type II FTE'!$B20,'Equation 3 FTE Conversion'!$B$10:$E$32,4,FALSE)</f>
        <v>0.11504825174825174</v>
      </c>
      <c r="DI20" s="25">
        <f>'RIMS II Type II Employment'!DI20*VLOOKUP('Equation 4 Type II FTE'!$B20,'Equation 3 FTE Conversion'!$B$10:$E$32,4,FALSE)</f>
        <v>5.7616608391608391E-2</v>
      </c>
      <c r="DJ20" s="25">
        <f>'RIMS II Type II Employment'!DJ20*VLOOKUP('Equation 4 Type II FTE'!$B20,'Equation 3 FTE Conversion'!$B$10:$E$32,4,FALSE)</f>
        <v>7.8240209790209778E-2</v>
      </c>
      <c r="DK20" s="25">
        <f>'RIMS II Type II Employment'!DK20*VLOOKUP('Equation 4 Type II FTE'!$B20,'Equation 3 FTE Conversion'!$B$10:$E$32,4,FALSE)</f>
        <v>0.12059720279720278</v>
      </c>
      <c r="DL20" s="25">
        <f>'RIMS II Type II Employment'!DL20*VLOOKUP('Equation 4 Type II FTE'!$B20,'Equation 3 FTE Conversion'!$B$10:$E$32,4,FALSE)</f>
        <v>0.12568374125874124</v>
      </c>
      <c r="DM20" s="25">
        <f>'RIMS II Type II Employment'!DM20*VLOOKUP('Equation 4 Type II FTE'!$B20,'Equation 3 FTE Conversion'!$B$10:$E$32,4,FALSE)</f>
        <v>4.0137412587412588E-2</v>
      </c>
      <c r="DN20" s="25">
        <f>'RIMS II Type II Employment'!DN20*VLOOKUP('Equation 4 Type II FTE'!$B20,'Equation 3 FTE Conversion'!$B$10:$E$32,4,FALSE)</f>
        <v>0.19180874125874126</v>
      </c>
      <c r="DO20" s="25">
        <f>'RIMS II Type II Employment'!DO20*VLOOKUP('Equation 4 Type II FTE'!$B20,'Equation 3 FTE Conversion'!$B$10:$E$32,4,FALSE)</f>
        <v>7.2783741258741264E-2</v>
      </c>
      <c r="DP20" s="25">
        <f>'RIMS II Type II Employment'!DP20*VLOOKUP('Equation 4 Type II FTE'!$B20,'Equation 3 FTE Conversion'!$B$10:$E$32,4,FALSE)</f>
        <v>7.6575524475524473E-2</v>
      </c>
      <c r="DQ20" s="25">
        <f>'RIMS II Type II Employment'!DQ20*VLOOKUP('Equation 4 Type II FTE'!$B20,'Equation 3 FTE Conversion'!$B$10:$E$32,4,FALSE)</f>
        <v>6.9639335664335666E-2</v>
      </c>
      <c r="DR20" s="25">
        <f>'RIMS II Type II Employment'!DR20*VLOOKUP('Equation 4 Type II FTE'!$B20,'Equation 3 FTE Conversion'!$B$10:$E$32,4,FALSE)</f>
        <v>0.11347604895104894</v>
      </c>
      <c r="DS20" s="25">
        <f>'RIMS II Type II Employment'!DS20*VLOOKUP('Equation 4 Type II FTE'!$B20,'Equation 3 FTE Conversion'!$B$10:$E$32,4,FALSE)</f>
        <v>8.4991433566433558E-2</v>
      </c>
      <c r="DT20" s="25">
        <f>'RIMS II Type II Employment'!DT20*VLOOKUP('Equation 4 Type II FTE'!$B20,'Equation 3 FTE Conversion'!$B$10:$E$32,4,FALSE)</f>
        <v>8.5268881118881118E-2</v>
      </c>
      <c r="DU20" s="25">
        <f>'RIMS II Type II Employment'!DU20*VLOOKUP('Equation 4 Type II FTE'!$B20,'Equation 3 FTE Conversion'!$B$10:$E$32,4,FALSE)</f>
        <v>8.1292132867132869E-2</v>
      </c>
      <c r="DV20" s="25">
        <f>'RIMS II Type II Employment'!DV20*VLOOKUP('Equation 4 Type II FTE'!$B20,'Equation 3 FTE Conversion'!$B$10:$E$32,4,FALSE)</f>
        <v>7.0749125874125865E-2</v>
      </c>
      <c r="DW20" s="25">
        <f>'RIMS II Type II Employment'!DW20*VLOOKUP('Equation 4 Type II FTE'!$B20,'Equation 3 FTE Conversion'!$B$10:$E$32,4,FALSE)</f>
        <v>4.9663111888111885E-2</v>
      </c>
      <c r="DX20" s="25">
        <f>'RIMS II Type II Employment'!DX20*VLOOKUP('Equation 4 Type II FTE'!$B20,'Equation 3 FTE Conversion'!$B$10:$E$32,4,FALSE)</f>
        <v>6.4830244755244751E-2</v>
      </c>
      <c r="DY20" s="25">
        <f>'RIMS II Type II Employment'!DY20*VLOOKUP('Equation 4 Type II FTE'!$B20,'Equation 3 FTE Conversion'!$B$10:$E$32,4,FALSE)</f>
        <v>5.7246678321678318E-2</v>
      </c>
      <c r="DZ20" s="25">
        <f>'RIMS II Type II Employment'!DZ20*VLOOKUP('Equation 4 Type II FTE'!$B20,'Equation 3 FTE Conversion'!$B$10:$E$32,4,FALSE)</f>
        <v>6.8344580419580414E-2</v>
      </c>
      <c r="EA20" s="25">
        <f>'RIMS II Type II Employment'!EA20*VLOOKUP('Equation 4 Type II FTE'!$B20,'Equation 3 FTE Conversion'!$B$10:$E$32,4,FALSE)</f>
        <v>8.0182342657342656E-2</v>
      </c>
      <c r="EB20" s="25">
        <f>'RIMS II Type II Employment'!EB20*VLOOKUP('Equation 4 Type II FTE'!$B20,'Equation 3 FTE Conversion'!$B$10:$E$32,4,FALSE)</f>
        <v>4.8923251748251746E-2</v>
      </c>
      <c r="EC20" s="25">
        <f>'RIMS II Type II Employment'!EC20*VLOOKUP('Equation 4 Type II FTE'!$B20,'Equation 3 FTE Conversion'!$B$10:$E$32,4,FALSE)</f>
        <v>5.2160139860139856E-2</v>
      </c>
      <c r="ED20" s="25">
        <f>'RIMS II Type II Employment'!ED20*VLOOKUP('Equation 4 Type II FTE'!$B20,'Equation 3 FTE Conversion'!$B$10:$E$32,4,FALSE)</f>
        <v>5.484213286713286E-2</v>
      </c>
      <c r="EE20" s="25">
        <f>'RIMS II Type II Employment'!EE20*VLOOKUP('Equation 4 Type II FTE'!$B20,'Equation 3 FTE Conversion'!$B$10:$E$32,4,FALSE)</f>
        <v>6.1685839160839154E-2</v>
      </c>
      <c r="EF20" s="25">
        <f>'RIMS II Type II Employment'!EF20*VLOOKUP('Equation 4 Type II FTE'!$B20,'Equation 3 FTE Conversion'!$B$10:$E$32,4,FALSE)</f>
        <v>5.0587937062937058E-2</v>
      </c>
      <c r="EG20" s="25">
        <f>'RIMS II Type II Employment'!EG20*VLOOKUP('Equation 4 Type II FTE'!$B20,'Equation 3 FTE Conversion'!$B$10:$E$32,4,FALSE)</f>
        <v>9.8123951048951039E-2</v>
      </c>
      <c r="EH20" s="25">
        <f>'RIMS II Type II Employment'!EH20*VLOOKUP('Equation 4 Type II FTE'!$B20,'Equation 3 FTE Conversion'!$B$10:$E$32,4,FALSE)</f>
        <v>4.4021678321678324E-2</v>
      </c>
      <c r="EI20" s="25">
        <f>'RIMS II Type II Employment'!EI20*VLOOKUP('Equation 4 Type II FTE'!$B20,'Equation 3 FTE Conversion'!$B$10:$E$32,4,FALSE)</f>
        <v>4.6056293706293702E-2</v>
      </c>
      <c r="EJ20" s="25">
        <f>'RIMS II Type II Employment'!EJ20*VLOOKUP('Equation 4 Type II FTE'!$B20,'Equation 3 FTE Conversion'!$B$10:$E$32,4,FALSE)</f>
        <v>4.8645804195804193E-2</v>
      </c>
      <c r="EK20" s="25">
        <f>'RIMS II Type II Employment'!EK20*VLOOKUP('Equation 4 Type II FTE'!$B20,'Equation 3 FTE Conversion'!$B$10:$E$32,4,FALSE)</f>
        <v>7.4633391608391594E-2</v>
      </c>
      <c r="EL20" s="25">
        <f>'RIMS II Type II Employment'!EL20*VLOOKUP('Equation 4 Type II FTE'!$B20,'Equation 3 FTE Conversion'!$B$10:$E$32,4,FALSE)</f>
        <v>6.2980594405594392E-2</v>
      </c>
      <c r="EM20" s="25">
        <f>'RIMS II Type II Employment'!EM20*VLOOKUP('Equation 4 Type II FTE'!$B20,'Equation 3 FTE Conversion'!$B$10:$E$32,4,FALSE)</f>
        <v>6.0576048951048948E-2</v>
      </c>
      <c r="EN20" s="25">
        <f>'RIMS II Type II Employment'!EN20*VLOOKUP('Equation 4 Type II FTE'!$B20,'Equation 3 FTE Conversion'!$B$10:$E$32,4,FALSE)</f>
        <v>6.3627972027972032E-2</v>
      </c>
      <c r="EO20" s="25">
        <f>'RIMS II Type II Employment'!EO20*VLOOKUP('Equation 4 Type II FTE'!$B20,'Equation 3 FTE Conversion'!$B$10:$E$32,4,FALSE)</f>
        <v>6.3812937062937072E-2</v>
      </c>
      <c r="EP20" s="25">
        <f>'RIMS II Type II Employment'!EP20*VLOOKUP('Equation 4 Type II FTE'!$B20,'Equation 3 FTE Conversion'!$B$10:$E$32,4,FALSE)</f>
        <v>6.7789685314685322E-2</v>
      </c>
      <c r="EQ20" s="25">
        <f>'RIMS II Type II Employment'!EQ20*VLOOKUP('Equation 4 Type II FTE'!$B20,'Equation 3 FTE Conversion'!$B$10:$E$32,4,FALSE)</f>
        <v>6.4830244755244751E-2</v>
      </c>
      <c r="ER20" s="25">
        <f>'RIMS II Type II Employment'!ER20*VLOOKUP('Equation 4 Type II FTE'!$B20,'Equation 3 FTE Conversion'!$B$10:$E$32,4,FALSE)</f>
        <v>6.3905419580419578E-2</v>
      </c>
      <c r="ES20" s="25">
        <f>'RIMS II Type II Employment'!ES20*VLOOKUP('Equation 4 Type II FTE'!$B20,'Equation 3 FTE Conversion'!$B$10:$E$32,4,FALSE)</f>
        <v>5.8448951048951051E-2</v>
      </c>
      <c r="ET20" s="25">
        <f>'RIMS II Type II Employment'!ET20*VLOOKUP('Equation 4 Type II FTE'!$B20,'Equation 3 FTE Conversion'!$B$10:$E$32,4,FALSE)</f>
        <v>6.5847552447552443E-2</v>
      </c>
      <c r="EU20" s="25">
        <f>'RIMS II Type II Employment'!EU20*VLOOKUP('Equation 4 Type II FTE'!$B20,'Equation 3 FTE Conversion'!$B$10:$E$32,4,FALSE)</f>
        <v>6.6679895104895096E-2</v>
      </c>
      <c r="EV20" s="25">
        <f>'RIMS II Type II Employment'!EV20*VLOOKUP('Equation 4 Type II FTE'!$B20,'Equation 3 FTE Conversion'!$B$10:$E$32,4,FALSE)</f>
        <v>6.2795629370629366E-2</v>
      </c>
      <c r="EW20" s="25">
        <f>'RIMS II Type II Employment'!EW20*VLOOKUP('Equation 4 Type II FTE'!$B20,'Equation 3 FTE Conversion'!$B$10:$E$32,4,FALSE)</f>
        <v>4.8090909090909087E-2</v>
      </c>
      <c r="EX20" s="25">
        <f>'RIMS II Type II Employment'!EX20*VLOOKUP('Equation 4 Type II FTE'!$B20,'Equation 3 FTE Conversion'!$B$10:$E$32,4,FALSE)</f>
        <v>7.3523601398601396E-2</v>
      </c>
      <c r="EY20" s="25">
        <f>'RIMS II Type II Employment'!EY20*VLOOKUP('Equation 4 Type II FTE'!$B20,'Equation 3 FTE Conversion'!$B$10:$E$32,4,FALSE)</f>
        <v>0.10875944055944055</v>
      </c>
      <c r="EZ20" s="25">
        <f>'RIMS II Type II Employment'!EZ20*VLOOKUP('Equation 4 Type II FTE'!$B20,'Equation 3 FTE Conversion'!$B$10:$E$32,4,FALSE)</f>
        <v>8.8783216783216781E-2</v>
      </c>
      <c r="FA20" s="25">
        <f>'RIMS II Type II Employment'!FA20*VLOOKUP('Equation 4 Type II FTE'!$B20,'Equation 3 FTE Conversion'!$B$10:$E$32,4,FALSE)</f>
        <v>6.2703146853146846E-2</v>
      </c>
      <c r="FB20" s="25">
        <f>'RIMS II Type II Employment'!FB20*VLOOKUP('Equation 4 Type II FTE'!$B20,'Equation 3 FTE Conversion'!$B$10:$E$32,4,FALSE)</f>
        <v>0.1095917832167832</v>
      </c>
      <c r="FC20" s="25">
        <f>'RIMS II Type II Employment'!FC20*VLOOKUP('Equation 4 Type II FTE'!$B20,'Equation 3 FTE Conversion'!$B$10:$E$32,4,FALSE)</f>
        <v>8.8135839160839155E-2</v>
      </c>
      <c r="FD20" s="25">
        <f>'RIMS II Type II Employment'!FD20*VLOOKUP('Equation 4 Type II FTE'!$B20,'Equation 3 FTE Conversion'!$B$10:$E$32,4,FALSE)</f>
        <v>5.50270979020979E-2</v>
      </c>
      <c r="FE20" s="25">
        <f>'RIMS II Type II Employment'!FE20*VLOOKUP('Equation 4 Type II FTE'!$B20,'Equation 3 FTE Conversion'!$B$10:$E$32,4,FALSE)</f>
        <v>4.9663111888111885E-2</v>
      </c>
      <c r="FF20" s="25">
        <f>'RIMS II Type II Employment'!FF20*VLOOKUP('Equation 4 Type II FTE'!$B20,'Equation 3 FTE Conversion'!$B$10:$E$32,4,FALSE)</f>
        <v>5.3269930069930069E-2</v>
      </c>
      <c r="FG20" s="25">
        <f>'RIMS II Type II Employment'!FG20*VLOOKUP('Equation 4 Type II FTE'!$B20,'Equation 3 FTE Conversion'!$B$10:$E$32,4,FALSE)</f>
        <v>0.10376538461538461</v>
      </c>
      <c r="FH20" s="25">
        <f>'RIMS II Type II Employment'!FH20*VLOOKUP('Equation 4 Type II FTE'!$B20,'Equation 3 FTE Conversion'!$B$10:$E$32,4,FALSE)</f>
        <v>7.2506293706293704E-2</v>
      </c>
      <c r="FI20" s="25">
        <f>'RIMS II Type II Employment'!FI20*VLOOKUP('Equation 4 Type II FTE'!$B20,'Equation 3 FTE Conversion'!$B$10:$E$32,4,FALSE)</f>
        <v>9.2574999999999991E-2</v>
      </c>
      <c r="FJ20" s="25">
        <f>'RIMS II Type II Employment'!FJ20*VLOOKUP('Equation 4 Type II FTE'!$B20,'Equation 3 FTE Conversion'!$B$10:$E$32,4,FALSE)</f>
        <v>0.10376538461538461</v>
      </c>
      <c r="FK20" s="25">
        <f>'RIMS II Type II Employment'!FK20*VLOOKUP('Equation 4 Type II FTE'!$B20,'Equation 3 FTE Conversion'!$B$10:$E$32,4,FALSE)</f>
        <v>9.6274300699300694E-2</v>
      </c>
      <c r="FL20" s="25">
        <f>'RIMS II Type II Employment'!FL20*VLOOKUP('Equation 4 Type II FTE'!$B20,'Equation 3 FTE Conversion'!$B$10:$E$32,4,FALSE)</f>
        <v>8.2401923076923067E-2</v>
      </c>
      <c r="FM20" s="25">
        <f>'RIMS II Type II Employment'!FM20*VLOOKUP('Equation 4 Type II FTE'!$B20,'Equation 3 FTE Conversion'!$B$10:$E$32,4,FALSE)</f>
        <v>8.3881643356643359E-2</v>
      </c>
      <c r="FN20" s="25">
        <f>'RIMS II Type II Employment'!FN20*VLOOKUP('Equation 4 Type II FTE'!$B20,'Equation 3 FTE Conversion'!$B$10:$E$32,4,FALSE)</f>
        <v>0.12882814685314686</v>
      </c>
      <c r="FO20" s="25">
        <f>'RIMS II Type II Employment'!FO20*VLOOKUP('Equation 4 Type II FTE'!$B20,'Equation 3 FTE Conversion'!$B$10:$E$32,4,FALSE)</f>
        <v>8.1292132867132869E-2</v>
      </c>
      <c r="FP20" s="25">
        <f>'RIMS II Type II Employment'!FP20*VLOOKUP('Equation 4 Type II FTE'!$B20,'Equation 3 FTE Conversion'!$B$10:$E$32,4,FALSE)</f>
        <v>8.5176398601398598E-2</v>
      </c>
      <c r="FQ20" s="25">
        <f>'RIMS II Type II Employment'!FQ20*VLOOKUP('Equation 4 Type II FTE'!$B20,'Equation 3 FTE Conversion'!$B$10:$E$32,4,FALSE)</f>
        <v>8.2309440559440547E-2</v>
      </c>
      <c r="FR20" s="25">
        <f>'RIMS II Type II Employment'!FR20*VLOOKUP('Equation 4 Type II FTE'!$B20,'Equation 3 FTE Conversion'!$B$10:$E$32,4,FALSE)</f>
        <v>0.10459772727272727</v>
      </c>
      <c r="FS20" s="25">
        <f>'RIMS II Type II Employment'!FS20*VLOOKUP('Equation 4 Type II FTE'!$B20,'Equation 3 FTE Conversion'!$B$10:$E$32,4,FALSE)</f>
        <v>0.13964860139860139</v>
      </c>
      <c r="FT20" s="25">
        <f>'RIMS II Type II Employment'!FT20*VLOOKUP('Equation 4 Type II FTE'!$B20,'Equation 3 FTE Conversion'!$B$10:$E$32,4,FALSE)</f>
        <v>7.6575524475524473E-2</v>
      </c>
      <c r="FU20" s="25">
        <f>'RIMS II Type II Employment'!FU20*VLOOKUP('Equation 4 Type II FTE'!$B20,'Equation 3 FTE Conversion'!$B$10:$E$32,4,FALSE)</f>
        <v>0.14029597902097901</v>
      </c>
      <c r="FV20" s="25">
        <f>'RIMS II Type II Employment'!FV20*VLOOKUP('Equation 4 Type II FTE'!$B20,'Equation 3 FTE Conversion'!$B$10:$E$32,4,FALSE)</f>
        <v>0.12068968531468531</v>
      </c>
      <c r="FW20" s="25">
        <f>'RIMS II Type II Employment'!FW20*VLOOKUP('Equation 4 Type II FTE'!$B20,'Equation 3 FTE Conversion'!$B$10:$E$32,4,FALSE)</f>
        <v>0.12836573426573428</v>
      </c>
      <c r="FX20" s="25">
        <f>'RIMS II Type II Employment'!FX20*VLOOKUP('Equation 4 Type II FTE'!$B20,'Equation 3 FTE Conversion'!$B$10:$E$32,4,FALSE)</f>
        <v>0.10949930069930069</v>
      </c>
      <c r="FY20" s="25">
        <f>'RIMS II Type II Employment'!FY20*VLOOKUP('Equation 4 Type II FTE'!$B20,'Equation 3 FTE Conversion'!$B$10:$E$32,4,FALSE)</f>
        <v>0.10339545454545454</v>
      </c>
      <c r="FZ20" s="25">
        <f>'RIMS II Type II Employment'!FZ20*VLOOKUP('Equation 4 Type II FTE'!$B20,'Equation 3 FTE Conversion'!$B$10:$E$32,4,FALSE)</f>
        <v>5.7339160839160838E-2</v>
      </c>
      <c r="GA20" s="25">
        <f>'RIMS II Type II Employment'!GA20*VLOOKUP('Equation 4 Type II FTE'!$B20,'Equation 3 FTE Conversion'!$B$10:$E$32,4,FALSE)</f>
        <v>5.2437587412587409E-2</v>
      </c>
      <c r="GB20" s="25">
        <f>'RIMS II Type II Employment'!GB20*VLOOKUP('Equation 4 Type II FTE'!$B20,'Equation 3 FTE Conversion'!$B$10:$E$32,4,FALSE)</f>
        <v>4.5593881118881116E-2</v>
      </c>
      <c r="GC20" s="25">
        <f>'RIMS II Type II Employment'!GC20*VLOOKUP('Equation 4 Type II FTE'!$B20,'Equation 3 FTE Conversion'!$B$10:$E$32,4,FALSE)</f>
        <v>4.3189335664335658E-2</v>
      </c>
      <c r="GD20" s="25">
        <f>'RIMS II Type II Employment'!GD20*VLOOKUP('Equation 4 Type II FTE'!$B20,'Equation 3 FTE Conversion'!$B$10:$E$32,4,FALSE)</f>
        <v>6.0391083916083908E-2</v>
      </c>
      <c r="GE20" s="25">
        <f>'RIMS II Type II Employment'!GE20*VLOOKUP('Equation 4 Type II FTE'!$B20,'Equation 3 FTE Conversion'!$B$10:$E$32,4,FALSE)</f>
        <v>3.9767482517482515E-2</v>
      </c>
      <c r="GF20" s="25">
        <f>'RIMS II Type II Employment'!GF20*VLOOKUP('Equation 4 Type II FTE'!$B20,'Equation 3 FTE Conversion'!$B$10:$E$32,4,FALSE)</f>
        <v>6.4922727272727271E-2</v>
      </c>
      <c r="GG20" s="25">
        <f>'RIMS II Type II Employment'!GG20*VLOOKUP('Equation 4 Type II FTE'!$B20,'Equation 3 FTE Conversion'!$B$10:$E$32,4,FALSE)</f>
        <v>9.3314860139860137E-2</v>
      </c>
      <c r="GH20" s="25">
        <f>'RIMS II Type II Employment'!GH20*VLOOKUP('Equation 4 Type II FTE'!$B20,'Equation 3 FTE Conversion'!$B$10:$E$32,4,FALSE)</f>
        <v>6.4182867132867139E-2</v>
      </c>
      <c r="GI20" s="25">
        <f>'RIMS II Type II Employment'!GI20*VLOOKUP('Equation 4 Type II FTE'!$B20,'Equation 3 FTE Conversion'!$B$10:$E$32,4,FALSE)</f>
        <v>7.8240209790209778E-2</v>
      </c>
      <c r="GJ20" s="25">
        <f>'RIMS II Type II Employment'!GJ20*VLOOKUP('Equation 4 Type II FTE'!$B20,'Equation 3 FTE Conversion'!$B$10:$E$32,4,FALSE)</f>
        <v>0.1005284965034965</v>
      </c>
      <c r="GK20" s="25">
        <f>'RIMS II Type II Employment'!GK20*VLOOKUP('Equation 4 Type II FTE'!$B20,'Equation 3 FTE Conversion'!$B$10:$E$32,4,FALSE)</f>
        <v>8.8598251748251741E-2</v>
      </c>
      <c r="GL20" s="25">
        <f>'RIMS II Type II Employment'!GL20*VLOOKUP('Equation 4 Type II FTE'!$B20,'Equation 3 FTE Conversion'!$B$10:$E$32,4,FALSE)</f>
        <v>9.5904370629370628E-2</v>
      </c>
      <c r="GM20" s="25">
        <f>'RIMS II Type II Employment'!GM20*VLOOKUP('Equation 4 Type II FTE'!$B20,'Equation 3 FTE Conversion'!$B$10:$E$32,4,FALSE)</f>
        <v>9.1927622377622378E-2</v>
      </c>
      <c r="GN20" s="25">
        <f>'RIMS II Type II Employment'!GN20*VLOOKUP('Equation 4 Type II FTE'!$B20,'Equation 3 FTE Conversion'!$B$10:$E$32,4,FALSE)</f>
        <v>5.567447552447552E-2</v>
      </c>
      <c r="GO20" s="25">
        <f>'RIMS II Type II Employment'!GO20*VLOOKUP('Equation 4 Type II FTE'!$B20,'Equation 3 FTE Conversion'!$B$10:$E$32,4,FALSE)</f>
        <v>4.8738286713286706E-2</v>
      </c>
      <c r="GP20" s="25">
        <f>'RIMS II Type II Employment'!GP20*VLOOKUP('Equation 4 Type II FTE'!$B20,'Equation 3 FTE Conversion'!$B$10:$E$32,4,FALSE)</f>
        <v>5.7986538461538464E-2</v>
      </c>
      <c r="GQ20" s="25">
        <f>'RIMS II Type II Employment'!GQ20*VLOOKUP('Equation 4 Type II FTE'!$B20,'Equation 3 FTE Conversion'!$B$10:$E$32,4,FALSE)</f>
        <v>9.5164510489510495E-2</v>
      </c>
      <c r="GR20" s="25">
        <f>'RIMS II Type II Employment'!GR20*VLOOKUP('Equation 4 Type II FTE'!$B20,'Equation 3 FTE Conversion'!$B$10:$E$32,4,FALSE)</f>
        <v>7.981241258741259E-2</v>
      </c>
      <c r="GS20" s="25">
        <f>'RIMS II Type II Employment'!GS20*VLOOKUP('Equation 4 Type II FTE'!$B20,'Equation 3 FTE Conversion'!$B$10:$E$32,4,FALSE)</f>
        <v>7.4725874125874114E-2</v>
      </c>
      <c r="GT20" s="25">
        <f>'RIMS II Type II Employment'!GT20*VLOOKUP('Equation 4 Type II FTE'!$B20,'Equation 3 FTE Conversion'!$B$10:$E$32,4,FALSE)</f>
        <v>6.3350524475524472E-2</v>
      </c>
      <c r="GU20" s="25">
        <f>'RIMS II Type II Employment'!GU20*VLOOKUP('Equation 4 Type II FTE'!$B20,'Equation 3 FTE Conversion'!$B$10:$E$32,4,FALSE)</f>
        <v>5.9651223776223776E-2</v>
      </c>
      <c r="GV20" s="25">
        <f>'RIMS II Type II Employment'!GV20*VLOOKUP('Equation 4 Type II FTE'!$B20,'Equation 3 FTE Conversion'!$B$10:$E$32,4,FALSE)</f>
        <v>8.6563636363636356E-2</v>
      </c>
      <c r="GW20" s="25">
        <f>'RIMS II Type II Employment'!GW20*VLOOKUP('Equation 4 Type II FTE'!$B20,'Equation 3 FTE Conversion'!$B$10:$E$32,4,FALSE)</f>
        <v>7.6113111888111887E-2</v>
      </c>
      <c r="GX20" s="25">
        <f>'RIMS II Type II Employment'!GX20*VLOOKUP('Equation 4 Type II FTE'!$B20,'Equation 3 FTE Conversion'!$B$10:$E$32,4,FALSE)</f>
        <v>6.7234790209790202E-2</v>
      </c>
      <c r="GY20" s="25">
        <f>'RIMS II Type II Employment'!GY20*VLOOKUP('Equation 4 Type II FTE'!$B20,'Equation 3 FTE Conversion'!$B$10:$E$32,4,FALSE)</f>
        <v>5.5304545454545453E-2</v>
      </c>
      <c r="GZ20" s="25">
        <f>'RIMS II Type II Employment'!GZ20*VLOOKUP('Equation 4 Type II FTE'!$B20,'Equation 3 FTE Conversion'!$B$10:$E$32,4,FALSE)</f>
        <v>8.1662062937062935E-2</v>
      </c>
      <c r="HA20" s="25">
        <f>'RIMS II Type II Employment'!HA20*VLOOKUP('Equation 4 Type II FTE'!$B20,'Equation 3 FTE Conversion'!$B$10:$E$32,4,FALSE)</f>
        <v>6.1223426573426568E-2</v>
      </c>
      <c r="HB20" s="25">
        <f>'RIMS II Type II Employment'!HB20*VLOOKUP('Equation 4 Type II FTE'!$B20,'Equation 3 FTE Conversion'!$B$10:$E$32,4,FALSE)</f>
        <v>3.8935139860139856E-2</v>
      </c>
      <c r="HC20" s="25">
        <f>'RIMS II Type II Employment'!HC20*VLOOKUP('Equation 4 Type II FTE'!$B20,'Equation 3 FTE Conversion'!$B$10:$E$32,4,FALSE)</f>
        <v>4.9200699300699299E-2</v>
      </c>
      <c r="HD20" s="25">
        <f>'RIMS II Type II Employment'!HD20*VLOOKUP('Equation 4 Type II FTE'!$B20,'Equation 3 FTE Conversion'!$B$10:$E$32,4,FALSE)</f>
        <v>5.8818881118881117E-2</v>
      </c>
      <c r="HE20" s="25">
        <f>'RIMS II Type II Employment'!HE20*VLOOKUP('Equation 4 Type II FTE'!$B20,'Equation 3 FTE Conversion'!$B$10:$E$32,4,FALSE)</f>
        <v>8.3604195804195799E-2</v>
      </c>
      <c r="HF20" s="25">
        <f>'RIMS II Type II Employment'!HF20*VLOOKUP('Equation 4 Type II FTE'!$B20,'Equation 3 FTE Conversion'!$B$10:$E$32,4,FALSE)</f>
        <v>5.0680419580419578E-2</v>
      </c>
      <c r="HG20" s="25">
        <f>'RIMS II Type II Employment'!HG20*VLOOKUP('Equation 4 Type II FTE'!$B20,'Equation 3 FTE Conversion'!$B$10:$E$32,4,FALSE)</f>
        <v>8.8783216783216781E-2</v>
      </c>
      <c r="HH20" s="25">
        <f>'RIMS II Type II Employment'!HH20*VLOOKUP('Equation 4 Type II FTE'!$B20,'Equation 3 FTE Conversion'!$B$10:$E$32,4,FALSE)</f>
        <v>9.7661538461538452E-2</v>
      </c>
      <c r="HI20" s="25">
        <f>'RIMS II Type II Employment'!HI20*VLOOKUP('Equation 4 Type II FTE'!$B20,'Equation 3 FTE Conversion'!$B$10:$E$32,4,FALSE)</f>
        <v>0.11116398601398601</v>
      </c>
      <c r="HJ20" s="25">
        <f>'RIMS II Type II Employment'!HJ20*VLOOKUP('Equation 4 Type II FTE'!$B20,'Equation 3 FTE Conversion'!$B$10:$E$32,4,FALSE)</f>
        <v>9.5996853146853148E-2</v>
      </c>
      <c r="HK20" s="25">
        <f>'RIMS II Type II Employment'!HK20*VLOOKUP('Equation 4 Type II FTE'!$B20,'Equation 3 FTE Conversion'!$B$10:$E$32,4,FALSE)</f>
        <v>0</v>
      </c>
      <c r="HL20" s="25">
        <f>'RIMS II Type II Employment'!HL20*VLOOKUP('Equation 4 Type II FTE'!$B20,'Equation 3 FTE Conversion'!$B$10:$E$32,4,FALSE)</f>
        <v>5.900384615384615E-2</v>
      </c>
      <c r="HM20" s="25">
        <f>'RIMS II Type II Employment'!HM20*VLOOKUP('Equation 4 Type II FTE'!$B20,'Equation 3 FTE Conversion'!$B$10:$E$32,4,FALSE)</f>
        <v>6.3627972027972032E-2</v>
      </c>
      <c r="HN20" s="25">
        <f>'RIMS II Type II Employment'!HN20*VLOOKUP('Equation 4 Type II FTE'!$B20,'Equation 3 FTE Conversion'!$B$10:$E$32,4,FALSE)</f>
        <v>6.224073426573426E-2</v>
      </c>
      <c r="HO20" s="25">
        <f>'RIMS II Type II Employment'!HO20*VLOOKUP('Equation 4 Type II FTE'!$B20,'Equation 3 FTE Conversion'!$B$10:$E$32,4,FALSE)</f>
        <v>5.909632867132867E-2</v>
      </c>
      <c r="HP20" s="25">
        <f>'RIMS II Type II Employment'!HP20*VLOOKUP('Equation 4 Type II FTE'!$B20,'Equation 3 FTE Conversion'!$B$10:$E$32,4,FALSE)</f>
        <v>7.1211538461538451E-2</v>
      </c>
      <c r="HQ20" s="25">
        <f>'RIMS II Type II Employment'!HQ20*VLOOKUP('Equation 4 Type II FTE'!$B20,'Equation 3 FTE Conversion'!$B$10:$E$32,4,FALSE)</f>
        <v>5.9836188811188802E-2</v>
      </c>
      <c r="HR20" s="25">
        <f>'RIMS II Type II Employment'!HR20*VLOOKUP('Equation 4 Type II FTE'!$B20,'Equation 3 FTE Conversion'!$B$10:$E$32,4,FALSE)</f>
        <v>7.4910839160839154E-2</v>
      </c>
      <c r="HS20" s="25">
        <f>'RIMS II Type II Employment'!HS20*VLOOKUP('Equation 4 Type II FTE'!$B20,'Equation 3 FTE Conversion'!$B$10:$E$32,4,FALSE)</f>
        <v>9.5626923076923082E-2</v>
      </c>
      <c r="HT20" s="25">
        <f>'RIMS II Type II Employment'!HT20*VLOOKUP('Equation 4 Type II FTE'!$B20,'Equation 3 FTE Conversion'!$B$10:$E$32,4,FALSE)</f>
        <v>0.10561503496503495</v>
      </c>
      <c r="HU20" s="25">
        <f>'RIMS II Type II Employment'!HU20*VLOOKUP('Equation 4 Type II FTE'!$B20,'Equation 3 FTE Conversion'!$B$10:$E$32,4,FALSE)</f>
        <v>3.6530594405594405E-2</v>
      </c>
      <c r="HV20" s="25">
        <f>'RIMS II Type II Employment'!HV20*VLOOKUP('Equation 4 Type II FTE'!$B20,'Equation 3 FTE Conversion'!$B$10:$E$32,4,FALSE)</f>
        <v>6.5662587412587403E-2</v>
      </c>
      <c r="HW20" s="25">
        <f>'RIMS II Type II Employment'!HW20*VLOOKUP('Equation 4 Type II FTE'!$B20,'Equation 3 FTE Conversion'!$B$10:$E$32,4,FALSE)</f>
        <v>6.6679895104895096E-2</v>
      </c>
      <c r="HX20" s="25">
        <f>'RIMS II Type II Employment'!HX20*VLOOKUP('Equation 4 Type II FTE'!$B20,'Equation 3 FTE Conversion'!$B$10:$E$32,4,FALSE)</f>
        <v>4.9848076923076926E-2</v>
      </c>
      <c r="HY20" s="25">
        <f>'RIMS II Type II Employment'!HY20*VLOOKUP('Equation 4 Type II FTE'!$B20,'Equation 3 FTE Conversion'!$B$10:$E$32,4,FALSE)</f>
        <v>3.9212587412587409E-2</v>
      </c>
      <c r="HZ20" s="25">
        <f>'RIMS II Type II Employment'!HZ20*VLOOKUP('Equation 4 Type II FTE'!$B20,'Equation 3 FTE Conversion'!$B$10:$E$32,4,FALSE)</f>
        <v>7.4170979020979008E-2</v>
      </c>
      <c r="IA20" s="25">
        <f>'RIMS II Type II Employment'!IA20*VLOOKUP('Equation 4 Type II FTE'!$B20,'Equation 3 FTE Conversion'!$B$10:$E$32,4,FALSE)</f>
        <v>5.169772727272727E-2</v>
      </c>
      <c r="IB20" s="25">
        <f>'RIMS II Type II Employment'!IB20*VLOOKUP('Equation 4 Type II FTE'!$B20,'Equation 3 FTE Conversion'!$B$10:$E$32,4,FALSE)</f>
        <v>5.7801573426573424E-2</v>
      </c>
      <c r="IC20" s="25">
        <f>'RIMS II Type II Employment'!IC20*VLOOKUP('Equation 4 Type II FTE'!$B20,'Equation 3 FTE Conversion'!$B$10:$E$32,4,FALSE)</f>
        <v>5.1327797202797204E-2</v>
      </c>
      <c r="ID20" s="25">
        <f>'RIMS II Type II Employment'!ID20*VLOOKUP('Equation 4 Type II FTE'!$B20,'Equation 3 FTE Conversion'!$B$10:$E$32,4,FALSE)</f>
        <v>5.0957867132867131E-2</v>
      </c>
      <c r="IE20" s="25">
        <f>'RIMS II Type II Employment'!IE20*VLOOKUP('Equation 4 Type II FTE'!$B20,'Equation 3 FTE Conversion'!$B$10:$E$32,4,FALSE)</f>
        <v>5.3917307692307688E-2</v>
      </c>
      <c r="IF20" s="25">
        <f>'RIMS II Type II Employment'!IF20*VLOOKUP('Equation 4 Type II FTE'!$B20,'Equation 3 FTE Conversion'!$B$10:$E$32,4,FALSE)</f>
        <v>9.7661538461538452E-2</v>
      </c>
      <c r="IG20" s="25">
        <f>'RIMS II Type II Employment'!IG20*VLOOKUP('Equation 4 Type II FTE'!$B20,'Equation 3 FTE Conversion'!$B$10:$E$32,4,FALSE)</f>
        <v>8.9800524475524474E-2</v>
      </c>
      <c r="IH20" s="25">
        <f>'RIMS II Type II Employment'!IH20*VLOOKUP('Equation 4 Type II FTE'!$B20,'Equation 3 FTE Conversion'!$B$10:$E$32,4,FALSE)</f>
        <v>7.1396503496503505E-2</v>
      </c>
      <c r="II20" s="25">
        <f>'RIMS II Type II Employment'!II20*VLOOKUP('Equation 4 Type II FTE'!$B20,'Equation 3 FTE Conversion'!$B$10:$E$32,4,FALSE)</f>
        <v>4.4761538461538457E-2</v>
      </c>
      <c r="IJ20" s="25">
        <f>'RIMS II Type II Employment'!IJ20*VLOOKUP('Equation 4 Type II FTE'!$B20,'Equation 3 FTE Conversion'!$B$10:$E$32,4,FALSE)</f>
        <v>5.928129370629371E-2</v>
      </c>
      <c r="IK20" s="25">
        <f>'RIMS II Type II Employment'!IK20*VLOOKUP('Equation 4 Type II FTE'!$B20,'Equation 3 FTE Conversion'!$B$10:$E$32,4,FALSE)</f>
        <v>5.493461538461538E-2</v>
      </c>
      <c r="IL20" s="25">
        <f>'RIMS II Type II Employment'!IL20*VLOOKUP('Equation 4 Type II FTE'!$B20,'Equation 3 FTE Conversion'!$B$10:$E$32,4,FALSE)</f>
        <v>5.1882692307692303E-2</v>
      </c>
      <c r="IM20" s="25">
        <f>'RIMS II Type II Employment'!IM20*VLOOKUP('Equation 4 Type II FTE'!$B20,'Equation 3 FTE Conversion'!$B$10:$E$32,4,FALSE)</f>
        <v>5.900384615384615E-2</v>
      </c>
      <c r="IN20" s="25">
        <f>'RIMS II Type II Employment'!IN20*VLOOKUP('Equation 4 Type II FTE'!$B20,'Equation 3 FTE Conversion'!$B$10:$E$32,4,FALSE)</f>
        <v>5.4749650349650347E-2</v>
      </c>
      <c r="IO20" s="25">
        <f>'RIMS II Type II Employment'!IO20*VLOOKUP('Equation 4 Type II FTE'!$B20,'Equation 3 FTE Conversion'!$B$10:$E$32,4,FALSE)</f>
        <v>8.2864335664335667E-2</v>
      </c>
      <c r="IP20" s="25">
        <f>'RIMS II Type II Employment'!IP20*VLOOKUP('Equation 4 Type II FTE'!$B20,'Equation 3 FTE Conversion'!$B$10:$E$32,4,FALSE)</f>
        <v>6.214825174825174E-2</v>
      </c>
      <c r="IQ20" s="25">
        <f>'RIMS II Type II Employment'!IQ20*VLOOKUP('Equation 4 Type II FTE'!$B20,'Equation 3 FTE Conversion'!$B$10:$E$32,4,FALSE)</f>
        <v>6.0391083916083908E-2</v>
      </c>
      <c r="IR20" s="25">
        <f>'RIMS II Type II Employment'!IR20*VLOOKUP('Equation 4 Type II FTE'!$B20,'Equation 3 FTE Conversion'!$B$10:$E$32,4,FALSE)</f>
        <v>6.1223426573426568E-2</v>
      </c>
      <c r="IS20" s="25">
        <f>'RIMS II Type II Employment'!IS20*VLOOKUP('Equation 4 Type II FTE'!$B20,'Equation 3 FTE Conversion'!$B$10:$E$32,4,FALSE)</f>
        <v>5.3732342657342655E-2</v>
      </c>
      <c r="IT20" s="25">
        <f>'RIMS II Type II Employment'!IT20*VLOOKUP('Equation 4 Type II FTE'!$B20,'Equation 3 FTE Conversion'!$B$10:$E$32,4,FALSE)</f>
        <v>5.8356468531468531E-2</v>
      </c>
      <c r="IU20" s="25">
        <f>'RIMS II Type II Employment'!IU20*VLOOKUP('Equation 4 Type II FTE'!$B20,'Equation 3 FTE Conversion'!$B$10:$E$32,4,FALSE)</f>
        <v>7.0009265734265733E-2</v>
      </c>
      <c r="IV20" s="25">
        <f>'RIMS II Type II Employment'!IV20*VLOOKUP('Equation 4 Type II FTE'!$B20,'Equation 3 FTE Conversion'!$B$10:$E$32,4,FALSE)</f>
        <v>6.7789685314685322E-2</v>
      </c>
      <c r="IW20" s="25">
        <f>'RIMS II Type II Employment'!IW20*VLOOKUP('Equation 4 Type II FTE'!$B20,'Equation 3 FTE Conversion'!$B$10:$E$32,4,FALSE)</f>
        <v>5.1420279720279717E-2</v>
      </c>
      <c r="IX20" s="25">
        <f>'RIMS II Type II Employment'!IX20*VLOOKUP('Equation 4 Type II FTE'!$B20,'Equation 3 FTE Conversion'!$B$10:$E$32,4,FALSE)</f>
        <v>6.7974650349650348E-2</v>
      </c>
      <c r="IY20" s="25">
        <f>'RIMS II Type II Employment'!IY20*VLOOKUP('Equation 4 Type II FTE'!$B20,'Equation 3 FTE Conversion'!$B$10:$E$32,4,FALSE)</f>
        <v>5.7894055944055944E-2</v>
      </c>
      <c r="IZ20" s="25">
        <f>'RIMS II Type II Employment'!IZ20*VLOOKUP('Equation 4 Type II FTE'!$B20,'Equation 3 FTE Conversion'!$B$10:$E$32,4,FALSE)</f>
        <v>7.2506293706293704E-2</v>
      </c>
      <c r="JA20" s="25">
        <f>'RIMS II Type II Employment'!JA20*VLOOKUP('Equation 4 Type II FTE'!$B20,'Equation 3 FTE Conversion'!$B$10:$E$32,4,FALSE)</f>
        <v>6.2888111888111886E-2</v>
      </c>
      <c r="JB20" s="25">
        <f>'RIMS II Type II Employment'!JB20*VLOOKUP('Equation 4 Type II FTE'!$B20,'Equation 3 FTE Conversion'!$B$10:$E$32,4,FALSE)</f>
        <v>0.14797202797202796</v>
      </c>
      <c r="JC20" s="25">
        <f>'RIMS II Type II Employment'!JC20*VLOOKUP('Equation 4 Type II FTE'!$B20,'Equation 3 FTE Conversion'!$B$10:$E$32,4,FALSE)</f>
        <v>0.15777517482517481</v>
      </c>
      <c r="JD20" s="25">
        <f>'RIMS II Type II Employment'!JD20*VLOOKUP('Equation 4 Type II FTE'!$B20,'Equation 3 FTE Conversion'!$B$10:$E$32,4,FALSE)</f>
        <v>0.13298986013986014</v>
      </c>
      <c r="JE20" s="25">
        <f>'RIMS II Type II Employment'!JE20*VLOOKUP('Equation 4 Type II FTE'!$B20,'Equation 3 FTE Conversion'!$B$10:$E$32,4,FALSE)</f>
        <v>0.13474702797202795</v>
      </c>
      <c r="JF20" s="25">
        <f>'RIMS II Type II Employment'!JF20*VLOOKUP('Equation 4 Type II FTE'!$B20,'Equation 3 FTE Conversion'!$B$10:$E$32,4,FALSE)</f>
        <v>0.13428461538461536</v>
      </c>
      <c r="JG20" s="25">
        <f>'RIMS II Type II Employment'!JG20*VLOOKUP('Equation 4 Type II FTE'!$B20,'Equation 3 FTE Conversion'!$B$10:$E$32,4,FALSE)</f>
        <v>0.1608270979020979</v>
      </c>
      <c r="JH20" s="25">
        <f>'RIMS II Type II Employment'!JH20*VLOOKUP('Equation 4 Type II FTE'!$B20,'Equation 3 FTE Conversion'!$B$10:$E$32,4,FALSE)</f>
        <v>0.12374160839160839</v>
      </c>
      <c r="JI20" s="25">
        <f>'RIMS II Type II Employment'!JI20*VLOOKUP('Equation 4 Type II FTE'!$B20,'Equation 3 FTE Conversion'!$B$10:$E$32,4,FALSE)</f>
        <v>0.15897744755244755</v>
      </c>
      <c r="JJ20" s="25">
        <f>'RIMS II Type II Employment'!JJ20*VLOOKUP('Equation 4 Type II FTE'!$B20,'Equation 3 FTE Conversion'!$B$10:$E$32,4,FALSE)</f>
        <v>0.18829440559440558</v>
      </c>
      <c r="JK20" s="25">
        <f>'RIMS II Type II Employment'!JK20*VLOOKUP('Equation 4 Type II FTE'!$B20,'Equation 3 FTE Conversion'!$B$10:$E$32,4,FALSE)</f>
        <v>0.17053776223776224</v>
      </c>
      <c r="JL20" s="25">
        <f>'RIMS II Type II Employment'!JL20*VLOOKUP('Equation 4 Type II FTE'!$B20,'Equation 3 FTE Conversion'!$B$10:$E$32,4,FALSE)</f>
        <v>8.2309440559440547E-2</v>
      </c>
      <c r="JM20" s="25">
        <f>'RIMS II Type II Employment'!JM20*VLOOKUP('Equation 4 Type II FTE'!$B20,'Equation 3 FTE Conversion'!$B$10:$E$32,4,FALSE)</f>
        <v>9.9048776223776225E-2</v>
      </c>
      <c r="JN20" s="25">
        <f>'RIMS II Type II Employment'!JN20*VLOOKUP('Equation 4 Type II FTE'!$B20,'Equation 3 FTE Conversion'!$B$10:$E$32,4,FALSE)</f>
        <v>0.11874755244755243</v>
      </c>
      <c r="JO20" s="25">
        <f>'RIMS II Type II Employment'!JO20*VLOOKUP('Equation 4 Type II FTE'!$B20,'Equation 3 FTE Conversion'!$B$10:$E$32,4,FALSE)</f>
        <v>0.10348793706293706</v>
      </c>
      <c r="JP20" s="25">
        <f>'RIMS II Type II Employment'!JP20*VLOOKUP('Equation 4 Type II FTE'!$B20,'Equation 3 FTE Conversion'!$B$10:$E$32,4,FALSE)</f>
        <v>0.12364912587412588</v>
      </c>
      <c r="JQ20" s="25">
        <f>'RIMS II Type II Employment'!JQ20*VLOOKUP('Equation 4 Type II FTE'!$B20,'Equation 3 FTE Conversion'!$B$10:$E$32,4,FALSE)</f>
        <v>0.14131328671328669</v>
      </c>
      <c r="JR20" s="25">
        <f>'RIMS II Type II Employment'!JR20*VLOOKUP('Equation 4 Type II FTE'!$B20,'Equation 3 FTE Conversion'!$B$10:$E$32,4,FALSE)</f>
        <v>0.14279300699300701</v>
      </c>
      <c r="JS20" s="25">
        <f>'RIMS II Type II Employment'!JS20*VLOOKUP('Equation 4 Type II FTE'!$B20,'Equation 3 FTE Conversion'!$B$10:$E$32,4,FALSE)</f>
        <v>8.8043356643356649E-2</v>
      </c>
      <c r="JT20" s="25">
        <f>'RIMS II Type II Employment'!JT20*VLOOKUP('Equation 4 Type II FTE'!$B20,'Equation 3 FTE Conversion'!$B$10:$E$32,4,FALSE)</f>
        <v>9.9233741258741265E-2</v>
      </c>
      <c r="JU20" s="25">
        <f>'RIMS II Type II Employment'!JU20*VLOOKUP('Equation 4 Type II FTE'!$B20,'Equation 3 FTE Conversion'!$B$10:$E$32,4,FALSE)</f>
        <v>5.465346853146853</v>
      </c>
      <c r="JV20" s="25">
        <f>'RIMS II Type II Employment'!JV20*VLOOKUP('Equation 4 Type II FTE'!$B20,'Equation 3 FTE Conversion'!$B$10:$E$32,4,FALSE)</f>
        <v>2.7420141608391608</v>
      </c>
      <c r="JW20" s="25">
        <f>'RIMS II Type II Employment'!JW20*VLOOKUP('Equation 4 Type II FTE'!$B20,'Equation 3 FTE Conversion'!$B$10:$E$32,4,FALSE)</f>
        <v>2.0321183566433563</v>
      </c>
      <c r="JX20" s="25">
        <f>'RIMS II Type II Employment'!JX20*VLOOKUP('Equation 4 Type II FTE'!$B20,'Equation 3 FTE Conversion'!$B$10:$E$32,4,FALSE)</f>
        <v>2.1874889860139857</v>
      </c>
      <c r="JY20" s="25">
        <f>'RIMS II Type II Employment'!JY20*VLOOKUP('Equation 4 Type II FTE'!$B20,'Equation 3 FTE Conversion'!$B$10:$E$32,4,FALSE)</f>
        <v>2.5210734265734263</v>
      </c>
      <c r="JZ20" s="25">
        <f>'RIMS II Type II Employment'!JZ20*VLOOKUP('Equation 4 Type II FTE'!$B20,'Equation 3 FTE Conversion'!$B$10:$E$32,4,FALSE)</f>
        <v>5.1694952797202793</v>
      </c>
      <c r="KA20" s="25">
        <f>'RIMS II Type II Employment'!KA20*VLOOKUP('Equation 4 Type II FTE'!$B20,'Equation 3 FTE Conversion'!$B$10:$E$32,4,FALSE)</f>
        <v>1.9138332167832166</v>
      </c>
      <c r="KB20" s="25">
        <f>'RIMS II Type II Employment'!KB20*VLOOKUP('Equation 4 Type II FTE'!$B20,'Equation 3 FTE Conversion'!$B$10:$E$32,4,FALSE)</f>
        <v>5.2932368881118874</v>
      </c>
      <c r="KC20" s="25">
        <f>'RIMS II Type II Employment'!KC20*VLOOKUP('Equation 4 Type II FTE'!$B20,'Equation 3 FTE Conversion'!$B$10:$E$32,4,FALSE)</f>
        <v>3.3360293706293707</v>
      </c>
      <c r="KD20" s="25">
        <f>'RIMS II Type II Employment'!KD20*VLOOKUP('Equation 4 Type II FTE'!$B20,'Equation 3 FTE Conversion'!$B$10:$E$32,4,FALSE)</f>
        <v>2.6616468531468533</v>
      </c>
      <c r="KE20" s="25">
        <f>'RIMS II Type II Employment'!KE20*VLOOKUP('Equation 4 Type II FTE'!$B20,'Equation 3 FTE Conversion'!$B$10:$E$32,4,FALSE)</f>
        <v>2.2758097902097898</v>
      </c>
      <c r="KF20" s="25">
        <f>'RIMS II Type II Employment'!KF20*VLOOKUP('Equation 4 Type II FTE'!$B20,'Equation 3 FTE Conversion'!$B$10:$E$32,4,FALSE)</f>
        <v>2.3809624125874125</v>
      </c>
      <c r="KG20" s="25">
        <f>'RIMS II Type II Employment'!KG20*VLOOKUP('Equation 4 Type II FTE'!$B20,'Equation 3 FTE Conversion'!$B$10:$E$32,4,FALSE)</f>
        <v>1.8337433566433565</v>
      </c>
      <c r="KH20" s="25">
        <f>'RIMS II Type II Employment'!KH20*VLOOKUP('Equation 4 Type II FTE'!$B20,'Equation 3 FTE Conversion'!$B$10:$E$32,4,FALSE)</f>
        <v>1.1911748251748251</v>
      </c>
      <c r="KI20" s="25">
        <f>'RIMS II Type II Employment'!KI20*VLOOKUP('Equation 4 Type II FTE'!$B20,'Equation 3 FTE Conversion'!$B$10:$E$32,4,FALSE)</f>
        <v>3.1880573426573426</v>
      </c>
      <c r="KJ20" s="25">
        <f>'RIMS II Type II Employment'!KJ20*VLOOKUP('Equation 4 Type II FTE'!$B20,'Equation 3 FTE Conversion'!$B$10:$E$32,4,FALSE)</f>
        <v>0.20808566433566433</v>
      </c>
      <c r="KK20" s="25">
        <f>'RIMS II Type II Employment'!KK20*VLOOKUP('Equation 4 Type II FTE'!$B20,'Equation 3 FTE Conversion'!$B$10:$E$32,4,FALSE)</f>
        <v>0.11403094405594406</v>
      </c>
      <c r="KL20" s="25">
        <f>'RIMS II Type II Employment'!KL20*VLOOKUP('Equation 4 Type II FTE'!$B20,'Equation 3 FTE Conversion'!$B$10:$E$32,4,FALSE)</f>
        <v>0.16915052447552448</v>
      </c>
      <c r="KM20" s="25">
        <f>'RIMS II Type II Employment'!KM20*VLOOKUP('Equation 4 Type II FTE'!$B20,'Equation 3 FTE Conversion'!$B$10:$E$32,4,FALSE)</f>
        <v>0.18875681818181816</v>
      </c>
      <c r="KN20" s="25">
        <f>'RIMS II Type II Employment'!KN20*VLOOKUP('Equation 4 Type II FTE'!$B20,'Equation 3 FTE Conversion'!$B$10:$E$32,4,FALSE)</f>
        <v>7.8332692307692298E-2</v>
      </c>
      <c r="KO20" s="25">
        <f>'RIMS II Type II Employment'!KO20*VLOOKUP('Equation 4 Type II FTE'!$B20,'Equation 3 FTE Conversion'!$B$10:$E$32,4,FALSE)</f>
        <v>7.953496503496503E-2</v>
      </c>
      <c r="KP20" s="25">
        <f>'RIMS II Type II Employment'!KP20*VLOOKUP('Equation 4 Type II FTE'!$B20,'Equation 3 FTE Conversion'!$B$10:$E$32,4,FALSE)</f>
        <v>7.981241258741259E-2</v>
      </c>
      <c r="KQ20" s="25">
        <f>'RIMS II Type II Employment'!KQ20*VLOOKUP('Equation 4 Type II FTE'!$B20,'Equation 3 FTE Conversion'!$B$10:$E$32,4,FALSE)</f>
        <v>0.16221433566433566</v>
      </c>
      <c r="KR20" s="25">
        <f>'RIMS II Type II Employment'!KR20*VLOOKUP('Equation 4 Type II FTE'!$B20,'Equation 3 FTE Conversion'!$B$10:$E$32,4,FALSE)</f>
        <v>6.1130944055944061E-2</v>
      </c>
      <c r="KS20" s="25">
        <f>'RIMS II Type II Employment'!KS20*VLOOKUP('Equation 4 Type II FTE'!$B20,'Equation 3 FTE Conversion'!$B$10:$E$32,4,FALSE)</f>
        <v>0.11948741258741259</v>
      </c>
      <c r="KT20" s="25">
        <f>'RIMS II Type II Employment'!KT20*VLOOKUP('Equation 4 Type II FTE'!$B20,'Equation 3 FTE Conversion'!$B$10:$E$32,4,FALSE)</f>
        <v>0.10635489510489511</v>
      </c>
      <c r="KU20" s="25">
        <f>'RIMS II Type II Employment'!KU20*VLOOKUP('Equation 4 Type II FTE'!$B20,'Equation 3 FTE Conversion'!$B$10:$E$32,4,FALSE)</f>
        <v>0.25941346153846156</v>
      </c>
      <c r="KV20" s="25">
        <f>'RIMS II Type II Employment'!KV20*VLOOKUP('Equation 4 Type II FTE'!$B20,'Equation 3 FTE Conversion'!$B$10:$E$32,4,FALSE)</f>
        <v>0.15019160839160839</v>
      </c>
      <c r="KW20" s="25">
        <f>'RIMS II Type II Employment'!KW20*VLOOKUP('Equation 4 Type II FTE'!$B20,'Equation 3 FTE Conversion'!$B$10:$E$32,4,FALSE)</f>
        <v>0.17886118881118879</v>
      </c>
      <c r="KX20" s="25">
        <f>'RIMS II Type II Employment'!KX20*VLOOKUP('Equation 4 Type II FTE'!$B20,'Equation 3 FTE Conversion'!$B$10:$E$32,4,FALSE)</f>
        <v>0.1449201048951049</v>
      </c>
      <c r="KY20" s="25">
        <f>'RIMS II Type II Employment'!KY20*VLOOKUP('Equation 4 Type II FTE'!$B20,'Equation 3 FTE Conversion'!$B$10:$E$32,4,FALSE)</f>
        <v>0.13456206293706291</v>
      </c>
      <c r="KZ20" s="25">
        <f>'RIMS II Type II Employment'!KZ20*VLOOKUP('Equation 4 Type II FTE'!$B20,'Equation 3 FTE Conversion'!$B$10:$E$32,4,FALSE)</f>
        <v>0.16711590909090909</v>
      </c>
      <c r="LA20" s="25">
        <f>'RIMS II Type II Employment'!LA20*VLOOKUP('Equation 4 Type II FTE'!$B20,'Equation 3 FTE Conversion'!$B$10:$E$32,4,FALSE)</f>
        <v>0.14020349650349651</v>
      </c>
      <c r="LB20" s="25">
        <f>'RIMS II Type II Employment'!LB20*VLOOKUP('Equation 4 Type II FTE'!$B20,'Equation 3 FTE Conversion'!$B$10:$E$32,4,FALSE)</f>
        <v>0.13502447552447552</v>
      </c>
      <c r="LC20" s="25">
        <f>'RIMS II Type II Employment'!LC20*VLOOKUP('Equation 4 Type II FTE'!$B20,'Equation 3 FTE Conversion'!$B$10:$E$32,4,FALSE)</f>
        <v>0.17137010489510487</v>
      </c>
      <c r="LD20" s="25">
        <f>'RIMS II Type II Employment'!LD20*VLOOKUP('Equation 4 Type II FTE'!$B20,'Equation 3 FTE Conversion'!$B$10:$E$32,4,FALSE)</f>
        <v>0.15980979020979022</v>
      </c>
      <c r="LE20" s="25">
        <f>'RIMS II Type II Employment'!LE20*VLOOKUP('Equation 4 Type II FTE'!$B20,'Equation 3 FTE Conversion'!$B$10:$E$32,4,FALSE)</f>
        <v>0.16471136363636363</v>
      </c>
      <c r="LF20" s="25">
        <f>'RIMS II Type II Employment'!LF20*VLOOKUP('Equation 4 Type II FTE'!$B20,'Equation 3 FTE Conversion'!$B$10:$E$32,4,FALSE)</f>
        <v>0.19245611888111888</v>
      </c>
      <c r="LG20" s="25">
        <f>'RIMS II Type II Employment'!LG20*VLOOKUP('Equation 4 Type II FTE'!$B20,'Equation 3 FTE Conversion'!$B$10:$E$32,4,FALSE)</f>
        <v>0.1216145104895105</v>
      </c>
      <c r="LH20" s="25">
        <f>'RIMS II Type II Employment'!LH20*VLOOKUP('Equation 4 Type II FTE'!$B20,'Equation 3 FTE Conversion'!$B$10:$E$32,4,FALSE)</f>
        <v>0.14399527972027973</v>
      </c>
      <c r="LI20" s="25">
        <f>'RIMS II Type II Employment'!LI20*VLOOKUP('Equation 4 Type II FTE'!$B20,'Equation 3 FTE Conversion'!$B$10:$E$32,4,FALSE)</f>
        <v>0.11569562937062935</v>
      </c>
      <c r="LJ20" s="25">
        <f>'RIMS II Type II Employment'!LJ20*VLOOKUP('Equation 4 Type II FTE'!$B20,'Equation 3 FTE Conversion'!$B$10:$E$32,4,FALSE)</f>
        <v>0.15601800699300697</v>
      </c>
      <c r="LK20" s="25">
        <f>'RIMS II Type II Employment'!LK20*VLOOKUP('Equation 4 Type II FTE'!$B20,'Equation 3 FTE Conversion'!$B$10:$E$32,4,FALSE)</f>
        <v>0.2042013986013986</v>
      </c>
      <c r="LL20" s="25">
        <f>'RIMS II Type II Employment'!LL20*VLOOKUP('Equation 4 Type II FTE'!$B20,'Equation 3 FTE Conversion'!$B$10:$E$32,4,FALSE)</f>
        <v>0.15842255244755246</v>
      </c>
      <c r="LM20" s="25">
        <f>'RIMS II Type II Employment'!LM20*VLOOKUP('Equation 4 Type II FTE'!$B20,'Equation 3 FTE Conversion'!$B$10:$E$32,4,FALSE)</f>
        <v>0.14057342657342656</v>
      </c>
      <c r="LN20" s="25">
        <f>'RIMS II Type II Employment'!LN20*VLOOKUP('Equation 4 Type II FTE'!$B20,'Equation 3 FTE Conversion'!$B$10:$E$32,4,FALSE)</f>
        <v>0.19328846153846152</v>
      </c>
      <c r="LO20" s="25">
        <f>'RIMS II Type II Employment'!LO20*VLOOKUP('Equation 4 Type II FTE'!$B20,'Equation 3 FTE Conversion'!$B$10:$E$32,4,FALSE)</f>
        <v>0.11569562937062935</v>
      </c>
      <c r="LP20" s="25">
        <f>'RIMS II Type II Employment'!LP20*VLOOKUP('Equation 4 Type II FTE'!$B20,'Equation 3 FTE Conversion'!$B$10:$E$32,4,FALSE)</f>
        <v>0.1968027972027972</v>
      </c>
      <c r="LQ20" s="25">
        <f>'RIMS II Type II Employment'!LQ20*VLOOKUP('Equation 4 Type II FTE'!$B20,'Equation 3 FTE Conversion'!$B$10:$E$32,4,FALSE)</f>
        <v>0.33728374125874128</v>
      </c>
      <c r="LR20" s="25">
        <f>'RIMS II Type II Employment'!LR20*VLOOKUP('Equation 4 Type II FTE'!$B20,'Equation 3 FTE Conversion'!$B$10:$E$32,4,FALSE)</f>
        <v>0.18154318181818183</v>
      </c>
      <c r="LS20" s="25">
        <f>'RIMS II Type II Employment'!LS20*VLOOKUP('Equation 4 Type II FTE'!$B20,'Equation 3 FTE Conversion'!$B$10:$E$32,4,FALSE)</f>
        <v>0.16637604895104896</v>
      </c>
      <c r="LT20" s="25">
        <f>'RIMS II Type II Employment'!LT20*VLOOKUP('Equation 4 Type II FTE'!$B20,'Equation 3 FTE Conversion'!$B$10:$E$32,4,FALSE)</f>
        <v>0.10015856643356642</v>
      </c>
      <c r="LU20" s="25">
        <f>'RIMS II Type II Employment'!LU20*VLOOKUP('Equation 4 Type II FTE'!$B20,'Equation 3 FTE Conversion'!$B$10:$E$32,4,FALSE)</f>
        <v>0.11412342657342657</v>
      </c>
      <c r="LV20" s="25">
        <f>'RIMS II Type II Employment'!LV20*VLOOKUP('Equation 4 Type II FTE'!$B20,'Equation 3 FTE Conversion'!$B$10:$E$32,4,FALSE)</f>
        <v>9.9233741258741265E-2</v>
      </c>
      <c r="LW20" s="25">
        <f>'RIMS II Type II Employment'!LW20*VLOOKUP('Equation 4 Type II FTE'!$B20,'Equation 3 FTE Conversion'!$B$10:$E$32,4,FALSE)</f>
        <v>0.24896293706293704</v>
      </c>
      <c r="LX20" s="25">
        <f>'RIMS II Type II Employment'!LX20*VLOOKUP('Equation 4 Type II FTE'!$B20,'Equation 3 FTE Conversion'!$B$10:$E$32,4,FALSE)</f>
        <v>0.13428461538461536</v>
      </c>
      <c r="LY20" s="25">
        <f>'RIMS II Type II Employment'!LY20*VLOOKUP('Equation 4 Type II FTE'!$B20,'Equation 3 FTE Conversion'!$B$10:$E$32,4,FALSE)</f>
        <v>0.13724405594405595</v>
      </c>
      <c r="LZ20" s="25">
        <f>'RIMS II Type II Employment'!LZ20*VLOOKUP('Equation 4 Type II FTE'!$B20,'Equation 3 FTE Conversion'!$B$10:$E$32,4,FALSE)</f>
        <v>0.11615804195804194</v>
      </c>
      <c r="MA20" s="25">
        <f>'RIMS II Type II Employment'!MA20*VLOOKUP('Equation 4 Type II FTE'!$B20,'Equation 3 FTE Conversion'!$B$10:$E$32,4,FALSE)</f>
        <v>9.4147202797202789E-2</v>
      </c>
      <c r="MB20" s="25">
        <f>'RIMS II Type II Employment'!MB20*VLOOKUP('Equation 4 Type II FTE'!$B20,'Equation 3 FTE Conversion'!$B$10:$E$32,4,FALSE)</f>
        <v>0.11403094405594406</v>
      </c>
      <c r="MC20" s="25">
        <f>'RIMS II Type II Employment'!MC20*VLOOKUP('Equation 4 Type II FTE'!$B20,'Equation 3 FTE Conversion'!$B$10:$E$32,4,FALSE)</f>
        <v>0.13400716783216782</v>
      </c>
      <c r="MD20" s="25">
        <f>'RIMS II Type II Employment'!MD20*VLOOKUP('Equation 4 Type II FTE'!$B20,'Equation 3 FTE Conversion'!$B$10:$E$32,4,FALSE)</f>
        <v>0.12642360139860137</v>
      </c>
      <c r="ME20" s="25">
        <f>'RIMS II Type II Employment'!ME20*VLOOKUP('Equation 4 Type II FTE'!$B20,'Equation 3 FTE Conversion'!$B$10:$E$32,4,FALSE)</f>
        <v>0.12207692307692308</v>
      </c>
      <c r="MF20" s="25">
        <f>'RIMS II Type II Employment'!MF20*VLOOKUP('Equation 4 Type II FTE'!$B20,'Equation 3 FTE Conversion'!$B$10:$E$32,4,FALSE)</f>
        <v>0.12781083916083916</v>
      </c>
      <c r="MG20" s="25">
        <f>'RIMS II Type II Employment'!MG20*VLOOKUP('Equation 4 Type II FTE'!$B20,'Equation 3 FTE Conversion'!$B$10:$E$32,4,FALSE)</f>
        <v>0.11680541958041957</v>
      </c>
      <c r="MH20" s="25">
        <f>'RIMS II Type II Employment'!MH20*VLOOKUP('Equation 4 Type II FTE'!$B20,'Equation 3 FTE Conversion'!$B$10:$E$32,4,FALSE)</f>
        <v>0.17368216783216783</v>
      </c>
      <c r="MI20" s="25">
        <f>'RIMS II Type II Employment'!MI20*VLOOKUP('Equation 4 Type II FTE'!$B20,'Equation 3 FTE Conversion'!$B$10:$E$32,4,FALSE)</f>
        <v>0.10709475524475524</v>
      </c>
      <c r="MJ20" s="25">
        <f>'RIMS II Type II Employment'!MJ20*VLOOKUP('Equation 4 Type II FTE'!$B20,'Equation 3 FTE Conversion'!$B$10:$E$32,4,FALSE)</f>
        <v>0.14769458041958042</v>
      </c>
      <c r="MK20" s="25">
        <f>'RIMS II Type II Employment'!MK20*VLOOKUP('Equation 4 Type II FTE'!$B20,'Equation 3 FTE Conversion'!$B$10:$E$32,4,FALSE)</f>
        <v>0.14103583916083914</v>
      </c>
      <c r="ML20" s="25">
        <f>'RIMS II Type II Employment'!ML20*VLOOKUP('Equation 4 Type II FTE'!$B20,'Equation 3 FTE Conversion'!$B$10:$E$32,4,FALSE)</f>
        <v>0.16212185314685315</v>
      </c>
      <c r="MM20" s="25">
        <f>'RIMS II Type II Employment'!MM20*VLOOKUP('Equation 4 Type II FTE'!$B20,'Equation 3 FTE Conversion'!$B$10:$E$32,4,FALSE)</f>
        <v>8.989300699300698E-2</v>
      </c>
      <c r="MN20" s="25">
        <f>'RIMS II Type II Employment'!MN20*VLOOKUP('Equation 4 Type II FTE'!$B20,'Equation 3 FTE Conversion'!$B$10:$E$32,4,FALSE)</f>
        <v>0.12660856643356641</v>
      </c>
      <c r="MO20" s="25">
        <f>'RIMS II Type II Employment'!MO20*VLOOKUP('Equation 4 Type II FTE'!$B20,'Equation 3 FTE Conversion'!$B$10:$E$32,4,FALSE)</f>
        <v>0.13049283216783217</v>
      </c>
      <c r="MP20" s="25">
        <f>'RIMS II Type II Employment'!MP20*VLOOKUP('Equation 4 Type II FTE'!$B20,'Equation 3 FTE Conversion'!$B$10:$E$32,4,FALSE)</f>
        <v>0.12263181818181818</v>
      </c>
      <c r="MQ20" s="25">
        <f>'RIMS II Type II Employment'!MQ20*VLOOKUP('Equation 4 Type II FTE'!$B20,'Equation 3 FTE Conversion'!$B$10:$E$32,4,FALSE)</f>
        <v>0.13631923076923078</v>
      </c>
      <c r="MR20" s="25">
        <f>'RIMS II Type II Employment'!MR20*VLOOKUP('Equation 4 Type II FTE'!$B20,'Equation 3 FTE Conversion'!$B$10:$E$32,4,FALSE)</f>
        <v>0.13576433566433568</v>
      </c>
      <c r="MS20" s="25">
        <f>'RIMS II Type II Employment'!MS20*VLOOKUP('Equation 4 Type II FTE'!$B20,'Equation 3 FTE Conversion'!$B$10:$E$32,4,FALSE)</f>
        <v>0.17691905594405594</v>
      </c>
      <c r="MT20" s="25">
        <f>'RIMS II Type II Employment'!MT20*VLOOKUP('Equation 4 Type II FTE'!$B20,'Equation 3 FTE Conversion'!$B$10:$E$32,4,FALSE)</f>
        <v>0.14131328671328669</v>
      </c>
      <c r="MU20" s="25">
        <f>'RIMS II Type II Employment'!MU20*VLOOKUP('Equation 4 Type II FTE'!$B20,'Equation 3 FTE Conversion'!$B$10:$E$32,4,FALSE)</f>
        <v>0.17821381118881119</v>
      </c>
      <c r="MV20" s="25">
        <f>'RIMS II Type II Employment'!MV20*VLOOKUP('Equation 4 Type II FTE'!$B20,'Equation 3 FTE Conversion'!$B$10:$E$32,4,FALSE)</f>
        <v>0.1353019230769231</v>
      </c>
      <c r="MW20" s="25">
        <f>'RIMS II Type II Employment'!MW20*VLOOKUP('Equation 4 Type II FTE'!$B20,'Equation 3 FTE Conversion'!$B$10:$E$32,4,FALSE)</f>
        <v>0.11051660839160839</v>
      </c>
      <c r="MX20" s="25">
        <f>'RIMS II Type II Employment'!MX20*VLOOKUP('Equation 4 Type II FTE'!$B20,'Equation 3 FTE Conversion'!$B$10:$E$32,4,FALSE)</f>
        <v>0.12189195804195804</v>
      </c>
      <c r="MY20" s="25">
        <f>'RIMS II Type II Employment'!MY20*VLOOKUP('Equation 4 Type II FTE'!$B20,'Equation 3 FTE Conversion'!$B$10:$E$32,4,FALSE)</f>
        <v>0.10875944055944055</v>
      </c>
      <c r="MZ20" s="25">
        <f>'RIMS II Type II Employment'!MZ20*VLOOKUP('Equation 4 Type II FTE'!$B20,'Equation 3 FTE Conversion'!$B$10:$E$32,4,FALSE)</f>
        <v>8.0644755244755242E-2</v>
      </c>
      <c r="NA20" s="25">
        <f>'RIMS II Type II Employment'!NA20*VLOOKUP('Equation 4 Type II FTE'!$B20,'Equation 3 FTE Conversion'!$B$10:$E$32,4,FALSE)</f>
        <v>0.14889685314685314</v>
      </c>
      <c r="NB20" s="25">
        <f>'RIMS II Type II Employment'!NB20*VLOOKUP('Equation 4 Type II FTE'!$B20,'Equation 3 FTE Conversion'!$B$10:$E$32,4,FALSE)</f>
        <v>7.4448426573426568E-2</v>
      </c>
      <c r="NC20" s="25">
        <f>'RIMS II Type II Employment'!NC20*VLOOKUP('Equation 4 Type II FTE'!$B20,'Equation 3 FTE Conversion'!$B$10:$E$32,4,FALSE)</f>
        <v>0.11245874125874125</v>
      </c>
      <c r="ND20" s="25">
        <f>'RIMS II Type II Employment'!ND20*VLOOKUP('Equation 4 Type II FTE'!$B20,'Equation 3 FTE Conversion'!$B$10:$E$32,4,FALSE)</f>
        <v>0.21881363636363635</v>
      </c>
      <c r="NE20" s="25">
        <f>'RIMS II Type II Employment'!NE20*VLOOKUP('Equation 4 Type II FTE'!$B20,'Equation 3 FTE Conversion'!$B$10:$E$32,4,FALSE)</f>
        <v>0.16008723776223777</v>
      </c>
      <c r="NF20" s="25">
        <f>'RIMS II Type II Employment'!NF20*VLOOKUP('Equation 4 Type II FTE'!$B20,'Equation 3 FTE Conversion'!$B$10:$E$32,4,FALSE)</f>
        <v>0.16665349650349651</v>
      </c>
      <c r="NG20" s="332">
        <f>'RIMS II Type II Employment'!NG20*VLOOKUP('Equation 4 Type II FTE'!$B20,'Equation 3 FTE Conversion'!$B$10:$E$32,4,FALSE)</f>
        <v>0.15194877622377623</v>
      </c>
      <c r="NH20" s="378">
        <f>'RIMS II Type II Employment'!NH20*VLOOKUP('Equation 4 Type II FTE'!$B20,'Equation 3 FTE Conversion'!$B$10:$E$32,4,FALSE)</f>
        <v>0.13844632867132867</v>
      </c>
      <c r="NI20" s="332">
        <f>'RIMS II Type II Employment'!NI20*VLOOKUP('Equation 4 Type II FTE'!$B20,'Equation 3 FTE Conversion'!$B$10:$E$32,4,FALSE)</f>
        <v>0.10764965034965035</v>
      </c>
      <c r="NJ20" s="334">
        <f>'RIMS II Type II Employment'!NJ20*VLOOKUP('Equation 4 Type II FTE'!$B20,'Equation 3 FTE Conversion'!$B$10:$E$32,4,FALSE)</f>
        <v>0.13271241258741256</v>
      </c>
    </row>
    <row r="21" spans="2:374" x14ac:dyDescent="0.3">
      <c r="B21" s="83" t="s">
        <v>566</v>
      </c>
      <c r="C21" s="25">
        <f>'RIMS II Type II Employment'!C21*VLOOKUP('Equation 4 Type II FTE'!$B21,'Equation 3 FTE Conversion'!$B$10:$E$32,4,FALSE)</f>
        <v>0.26018273135947911</v>
      </c>
      <c r="D21" s="25">
        <f>'RIMS II Type II Employment'!D21*VLOOKUP('Equation 4 Type II FTE'!$B21,'Equation 3 FTE Conversion'!$B$10:$E$32,4,FALSE)</f>
        <v>0.29909311734614785</v>
      </c>
      <c r="E21" s="25">
        <f>'RIMS II Type II Employment'!E21*VLOOKUP('Equation 4 Type II FTE'!$B21,'Equation 3 FTE Conversion'!$B$10:$E$32,4,FALSE)</f>
        <v>0.28427011316075024</v>
      </c>
      <c r="F21" s="25">
        <f>'RIMS II Type II Employment'!F21*VLOOKUP('Equation 4 Type II FTE'!$B21,'Equation 3 FTE Conversion'!$B$10:$E$32,4,FALSE)</f>
        <v>0.36218840489846532</v>
      </c>
      <c r="G21" s="25">
        <f>'RIMS II Type II Employment'!G21*VLOOKUP('Equation 4 Type II FTE'!$B21,'Equation 3 FTE Conversion'!$B$10:$E$32,4,FALSE)</f>
        <v>0.35438682374825609</v>
      </c>
      <c r="H21" s="25">
        <f>'RIMS II Type II Employment'!H21*VLOOKUP('Equation 4 Type II FTE'!$B21,'Equation 3 FTE Conversion'!$B$10:$E$32,4,FALSE)</f>
        <v>0.25247866997364748</v>
      </c>
      <c r="I21" s="25">
        <f>'RIMS II Type II Employment'!I21*VLOOKUP('Equation 4 Type II FTE'!$B21,'Equation 3 FTE Conversion'!$B$10:$E$32,4,FALSE)</f>
        <v>0.19503952875523176</v>
      </c>
      <c r="J21" s="25">
        <f>'RIMS II Type II Employment'!J21*VLOOKUP('Equation 4 Type II FTE'!$B21,'Equation 3 FTE Conversion'!$B$10:$E$32,4,FALSE)</f>
        <v>0.23160944039683767</v>
      </c>
      <c r="K21" s="25">
        <f>'RIMS II Type II Employment'!K21*VLOOKUP('Equation 4 Type II FTE'!$B21,'Equation 3 FTE Conversion'!$B$10:$E$32,4,FALSE)</f>
        <v>0.18119172221361027</v>
      </c>
      <c r="L21" s="25">
        <f>'RIMS II Type II Employment'!L21*VLOOKUP('Equation 4 Type II FTE'!$B21,'Equation 3 FTE Conversion'!$B$10:$E$32,4,FALSE)</f>
        <v>0.33088456053325066</v>
      </c>
      <c r="M21" s="25">
        <f>'RIMS II Type II Employment'!M21*VLOOKUP('Equation 4 Type II FTE'!$B21,'Equation 3 FTE Conversion'!$B$10:$E$32,4,FALSE)</f>
        <v>0.32113258409548906</v>
      </c>
      <c r="N21" s="25">
        <f>'RIMS II Type II Employment'!N21*VLOOKUP('Equation 4 Type II FTE'!$B21,'Equation 3 FTE Conversion'!$B$10:$E$32,4,FALSE)</f>
        <v>0.38198491706712134</v>
      </c>
      <c r="O21" s="25">
        <f>'RIMS II Type II Employment'!O21*VLOOKUP('Equation 4 Type II FTE'!$B21,'Equation 3 FTE Conversion'!$B$10:$E$32,4,FALSE)</f>
        <v>0.28778082467834443</v>
      </c>
      <c r="P21" s="25">
        <f>'RIMS II Type II Employment'!P21*VLOOKUP('Equation 4 Type II FTE'!$B21,'Equation 3 FTE Conversion'!$B$10:$E$32,4,FALSE)</f>
        <v>0.22585577429855835</v>
      </c>
      <c r="Q21" s="25">
        <f>'RIMS II Type II Employment'!Q21*VLOOKUP('Equation 4 Type II FTE'!$B21,'Equation 3 FTE Conversion'!$B$10:$E$32,4,FALSE)</f>
        <v>0</v>
      </c>
      <c r="R21" s="25">
        <f>'RIMS II Type II Employment'!R21*VLOOKUP('Equation 4 Type II FTE'!$B21,'Equation 3 FTE Conversion'!$B$10:$E$32,4,FALSE)</f>
        <v>0.24272669353588591</v>
      </c>
      <c r="S21" s="25">
        <f>'RIMS II Type II Employment'!S21*VLOOKUP('Equation 4 Type II FTE'!$B21,'Equation 3 FTE Conversion'!$B$10:$E$32,4,FALSE)</f>
        <v>0.29519232677104323</v>
      </c>
      <c r="T21" s="25">
        <f>'RIMS II Type II Employment'!T21*VLOOKUP('Equation 4 Type II FTE'!$B21,'Equation 3 FTE Conversion'!$B$10:$E$32,4,FALSE)</f>
        <v>0.35604465974267552</v>
      </c>
      <c r="U21" s="25">
        <f>'RIMS II Type II Employment'!U21*VLOOKUP('Equation 4 Type II FTE'!$B21,'Equation 3 FTE Conversion'!$B$10:$E$32,4,FALSE)</f>
        <v>0.39924591536195936</v>
      </c>
      <c r="V21" s="25">
        <f>'RIMS II Type II Employment'!V21*VLOOKUP('Equation 4 Type II FTE'!$B21,'Equation 3 FTE Conversion'!$B$10:$E$32,4,FALSE)</f>
        <v>0.52407121376530763</v>
      </c>
      <c r="W21" s="25">
        <f>'RIMS II Type II Employment'!W21*VLOOKUP('Equation 4 Type II FTE'!$B21,'Equation 3 FTE Conversion'!$B$10:$E$32,4,FALSE)</f>
        <v>0.18577515113935825</v>
      </c>
      <c r="X21" s="25">
        <f>'RIMS II Type II Employment'!X21*VLOOKUP('Equation 4 Type II FTE'!$B21,'Equation 3 FTE Conversion'!$B$10:$E$32,4,FALSE)</f>
        <v>0.22926896605177491</v>
      </c>
      <c r="Y21" s="25">
        <f>'RIMS II Type II Employment'!Y21*VLOOKUP('Equation 4 Type II FTE'!$B21,'Equation 3 FTE Conversion'!$B$10:$E$32,4,FALSE)</f>
        <v>0.2224425825453418</v>
      </c>
      <c r="Z21" s="25">
        <f>'RIMS II Type II Employment'!Z21*VLOOKUP('Equation 4 Type II FTE'!$B21,'Equation 3 FTE Conversion'!$B$10:$E$32,4,FALSE)</f>
        <v>0.3710627034568284</v>
      </c>
      <c r="AA21" s="25">
        <f>'RIMS II Type II Employment'!AA21*VLOOKUP('Equation 4 Type II FTE'!$B21,'Equation 3 FTE Conversion'!$B$10:$E$32,4,FALSE)</f>
        <v>0.27247022167105872</v>
      </c>
      <c r="AB21" s="25">
        <f>'RIMS II Type II Employment'!AB21*VLOOKUP('Equation 4 Type II FTE'!$B21,'Equation 3 FTE Conversion'!$B$10:$E$32,4,FALSE)</f>
        <v>0.3558496202139203</v>
      </c>
      <c r="AC21" s="25">
        <f>'RIMS II Type II Employment'!AC21*VLOOKUP('Equation 4 Type II FTE'!$B21,'Equation 3 FTE Conversion'!$B$10:$E$32,4,FALSE)</f>
        <v>0.2599876918307239</v>
      </c>
      <c r="AD21" s="25">
        <f>'RIMS II Type II Employment'!AD21*VLOOKUP('Equation 4 Type II FTE'!$B21,'Equation 3 FTE Conversion'!$B$10:$E$32,4,FALSE)</f>
        <v>0.20683942024492327</v>
      </c>
      <c r="AE21" s="25">
        <f>'RIMS II Type II Employment'!AE21*VLOOKUP('Equation 4 Type II FTE'!$B21,'Equation 3 FTE Conversion'!$B$10:$E$32,4,FALSE)</f>
        <v>0.20420638660672763</v>
      </c>
      <c r="AF21" s="25">
        <f>'RIMS II Type II Employment'!AF21*VLOOKUP('Equation 4 Type II FTE'!$B21,'Equation 3 FTE Conversion'!$B$10:$E$32,4,FALSE)</f>
        <v>0.2212723453728104</v>
      </c>
      <c r="AG21" s="25">
        <f>'RIMS II Type II Employment'!AG21*VLOOKUP('Equation 4 Type II FTE'!$B21,'Equation 3 FTE Conversion'!$B$10:$E$32,4,FALSE)</f>
        <v>0.23960606107580221</v>
      </c>
      <c r="AH21" s="25">
        <f>'RIMS II Type II Employment'!AH21*VLOOKUP('Equation 4 Type II FTE'!$B21,'Equation 3 FTE Conversion'!$B$10:$E$32,4,FALSE)</f>
        <v>0.41484907766237789</v>
      </c>
      <c r="AI21" s="25">
        <f>'RIMS II Type II Employment'!AI21*VLOOKUP('Equation 4 Type II FTE'!$B21,'Equation 3 FTE Conversion'!$B$10:$E$32,4,FALSE)</f>
        <v>0.26681407533715701</v>
      </c>
      <c r="AJ21" s="25">
        <f>'RIMS II Type II Employment'!AJ21*VLOOKUP('Equation 4 Type II FTE'!$B21,'Equation 3 FTE Conversion'!$B$10:$E$32,4,FALSE)</f>
        <v>0.22702601147108975</v>
      </c>
      <c r="AK21" s="25">
        <f>'RIMS II Type II Employment'!AK21*VLOOKUP('Equation 4 Type II FTE'!$B21,'Equation 3 FTE Conversion'!$B$10:$E$32,4,FALSE)</f>
        <v>0.27539581460238721</v>
      </c>
      <c r="AL21" s="25">
        <f>'RIMS II Type II Employment'!AL21*VLOOKUP('Equation 4 Type II FTE'!$B21,'Equation 3 FTE Conversion'!$B$10:$E$32,4,FALSE)</f>
        <v>0.27393301813672294</v>
      </c>
      <c r="AM21" s="25">
        <f>'RIMS II Type II Employment'!AM21*VLOOKUP('Equation 4 Type II FTE'!$B21,'Equation 3 FTE Conversion'!$B$10:$E$32,4,FALSE)</f>
        <v>0.28865850255774295</v>
      </c>
      <c r="AN21" s="25">
        <f>'RIMS II Type II Employment'!AN21*VLOOKUP('Equation 4 Type II FTE'!$B21,'Equation 3 FTE Conversion'!$B$10:$E$32,4,FALSE)</f>
        <v>0.21717651526895054</v>
      </c>
      <c r="AO21" s="25">
        <f>'RIMS II Type II Employment'!AO21*VLOOKUP('Equation 4 Type II FTE'!$B21,'Equation 3 FTE Conversion'!$B$10:$E$32,4,FALSE)</f>
        <v>0.20030559603162298</v>
      </c>
      <c r="AP21" s="25">
        <f>'RIMS II Type II Employment'!AP21*VLOOKUP('Equation 4 Type II FTE'!$B21,'Equation 3 FTE Conversion'!$B$10:$E$32,4,FALSE)</f>
        <v>0.28388003410323981</v>
      </c>
      <c r="AQ21" s="25">
        <f>'RIMS II Type II Employment'!AQ21*VLOOKUP('Equation 4 Type II FTE'!$B21,'Equation 3 FTE Conversion'!$B$10:$E$32,4,FALSE)</f>
        <v>0.22644089288482405</v>
      </c>
      <c r="AR21" s="25">
        <f>'RIMS II Type II Employment'!AR21*VLOOKUP('Equation 4 Type II FTE'!$B21,'Equation 3 FTE Conversion'!$B$10:$E$32,4,FALSE)</f>
        <v>0.22390537901100604</v>
      </c>
      <c r="AS21" s="25">
        <f>'RIMS II Type II Employment'!AS21*VLOOKUP('Equation 4 Type II FTE'!$B21,'Equation 3 FTE Conversion'!$B$10:$E$32,4,FALSE)</f>
        <v>0.23629038908696323</v>
      </c>
      <c r="AT21" s="25">
        <f>'RIMS II Type II Employment'!AT21*VLOOKUP('Equation 4 Type II FTE'!$B21,'Equation 3 FTE Conversion'!$B$10:$E$32,4,FALSE)</f>
        <v>0.20908237482560843</v>
      </c>
      <c r="AU21" s="25">
        <f>'RIMS II Type II Employment'!AU21*VLOOKUP('Equation 4 Type II FTE'!$B21,'Equation 3 FTE Conversion'!$B$10:$E$32,4,FALSE)</f>
        <v>0.20498654472174854</v>
      </c>
      <c r="AV21" s="25">
        <f>'RIMS II Type II Employment'!AV21*VLOOKUP('Equation 4 Type II FTE'!$B21,'Equation 3 FTE Conversion'!$B$10:$E$32,4,FALSE)</f>
        <v>0.28348995504572932</v>
      </c>
      <c r="AW21" s="25">
        <f>'RIMS II Type II Employment'!AW21*VLOOKUP('Equation 4 Type II FTE'!$B21,'Equation 3 FTE Conversion'!$B$10:$E$32,4,FALSE)</f>
        <v>0.29236425360409241</v>
      </c>
      <c r="AX21" s="25">
        <f>'RIMS II Type II Employment'!AX21*VLOOKUP('Equation 4 Type II FTE'!$B21,'Equation 3 FTE Conversion'!$B$10:$E$32,4,FALSE)</f>
        <v>0.21444596186637732</v>
      </c>
      <c r="AY21" s="25">
        <f>'RIMS II Type II Employment'!AY21*VLOOKUP('Equation 4 Type II FTE'!$B21,'Equation 3 FTE Conversion'!$B$10:$E$32,4,FALSE)</f>
        <v>0.17982644551232368</v>
      </c>
      <c r="AZ21" s="25">
        <f>'RIMS II Type II Employment'!AZ21*VLOOKUP('Equation 4 Type II FTE'!$B21,'Equation 3 FTE Conversion'!$B$10:$E$32,4,FALSE)</f>
        <v>0.16948935048829639</v>
      </c>
      <c r="BA21" s="25">
        <f>'RIMS II Type II Employment'!BA21*VLOOKUP('Equation 4 Type II FTE'!$B21,'Equation 3 FTE Conversion'!$B$10:$E$32,4,FALSE)</f>
        <v>0.18957842195008523</v>
      </c>
      <c r="BB21" s="25">
        <f>'RIMS II Type II Employment'!BB21*VLOOKUP('Equation 4 Type II FTE'!$B21,'Equation 3 FTE Conversion'!$B$10:$E$32,4,FALSE)</f>
        <v>0.22566073476980311</v>
      </c>
      <c r="BC21" s="25">
        <f>'RIMS II Type II Employment'!BC21*VLOOKUP('Equation 4 Type II FTE'!$B21,'Equation 3 FTE Conversion'!$B$10:$E$32,4,FALSE)</f>
        <v>0.3466827623624244</v>
      </c>
      <c r="BD21" s="25">
        <f>'RIMS II Type II Employment'!BD21*VLOOKUP('Equation 4 Type II FTE'!$B21,'Equation 3 FTE Conversion'!$B$10:$E$32,4,FALSE)</f>
        <v>0.19123625794450472</v>
      </c>
      <c r="BE21" s="25">
        <f>'RIMS II Type II Employment'!BE21*VLOOKUP('Equation 4 Type II FTE'!$B21,'Equation 3 FTE Conversion'!$B$10:$E$32,4,FALSE)</f>
        <v>0.2509183537436056</v>
      </c>
      <c r="BF21" s="25">
        <f>'RIMS II Type II Employment'!BF21*VLOOKUP('Equation 4 Type II FTE'!$B21,'Equation 3 FTE Conversion'!$B$10:$E$32,4,FALSE)</f>
        <v>0.22136986513718804</v>
      </c>
      <c r="BG21" s="25">
        <f>'RIMS II Type II Employment'!BG21*VLOOKUP('Equation 4 Type II FTE'!$B21,'Equation 3 FTE Conversion'!$B$10:$E$32,4,FALSE)</f>
        <v>0.28280731669508602</v>
      </c>
      <c r="BH21" s="25">
        <f>'RIMS II Type II Employment'!BH21*VLOOKUP('Equation 4 Type II FTE'!$B21,'Equation 3 FTE Conversion'!$B$10:$E$32,4,FALSE)</f>
        <v>0.24292173306464113</v>
      </c>
      <c r="BI21" s="25">
        <f>'RIMS II Type II Employment'!BI21*VLOOKUP('Equation 4 Type II FTE'!$B21,'Equation 3 FTE Conversion'!$B$10:$E$32,4,FALSE)</f>
        <v>0.28339243528135172</v>
      </c>
      <c r="BJ21" s="25">
        <f>'RIMS II Type II Employment'!BJ21*VLOOKUP('Equation 4 Type II FTE'!$B21,'Equation 3 FTE Conversion'!$B$10:$E$32,4,FALSE)</f>
        <v>0.26905702991784214</v>
      </c>
      <c r="BK21" s="25">
        <f>'RIMS II Type II Employment'!BK21*VLOOKUP('Equation 4 Type II FTE'!$B21,'Equation 3 FTE Conversion'!$B$10:$E$32,4,FALSE)</f>
        <v>0.26213312664703142</v>
      </c>
      <c r="BL21" s="25">
        <f>'RIMS II Type II Employment'!BL21*VLOOKUP('Equation 4 Type II FTE'!$B21,'Equation 3 FTE Conversion'!$B$10:$E$32,4,FALSE)</f>
        <v>0.18733546736940007</v>
      </c>
      <c r="BM21" s="25">
        <f>'RIMS II Type II Employment'!BM21*VLOOKUP('Equation 4 Type II FTE'!$B21,'Equation 3 FTE Conversion'!$B$10:$E$32,4,FALSE)</f>
        <v>0.26944710897535262</v>
      </c>
      <c r="BN21" s="25">
        <f>'RIMS II Type II Employment'!BN21*VLOOKUP('Equation 4 Type II FTE'!$B21,'Equation 3 FTE Conversion'!$B$10:$E$32,4,FALSE)</f>
        <v>0.26135296853201057</v>
      </c>
      <c r="BO21" s="25">
        <f>'RIMS II Type II Employment'!BO21*VLOOKUP('Equation 4 Type II FTE'!$B21,'Equation 3 FTE Conversion'!$B$10:$E$32,4,FALSE)</f>
        <v>0.33498039063711055</v>
      </c>
      <c r="BP21" s="25">
        <f>'RIMS II Type II Employment'!BP21*VLOOKUP('Equation 4 Type II FTE'!$B21,'Equation 3 FTE Conversion'!$B$10:$E$32,4,FALSE)</f>
        <v>0.23619286932258562</v>
      </c>
      <c r="BQ21" s="25">
        <f>'RIMS II Type II Employment'!BQ21*VLOOKUP('Equation 4 Type II FTE'!$B21,'Equation 3 FTE Conversion'!$B$10:$E$32,4,FALSE)</f>
        <v>0.23531519144318708</v>
      </c>
      <c r="BR21" s="25">
        <f>'RIMS II Type II Employment'!BR21*VLOOKUP('Equation 4 Type II FTE'!$B21,'Equation 3 FTE Conversion'!$B$10:$E$32,4,FALSE)</f>
        <v>0.19113873818012711</v>
      </c>
      <c r="BS21" s="25">
        <f>'RIMS II Type II Employment'!BS21*VLOOKUP('Equation 4 Type II FTE'!$B21,'Equation 3 FTE Conversion'!$B$10:$E$32,4,FALSE)</f>
        <v>0.24418949000155016</v>
      </c>
      <c r="BT21" s="25">
        <f>'RIMS II Type II Employment'!BT21*VLOOKUP('Equation 4 Type II FTE'!$B21,'Equation 3 FTE Conversion'!$B$10:$E$32,4,FALSE)</f>
        <v>0.26037777088823438</v>
      </c>
      <c r="BU21" s="25">
        <f>'RIMS II Type II Employment'!BU21*VLOOKUP('Equation 4 Type II FTE'!$B21,'Equation 3 FTE Conversion'!$B$10:$E$32,4,FALSE)</f>
        <v>0.24994315609982945</v>
      </c>
      <c r="BV21" s="25">
        <f>'RIMS II Type II Employment'!BV21*VLOOKUP('Equation 4 Type II FTE'!$B21,'Equation 3 FTE Conversion'!$B$10:$E$32,4,FALSE)</f>
        <v>0.23297471709812431</v>
      </c>
      <c r="BW21" s="25">
        <f>'RIMS II Type II Employment'!BW21*VLOOKUP('Equation 4 Type II FTE'!$B21,'Equation 3 FTE Conversion'!$B$10:$E$32,4,FALSE)</f>
        <v>0.26905702991784214</v>
      </c>
      <c r="BX21" s="25">
        <f>'RIMS II Type II Employment'!BX21*VLOOKUP('Equation 4 Type II FTE'!$B21,'Equation 3 FTE Conversion'!$B$10:$E$32,4,FALSE)</f>
        <v>0.19923287862346922</v>
      </c>
      <c r="BY21" s="25">
        <f>'RIMS II Type II Employment'!BY21*VLOOKUP('Equation 4 Type II FTE'!$B21,'Equation 3 FTE Conversion'!$B$10:$E$32,4,FALSE)</f>
        <v>0.18002148504107887</v>
      </c>
      <c r="BZ21" s="25">
        <f>'RIMS II Type II Employment'!BZ21*VLOOKUP('Equation 4 Type II FTE'!$B21,'Equation 3 FTE Conversion'!$B$10:$E$32,4,FALSE)</f>
        <v>0.17504797705782049</v>
      </c>
      <c r="CA21" s="25">
        <f>'RIMS II Type II Employment'!CA21*VLOOKUP('Equation 4 Type II FTE'!$B21,'Equation 3 FTE Conversion'!$B$10:$E$32,4,FALSE)</f>
        <v>0.24496964811657104</v>
      </c>
      <c r="CB21" s="25">
        <f>'RIMS II Type II Employment'!CB21*VLOOKUP('Equation 4 Type II FTE'!$B21,'Equation 3 FTE Conversion'!$B$10:$E$32,4,FALSE)</f>
        <v>0.2321945589831034</v>
      </c>
      <c r="CC21" s="25">
        <f>'RIMS II Type II Employment'!CC21*VLOOKUP('Equation 4 Type II FTE'!$B21,'Equation 3 FTE Conversion'!$B$10:$E$32,4,FALSE)</f>
        <v>0.26388848240582857</v>
      </c>
      <c r="CD21" s="25">
        <f>'RIMS II Type II Employment'!CD21*VLOOKUP('Equation 4 Type II FTE'!$B21,'Equation 3 FTE Conversion'!$B$10:$E$32,4,FALSE)</f>
        <v>0.41884738800186017</v>
      </c>
      <c r="CE21" s="25">
        <f>'RIMS II Type II Employment'!CE21*VLOOKUP('Equation 4 Type II FTE'!$B21,'Equation 3 FTE Conversion'!$B$10:$E$32,4,FALSE)</f>
        <v>0.26437608122771661</v>
      </c>
      <c r="CF21" s="25">
        <f>'RIMS II Type II Employment'!CF21*VLOOKUP('Equation 4 Type II FTE'!$B21,'Equation 3 FTE Conversion'!$B$10:$E$32,4,FALSE)</f>
        <v>0.25169851185862657</v>
      </c>
      <c r="CG21" s="25">
        <f>'RIMS II Type II Employment'!CG21*VLOOKUP('Equation 4 Type II FTE'!$B21,'Equation 3 FTE Conversion'!$B$10:$E$32,4,FALSE)</f>
        <v>0.26466864052084943</v>
      </c>
      <c r="CH21" s="25">
        <f>'RIMS II Type II Employment'!CH21*VLOOKUP('Equation 4 Type II FTE'!$B21,'Equation 3 FTE Conversion'!$B$10:$E$32,4,FALSE)</f>
        <v>0.17465789800031004</v>
      </c>
      <c r="CI21" s="25">
        <f>'RIMS II Type II Employment'!CI21*VLOOKUP('Equation 4 Type II FTE'!$B21,'Equation 3 FTE Conversion'!$B$10:$E$32,4,FALSE)</f>
        <v>0.28427011316075024</v>
      </c>
      <c r="CJ21" s="25">
        <f>'RIMS II Type II Employment'!CJ21*VLOOKUP('Equation 4 Type II FTE'!$B21,'Equation 3 FTE Conversion'!$B$10:$E$32,4,FALSE)</f>
        <v>0.34834059835684389</v>
      </c>
      <c r="CK21" s="25">
        <f>'RIMS II Type II Employment'!CK21*VLOOKUP('Equation 4 Type II FTE'!$B21,'Equation 3 FTE Conversion'!$B$10:$E$32,4,FALSE)</f>
        <v>0.3582876143233607</v>
      </c>
      <c r="CL21" s="25">
        <f>'RIMS II Type II Employment'!CL21*VLOOKUP('Equation 4 Type II FTE'!$B21,'Equation 3 FTE Conversion'!$B$10:$E$32,4,FALSE)</f>
        <v>0.33946629979848086</v>
      </c>
      <c r="CM21" s="25">
        <f>'RIMS II Type II Employment'!CM21*VLOOKUP('Equation 4 Type II FTE'!$B21,'Equation 3 FTE Conversion'!$B$10:$E$32,4,FALSE)</f>
        <v>0.30250630909936438</v>
      </c>
      <c r="CN21" s="25">
        <f>'RIMS II Type II Employment'!CN21*VLOOKUP('Equation 4 Type II FTE'!$B21,'Equation 3 FTE Conversion'!$B$10:$E$32,4,FALSE)</f>
        <v>0.2285863277011316</v>
      </c>
      <c r="CO21" s="25">
        <f>'RIMS II Type II Employment'!CO21*VLOOKUP('Equation 4 Type II FTE'!$B21,'Equation 3 FTE Conversion'!$B$10:$E$32,4,FALSE)</f>
        <v>0.33166471864827157</v>
      </c>
      <c r="CP21" s="25">
        <f>'RIMS II Type II Employment'!CP21*VLOOKUP('Equation 4 Type II FTE'!$B21,'Equation 3 FTE Conversion'!$B$10:$E$32,4,FALSE)</f>
        <v>0.23248711827623622</v>
      </c>
      <c r="CQ21" s="25">
        <f>'RIMS II Type II Employment'!CQ21*VLOOKUP('Equation 4 Type II FTE'!$B21,'Equation 3 FTE Conversion'!$B$10:$E$32,4,FALSE)</f>
        <v>0.20830221671058752</v>
      </c>
      <c r="CR21" s="25">
        <f>'RIMS II Type II Employment'!CR21*VLOOKUP('Equation 4 Type II FTE'!$B21,'Equation 3 FTE Conversion'!$B$10:$E$32,4,FALSE)</f>
        <v>0.20459646566423809</v>
      </c>
      <c r="CS21" s="25">
        <f>'RIMS II Type II Employment'!CS21*VLOOKUP('Equation 4 Type II FTE'!$B21,'Equation 3 FTE Conversion'!$B$10:$E$32,4,FALSE)</f>
        <v>0.23433999379941095</v>
      </c>
      <c r="CT21" s="25">
        <f>'RIMS II Type II Employment'!CT21*VLOOKUP('Equation 4 Type II FTE'!$B21,'Equation 3 FTE Conversion'!$B$10:$E$32,4,FALSE)</f>
        <v>0.19211393582390326</v>
      </c>
      <c r="CU21" s="25">
        <f>'RIMS II Type II Employment'!CU21*VLOOKUP('Equation 4 Type II FTE'!$B21,'Equation 3 FTE Conversion'!$B$10:$E$32,4,FALSE)</f>
        <v>0.17348766082777864</v>
      </c>
      <c r="CV21" s="25">
        <f>'RIMS II Type II Employment'!CV21*VLOOKUP('Equation 4 Type II FTE'!$B21,'Equation 3 FTE Conversion'!$B$10:$E$32,4,FALSE)</f>
        <v>0.30328646721438535</v>
      </c>
      <c r="CW21" s="25">
        <f>'RIMS II Type II Employment'!CW21*VLOOKUP('Equation 4 Type II FTE'!$B21,'Equation 3 FTE Conversion'!$B$10:$E$32,4,FALSE)</f>
        <v>0.30884509378390945</v>
      </c>
      <c r="CX21" s="25">
        <f>'RIMS II Type II Employment'!CX21*VLOOKUP('Equation 4 Type II FTE'!$B21,'Equation 3 FTE Conversion'!$B$10:$E$32,4,FALSE)</f>
        <v>0.23131688110370482</v>
      </c>
      <c r="CY21" s="25">
        <f>'RIMS II Type II Employment'!CY21*VLOOKUP('Equation 4 Type II FTE'!$B21,'Equation 3 FTE Conversion'!$B$10:$E$32,4,FALSE)</f>
        <v>0.26203560688265382</v>
      </c>
      <c r="CZ21" s="25">
        <f>'RIMS II Type II Employment'!CZ21*VLOOKUP('Equation 4 Type II FTE'!$B21,'Equation 3 FTE Conversion'!$B$10:$E$32,4,FALSE)</f>
        <v>0.32444825608432798</v>
      </c>
      <c r="DA21" s="25">
        <f>'RIMS II Type II Employment'!DA21*VLOOKUP('Equation 4 Type II FTE'!$B21,'Equation 3 FTE Conversion'!$B$10:$E$32,4,FALSE)</f>
        <v>0.3264961711362579</v>
      </c>
      <c r="DB21" s="25">
        <f>'RIMS II Type II Employment'!DB21*VLOOKUP('Equation 4 Type II FTE'!$B21,'Equation 3 FTE Conversion'!$B$10:$E$32,4,FALSE)</f>
        <v>0.30767485661137806</v>
      </c>
      <c r="DC21" s="25">
        <f>'RIMS II Type II Employment'!DC21*VLOOKUP('Equation 4 Type II FTE'!$B21,'Equation 3 FTE Conversion'!$B$10:$E$32,4,FALSE)</f>
        <v>0.26642399627964658</v>
      </c>
      <c r="DD21" s="25">
        <f>'RIMS II Type II Employment'!DD21*VLOOKUP('Equation 4 Type II FTE'!$B21,'Equation 3 FTE Conversion'!$B$10:$E$32,4,FALSE)</f>
        <v>0.19679488451402882</v>
      </c>
      <c r="DE21" s="25">
        <f>'RIMS II Type II Employment'!DE21*VLOOKUP('Equation 4 Type II FTE'!$B21,'Equation 3 FTE Conversion'!$B$10:$E$32,4,FALSE)</f>
        <v>0.34297701131607505</v>
      </c>
      <c r="DF21" s="25">
        <f>'RIMS II Type II Employment'!DF21*VLOOKUP('Equation 4 Type II FTE'!$B21,'Equation 3 FTE Conversion'!$B$10:$E$32,4,FALSE)</f>
        <v>0.24448204929468295</v>
      </c>
      <c r="DG21" s="25">
        <f>'RIMS II Type II Employment'!DG21*VLOOKUP('Equation 4 Type II FTE'!$B21,'Equation 3 FTE Conversion'!$B$10:$E$32,4,FALSE)</f>
        <v>0.24779772128352193</v>
      </c>
      <c r="DH21" s="25">
        <f>'RIMS II Type II Employment'!DH21*VLOOKUP('Equation 4 Type II FTE'!$B21,'Equation 3 FTE Conversion'!$B$10:$E$32,4,FALSE)</f>
        <v>0.35614217950705318</v>
      </c>
      <c r="DI21" s="25">
        <f>'RIMS II Type II Employment'!DI21*VLOOKUP('Equation 4 Type II FTE'!$B21,'Equation 3 FTE Conversion'!$B$10:$E$32,4,FALSE)</f>
        <v>0.16295552627499613</v>
      </c>
      <c r="DJ21" s="25">
        <f>'RIMS II Type II Employment'!DJ21*VLOOKUP('Equation 4 Type II FTE'!$B21,'Equation 3 FTE Conversion'!$B$10:$E$32,4,FALSE)</f>
        <v>0.2218574639590761</v>
      </c>
      <c r="DK21" s="25">
        <f>'RIMS II Type II Employment'!DK21*VLOOKUP('Equation 4 Type II FTE'!$B21,'Equation 3 FTE Conversion'!$B$10:$E$32,4,FALSE)</f>
        <v>0.34717036118431249</v>
      </c>
      <c r="DL21" s="25">
        <f>'RIMS II Type II Employment'!DL21*VLOOKUP('Equation 4 Type II FTE'!$B21,'Equation 3 FTE Conversion'!$B$10:$E$32,4,FALSE)</f>
        <v>0.38120475895210049</v>
      </c>
      <c r="DM21" s="25">
        <f>'RIMS II Type II Employment'!DM21*VLOOKUP('Equation 4 Type II FTE'!$B21,'Equation 3 FTE Conversion'!$B$10:$E$32,4,FALSE)</f>
        <v>0.12814097039218725</v>
      </c>
      <c r="DN21" s="25">
        <f>'RIMS II Type II Employment'!DN21*VLOOKUP('Equation 4 Type II FTE'!$B21,'Equation 3 FTE Conversion'!$B$10:$E$32,4,FALSE)</f>
        <v>0.28534283056890408</v>
      </c>
      <c r="DO21" s="25">
        <f>'RIMS II Type II Employment'!DO21*VLOOKUP('Equation 4 Type II FTE'!$B21,'Equation 3 FTE Conversion'!$B$10:$E$32,4,FALSE)</f>
        <v>0.19152881723763757</v>
      </c>
      <c r="DP21" s="25">
        <f>'RIMS II Type II Employment'!DP21*VLOOKUP('Equation 4 Type II FTE'!$B21,'Equation 3 FTE Conversion'!$B$10:$E$32,4,FALSE)</f>
        <v>0.22985408463804061</v>
      </c>
      <c r="DQ21" s="25">
        <f>'RIMS II Type II Employment'!DQ21*VLOOKUP('Equation 4 Type II FTE'!$B21,'Equation 3 FTE Conversion'!$B$10:$E$32,4,FALSE)</f>
        <v>0.19913535885909159</v>
      </c>
      <c r="DR21" s="25">
        <f>'RIMS II Type II Employment'!DR21*VLOOKUP('Equation 4 Type II FTE'!$B21,'Equation 3 FTE Conversion'!$B$10:$E$32,4,FALSE)</f>
        <v>0.36930734769803125</v>
      </c>
      <c r="DS21" s="25">
        <f>'RIMS II Type II Employment'!DS21*VLOOKUP('Equation 4 Type II FTE'!$B21,'Equation 3 FTE Conversion'!$B$10:$E$32,4,FALSE)</f>
        <v>0.22527065571229266</v>
      </c>
      <c r="DT21" s="25">
        <f>'RIMS II Type II Employment'!DT21*VLOOKUP('Equation 4 Type II FTE'!$B21,'Equation 3 FTE Conversion'!$B$10:$E$32,4,FALSE)</f>
        <v>0.33332255464269106</v>
      </c>
      <c r="DU21" s="25">
        <f>'RIMS II Type II Employment'!DU21*VLOOKUP('Equation 4 Type II FTE'!$B21,'Equation 3 FTE Conversion'!$B$10:$E$32,4,FALSE)</f>
        <v>0.24721260269725623</v>
      </c>
      <c r="DV21" s="25">
        <f>'RIMS II Type II Employment'!DV21*VLOOKUP('Equation 4 Type II FTE'!$B21,'Equation 3 FTE Conversion'!$B$10:$E$32,4,FALSE)</f>
        <v>0.30708973802511241</v>
      </c>
      <c r="DW21" s="25">
        <f>'RIMS II Type II Employment'!DW21*VLOOKUP('Equation 4 Type II FTE'!$B21,'Equation 3 FTE Conversion'!$B$10:$E$32,4,FALSE)</f>
        <v>0.20498654472174854</v>
      </c>
      <c r="DX21" s="25">
        <f>'RIMS II Type II Employment'!DX21*VLOOKUP('Equation 4 Type II FTE'!$B21,'Equation 3 FTE Conversion'!$B$10:$E$32,4,FALSE)</f>
        <v>0.24282421330026352</v>
      </c>
      <c r="DY21" s="25">
        <f>'RIMS II Type II Employment'!DY21*VLOOKUP('Equation 4 Type II FTE'!$B21,'Equation 3 FTE Conversion'!$B$10:$E$32,4,FALSE)</f>
        <v>0.19104121841574948</v>
      </c>
      <c r="DZ21" s="25">
        <f>'RIMS II Type II Employment'!DZ21*VLOOKUP('Equation 4 Type II FTE'!$B21,'Equation 3 FTE Conversion'!$B$10:$E$32,4,FALSE)</f>
        <v>0.29392456983413423</v>
      </c>
      <c r="EA21" s="25">
        <f>'RIMS II Type II Employment'!EA21*VLOOKUP('Equation 4 Type II FTE'!$B21,'Equation 3 FTE Conversion'!$B$10:$E$32,4,FALSE)</f>
        <v>0.25764721748566111</v>
      </c>
      <c r="EB21" s="25">
        <f>'RIMS II Type II Employment'!EB21*VLOOKUP('Equation 4 Type II FTE'!$B21,'Equation 3 FTE Conversion'!$B$10:$E$32,4,FALSE)</f>
        <v>0.16168776933808712</v>
      </c>
      <c r="EC21" s="25">
        <f>'RIMS II Type II Employment'!EC21*VLOOKUP('Equation 4 Type II FTE'!$B21,'Equation 3 FTE Conversion'!$B$10:$E$32,4,FALSE)</f>
        <v>0.18080164315609984</v>
      </c>
      <c r="ED21" s="25">
        <f>'RIMS II Type II Employment'!ED21*VLOOKUP('Equation 4 Type II FTE'!$B21,'Equation 3 FTE Conversion'!$B$10:$E$32,4,FALSE)</f>
        <v>0.18489747325995967</v>
      </c>
      <c r="EE21" s="25">
        <f>'RIMS II Type II Employment'!EE21*VLOOKUP('Equation 4 Type II FTE'!$B21,'Equation 3 FTE Conversion'!$B$10:$E$32,4,FALSE)</f>
        <v>0.21551867927453108</v>
      </c>
      <c r="EF21" s="25">
        <f>'RIMS II Type II Employment'!EF21*VLOOKUP('Equation 4 Type II FTE'!$B21,'Equation 3 FTE Conversion'!$B$10:$E$32,4,FALSE)</f>
        <v>0.22595329406293596</v>
      </c>
      <c r="EG21" s="25">
        <f>'RIMS II Type II Employment'!EG21*VLOOKUP('Equation 4 Type II FTE'!$B21,'Equation 3 FTE Conversion'!$B$10:$E$32,4,FALSE)</f>
        <v>0.30114103239807782</v>
      </c>
      <c r="EH21" s="25">
        <f>'RIMS II Type II Employment'!EH21*VLOOKUP('Equation 4 Type II FTE'!$B21,'Equation 3 FTE Conversion'!$B$10:$E$32,4,FALSE)</f>
        <v>0.1413061385831654</v>
      </c>
      <c r="EI21" s="25">
        <f>'RIMS II Type II Employment'!EI21*VLOOKUP('Equation 4 Type II FTE'!$B21,'Equation 3 FTE Conversion'!$B$10:$E$32,4,FALSE)</f>
        <v>0.1412086188187878</v>
      </c>
      <c r="EJ21" s="25">
        <f>'RIMS II Type II Employment'!EJ21*VLOOKUP('Equation 4 Type II FTE'!$B21,'Equation 3 FTE Conversion'!$B$10:$E$32,4,FALSE)</f>
        <v>0.17007446907456208</v>
      </c>
      <c r="EK21" s="25">
        <f>'RIMS II Type II Employment'!EK21*VLOOKUP('Equation 4 Type II FTE'!$B21,'Equation 3 FTE Conversion'!$B$10:$E$32,4,FALSE)</f>
        <v>0.25647698031312977</v>
      </c>
      <c r="EL21" s="25">
        <f>'RIMS II Type II Employment'!EL21*VLOOKUP('Equation 4 Type II FTE'!$B21,'Equation 3 FTE Conversion'!$B$10:$E$32,4,FALSE)</f>
        <v>0.30143359169121065</v>
      </c>
      <c r="EM21" s="25">
        <f>'RIMS II Type II Employment'!EM21*VLOOKUP('Equation 4 Type II FTE'!$B21,'Equation 3 FTE Conversion'!$B$10:$E$32,4,FALSE)</f>
        <v>0.20293862966981863</v>
      </c>
      <c r="EN21" s="25">
        <f>'RIMS II Type II Employment'!EN21*VLOOKUP('Equation 4 Type II FTE'!$B21,'Equation 3 FTE Conversion'!$B$10:$E$32,4,FALSE)</f>
        <v>0.21863931173461479</v>
      </c>
      <c r="EO21" s="25">
        <f>'RIMS II Type II Employment'!EO21*VLOOKUP('Equation 4 Type II FTE'!$B21,'Equation 3 FTE Conversion'!$B$10:$E$32,4,FALSE)</f>
        <v>0.21025261199813983</v>
      </c>
      <c r="EP21" s="25">
        <f>'RIMS II Type II Employment'!EP21*VLOOKUP('Equation 4 Type II FTE'!$B21,'Equation 3 FTE Conversion'!$B$10:$E$32,4,FALSE)</f>
        <v>0.22166242443032089</v>
      </c>
      <c r="EQ21" s="25">
        <f>'RIMS II Type II Employment'!EQ21*VLOOKUP('Equation 4 Type II FTE'!$B21,'Equation 3 FTE Conversion'!$B$10:$E$32,4,FALSE)</f>
        <v>0.21737155479770576</v>
      </c>
      <c r="ER21" s="25">
        <f>'RIMS II Type II Employment'!ER21*VLOOKUP('Equation 4 Type II FTE'!$B21,'Equation 3 FTE Conversion'!$B$10:$E$32,4,FALSE)</f>
        <v>0.21171540846380404</v>
      </c>
      <c r="ES21" s="25">
        <f>'RIMS II Type II Employment'!ES21*VLOOKUP('Equation 4 Type II FTE'!$B21,'Equation 3 FTE Conversion'!$B$10:$E$32,4,FALSE)</f>
        <v>0.19494200899085412</v>
      </c>
      <c r="ET21" s="25">
        <f>'RIMS II Type II Employment'!ET21*VLOOKUP('Equation 4 Type II FTE'!$B21,'Equation 3 FTE Conversion'!$B$10:$E$32,4,FALSE)</f>
        <v>0.23004912416679585</v>
      </c>
      <c r="EU21" s="25">
        <f>'RIMS II Type II Employment'!EU21*VLOOKUP('Equation 4 Type II FTE'!$B21,'Equation 3 FTE Conversion'!$B$10:$E$32,4,FALSE)</f>
        <v>0.22965904510928536</v>
      </c>
      <c r="EV21" s="25">
        <f>'RIMS II Type II Employment'!EV21*VLOOKUP('Equation 4 Type II FTE'!$B21,'Equation 3 FTE Conversion'!$B$10:$E$32,4,FALSE)</f>
        <v>0.17992396527670126</v>
      </c>
      <c r="EW21" s="25">
        <f>'RIMS II Type II Employment'!EW21*VLOOKUP('Equation 4 Type II FTE'!$B21,'Equation 3 FTE Conversion'!$B$10:$E$32,4,FALSE)</f>
        <v>0.15135067431405982</v>
      </c>
      <c r="EX21" s="25">
        <f>'RIMS II Type II Employment'!EX21*VLOOKUP('Equation 4 Type II FTE'!$B21,'Equation 3 FTE Conversion'!$B$10:$E$32,4,FALSE)</f>
        <v>0.21668891644706248</v>
      </c>
      <c r="EY21" s="25">
        <f>'RIMS II Type II Employment'!EY21*VLOOKUP('Equation 4 Type II FTE'!$B21,'Equation 3 FTE Conversion'!$B$10:$E$32,4,FALSE)</f>
        <v>0.34258693225856457</v>
      </c>
      <c r="EZ21" s="25">
        <f>'RIMS II Type II Employment'!EZ21*VLOOKUP('Equation 4 Type II FTE'!$B21,'Equation 3 FTE Conversion'!$B$10:$E$32,4,FALSE)</f>
        <v>0.2776387691830724</v>
      </c>
      <c r="FA21" s="25">
        <f>'RIMS II Type II Employment'!FA21*VLOOKUP('Equation 4 Type II FTE'!$B21,'Equation 3 FTE Conversion'!$B$10:$E$32,4,FALSE)</f>
        <v>0.21161788869942644</v>
      </c>
      <c r="FB21" s="25">
        <f>'RIMS II Type II Employment'!FB21*VLOOKUP('Equation 4 Type II FTE'!$B21,'Equation 3 FTE Conversion'!$B$10:$E$32,4,FALSE)</f>
        <v>0.38539810882033793</v>
      </c>
      <c r="FC21" s="25">
        <f>'RIMS II Type II Employment'!FC21*VLOOKUP('Equation 4 Type II FTE'!$B21,'Equation 3 FTE Conversion'!$B$10:$E$32,4,FALSE)</f>
        <v>0.32269290032553094</v>
      </c>
      <c r="FD21" s="25">
        <f>'RIMS II Type II Employment'!FD21*VLOOKUP('Equation 4 Type II FTE'!$B21,'Equation 3 FTE Conversion'!$B$10:$E$32,4,FALSE)</f>
        <v>0.19767256239342737</v>
      </c>
      <c r="FE21" s="25">
        <f>'RIMS II Type II Employment'!FE21*VLOOKUP('Equation 4 Type II FTE'!$B21,'Equation 3 FTE Conversion'!$B$10:$E$32,4,FALSE)</f>
        <v>0.15447130677414356</v>
      </c>
      <c r="FF21" s="25">
        <f>'RIMS II Type II Employment'!FF21*VLOOKUP('Equation 4 Type II FTE'!$B21,'Equation 3 FTE Conversion'!$B$10:$E$32,4,FALSE)</f>
        <v>0.16607615873507983</v>
      </c>
      <c r="FG21" s="25">
        <f>'RIMS II Type II Employment'!FG21*VLOOKUP('Equation 4 Type II FTE'!$B21,'Equation 3 FTE Conversion'!$B$10:$E$32,4,FALSE)</f>
        <v>0.31957226786544718</v>
      </c>
      <c r="FH21" s="25">
        <f>'RIMS II Type II Employment'!FH21*VLOOKUP('Equation 4 Type II FTE'!$B21,'Equation 3 FTE Conversion'!$B$10:$E$32,4,FALSE)</f>
        <v>0.23443751356378856</v>
      </c>
      <c r="FI21" s="25">
        <f>'RIMS II Type II Employment'!FI21*VLOOKUP('Equation 4 Type II FTE'!$B21,'Equation 3 FTE Conversion'!$B$10:$E$32,4,FALSE)</f>
        <v>0.29958071616803594</v>
      </c>
      <c r="FJ21" s="25">
        <f>'RIMS II Type II Employment'!FJ21*VLOOKUP('Equation 4 Type II FTE'!$B21,'Equation 3 FTE Conversion'!$B$10:$E$32,4,FALSE)</f>
        <v>0.40217150829328785</v>
      </c>
      <c r="FK21" s="25">
        <f>'RIMS II Type II Employment'!FK21*VLOOKUP('Equation 4 Type II FTE'!$B21,'Equation 3 FTE Conversion'!$B$10:$E$32,4,FALSE)</f>
        <v>0.34404972872422879</v>
      </c>
      <c r="FL21" s="25">
        <f>'RIMS II Type II Employment'!FL21*VLOOKUP('Equation 4 Type II FTE'!$B21,'Equation 3 FTE Conversion'!$B$10:$E$32,4,FALSE)</f>
        <v>0.27003222756161832</v>
      </c>
      <c r="FM21" s="25">
        <f>'RIMS II Type II Employment'!FM21*VLOOKUP('Equation 4 Type II FTE'!$B21,'Equation 3 FTE Conversion'!$B$10:$E$32,4,FALSE)</f>
        <v>0.29743528135172842</v>
      </c>
      <c r="FN21" s="25">
        <f>'RIMS II Type II Employment'!FN21*VLOOKUP('Equation 4 Type II FTE'!$B21,'Equation 3 FTE Conversion'!$B$10:$E$32,4,FALSE)</f>
        <v>0.31996234692295766</v>
      </c>
      <c r="FO21" s="25">
        <f>'RIMS II Type II Employment'!FO21*VLOOKUP('Equation 4 Type II FTE'!$B21,'Equation 3 FTE Conversion'!$B$10:$E$32,4,FALSE)</f>
        <v>0.2509183537436056</v>
      </c>
      <c r="FP21" s="25">
        <f>'RIMS II Type II Employment'!FP21*VLOOKUP('Equation 4 Type II FTE'!$B21,'Equation 3 FTE Conversion'!$B$10:$E$32,4,FALSE)</f>
        <v>0.23258463804061383</v>
      </c>
      <c r="FQ21" s="25">
        <f>'RIMS II Type II Employment'!FQ21*VLOOKUP('Equation 4 Type II FTE'!$B21,'Equation 3 FTE Conversion'!$B$10:$E$32,4,FALSE)</f>
        <v>0.24370189117966207</v>
      </c>
      <c r="FR21" s="25">
        <f>'RIMS II Type II Employment'!FR21*VLOOKUP('Equation 4 Type II FTE'!$B21,'Equation 3 FTE Conversion'!$B$10:$E$32,4,FALSE)</f>
        <v>0.30767485661137806</v>
      </c>
      <c r="FS21" s="25">
        <f>'RIMS II Type II Employment'!FS21*VLOOKUP('Equation 4 Type II FTE'!$B21,'Equation 3 FTE Conversion'!$B$10:$E$32,4,FALSE)</f>
        <v>0.42099282281816769</v>
      </c>
      <c r="FT21" s="25">
        <f>'RIMS II Type II Employment'!FT21*VLOOKUP('Equation 4 Type II FTE'!$B21,'Equation 3 FTE Conversion'!$B$10:$E$32,4,FALSE)</f>
        <v>0.21161788869942644</v>
      </c>
      <c r="FU21" s="25">
        <f>'RIMS II Type II Employment'!FU21*VLOOKUP('Equation 4 Type II FTE'!$B21,'Equation 3 FTE Conversion'!$B$10:$E$32,4,FALSE)</f>
        <v>0.27598093318865291</v>
      </c>
      <c r="FV21" s="25">
        <f>'RIMS II Type II Employment'!FV21*VLOOKUP('Equation 4 Type II FTE'!$B21,'Equation 3 FTE Conversion'!$B$10:$E$32,4,FALSE)</f>
        <v>0.30114103239807782</v>
      </c>
      <c r="FW21" s="25">
        <f>'RIMS II Type II Employment'!FW21*VLOOKUP('Equation 4 Type II FTE'!$B21,'Equation 3 FTE Conversion'!$B$10:$E$32,4,FALSE)</f>
        <v>0.2606703301813672</v>
      </c>
      <c r="FX21" s="25">
        <f>'RIMS II Type II Employment'!FX21*VLOOKUP('Equation 4 Type II FTE'!$B21,'Equation 3 FTE Conversion'!$B$10:$E$32,4,FALSE)</f>
        <v>0.27422557742985582</v>
      </c>
      <c r="FY21" s="25">
        <f>'RIMS II Type II Employment'!FY21*VLOOKUP('Equation 4 Type II FTE'!$B21,'Equation 3 FTE Conversion'!$B$10:$E$32,4,FALSE)</f>
        <v>0.31206324600837076</v>
      </c>
      <c r="FZ21" s="25">
        <f>'RIMS II Type II Employment'!FZ21*VLOOKUP('Equation 4 Type II FTE'!$B21,'Equation 3 FTE Conversion'!$B$10:$E$32,4,FALSE)</f>
        <v>0.18333715702991785</v>
      </c>
      <c r="GA21" s="25">
        <f>'RIMS II Type II Employment'!GA21*VLOOKUP('Equation 4 Type II FTE'!$B21,'Equation 3 FTE Conversion'!$B$10:$E$32,4,FALSE)</f>
        <v>0.16890423190203069</v>
      </c>
      <c r="GB21" s="25">
        <f>'RIMS II Type II Employment'!GB21*VLOOKUP('Equation 4 Type II FTE'!$B21,'Equation 3 FTE Conversion'!$B$10:$E$32,4,FALSE)</f>
        <v>0.17446285847155479</v>
      </c>
      <c r="GC21" s="25">
        <f>'RIMS II Type II Employment'!GC21*VLOOKUP('Equation 4 Type II FTE'!$B21,'Equation 3 FTE Conversion'!$B$10:$E$32,4,FALSE)</f>
        <v>0.16207784839559755</v>
      </c>
      <c r="GD21" s="25">
        <f>'RIMS II Type II Employment'!GD21*VLOOKUP('Equation 4 Type II FTE'!$B21,'Equation 3 FTE Conversion'!$B$10:$E$32,4,FALSE)</f>
        <v>0.19738000310029452</v>
      </c>
      <c r="GE21" s="25">
        <f>'RIMS II Type II Employment'!GE21*VLOOKUP('Equation 4 Type II FTE'!$B21,'Equation 3 FTE Conversion'!$B$10:$E$32,4,FALSE)</f>
        <v>0.1382830258874593</v>
      </c>
      <c r="GF21" s="25">
        <f>'RIMS II Type II Employment'!GF21*VLOOKUP('Equation 4 Type II FTE'!$B21,'Equation 3 FTE Conversion'!$B$10:$E$32,4,FALSE)</f>
        <v>0.20664438071616803</v>
      </c>
      <c r="GG21" s="25">
        <f>'RIMS II Type II Employment'!GG21*VLOOKUP('Equation 4 Type II FTE'!$B21,'Equation 3 FTE Conversion'!$B$10:$E$32,4,FALSE)</f>
        <v>0.29616752441481942</v>
      </c>
      <c r="GH21" s="25">
        <f>'RIMS II Type II Employment'!GH21*VLOOKUP('Equation 4 Type II FTE'!$B21,'Equation 3 FTE Conversion'!$B$10:$E$32,4,FALSE)</f>
        <v>0.20410886684235002</v>
      </c>
      <c r="GI21" s="25">
        <f>'RIMS II Type II Employment'!GI21*VLOOKUP('Equation 4 Type II FTE'!$B21,'Equation 3 FTE Conversion'!$B$10:$E$32,4,FALSE)</f>
        <v>0.23385239497752286</v>
      </c>
      <c r="GJ21" s="25">
        <f>'RIMS II Type II Employment'!GJ21*VLOOKUP('Equation 4 Type II FTE'!$B21,'Equation 3 FTE Conversion'!$B$10:$E$32,4,FALSE)</f>
        <v>0.30982029142768558</v>
      </c>
      <c r="GK21" s="25">
        <f>'RIMS II Type II Employment'!GK21*VLOOKUP('Equation 4 Type II FTE'!$B21,'Equation 3 FTE Conversion'!$B$10:$E$32,4,FALSE)</f>
        <v>0.27315286002170208</v>
      </c>
      <c r="GL21" s="25">
        <f>'RIMS II Type II Employment'!GL21*VLOOKUP('Equation 4 Type II FTE'!$B21,'Equation 3 FTE Conversion'!$B$10:$E$32,4,FALSE)</f>
        <v>0.29499728724228802</v>
      </c>
      <c r="GM21" s="25">
        <f>'RIMS II Type II Employment'!GM21*VLOOKUP('Equation 4 Type II FTE'!$B21,'Equation 3 FTE Conversion'!$B$10:$E$32,4,FALSE)</f>
        <v>0.27012974732599598</v>
      </c>
      <c r="GN21" s="25">
        <f>'RIMS II Type II Employment'!GN21*VLOOKUP('Equation 4 Type II FTE'!$B21,'Equation 3 FTE Conversion'!$B$10:$E$32,4,FALSE)</f>
        <v>0.17339014106340103</v>
      </c>
      <c r="GO21" s="25">
        <f>'RIMS II Type II Employment'!GO21*VLOOKUP('Equation 4 Type II FTE'!$B21,'Equation 3 FTE Conversion'!$B$10:$E$32,4,FALSE)</f>
        <v>0.15622666253294062</v>
      </c>
      <c r="GP21" s="25">
        <f>'RIMS II Type II Employment'!GP21*VLOOKUP('Equation 4 Type II FTE'!$B21,'Equation 3 FTE Conversion'!$B$10:$E$32,4,FALSE)</f>
        <v>0.18294707797240736</v>
      </c>
      <c r="GQ21" s="25">
        <f>'RIMS II Type II Employment'!GQ21*VLOOKUP('Equation 4 Type II FTE'!$B21,'Equation 3 FTE Conversion'!$B$10:$E$32,4,FALSE)</f>
        <v>0.28153955975817702</v>
      </c>
      <c r="GR21" s="25">
        <f>'RIMS II Type II Employment'!GR21*VLOOKUP('Equation 4 Type II FTE'!$B21,'Equation 3 FTE Conversion'!$B$10:$E$32,4,FALSE)</f>
        <v>0.23326727639125716</v>
      </c>
      <c r="GS21" s="25">
        <f>'RIMS II Type II Employment'!GS21*VLOOKUP('Equation 4 Type II FTE'!$B21,'Equation 3 FTE Conversion'!$B$10:$E$32,4,FALSE)</f>
        <v>0.23775318555262748</v>
      </c>
      <c r="GT21" s="25">
        <f>'RIMS II Type II Employment'!GT21*VLOOKUP('Equation 4 Type II FTE'!$B21,'Equation 3 FTE Conversion'!$B$10:$E$32,4,FALSE)</f>
        <v>0.19933039838784683</v>
      </c>
      <c r="GU21" s="25">
        <f>'RIMS II Type II Employment'!GU21*VLOOKUP('Equation 4 Type II FTE'!$B21,'Equation 3 FTE Conversion'!$B$10:$E$32,4,FALSE)</f>
        <v>0.31342852270965743</v>
      </c>
      <c r="GV21" s="25">
        <f>'RIMS II Type II Employment'!GV21*VLOOKUP('Equation 4 Type II FTE'!$B21,'Equation 3 FTE Conversion'!$B$10:$E$32,4,FALSE)</f>
        <v>0.24175149589210976</v>
      </c>
      <c r="GW21" s="25">
        <f>'RIMS II Type II Employment'!GW21*VLOOKUP('Equation 4 Type II FTE'!$B21,'Equation 3 FTE Conversion'!$B$10:$E$32,4,FALSE)</f>
        <v>0.23541271120756471</v>
      </c>
      <c r="GX21" s="25">
        <f>'RIMS II Type II Employment'!GX21*VLOOKUP('Equation 4 Type II FTE'!$B21,'Equation 3 FTE Conversion'!$B$10:$E$32,4,FALSE)</f>
        <v>0.21044765152689504</v>
      </c>
      <c r="GY21" s="25">
        <f>'RIMS II Type II Employment'!GY21*VLOOKUP('Equation 4 Type II FTE'!$B21,'Equation 3 FTE Conversion'!$B$10:$E$32,4,FALSE)</f>
        <v>0.2333647961556348</v>
      </c>
      <c r="GZ21" s="25">
        <f>'RIMS II Type II Employment'!GZ21*VLOOKUP('Equation 4 Type II FTE'!$B21,'Equation 3 FTE Conversion'!$B$10:$E$32,4,FALSE)</f>
        <v>0.29480224771353281</v>
      </c>
      <c r="HA21" s="25">
        <f>'RIMS II Type II Employment'!HA21*VLOOKUP('Equation 4 Type II FTE'!$B21,'Equation 3 FTE Conversion'!$B$10:$E$32,4,FALSE)</f>
        <v>0.18957842195008523</v>
      </c>
      <c r="HB21" s="25">
        <f>'RIMS II Type II Employment'!HB21*VLOOKUP('Equation 4 Type II FTE'!$B21,'Equation 3 FTE Conversion'!$B$10:$E$32,4,FALSE)</f>
        <v>0.15154571384281507</v>
      </c>
      <c r="HC21" s="25">
        <f>'RIMS II Type II Employment'!HC21*VLOOKUP('Equation 4 Type II FTE'!$B21,'Equation 3 FTE Conversion'!$B$10:$E$32,4,FALSE)</f>
        <v>0.16237040768873043</v>
      </c>
      <c r="HD21" s="25">
        <f>'RIMS II Type II Employment'!HD21*VLOOKUP('Equation 4 Type II FTE'!$B21,'Equation 3 FTE Conversion'!$B$10:$E$32,4,FALSE)</f>
        <v>0.21376332351573399</v>
      </c>
      <c r="HE21" s="25">
        <f>'RIMS II Type II Employment'!HE21*VLOOKUP('Equation 4 Type II FTE'!$B21,'Equation 3 FTE Conversion'!$B$10:$E$32,4,FALSE)</f>
        <v>0.26135296853201057</v>
      </c>
      <c r="HF21" s="25">
        <f>'RIMS II Type II Employment'!HF21*VLOOKUP('Equation 4 Type II FTE'!$B21,'Equation 3 FTE Conversion'!$B$10:$E$32,4,FALSE)</f>
        <v>0.16471088203379319</v>
      </c>
      <c r="HG21" s="25">
        <f>'RIMS II Type II Employment'!HG21*VLOOKUP('Equation 4 Type II FTE'!$B21,'Equation 3 FTE Conversion'!$B$10:$E$32,4,FALSE)</f>
        <v>0.24243413424275304</v>
      </c>
      <c r="HH21" s="25">
        <f>'RIMS II Type II Employment'!HH21*VLOOKUP('Equation 4 Type II FTE'!$B21,'Equation 3 FTE Conversion'!$B$10:$E$32,4,FALSE)</f>
        <v>0.31060044954270655</v>
      </c>
      <c r="HI21" s="25">
        <f>'RIMS II Type II Employment'!HI21*VLOOKUP('Equation 4 Type II FTE'!$B21,'Equation 3 FTE Conversion'!$B$10:$E$32,4,FALSE)</f>
        <v>0.368624709347388</v>
      </c>
      <c r="HJ21" s="25">
        <f>'RIMS II Type II Employment'!HJ21*VLOOKUP('Equation 4 Type II FTE'!$B21,'Equation 3 FTE Conversion'!$B$10:$E$32,4,FALSE)</f>
        <v>0.29685016276546272</v>
      </c>
      <c r="HK21" s="25">
        <f>'RIMS II Type II Employment'!HK21*VLOOKUP('Equation 4 Type II FTE'!$B21,'Equation 3 FTE Conversion'!$B$10:$E$32,4,FALSE)</f>
        <v>0</v>
      </c>
      <c r="HL21" s="25">
        <f>'RIMS II Type II Employment'!HL21*VLOOKUP('Equation 4 Type II FTE'!$B21,'Equation 3 FTE Conversion'!$B$10:$E$32,4,FALSE)</f>
        <v>0.17621821423035189</v>
      </c>
      <c r="HM21" s="25">
        <f>'RIMS II Type II Employment'!HM21*VLOOKUP('Equation 4 Type II FTE'!$B21,'Equation 3 FTE Conversion'!$B$10:$E$32,4,FALSE)</f>
        <v>0.1904560998294838</v>
      </c>
      <c r="HN21" s="25">
        <f>'RIMS II Type II Employment'!HN21*VLOOKUP('Equation 4 Type II FTE'!$B21,'Equation 3 FTE Conversion'!$B$10:$E$32,4,FALSE)</f>
        <v>0.1745603782359324</v>
      </c>
      <c r="HO21" s="25">
        <f>'RIMS II Type II Employment'!HO21*VLOOKUP('Equation 4 Type II FTE'!$B21,'Equation 3 FTE Conversion'!$B$10:$E$32,4,FALSE)</f>
        <v>0.18460491396682685</v>
      </c>
      <c r="HP21" s="25">
        <f>'RIMS II Type II Employment'!HP21*VLOOKUP('Equation 4 Type II FTE'!$B21,'Equation 3 FTE Conversion'!$B$10:$E$32,4,FALSE)</f>
        <v>0.21249556657882498</v>
      </c>
      <c r="HQ21" s="25">
        <f>'RIMS II Type II Employment'!HQ21*VLOOKUP('Equation 4 Type II FTE'!$B21,'Equation 3 FTE Conversion'!$B$10:$E$32,4,FALSE)</f>
        <v>0.20001303673849016</v>
      </c>
      <c r="HR21" s="25">
        <f>'RIMS II Type II Employment'!HR21*VLOOKUP('Equation 4 Type II FTE'!$B21,'Equation 3 FTE Conversion'!$B$10:$E$32,4,FALSE)</f>
        <v>0.22029714772903425</v>
      </c>
      <c r="HS21" s="25">
        <f>'RIMS II Type II Employment'!HS21*VLOOKUP('Equation 4 Type II FTE'!$B21,'Equation 3 FTE Conversion'!$B$10:$E$32,4,FALSE)</f>
        <v>0.26203560688265382</v>
      </c>
      <c r="HT21" s="25">
        <f>'RIMS II Type II Employment'!HT21*VLOOKUP('Equation 4 Type II FTE'!$B21,'Equation 3 FTE Conversion'!$B$10:$E$32,4,FALSE)</f>
        <v>0.29870303828863742</v>
      </c>
      <c r="HU21" s="25">
        <f>'RIMS II Type II Employment'!HU21*VLOOKUP('Equation 4 Type II FTE'!$B21,'Equation 3 FTE Conversion'!$B$10:$E$32,4,FALSE)</f>
        <v>0.1290186482715858</v>
      </c>
      <c r="HV21" s="25">
        <f>'RIMS II Type II Employment'!HV21*VLOOKUP('Equation 4 Type II FTE'!$B21,'Equation 3 FTE Conversion'!$B$10:$E$32,4,FALSE)</f>
        <v>0.21161788869942644</v>
      </c>
      <c r="HW21" s="25">
        <f>'RIMS II Type II Employment'!HW21*VLOOKUP('Equation 4 Type II FTE'!$B21,'Equation 3 FTE Conversion'!$B$10:$E$32,4,FALSE)</f>
        <v>0.2370705472019842</v>
      </c>
      <c r="HX21" s="25">
        <f>'RIMS II Type II Employment'!HX21*VLOOKUP('Equation 4 Type II FTE'!$B21,'Equation 3 FTE Conversion'!$B$10:$E$32,4,FALSE)</f>
        <v>0.17543805611533095</v>
      </c>
      <c r="HY21" s="25">
        <f>'RIMS II Type II Employment'!HY21*VLOOKUP('Equation 4 Type II FTE'!$B21,'Equation 3 FTE Conversion'!$B$10:$E$32,4,FALSE)</f>
        <v>0.13262687955355759</v>
      </c>
      <c r="HZ21" s="25">
        <f>'RIMS II Type II Employment'!HZ21*VLOOKUP('Equation 4 Type II FTE'!$B21,'Equation 3 FTE Conversion'!$B$10:$E$32,4,FALSE)</f>
        <v>0.27958916447062471</v>
      </c>
      <c r="IA21" s="25">
        <f>'RIMS II Type II Employment'!IA21*VLOOKUP('Equation 4 Type II FTE'!$B21,'Equation 3 FTE Conversion'!$B$10:$E$32,4,FALSE)</f>
        <v>0.18099668268485505</v>
      </c>
      <c r="IB21" s="25">
        <f>'RIMS II Type II Employment'!IB21*VLOOKUP('Equation 4 Type II FTE'!$B21,'Equation 3 FTE Conversion'!$B$10:$E$32,4,FALSE)</f>
        <v>0.18870074407068671</v>
      </c>
      <c r="IC21" s="25">
        <f>'RIMS II Type II Employment'!IC21*VLOOKUP('Equation 4 Type II FTE'!$B21,'Equation 3 FTE Conversion'!$B$10:$E$32,4,FALSE)</f>
        <v>0.16461336226941559</v>
      </c>
      <c r="ID21" s="25">
        <f>'RIMS II Type II Employment'!ID21*VLOOKUP('Equation 4 Type II FTE'!$B21,'Equation 3 FTE Conversion'!$B$10:$E$32,4,FALSE)</f>
        <v>0.16168776933808712</v>
      </c>
      <c r="IE21" s="25">
        <f>'RIMS II Type II Employment'!IE21*VLOOKUP('Equation 4 Type II FTE'!$B21,'Equation 3 FTE Conversion'!$B$10:$E$32,4,FALSE)</f>
        <v>0.19055361959386141</v>
      </c>
      <c r="IF21" s="25">
        <f>'RIMS II Type II Employment'!IF21*VLOOKUP('Equation 4 Type II FTE'!$B21,'Equation 3 FTE Conversion'!$B$10:$E$32,4,FALSE)</f>
        <v>0.25784225701441638</v>
      </c>
      <c r="IG21" s="25">
        <f>'RIMS II Type II Employment'!IG21*VLOOKUP('Equation 4 Type II FTE'!$B21,'Equation 3 FTE Conversion'!$B$10:$E$32,4,FALSE)</f>
        <v>0.18889578359944195</v>
      </c>
      <c r="IH21" s="25">
        <f>'RIMS II Type II Employment'!IH21*VLOOKUP('Equation 4 Type II FTE'!$B21,'Equation 3 FTE Conversion'!$B$10:$E$32,4,FALSE)</f>
        <v>0.2151286002170206</v>
      </c>
      <c r="II21" s="25">
        <f>'RIMS II Type II Employment'!II21*VLOOKUP('Equation 4 Type II FTE'!$B21,'Equation 3 FTE Conversion'!$B$10:$E$32,4,FALSE)</f>
        <v>0.14296397457758486</v>
      </c>
      <c r="IJ21" s="25">
        <f>'RIMS II Type II Employment'!IJ21*VLOOKUP('Equation 4 Type II FTE'!$B21,'Equation 3 FTE Conversion'!$B$10:$E$32,4,FALSE)</f>
        <v>0.21220300728569211</v>
      </c>
      <c r="IK21" s="25">
        <f>'RIMS II Type II Employment'!IK21*VLOOKUP('Equation 4 Type II FTE'!$B21,'Equation 3 FTE Conversion'!$B$10:$E$32,4,FALSE)</f>
        <v>0.17748597116726086</v>
      </c>
      <c r="IL21" s="25">
        <f>'RIMS II Type II Employment'!IL21*VLOOKUP('Equation 4 Type II FTE'!$B21,'Equation 3 FTE Conversion'!$B$10:$E$32,4,FALSE)</f>
        <v>0.16705135637885599</v>
      </c>
      <c r="IM21" s="25">
        <f>'RIMS II Type II Employment'!IM21*VLOOKUP('Equation 4 Type II FTE'!$B21,'Equation 3 FTE Conversion'!$B$10:$E$32,4,FALSE)</f>
        <v>0.19250401488141372</v>
      </c>
      <c r="IN21" s="25">
        <f>'RIMS II Type II Employment'!IN21*VLOOKUP('Equation 4 Type II FTE'!$B21,'Equation 3 FTE Conversion'!$B$10:$E$32,4,FALSE)</f>
        <v>0.16861167260889784</v>
      </c>
      <c r="IO21" s="25">
        <f>'RIMS II Type II Employment'!IO21*VLOOKUP('Equation 4 Type II FTE'!$B21,'Equation 3 FTE Conversion'!$B$10:$E$32,4,FALSE)</f>
        <v>0.18226443962176406</v>
      </c>
      <c r="IP21" s="25">
        <f>'RIMS II Type II Employment'!IP21*VLOOKUP('Equation 4 Type II FTE'!$B21,'Equation 3 FTE Conversion'!$B$10:$E$32,4,FALSE)</f>
        <v>0.27295782049294681</v>
      </c>
      <c r="IQ21" s="25">
        <f>'RIMS II Type II Employment'!IQ21*VLOOKUP('Equation 4 Type II FTE'!$B21,'Equation 3 FTE Conversion'!$B$10:$E$32,4,FALSE)</f>
        <v>0.19669736474965119</v>
      </c>
      <c r="IR21" s="25">
        <f>'RIMS II Type II Employment'!IR21*VLOOKUP('Equation 4 Type II FTE'!$B21,'Equation 3 FTE Conversion'!$B$10:$E$32,4,FALSE)</f>
        <v>0.183044597736785</v>
      </c>
      <c r="IS21" s="25">
        <f>'RIMS II Type II Employment'!IS21*VLOOKUP('Equation 4 Type II FTE'!$B21,'Equation 3 FTE Conversion'!$B$10:$E$32,4,FALSE)</f>
        <v>0.17592565493721904</v>
      </c>
      <c r="IT21" s="25">
        <f>'RIMS II Type II Employment'!IT21*VLOOKUP('Equation 4 Type II FTE'!$B21,'Equation 3 FTE Conversion'!$B$10:$E$32,4,FALSE)</f>
        <v>0.20245103084793056</v>
      </c>
      <c r="IU21" s="25">
        <f>'RIMS II Type II Employment'!IU21*VLOOKUP('Equation 4 Type II FTE'!$B21,'Equation 3 FTE Conversion'!$B$10:$E$32,4,FALSE)</f>
        <v>0.19738000310029452</v>
      </c>
      <c r="IV21" s="25">
        <f>'RIMS II Type II Employment'!IV21*VLOOKUP('Equation 4 Type II FTE'!$B21,'Equation 3 FTE Conversion'!$B$10:$E$32,4,FALSE)</f>
        <v>0.21181292822818168</v>
      </c>
      <c r="IW21" s="25">
        <f>'RIMS II Type II Employment'!IW21*VLOOKUP('Equation 4 Type II FTE'!$B21,'Equation 3 FTE Conversion'!$B$10:$E$32,4,FALSE)</f>
        <v>0.16695383661447835</v>
      </c>
      <c r="IX21" s="25">
        <f>'RIMS II Type II Employment'!IX21*VLOOKUP('Equation 4 Type II FTE'!$B21,'Equation 3 FTE Conversion'!$B$10:$E$32,4,FALSE)</f>
        <v>0.19269905441016896</v>
      </c>
      <c r="IY21" s="25">
        <f>'RIMS II Type II Employment'!IY21*VLOOKUP('Equation 4 Type II FTE'!$B21,'Equation 3 FTE Conversion'!$B$10:$E$32,4,FALSE)</f>
        <v>0.1807041233917222</v>
      </c>
      <c r="IZ21" s="25">
        <f>'RIMS II Type II Employment'!IZ21*VLOOKUP('Equation 4 Type II FTE'!$B21,'Equation 3 FTE Conversion'!$B$10:$E$32,4,FALSE)</f>
        <v>0.22770864982173306</v>
      </c>
      <c r="JA21" s="25">
        <f>'RIMS II Type II Employment'!JA21*VLOOKUP('Equation 4 Type II FTE'!$B21,'Equation 3 FTE Conversion'!$B$10:$E$32,4,FALSE)</f>
        <v>0.18909082312819717</v>
      </c>
      <c r="JB21" s="25">
        <f>'RIMS II Type II Employment'!JB21*VLOOKUP('Equation 4 Type II FTE'!$B21,'Equation 3 FTE Conversion'!$B$10:$E$32,4,FALSE)</f>
        <v>0.33839358239032702</v>
      </c>
      <c r="JC21" s="25">
        <f>'RIMS II Type II Employment'!JC21*VLOOKUP('Equation 4 Type II FTE'!$B21,'Equation 3 FTE Conversion'!$B$10:$E$32,4,FALSE)</f>
        <v>0.32600857231436986</v>
      </c>
      <c r="JD21" s="25">
        <f>'RIMS II Type II Employment'!JD21*VLOOKUP('Equation 4 Type II FTE'!$B21,'Equation 3 FTE Conversion'!$B$10:$E$32,4,FALSE)</f>
        <v>0.35350914586885751</v>
      </c>
      <c r="JE21" s="25">
        <f>'RIMS II Type II Employment'!JE21*VLOOKUP('Equation 4 Type II FTE'!$B21,'Equation 3 FTE Conversion'!$B$10:$E$32,4,FALSE)</f>
        <v>0.33361511393582388</v>
      </c>
      <c r="JF21" s="25">
        <f>'RIMS II Type II Employment'!JF21*VLOOKUP('Equation 4 Type II FTE'!$B21,'Equation 3 FTE Conversion'!$B$10:$E$32,4,FALSE)</f>
        <v>0.30630957991009145</v>
      </c>
      <c r="JG21" s="25">
        <f>'RIMS II Type II Employment'!JG21*VLOOKUP('Equation 4 Type II FTE'!$B21,'Equation 3 FTE Conversion'!$B$10:$E$32,4,FALSE)</f>
        <v>0.42011514493876917</v>
      </c>
      <c r="JH21" s="25">
        <f>'RIMS II Type II Employment'!JH21*VLOOKUP('Equation 4 Type II FTE'!$B21,'Equation 3 FTE Conversion'!$B$10:$E$32,4,FALSE)</f>
        <v>0.39378480855681286</v>
      </c>
      <c r="JI21" s="25">
        <f>'RIMS II Type II Employment'!JI21*VLOOKUP('Equation 4 Type II FTE'!$B21,'Equation 3 FTE Conversion'!$B$10:$E$32,4,FALSE)</f>
        <v>0.40558470004650438</v>
      </c>
      <c r="JJ21" s="25">
        <f>'RIMS II Type II Employment'!JJ21*VLOOKUP('Equation 4 Type II FTE'!$B21,'Equation 3 FTE Conversion'!$B$10:$E$32,4,FALSE)</f>
        <v>0.24399445047279489</v>
      </c>
      <c r="JK21" s="25">
        <f>'RIMS II Type II Employment'!JK21*VLOOKUP('Equation 4 Type II FTE'!$B21,'Equation 3 FTE Conversion'!$B$10:$E$32,4,FALSE)</f>
        <v>0.40997308944349709</v>
      </c>
      <c r="JL21" s="25">
        <f>'RIMS II Type II Employment'!JL21*VLOOKUP('Equation 4 Type II FTE'!$B21,'Equation 3 FTE Conversion'!$B$10:$E$32,4,FALSE)</f>
        <v>0.29255929313284762</v>
      </c>
      <c r="JM21" s="25">
        <f>'RIMS II Type II Employment'!JM21*VLOOKUP('Equation 4 Type II FTE'!$B21,'Equation 3 FTE Conversion'!$B$10:$E$32,4,FALSE)</f>
        <v>0.56863774608587814</v>
      </c>
      <c r="JN21" s="25">
        <f>'RIMS II Type II Employment'!JN21*VLOOKUP('Equation 4 Type II FTE'!$B21,'Equation 3 FTE Conversion'!$B$10:$E$32,4,FALSE)</f>
        <v>0.65728321190513095</v>
      </c>
      <c r="JO21" s="25">
        <f>'RIMS II Type II Employment'!JO21*VLOOKUP('Equation 4 Type II FTE'!$B21,'Equation 3 FTE Conversion'!$B$10:$E$32,4,FALSE)</f>
        <v>0.38432539141218414</v>
      </c>
      <c r="JP21" s="25">
        <f>'RIMS II Type II Employment'!JP21*VLOOKUP('Equation 4 Type II FTE'!$B21,'Equation 3 FTE Conversion'!$B$10:$E$32,4,FALSE)</f>
        <v>0.55742297318245226</v>
      </c>
      <c r="JQ21" s="25">
        <f>'RIMS II Type II Employment'!JQ21*VLOOKUP('Equation 4 Type II FTE'!$B21,'Equation 3 FTE Conversion'!$B$10:$E$32,4,FALSE)</f>
        <v>0.4150441171911331</v>
      </c>
      <c r="JR21" s="25">
        <f>'RIMS II Type II Employment'!JR21*VLOOKUP('Equation 4 Type II FTE'!$B21,'Equation 3 FTE Conversion'!$B$10:$E$32,4,FALSE)</f>
        <v>0.44586036273445973</v>
      </c>
      <c r="JS21" s="25">
        <f>'RIMS II Type II Employment'!JS21*VLOOKUP('Equation 4 Type II FTE'!$B21,'Equation 3 FTE Conversion'!$B$10:$E$32,4,FALSE)</f>
        <v>0.28153955975817702</v>
      </c>
      <c r="JT21" s="25">
        <f>'RIMS II Type II Employment'!JT21*VLOOKUP('Equation 4 Type II FTE'!$B21,'Equation 3 FTE Conversion'!$B$10:$E$32,4,FALSE)</f>
        <v>0.34092909626414508</v>
      </c>
      <c r="JU21" s="25">
        <f>'RIMS II Type II Employment'!JU21*VLOOKUP('Equation 4 Type II FTE'!$B21,'Equation 3 FTE Conversion'!$B$10:$E$32,4,FALSE)</f>
        <v>0.2667165555727794</v>
      </c>
      <c r="JV21" s="25">
        <f>'RIMS II Type II Employment'!JV21*VLOOKUP('Equation 4 Type II FTE'!$B21,'Equation 3 FTE Conversion'!$B$10:$E$32,4,FALSE)</f>
        <v>0.25247866997364748</v>
      </c>
      <c r="JW21" s="25">
        <f>'RIMS II Type II Employment'!JW21*VLOOKUP('Equation 4 Type II FTE'!$B21,'Equation 3 FTE Conversion'!$B$10:$E$32,4,FALSE)</f>
        <v>0.27266526119981399</v>
      </c>
      <c r="JX21" s="25">
        <f>'RIMS II Type II Employment'!JX21*VLOOKUP('Equation 4 Type II FTE'!$B21,'Equation 3 FTE Conversion'!$B$10:$E$32,4,FALSE)</f>
        <v>0.22195498372345371</v>
      </c>
      <c r="JY21" s="25">
        <f>'RIMS II Type II Employment'!JY21*VLOOKUP('Equation 4 Type II FTE'!$B21,'Equation 3 FTE Conversion'!$B$10:$E$32,4,FALSE)</f>
        <v>0.26174304758952099</v>
      </c>
      <c r="JZ21" s="25">
        <f>'RIMS II Type II Employment'!JZ21*VLOOKUP('Equation 4 Type II FTE'!$B21,'Equation 3 FTE Conversion'!$B$10:$E$32,4,FALSE)</f>
        <v>0.28456267245388311</v>
      </c>
      <c r="KA21" s="25">
        <f>'RIMS II Type II Employment'!KA21*VLOOKUP('Equation 4 Type II FTE'!$B21,'Equation 3 FTE Conversion'!$B$10:$E$32,4,FALSE)</f>
        <v>0.15310603007285692</v>
      </c>
      <c r="KB21" s="25">
        <f>'RIMS II Type II Employment'!KB21*VLOOKUP('Equation 4 Type II FTE'!$B21,'Equation 3 FTE Conversion'!$B$10:$E$32,4,FALSE)</f>
        <v>0.38725098434351263</v>
      </c>
      <c r="KC21" s="25">
        <f>'RIMS II Type II Employment'!KC21*VLOOKUP('Equation 4 Type II FTE'!$B21,'Equation 3 FTE Conversion'!$B$10:$E$32,4,FALSE)</f>
        <v>0.29246177336847001</v>
      </c>
      <c r="KD21" s="25">
        <f>'RIMS II Type II Employment'!KD21*VLOOKUP('Equation 4 Type II FTE'!$B21,'Equation 3 FTE Conversion'!$B$10:$E$32,4,FALSE)</f>
        <v>0.20391382731359478</v>
      </c>
      <c r="KE21" s="25">
        <f>'RIMS II Type II Employment'!KE21*VLOOKUP('Equation 4 Type II FTE'!$B21,'Equation 3 FTE Conversion'!$B$10:$E$32,4,FALSE)</f>
        <v>0.26008521159510151</v>
      </c>
      <c r="KF21" s="25">
        <f>'RIMS II Type II Employment'!KF21*VLOOKUP('Equation 4 Type II FTE'!$B21,'Equation 3 FTE Conversion'!$B$10:$E$32,4,FALSE)</f>
        <v>0.38929889939544254</v>
      </c>
      <c r="KG21" s="25">
        <f>'RIMS II Type II Employment'!KG21*VLOOKUP('Equation 4 Type II FTE'!$B21,'Equation 3 FTE Conversion'!$B$10:$E$32,4,FALSE)</f>
        <v>0.29138905596031622</v>
      </c>
      <c r="KH21" s="25">
        <f>'RIMS II Type II Employment'!KH21*VLOOKUP('Equation 4 Type II FTE'!$B21,'Equation 3 FTE Conversion'!$B$10:$E$32,4,FALSE)</f>
        <v>0.24565228646721438</v>
      </c>
      <c r="KI21" s="25">
        <f>'RIMS II Type II Employment'!KI21*VLOOKUP('Equation 4 Type II FTE'!$B21,'Equation 3 FTE Conversion'!$B$10:$E$32,4,FALSE)</f>
        <v>0.26398600217020618</v>
      </c>
      <c r="KJ21" s="25">
        <f>'RIMS II Type II Employment'!KJ21*VLOOKUP('Equation 4 Type II FTE'!$B21,'Equation 3 FTE Conversion'!$B$10:$E$32,4,FALSE)</f>
        <v>3.6566986048674619</v>
      </c>
      <c r="KK21" s="25">
        <f>'RIMS II Type II Employment'!KK21*VLOOKUP('Equation 4 Type II FTE'!$B21,'Equation 3 FTE Conversion'!$B$10:$E$32,4,FALSE)</f>
        <v>3.0108252053945126</v>
      </c>
      <c r="KL21" s="25">
        <f>'RIMS II Type II Employment'!KL21*VLOOKUP('Equation 4 Type II FTE'!$B21,'Equation 3 FTE Conversion'!$B$10:$E$32,4,FALSE)</f>
        <v>6.931997411254069</v>
      </c>
      <c r="KM21" s="25">
        <f>'RIMS II Type II Employment'!KM21*VLOOKUP('Equation 4 Type II FTE'!$B21,'Equation 3 FTE Conversion'!$B$10:$E$32,4,FALSE)</f>
        <v>7.307546023872268</v>
      </c>
      <c r="KN21" s="25">
        <f>'RIMS II Type II Employment'!KN21*VLOOKUP('Equation 4 Type II FTE'!$B21,'Equation 3 FTE Conversion'!$B$10:$E$32,4,FALSE)</f>
        <v>4.799922802666253</v>
      </c>
      <c r="KO21" s="25">
        <f>'RIMS II Type II Employment'!KO21*VLOOKUP('Equation 4 Type II FTE'!$B21,'Equation 3 FTE Conversion'!$B$10:$E$32,4,FALSE)</f>
        <v>4.5098990234072236</v>
      </c>
      <c r="KP21" s="25">
        <f>'RIMS II Type II Employment'!KP21*VLOOKUP('Equation 4 Type II FTE'!$B21,'Equation 3 FTE Conversion'!$B$10:$E$32,4,FALSE)</f>
        <v>6.4123145868857536</v>
      </c>
      <c r="KQ21" s="25">
        <f>'RIMS II Type II Employment'!KQ21*VLOOKUP('Equation 4 Type II FTE'!$B21,'Equation 3 FTE Conversion'!$B$10:$E$32,4,FALSE)</f>
        <v>16.844783940474343</v>
      </c>
      <c r="KR21" s="25">
        <f>'RIMS II Type II Employment'!KR21*VLOOKUP('Equation 4 Type II FTE'!$B21,'Equation 3 FTE Conversion'!$B$10:$E$32,4,FALSE)</f>
        <v>0.32737384901565647</v>
      </c>
      <c r="KS21" s="25">
        <f>'RIMS II Type II Employment'!KS21*VLOOKUP('Equation 4 Type II FTE'!$B21,'Equation 3 FTE Conversion'!$B$10:$E$32,4,FALSE)</f>
        <v>0.43006216090528598</v>
      </c>
      <c r="KT21" s="25">
        <f>'RIMS II Type II Employment'!KT21*VLOOKUP('Equation 4 Type II FTE'!$B21,'Equation 3 FTE Conversion'!$B$10:$E$32,4,FALSE)</f>
        <v>0.35068107270190663</v>
      </c>
      <c r="KU21" s="25">
        <f>'RIMS II Type II Employment'!KU21*VLOOKUP('Equation 4 Type II FTE'!$B21,'Equation 3 FTE Conversion'!$B$10:$E$32,4,FALSE)</f>
        <v>0.46643703301813672</v>
      </c>
      <c r="KV21" s="25">
        <f>'RIMS II Type II Employment'!KV21*VLOOKUP('Equation 4 Type II FTE'!$B21,'Equation 3 FTE Conversion'!$B$10:$E$32,4,FALSE)</f>
        <v>0.49579048209579907</v>
      </c>
      <c r="KW21" s="25">
        <f>'RIMS II Type II Employment'!KW21*VLOOKUP('Equation 4 Type II FTE'!$B21,'Equation 3 FTE Conversion'!$B$10:$E$32,4,FALSE)</f>
        <v>0.45005371260269728</v>
      </c>
      <c r="KX21" s="25">
        <f>'RIMS II Type II Employment'!KX21*VLOOKUP('Equation 4 Type II FTE'!$B21,'Equation 3 FTE Conversion'!$B$10:$E$32,4,FALSE)</f>
        <v>0.38627578669973645</v>
      </c>
      <c r="KY21" s="25">
        <f>'RIMS II Type II Employment'!KY21*VLOOKUP('Equation 4 Type II FTE'!$B21,'Equation 3 FTE Conversion'!$B$10:$E$32,4,FALSE)</f>
        <v>0.36345616183537433</v>
      </c>
      <c r="KZ21" s="25">
        <f>'RIMS II Type II Employment'!KZ21*VLOOKUP('Equation 4 Type II FTE'!$B21,'Equation 3 FTE Conversion'!$B$10:$E$32,4,FALSE)</f>
        <v>0.41026564873662996</v>
      </c>
      <c r="LA21" s="25">
        <f>'RIMS II Type II Employment'!LA21*VLOOKUP('Equation 4 Type II FTE'!$B21,'Equation 3 FTE Conversion'!$B$10:$E$32,4,FALSE)</f>
        <v>0.43727862346922958</v>
      </c>
      <c r="LB21" s="25">
        <f>'RIMS II Type II Employment'!LB21*VLOOKUP('Equation 4 Type II FTE'!$B21,'Equation 3 FTE Conversion'!$B$10:$E$32,4,FALSE)</f>
        <v>0.38198491706712134</v>
      </c>
      <c r="LC21" s="25">
        <f>'RIMS II Type II Employment'!LC21*VLOOKUP('Equation 4 Type II FTE'!$B21,'Equation 3 FTE Conversion'!$B$10:$E$32,4,FALSE)</f>
        <v>0.46819238877693381</v>
      </c>
      <c r="LD21" s="25">
        <f>'RIMS II Type II Employment'!LD21*VLOOKUP('Equation 4 Type II FTE'!$B21,'Equation 3 FTE Conversion'!$B$10:$E$32,4,FALSE)</f>
        <v>0.46985022477135324</v>
      </c>
      <c r="LE21" s="25">
        <f>'RIMS II Type II Employment'!LE21*VLOOKUP('Equation 4 Type II FTE'!$B21,'Equation 3 FTE Conversion'!$B$10:$E$32,4,FALSE)</f>
        <v>0.35955537126026976</v>
      </c>
      <c r="LF21" s="25">
        <f>'RIMS II Type II Employment'!LF21*VLOOKUP('Equation 4 Type II FTE'!$B21,'Equation 3 FTE Conversion'!$B$10:$E$32,4,FALSE)</f>
        <v>0.28329491551697406</v>
      </c>
      <c r="LG21" s="25">
        <f>'RIMS II Type II Employment'!LG21*VLOOKUP('Equation 4 Type II FTE'!$B21,'Equation 3 FTE Conversion'!$B$10:$E$32,4,FALSE)</f>
        <v>0.37749900790575103</v>
      </c>
      <c r="LH21" s="25">
        <f>'RIMS II Type II Employment'!LH21*VLOOKUP('Equation 4 Type II FTE'!$B21,'Equation 3 FTE Conversion'!$B$10:$E$32,4,FALSE)</f>
        <v>0.40295166640830876</v>
      </c>
      <c r="LI21" s="25">
        <f>'RIMS II Type II Employment'!LI21*VLOOKUP('Equation 4 Type II FTE'!$B21,'Equation 3 FTE Conversion'!$B$10:$E$32,4,FALSE)</f>
        <v>0.37662133002635245</v>
      </c>
      <c r="LJ21" s="25">
        <f>'RIMS II Type II Employment'!LJ21*VLOOKUP('Equation 4 Type II FTE'!$B21,'Equation 3 FTE Conversion'!$B$10:$E$32,4,FALSE)</f>
        <v>0.32581353278561465</v>
      </c>
      <c r="LK21" s="25">
        <f>'RIMS II Type II Employment'!LK21*VLOOKUP('Equation 4 Type II FTE'!$B21,'Equation 3 FTE Conversion'!$B$10:$E$32,4,FALSE)</f>
        <v>0.49257232987133776</v>
      </c>
      <c r="LL21" s="25">
        <f>'RIMS II Type II Employment'!LL21*VLOOKUP('Equation 4 Type II FTE'!$B21,'Equation 3 FTE Conversion'!$B$10:$E$32,4,FALSE)</f>
        <v>0.43142743760657259</v>
      </c>
      <c r="LM21" s="25">
        <f>'RIMS II Type II Employment'!LM21*VLOOKUP('Equation 4 Type II FTE'!$B21,'Equation 3 FTE Conversion'!$B$10:$E$32,4,FALSE)</f>
        <v>0.32493585490621607</v>
      </c>
      <c r="LN21" s="25">
        <f>'RIMS II Type II Employment'!LN21*VLOOKUP('Equation 4 Type II FTE'!$B21,'Equation 3 FTE Conversion'!$B$10:$E$32,4,FALSE)</f>
        <v>0.54377020616958605</v>
      </c>
      <c r="LO21" s="25">
        <f>'RIMS II Type II Employment'!LO21*VLOOKUP('Equation 4 Type II FTE'!$B21,'Equation 3 FTE Conversion'!$B$10:$E$32,4,FALSE)</f>
        <v>0.28583042939079212</v>
      </c>
      <c r="LP21" s="25">
        <f>'RIMS II Type II Employment'!LP21*VLOOKUP('Equation 4 Type II FTE'!$B21,'Equation 3 FTE Conversion'!$B$10:$E$32,4,FALSE)</f>
        <v>0.42986712137653077</v>
      </c>
      <c r="LQ21" s="25">
        <f>'RIMS II Type II Employment'!LQ21*VLOOKUP('Equation 4 Type II FTE'!$B21,'Equation 3 FTE Conversion'!$B$10:$E$32,4,FALSE)</f>
        <v>0.42187050069756626</v>
      </c>
      <c r="LR21" s="25">
        <f>'RIMS II Type II Employment'!LR21*VLOOKUP('Equation 4 Type II FTE'!$B21,'Equation 3 FTE Conversion'!$B$10:$E$32,4,FALSE)</f>
        <v>0.42362585645636336</v>
      </c>
      <c r="LS21" s="25">
        <f>'RIMS II Type II Employment'!LS21*VLOOKUP('Equation 4 Type II FTE'!$B21,'Equation 3 FTE Conversion'!$B$10:$E$32,4,FALSE)</f>
        <v>0.39593024337312044</v>
      </c>
      <c r="LT21" s="25">
        <f>'RIMS II Type II Employment'!LT21*VLOOKUP('Equation 4 Type II FTE'!$B21,'Equation 3 FTE Conversion'!$B$10:$E$32,4,FALSE)</f>
        <v>0.2782238877693381</v>
      </c>
      <c r="LU21" s="25">
        <f>'RIMS II Type II Employment'!LU21*VLOOKUP('Equation 4 Type II FTE'!$B21,'Equation 3 FTE Conversion'!$B$10:$E$32,4,FALSE)</f>
        <v>0.35838513408773831</v>
      </c>
      <c r="LV21" s="25">
        <f>'RIMS II Type II Employment'!LV21*VLOOKUP('Equation 4 Type II FTE'!$B21,'Equation 3 FTE Conversion'!$B$10:$E$32,4,FALSE)</f>
        <v>0.3430745310804526</v>
      </c>
      <c r="LW21" s="25">
        <f>'RIMS II Type II Employment'!LW21*VLOOKUP('Equation 4 Type II FTE'!$B21,'Equation 3 FTE Conversion'!$B$10:$E$32,4,FALSE)</f>
        <v>0.51441675709192369</v>
      </c>
      <c r="LX21" s="25">
        <f>'RIMS II Type II Employment'!LX21*VLOOKUP('Equation 4 Type II FTE'!$B21,'Equation 3 FTE Conversion'!$B$10:$E$32,4,FALSE)</f>
        <v>0.45005371260269728</v>
      </c>
      <c r="LY21" s="25">
        <f>'RIMS II Type II Employment'!LY21*VLOOKUP('Equation 4 Type II FTE'!$B21,'Equation 3 FTE Conversion'!$B$10:$E$32,4,FALSE)</f>
        <v>0.39895335606882654</v>
      </c>
      <c r="LZ21" s="25">
        <f>'RIMS II Type II Employment'!LZ21*VLOOKUP('Equation 4 Type II FTE'!$B21,'Equation 3 FTE Conversion'!$B$10:$E$32,4,FALSE)</f>
        <v>0.32932424430320878</v>
      </c>
      <c r="MA21" s="25">
        <f>'RIMS II Type II Employment'!MA21*VLOOKUP('Equation 4 Type II FTE'!$B21,'Equation 3 FTE Conversion'!$B$10:$E$32,4,FALSE)</f>
        <v>0.28163707952255462</v>
      </c>
      <c r="MB21" s="25">
        <f>'RIMS II Type II Employment'!MB21*VLOOKUP('Equation 4 Type II FTE'!$B21,'Equation 3 FTE Conversion'!$B$10:$E$32,4,FALSE)</f>
        <v>0.34346461013796309</v>
      </c>
      <c r="MC21" s="25">
        <f>'RIMS II Type II Employment'!MC21*VLOOKUP('Equation 4 Type II FTE'!$B21,'Equation 3 FTE Conversion'!$B$10:$E$32,4,FALSE)</f>
        <v>0.43493814912416678</v>
      </c>
      <c r="MD21" s="25">
        <f>'RIMS II Type II Employment'!MD21*VLOOKUP('Equation 4 Type II FTE'!$B21,'Equation 3 FTE Conversion'!$B$10:$E$32,4,FALSE)</f>
        <v>0.45229666718338241</v>
      </c>
      <c r="ME21" s="25">
        <f>'RIMS II Type II Employment'!ME21*VLOOKUP('Equation 4 Type II FTE'!$B21,'Equation 3 FTE Conversion'!$B$10:$E$32,4,FALSE)</f>
        <v>0.49491280421640049</v>
      </c>
      <c r="MF21" s="25">
        <f>'RIMS II Type II Employment'!MF21*VLOOKUP('Equation 4 Type II FTE'!$B21,'Equation 3 FTE Conversion'!$B$10:$E$32,4,FALSE)</f>
        <v>0.40831525344907765</v>
      </c>
      <c r="MG21" s="25">
        <f>'RIMS II Type II Employment'!MG21*VLOOKUP('Equation 4 Type II FTE'!$B21,'Equation 3 FTE Conversion'!$B$10:$E$32,4,FALSE)</f>
        <v>0.39349224926368004</v>
      </c>
      <c r="MH21" s="25">
        <f>'RIMS II Type II Employment'!MH21*VLOOKUP('Equation 4 Type II FTE'!$B21,'Equation 3 FTE Conversion'!$B$10:$E$32,4,FALSE)</f>
        <v>0.4437149279181522</v>
      </c>
      <c r="MI21" s="25">
        <f>'RIMS II Type II Employment'!MI21*VLOOKUP('Equation 4 Type II FTE'!$B21,'Equation 3 FTE Conversion'!$B$10:$E$32,4,FALSE)</f>
        <v>0.3680395907611223</v>
      </c>
      <c r="MJ21" s="25">
        <f>'RIMS II Type II Employment'!MJ21*VLOOKUP('Equation 4 Type II FTE'!$B21,'Equation 3 FTE Conversion'!$B$10:$E$32,4,FALSE)</f>
        <v>0.50456726088978443</v>
      </c>
      <c r="MK21" s="25">
        <f>'RIMS II Type II Employment'!MK21*VLOOKUP('Equation 4 Type II FTE'!$B21,'Equation 3 FTE Conversion'!$B$10:$E$32,4,FALSE)</f>
        <v>0.34804803906371101</v>
      </c>
      <c r="ML21" s="25">
        <f>'RIMS II Type II Employment'!ML21*VLOOKUP('Equation 4 Type II FTE'!$B21,'Equation 3 FTE Conversion'!$B$10:$E$32,4,FALSE)</f>
        <v>0.44117941404433419</v>
      </c>
      <c r="MM21" s="25">
        <f>'RIMS II Type II Employment'!MM21*VLOOKUP('Equation 4 Type II FTE'!$B21,'Equation 3 FTE Conversion'!$B$10:$E$32,4,FALSE)</f>
        <v>0.27871148659122613</v>
      </c>
      <c r="MN21" s="25">
        <f>'RIMS II Type II Employment'!MN21*VLOOKUP('Equation 4 Type II FTE'!$B21,'Equation 3 FTE Conversion'!$B$10:$E$32,4,FALSE)</f>
        <v>0.39573520384436517</v>
      </c>
      <c r="MO21" s="25">
        <f>'RIMS II Type II Employment'!MO21*VLOOKUP('Equation 4 Type II FTE'!$B21,'Equation 3 FTE Conversion'!$B$10:$E$32,4,FALSE)</f>
        <v>0.34521996589676018</v>
      </c>
      <c r="MP21" s="25">
        <f>'RIMS II Type II Employment'!MP21*VLOOKUP('Equation 4 Type II FTE'!$B21,'Equation 3 FTE Conversion'!$B$10:$E$32,4,FALSE)</f>
        <v>0.25306378855991318</v>
      </c>
      <c r="MQ21" s="25">
        <f>'RIMS II Type II Employment'!MQ21*VLOOKUP('Equation 4 Type II FTE'!$B21,'Equation 3 FTE Conversion'!$B$10:$E$32,4,FALSE)</f>
        <v>0.34707284141993489</v>
      </c>
      <c r="MR21" s="25">
        <f>'RIMS II Type II Employment'!MR21*VLOOKUP('Equation 4 Type II FTE'!$B21,'Equation 3 FTE Conversion'!$B$10:$E$32,4,FALSE)</f>
        <v>0.35058355293752902</v>
      </c>
      <c r="MS21" s="25">
        <f>'RIMS II Type II Employment'!MS21*VLOOKUP('Equation 4 Type II FTE'!$B21,'Equation 3 FTE Conversion'!$B$10:$E$32,4,FALSE)</f>
        <v>0.34502492636800497</v>
      </c>
      <c r="MT21" s="25">
        <f>'RIMS II Type II Employment'!MT21*VLOOKUP('Equation 4 Type II FTE'!$B21,'Equation 3 FTE Conversion'!$B$10:$E$32,4,FALSE)</f>
        <v>0.3339076732289567</v>
      </c>
      <c r="MU21" s="25">
        <f>'RIMS II Type II Employment'!MU21*VLOOKUP('Equation 4 Type II FTE'!$B21,'Equation 3 FTE Conversion'!$B$10:$E$32,4,FALSE)</f>
        <v>0.29938567663928073</v>
      </c>
      <c r="MV21" s="25">
        <f>'RIMS II Type II Employment'!MV21*VLOOKUP('Equation 4 Type II FTE'!$B21,'Equation 3 FTE Conversion'!$B$10:$E$32,4,FALSE)</f>
        <v>0.49891111455588283</v>
      </c>
      <c r="MW21" s="25">
        <f>'RIMS II Type II Employment'!MW21*VLOOKUP('Equation 4 Type II FTE'!$B21,'Equation 3 FTE Conversion'!$B$10:$E$32,4,FALSE)</f>
        <v>0.33595558828088662</v>
      </c>
      <c r="MX21" s="25">
        <f>'RIMS II Type II Employment'!MX21*VLOOKUP('Equation 4 Type II FTE'!$B21,'Equation 3 FTE Conversion'!$B$10:$E$32,4,FALSE)</f>
        <v>0.35926281196713689</v>
      </c>
      <c r="MY21" s="25">
        <f>'RIMS II Type II Employment'!MY21*VLOOKUP('Equation 4 Type II FTE'!$B21,'Equation 3 FTE Conversion'!$B$10:$E$32,4,FALSE)</f>
        <v>0.36950238722678652</v>
      </c>
      <c r="MZ21" s="25">
        <f>'RIMS II Type II Employment'!MZ21*VLOOKUP('Equation 4 Type II FTE'!$B21,'Equation 3 FTE Conversion'!$B$10:$E$32,4,FALSE)</f>
        <v>0.23911846225391412</v>
      </c>
      <c r="NA21" s="25">
        <f>'RIMS II Type II Employment'!NA21*VLOOKUP('Equation 4 Type II FTE'!$B21,'Equation 3 FTE Conversion'!$B$10:$E$32,4,FALSE)</f>
        <v>0.43659598511858622</v>
      </c>
      <c r="NB21" s="25">
        <f>'RIMS II Type II Employment'!NB21*VLOOKUP('Equation 4 Type II FTE'!$B21,'Equation 3 FTE Conversion'!$B$10:$E$32,4,FALSE)</f>
        <v>0.27617597271740812</v>
      </c>
      <c r="NC21" s="25">
        <f>'RIMS II Type II Employment'!NC21*VLOOKUP('Equation 4 Type II FTE'!$B21,'Equation 3 FTE Conversion'!$B$10:$E$32,4,FALSE)</f>
        <v>0.38832370175166642</v>
      </c>
      <c r="ND21" s="25">
        <f>'RIMS II Type II Employment'!ND21*VLOOKUP('Equation 4 Type II FTE'!$B21,'Equation 3 FTE Conversion'!$B$10:$E$32,4,FALSE)</f>
        <v>0.4150441171911331</v>
      </c>
      <c r="NE21" s="25">
        <f>'RIMS II Type II Employment'!NE21*VLOOKUP('Equation 4 Type II FTE'!$B21,'Equation 3 FTE Conversion'!$B$10:$E$32,4,FALSE)</f>
        <v>1.1511232987133777</v>
      </c>
      <c r="NF21" s="25">
        <f>'RIMS II Type II Employment'!NF21*VLOOKUP('Equation 4 Type II FTE'!$B21,'Equation 3 FTE Conversion'!$B$10:$E$32,4,FALSE)</f>
        <v>0.59701599751976431</v>
      </c>
      <c r="NG21" s="332">
        <f>'RIMS II Type II Employment'!NG21*VLOOKUP('Equation 4 Type II FTE'!$B21,'Equation 3 FTE Conversion'!$B$10:$E$32,4,FALSE)</f>
        <v>0.64011973337467054</v>
      </c>
      <c r="NH21" s="378">
        <f>'RIMS II Type II Employment'!NH21*VLOOKUP('Equation 4 Type II FTE'!$B21,'Equation 3 FTE Conversion'!$B$10:$E$32,4,FALSE)</f>
        <v>0.60452501937684078</v>
      </c>
      <c r="NI21" s="332">
        <f>'RIMS II Type II Employment'!NI21*VLOOKUP('Equation 4 Type II FTE'!$B21,'Equation 3 FTE Conversion'!$B$10:$E$32,4,FALSE)</f>
        <v>0.46000072856921409</v>
      </c>
      <c r="NJ21" s="334">
        <f>'RIMS II Type II Employment'!NJ21*VLOOKUP('Equation 4 Type II FTE'!$B21,'Equation 3 FTE Conversion'!$B$10:$E$32,4,FALSE)</f>
        <v>0.5102234072236862</v>
      </c>
    </row>
    <row r="22" spans="2:374" x14ac:dyDescent="0.3">
      <c r="B22" s="83" t="s">
        <v>567</v>
      </c>
      <c r="C22" s="25">
        <f>'RIMS II Type II Employment'!C22*VLOOKUP('Equation 4 Type II FTE'!$B22,'Equation 3 FTE Conversion'!$B$10:$E$32,4,FALSE)</f>
        <v>1.0863424460431654</v>
      </c>
      <c r="D22" s="25">
        <f>'RIMS II Type II Employment'!D22*VLOOKUP('Equation 4 Type II FTE'!$B22,'Equation 3 FTE Conversion'!$B$10:$E$32,4,FALSE)</f>
        <v>0.86597985611510797</v>
      </c>
      <c r="E22" s="25">
        <f>'RIMS II Type II Employment'!E22*VLOOKUP('Equation 4 Type II FTE'!$B22,'Equation 3 FTE Conversion'!$B$10:$E$32,4,FALSE)</f>
        <v>0.55445179856115112</v>
      </c>
      <c r="F22" s="25">
        <f>'RIMS II Type II Employment'!F22*VLOOKUP('Equation 4 Type II FTE'!$B22,'Equation 3 FTE Conversion'!$B$10:$E$32,4,FALSE)</f>
        <v>0.81339856115107911</v>
      </c>
      <c r="G22" s="25">
        <f>'RIMS II Type II Employment'!G22*VLOOKUP('Equation 4 Type II FTE'!$B22,'Equation 3 FTE Conversion'!$B$10:$E$32,4,FALSE)</f>
        <v>0.82960575539568349</v>
      </c>
      <c r="H22" s="25">
        <f>'RIMS II Type II Employment'!H22*VLOOKUP('Equation 4 Type II FTE'!$B22,'Equation 3 FTE Conversion'!$B$10:$E$32,4,FALSE)</f>
        <v>0.71514244604316546</v>
      </c>
      <c r="I22" s="25">
        <f>'RIMS II Type II Employment'!I22*VLOOKUP('Equation 4 Type II FTE'!$B22,'Equation 3 FTE Conversion'!$B$10:$E$32,4,FALSE)</f>
        <v>0.56808057553956837</v>
      </c>
      <c r="J22" s="25">
        <f>'RIMS II Type II Employment'!J22*VLOOKUP('Equation 4 Type II FTE'!$B22,'Equation 3 FTE Conversion'!$B$10:$E$32,4,FALSE)</f>
        <v>0.46669352517985618</v>
      </c>
      <c r="K22" s="25">
        <f>'RIMS II Type II Employment'!K22*VLOOKUP('Equation 4 Type II FTE'!$B22,'Equation 3 FTE Conversion'!$B$10:$E$32,4,FALSE)</f>
        <v>0.38409208633093528</v>
      </c>
      <c r="L22" s="25">
        <f>'RIMS II Type II Employment'!L22*VLOOKUP('Equation 4 Type II FTE'!$B22,'Equation 3 FTE Conversion'!$B$10:$E$32,4,FALSE)</f>
        <v>0.66292949640287768</v>
      </c>
      <c r="M22" s="25">
        <f>'RIMS II Type II Employment'!M22*VLOOKUP('Equation 4 Type II FTE'!$B22,'Equation 3 FTE Conversion'!$B$10:$E$32,4,FALSE)</f>
        <v>0.37783021582733817</v>
      </c>
      <c r="N22" s="25">
        <f>'RIMS II Type II Employment'!N22*VLOOKUP('Equation 4 Type II FTE'!$B22,'Equation 3 FTE Conversion'!$B$10:$E$32,4,FALSE)</f>
        <v>0.72877122302158281</v>
      </c>
      <c r="O22" s="25">
        <f>'RIMS II Type II Employment'!O22*VLOOKUP('Equation 4 Type II FTE'!$B22,'Equation 3 FTE Conversion'!$B$10:$E$32,4,FALSE)</f>
        <v>0.42147913669064752</v>
      </c>
      <c r="P22" s="25">
        <f>'RIMS II Type II Employment'!P22*VLOOKUP('Equation 4 Type II FTE'!$B22,'Equation 3 FTE Conversion'!$B$10:$E$32,4,FALSE)</f>
        <v>0.32524892086330937</v>
      </c>
      <c r="Q22" s="25">
        <f>'RIMS II Type II Employment'!Q22*VLOOKUP('Equation 4 Type II FTE'!$B22,'Equation 3 FTE Conversion'!$B$10:$E$32,4,FALSE)</f>
        <v>0</v>
      </c>
      <c r="R22" s="25">
        <f>'RIMS II Type II Employment'!R22*VLOOKUP('Equation 4 Type II FTE'!$B22,'Equation 3 FTE Conversion'!$B$10:$E$32,4,FALSE)</f>
        <v>0.31594820143884894</v>
      </c>
      <c r="S22" s="25">
        <f>'RIMS II Type II Employment'!S22*VLOOKUP('Equation 4 Type II FTE'!$B22,'Equation 3 FTE Conversion'!$B$10:$E$32,4,FALSE)</f>
        <v>0.39532661870503599</v>
      </c>
      <c r="T22" s="25">
        <f>'RIMS II Type II Employment'!T22*VLOOKUP('Equation 4 Type II FTE'!$B22,'Equation 3 FTE Conversion'!$B$10:$E$32,4,FALSE)</f>
        <v>0.40020719424460433</v>
      </c>
      <c r="U22" s="25">
        <f>'RIMS II Type II Employment'!U22*VLOOKUP('Equation 4 Type II FTE'!$B22,'Equation 3 FTE Conversion'!$B$10:$E$32,4,FALSE)</f>
        <v>0.52995683453237419</v>
      </c>
      <c r="V22" s="25">
        <f>'RIMS II Type II Employment'!V22*VLOOKUP('Equation 4 Type II FTE'!$B22,'Equation 3 FTE Conversion'!$B$10:$E$32,4,FALSE)</f>
        <v>0.55528057553956833</v>
      </c>
      <c r="W22" s="25">
        <f>'RIMS II Type II Employment'!W22*VLOOKUP('Equation 4 Type II FTE'!$B22,'Equation 3 FTE Conversion'!$B$10:$E$32,4,FALSE)</f>
        <v>0.32966906474820146</v>
      </c>
      <c r="X22" s="25">
        <f>'RIMS II Type II Employment'!X22*VLOOKUP('Equation 4 Type II FTE'!$B22,'Equation 3 FTE Conversion'!$B$10:$E$32,4,FALSE)</f>
        <v>0.33850935251798564</v>
      </c>
      <c r="Y22" s="25">
        <f>'RIMS II Type II Employment'!Y22*VLOOKUP('Equation 4 Type II FTE'!$B22,'Equation 3 FTE Conversion'!$B$10:$E$32,4,FALSE)</f>
        <v>0.35103309352517986</v>
      </c>
      <c r="Z22" s="25">
        <f>'RIMS II Type II Employment'!Z22*VLOOKUP('Equation 4 Type II FTE'!$B22,'Equation 3 FTE Conversion'!$B$10:$E$32,4,FALSE)</f>
        <v>0.76201438848920866</v>
      </c>
      <c r="AA22" s="25">
        <f>'RIMS II Type II Employment'!AA22*VLOOKUP('Equation 4 Type II FTE'!$B22,'Equation 3 FTE Conversion'!$B$10:$E$32,4,FALSE)</f>
        <v>0.56439712230215833</v>
      </c>
      <c r="AB22" s="25">
        <f>'RIMS II Type II Employment'!AB22*VLOOKUP('Equation 4 Type II FTE'!$B22,'Equation 3 FTE Conversion'!$B$10:$E$32,4,FALSE)</f>
        <v>0.73199424460431661</v>
      </c>
      <c r="AC22" s="25">
        <f>'RIMS II Type II Employment'!AC22*VLOOKUP('Equation 4 Type II FTE'!$B22,'Equation 3 FTE Conversion'!$B$10:$E$32,4,FALSE)</f>
        <v>0.5307856115107914</v>
      </c>
      <c r="AD22" s="25">
        <f>'RIMS II Type II Employment'!AD22*VLOOKUP('Equation 4 Type II FTE'!$B22,'Equation 3 FTE Conversion'!$B$10:$E$32,4,FALSE)</f>
        <v>0.37994820143884894</v>
      </c>
      <c r="AE22" s="25">
        <f>'RIMS II Type II Employment'!AE22*VLOOKUP('Equation 4 Type II FTE'!$B22,'Equation 3 FTE Conversion'!$B$10:$E$32,4,FALSE)</f>
        <v>0.38252661870503596</v>
      </c>
      <c r="AF22" s="25">
        <f>'RIMS II Type II Employment'!AF22*VLOOKUP('Equation 4 Type II FTE'!$B22,'Equation 3 FTE Conversion'!$B$10:$E$32,4,FALSE)</f>
        <v>0.44008057553956836</v>
      </c>
      <c r="AG22" s="25">
        <f>'RIMS II Type II Employment'!AG22*VLOOKUP('Equation 4 Type II FTE'!$B22,'Equation 3 FTE Conversion'!$B$10:$E$32,4,FALSE)</f>
        <v>0.44698705035971226</v>
      </c>
      <c r="AH22" s="25">
        <f>'RIMS II Type II Employment'!AH22*VLOOKUP('Equation 4 Type II FTE'!$B22,'Equation 3 FTE Conversion'!$B$10:$E$32,4,FALSE)</f>
        <v>0.48704460431654684</v>
      </c>
      <c r="AI22" s="25">
        <f>'RIMS II Type II Employment'!AI22*VLOOKUP('Equation 4 Type II FTE'!$B22,'Equation 3 FTE Conversion'!$B$10:$E$32,4,FALSE)</f>
        <v>0.4224</v>
      </c>
      <c r="AJ22" s="25">
        <f>'RIMS II Type II Employment'!AJ22*VLOOKUP('Equation 4 Type II FTE'!$B22,'Equation 3 FTE Conversion'!$B$10:$E$32,4,FALSE)</f>
        <v>0.36650359712230218</v>
      </c>
      <c r="AK22" s="25">
        <f>'RIMS II Type II Employment'!AK22*VLOOKUP('Equation 4 Type II FTE'!$B22,'Equation 3 FTE Conversion'!$B$10:$E$32,4,FALSE)</f>
        <v>0.4645755395683453</v>
      </c>
      <c r="AL22" s="25">
        <f>'RIMS II Type II Employment'!AL22*VLOOKUP('Equation 4 Type II FTE'!$B22,'Equation 3 FTE Conversion'!$B$10:$E$32,4,FALSE)</f>
        <v>0.46291798561151087</v>
      </c>
      <c r="AM22" s="25">
        <f>'RIMS II Type II Employment'!AM22*VLOOKUP('Equation 4 Type II FTE'!$B22,'Equation 3 FTE Conversion'!$B$10:$E$32,4,FALSE)</f>
        <v>0.51945899280575547</v>
      </c>
      <c r="AN22" s="25">
        <f>'RIMS II Type II Employment'!AN22*VLOOKUP('Equation 4 Type II FTE'!$B22,'Equation 3 FTE Conversion'!$B$10:$E$32,4,FALSE)</f>
        <v>0.31742158273381299</v>
      </c>
      <c r="AO22" s="25">
        <f>'RIMS II Type II Employment'!AO22*VLOOKUP('Equation 4 Type II FTE'!$B22,'Equation 3 FTE Conversion'!$B$10:$E$32,4,FALSE)</f>
        <v>0.27846906474820143</v>
      </c>
      <c r="AP22" s="25">
        <f>'RIMS II Type II Employment'!AP22*VLOOKUP('Equation 4 Type II FTE'!$B22,'Equation 3 FTE Conversion'!$B$10:$E$32,4,FALSE)</f>
        <v>0.51688057553956834</v>
      </c>
      <c r="AQ22" s="25">
        <f>'RIMS II Type II Employment'!AQ22*VLOOKUP('Equation 4 Type II FTE'!$B22,'Equation 3 FTE Conversion'!$B$10:$E$32,4,FALSE)</f>
        <v>0.35140143884892089</v>
      </c>
      <c r="AR22" s="25">
        <f>'RIMS II Type II Employment'!AR22*VLOOKUP('Equation 4 Type II FTE'!$B22,'Equation 3 FTE Conversion'!$B$10:$E$32,4,FALSE)</f>
        <v>0.38151366906474821</v>
      </c>
      <c r="AS22" s="25">
        <f>'RIMS II Type II Employment'!AS22*VLOOKUP('Equation 4 Type II FTE'!$B22,'Equation 3 FTE Conversion'!$B$10:$E$32,4,FALSE)</f>
        <v>0.38611798561151084</v>
      </c>
      <c r="AT22" s="25">
        <f>'RIMS II Type II Employment'!AT22*VLOOKUP('Equation 4 Type II FTE'!$B22,'Equation 3 FTE Conversion'!$B$10:$E$32,4,FALSE)</f>
        <v>0.3351021582733813</v>
      </c>
      <c r="AU22" s="25">
        <f>'RIMS II Type II Employment'!AU22*VLOOKUP('Equation 4 Type II FTE'!$B22,'Equation 3 FTE Conversion'!$B$10:$E$32,4,FALSE)</f>
        <v>0.30885755395683451</v>
      </c>
      <c r="AV22" s="25">
        <f>'RIMS II Type II Employment'!AV22*VLOOKUP('Equation 4 Type II FTE'!$B22,'Equation 3 FTE Conversion'!$B$10:$E$32,4,FALSE)</f>
        <v>0.393853237410072</v>
      </c>
      <c r="AW22" s="25">
        <f>'RIMS II Type II Employment'!AW22*VLOOKUP('Equation 4 Type II FTE'!$B22,'Equation 3 FTE Conversion'!$B$10:$E$32,4,FALSE)</f>
        <v>0.33326043165467628</v>
      </c>
      <c r="AX22" s="25">
        <f>'RIMS II Type II Employment'!AX22*VLOOKUP('Equation 4 Type II FTE'!$B22,'Equation 3 FTE Conversion'!$B$10:$E$32,4,FALSE)</f>
        <v>0.33408920863309355</v>
      </c>
      <c r="AY22" s="25">
        <f>'RIMS II Type II Employment'!AY22*VLOOKUP('Equation 4 Type II FTE'!$B22,'Equation 3 FTE Conversion'!$B$10:$E$32,4,FALSE)</f>
        <v>0.26023597122302161</v>
      </c>
      <c r="AZ22" s="25">
        <f>'RIMS II Type II Employment'!AZ22*VLOOKUP('Equation 4 Type II FTE'!$B22,'Equation 3 FTE Conversion'!$B$10:$E$32,4,FALSE)</f>
        <v>0.2886906474820144</v>
      </c>
      <c r="BA22" s="25">
        <f>'RIMS II Type II Employment'!BA22*VLOOKUP('Equation 4 Type II FTE'!$B22,'Equation 3 FTE Conversion'!$B$10:$E$32,4,FALSE)</f>
        <v>0.30397697841726623</v>
      </c>
      <c r="BB22" s="25">
        <f>'RIMS II Type II Employment'!BB22*VLOOKUP('Equation 4 Type II FTE'!$B22,'Equation 3 FTE Conversion'!$B$10:$E$32,4,FALSE)</f>
        <v>0.39044604316546766</v>
      </c>
      <c r="BC22" s="25">
        <f>'RIMS II Type II Employment'!BC22*VLOOKUP('Equation 4 Type II FTE'!$B22,'Equation 3 FTE Conversion'!$B$10:$E$32,4,FALSE)</f>
        <v>0.44284316546762592</v>
      </c>
      <c r="BD22" s="25">
        <f>'RIMS II Type II Employment'!BD22*VLOOKUP('Equation 4 Type II FTE'!$B22,'Equation 3 FTE Conversion'!$B$10:$E$32,4,FALSE)</f>
        <v>0.33823309352517988</v>
      </c>
      <c r="BE22" s="25">
        <f>'RIMS II Type II Employment'!BE22*VLOOKUP('Equation 4 Type II FTE'!$B22,'Equation 3 FTE Conversion'!$B$10:$E$32,4,FALSE)</f>
        <v>0.40011510791366911</v>
      </c>
      <c r="BF22" s="25">
        <f>'RIMS II Type II Employment'!BF22*VLOOKUP('Equation 4 Type II FTE'!$B22,'Equation 3 FTE Conversion'!$B$10:$E$32,4,FALSE)</f>
        <v>0.41926906474820147</v>
      </c>
      <c r="BG22" s="25">
        <f>'RIMS II Type II Employment'!BG22*VLOOKUP('Equation 4 Type II FTE'!$B22,'Equation 3 FTE Conversion'!$B$10:$E$32,4,FALSE)</f>
        <v>0.4802302158273381</v>
      </c>
      <c r="BH22" s="25">
        <f>'RIMS II Type II Employment'!BH22*VLOOKUP('Equation 4 Type II FTE'!$B22,'Equation 3 FTE Conversion'!$B$10:$E$32,4,FALSE)</f>
        <v>0.44698705035971226</v>
      </c>
      <c r="BI22" s="25">
        <f>'RIMS II Type II Employment'!BI22*VLOOKUP('Equation 4 Type II FTE'!$B22,'Equation 3 FTE Conversion'!$B$10:$E$32,4,FALSE)</f>
        <v>0.52360287769784175</v>
      </c>
      <c r="BJ22" s="25">
        <f>'RIMS II Type II Employment'!BJ22*VLOOKUP('Equation 4 Type II FTE'!$B22,'Equation 3 FTE Conversion'!$B$10:$E$32,4,FALSE)</f>
        <v>0.42267625899280581</v>
      </c>
      <c r="BK22" s="25">
        <f>'RIMS II Type II Employment'!BK22*VLOOKUP('Equation 4 Type II FTE'!$B22,'Equation 3 FTE Conversion'!$B$10:$E$32,4,FALSE)</f>
        <v>0.39551079136690648</v>
      </c>
      <c r="BL22" s="25">
        <f>'RIMS II Type II Employment'!BL22*VLOOKUP('Equation 4 Type II FTE'!$B22,'Equation 3 FTE Conversion'!$B$10:$E$32,4,FALSE)</f>
        <v>0.32359136690647483</v>
      </c>
      <c r="BM22" s="25">
        <f>'RIMS II Type II Employment'!BM22*VLOOKUP('Equation 4 Type II FTE'!$B22,'Equation 3 FTE Conversion'!$B$10:$E$32,4,FALSE)</f>
        <v>0.40545611510791374</v>
      </c>
      <c r="BN22" s="25">
        <f>'RIMS II Type II Employment'!BN22*VLOOKUP('Equation 4 Type II FTE'!$B22,'Equation 3 FTE Conversion'!$B$10:$E$32,4,FALSE)</f>
        <v>0.45628776978417268</v>
      </c>
      <c r="BO22" s="25">
        <f>'RIMS II Type II Employment'!BO22*VLOOKUP('Equation 4 Type II FTE'!$B22,'Equation 3 FTE Conversion'!$B$10:$E$32,4,FALSE)</f>
        <v>0.64432805755395683</v>
      </c>
      <c r="BP22" s="25">
        <f>'RIMS II Type II Employment'!BP22*VLOOKUP('Equation 4 Type II FTE'!$B22,'Equation 3 FTE Conversion'!$B$10:$E$32,4,FALSE)</f>
        <v>0.40407482014388496</v>
      </c>
      <c r="BQ22" s="25">
        <f>'RIMS II Type II Employment'!BQ22*VLOOKUP('Equation 4 Type II FTE'!$B22,'Equation 3 FTE Conversion'!$B$10:$E$32,4,FALSE)</f>
        <v>0.45232805755395689</v>
      </c>
      <c r="BR22" s="25">
        <f>'RIMS II Type II Employment'!BR22*VLOOKUP('Equation 4 Type II FTE'!$B22,'Equation 3 FTE Conversion'!$B$10:$E$32,4,FALSE)</f>
        <v>0.34771798561151079</v>
      </c>
      <c r="BS22" s="25">
        <f>'RIMS II Type II Employment'!BS22*VLOOKUP('Equation 4 Type II FTE'!$B22,'Equation 3 FTE Conversion'!$B$10:$E$32,4,FALSE)</f>
        <v>0.40794244604316549</v>
      </c>
      <c r="BT22" s="25">
        <f>'RIMS II Type II Employment'!BT22*VLOOKUP('Equation 4 Type II FTE'!$B22,'Equation 3 FTE Conversion'!$B$10:$E$32,4,FALSE)</f>
        <v>0.42543884892086337</v>
      </c>
      <c r="BU22" s="25">
        <f>'RIMS II Type II Employment'!BU22*VLOOKUP('Equation 4 Type II FTE'!$B22,'Equation 3 FTE Conversion'!$B$10:$E$32,4,FALSE)</f>
        <v>0.40425899280575539</v>
      </c>
      <c r="BV22" s="25">
        <f>'RIMS II Type II Employment'!BV22*VLOOKUP('Equation 4 Type II FTE'!$B22,'Equation 3 FTE Conversion'!$B$10:$E$32,4,FALSE)</f>
        <v>0.39099856115107912</v>
      </c>
      <c r="BW22" s="25">
        <f>'RIMS II Type II Employment'!BW22*VLOOKUP('Equation 4 Type II FTE'!$B22,'Equation 3 FTE Conversion'!$B$10:$E$32,4,FALSE)</f>
        <v>0.4839136690647482</v>
      </c>
      <c r="BX22" s="25">
        <f>'RIMS II Type II Employment'!BX22*VLOOKUP('Equation 4 Type II FTE'!$B22,'Equation 3 FTE Conversion'!$B$10:$E$32,4,FALSE)</f>
        <v>0.33123453237410078</v>
      </c>
      <c r="BY22" s="25">
        <f>'RIMS II Type II Employment'!BY22*VLOOKUP('Equation 4 Type II FTE'!$B22,'Equation 3 FTE Conversion'!$B$10:$E$32,4,FALSE)</f>
        <v>0.31686906474820148</v>
      </c>
      <c r="BZ22" s="25">
        <f>'RIMS II Type II Employment'!BZ22*VLOOKUP('Equation 4 Type II FTE'!$B22,'Equation 3 FTE Conversion'!$B$10:$E$32,4,FALSE)</f>
        <v>0.30821294964028778</v>
      </c>
      <c r="CA22" s="25">
        <f>'RIMS II Type II Employment'!CA22*VLOOKUP('Equation 4 Type II FTE'!$B22,'Equation 3 FTE Conversion'!$B$10:$E$32,4,FALSE)</f>
        <v>0.44505323741007197</v>
      </c>
      <c r="CB22" s="25">
        <f>'RIMS II Type II Employment'!CB22*VLOOKUP('Equation 4 Type II FTE'!$B22,'Equation 3 FTE Conversion'!$B$10:$E$32,4,FALSE)</f>
        <v>0.44063309352517988</v>
      </c>
      <c r="CC22" s="25">
        <f>'RIMS II Type II Employment'!CC22*VLOOKUP('Equation 4 Type II FTE'!$B22,'Equation 3 FTE Conversion'!$B$10:$E$32,4,FALSE)</f>
        <v>0.42921438848920868</v>
      </c>
      <c r="CD22" s="25">
        <f>'RIMS II Type II Employment'!CD22*VLOOKUP('Equation 4 Type II FTE'!$B22,'Equation 3 FTE Conversion'!$B$10:$E$32,4,FALSE)</f>
        <v>0.65362877697841726</v>
      </c>
      <c r="CE22" s="25">
        <f>'RIMS II Type II Employment'!CE22*VLOOKUP('Equation 4 Type II FTE'!$B22,'Equation 3 FTE Conversion'!$B$10:$E$32,4,FALSE)</f>
        <v>0.57231654676259003</v>
      </c>
      <c r="CF22" s="25">
        <f>'RIMS II Type II Employment'!CF22*VLOOKUP('Equation 4 Type II FTE'!$B22,'Equation 3 FTE Conversion'!$B$10:$E$32,4,FALSE)</f>
        <v>0.41991366906474825</v>
      </c>
      <c r="CG22" s="25">
        <f>'RIMS II Type II Employment'!CG22*VLOOKUP('Equation 4 Type II FTE'!$B22,'Equation 3 FTE Conversion'!$B$10:$E$32,4,FALSE)</f>
        <v>0.40103597122302159</v>
      </c>
      <c r="CH22" s="25">
        <f>'RIMS II Type II Employment'!CH22*VLOOKUP('Equation 4 Type II FTE'!$B22,'Equation 3 FTE Conversion'!$B$10:$E$32,4,FALSE)</f>
        <v>0.31907913669064747</v>
      </c>
      <c r="CI22" s="25">
        <f>'RIMS II Type II Employment'!CI22*VLOOKUP('Equation 4 Type II FTE'!$B22,'Equation 3 FTE Conversion'!$B$10:$E$32,4,FALSE)</f>
        <v>0.40103597122302159</v>
      </c>
      <c r="CJ22" s="25">
        <f>'RIMS II Type II Employment'!CJ22*VLOOKUP('Equation 4 Type II FTE'!$B22,'Equation 3 FTE Conversion'!$B$10:$E$32,4,FALSE)</f>
        <v>0.60031079136690657</v>
      </c>
      <c r="CK22" s="25">
        <f>'RIMS II Type II Employment'!CK22*VLOOKUP('Equation 4 Type II FTE'!$B22,'Equation 3 FTE Conversion'!$B$10:$E$32,4,FALSE)</f>
        <v>0.66707338129496407</v>
      </c>
      <c r="CL22" s="25">
        <f>'RIMS II Type II Employment'!CL22*VLOOKUP('Equation 4 Type II FTE'!$B22,'Equation 3 FTE Conversion'!$B$10:$E$32,4,FALSE)</f>
        <v>0.48455827338129498</v>
      </c>
      <c r="CM22" s="25">
        <f>'RIMS II Type II Employment'!CM22*VLOOKUP('Equation 4 Type II FTE'!$B22,'Equation 3 FTE Conversion'!$B$10:$E$32,4,FALSE)</f>
        <v>0.50021294964028784</v>
      </c>
      <c r="CN22" s="25">
        <f>'RIMS II Type II Employment'!CN22*VLOOKUP('Equation 4 Type II FTE'!$B22,'Equation 3 FTE Conversion'!$B$10:$E$32,4,FALSE)</f>
        <v>0.35609784172661874</v>
      </c>
      <c r="CO22" s="25">
        <f>'RIMS II Type II Employment'!CO22*VLOOKUP('Equation 4 Type II FTE'!$B22,'Equation 3 FTE Conversion'!$B$10:$E$32,4,FALSE)</f>
        <v>0.38160575539568348</v>
      </c>
      <c r="CP22" s="25">
        <f>'RIMS II Type II Employment'!CP22*VLOOKUP('Equation 4 Type II FTE'!$B22,'Equation 3 FTE Conversion'!$B$10:$E$32,4,FALSE)</f>
        <v>0.37488345323741012</v>
      </c>
      <c r="CQ22" s="25">
        <f>'RIMS II Type II Employment'!CQ22*VLOOKUP('Equation 4 Type II FTE'!$B22,'Equation 3 FTE Conversion'!$B$10:$E$32,4,FALSE)</f>
        <v>0.33814100719424467</v>
      </c>
      <c r="CR22" s="25">
        <f>'RIMS II Type II Employment'!CR22*VLOOKUP('Equation 4 Type II FTE'!$B22,'Equation 3 FTE Conversion'!$B$10:$E$32,4,FALSE)</f>
        <v>0.3375884892086331</v>
      </c>
      <c r="CS22" s="25">
        <f>'RIMS II Type II Employment'!CS22*VLOOKUP('Equation 4 Type II FTE'!$B22,'Equation 3 FTE Conversion'!$B$10:$E$32,4,FALSE)</f>
        <v>0.35287482014388488</v>
      </c>
      <c r="CT22" s="25">
        <f>'RIMS II Type II Employment'!CT22*VLOOKUP('Equation 4 Type II FTE'!$B22,'Equation 3 FTE Conversion'!$B$10:$E$32,4,FALSE)</f>
        <v>0.33703597122302159</v>
      </c>
      <c r="CU22" s="25">
        <f>'RIMS II Type II Employment'!CU22*VLOOKUP('Equation 4 Type II FTE'!$B22,'Equation 3 FTE Conversion'!$B$10:$E$32,4,FALSE)</f>
        <v>0.3048057553956835</v>
      </c>
      <c r="CV22" s="25">
        <f>'RIMS II Type II Employment'!CV22*VLOOKUP('Equation 4 Type II FTE'!$B22,'Equation 3 FTE Conversion'!$B$10:$E$32,4,FALSE)</f>
        <v>0.47056115107913671</v>
      </c>
      <c r="CW22" s="25">
        <f>'RIMS II Type II Employment'!CW22*VLOOKUP('Equation 4 Type II FTE'!$B22,'Equation 3 FTE Conversion'!$B$10:$E$32,4,FALSE)</f>
        <v>0.46982446043165471</v>
      </c>
      <c r="CX22" s="25">
        <f>'RIMS II Type II Employment'!CX22*VLOOKUP('Equation 4 Type II FTE'!$B22,'Equation 3 FTE Conversion'!$B$10:$E$32,4,FALSE)</f>
        <v>0.38160575539568348</v>
      </c>
      <c r="CY22" s="25">
        <f>'RIMS II Type II Employment'!CY22*VLOOKUP('Equation 4 Type II FTE'!$B22,'Equation 3 FTE Conversion'!$B$10:$E$32,4,FALSE)</f>
        <v>0.44339568345323743</v>
      </c>
      <c r="CZ22" s="25">
        <f>'RIMS II Type II Employment'!CZ22*VLOOKUP('Equation 4 Type II FTE'!$B22,'Equation 3 FTE Conversion'!$B$10:$E$32,4,FALSE)</f>
        <v>0.68871366906474829</v>
      </c>
      <c r="DA22" s="25">
        <f>'RIMS II Type II Employment'!DA22*VLOOKUP('Equation 4 Type II FTE'!$B22,'Equation 3 FTE Conversion'!$B$10:$E$32,4,FALSE)</f>
        <v>0.66495539568345319</v>
      </c>
      <c r="DB22" s="25">
        <f>'RIMS II Type II Employment'!DB22*VLOOKUP('Equation 4 Type II FTE'!$B22,'Equation 3 FTE Conversion'!$B$10:$E$32,4,FALSE)</f>
        <v>0.42875395683453243</v>
      </c>
      <c r="DC22" s="25">
        <f>'RIMS II Type II Employment'!DC22*VLOOKUP('Equation 4 Type II FTE'!$B22,'Equation 3 FTE Conversion'!$B$10:$E$32,4,FALSE)</f>
        <v>0.55021582733812957</v>
      </c>
      <c r="DD22" s="25">
        <f>'RIMS II Type II Employment'!DD22*VLOOKUP('Equation 4 Type II FTE'!$B22,'Equation 3 FTE Conversion'!$B$10:$E$32,4,FALSE)</f>
        <v>0.4152172661870504</v>
      </c>
      <c r="DE22" s="25">
        <f>'RIMS II Type II Employment'!DE22*VLOOKUP('Equation 4 Type II FTE'!$B22,'Equation 3 FTE Conversion'!$B$10:$E$32,4,FALSE)</f>
        <v>0.71928633093525185</v>
      </c>
      <c r="DF22" s="25">
        <f>'RIMS II Type II Employment'!DF22*VLOOKUP('Equation 4 Type II FTE'!$B22,'Equation 3 FTE Conversion'!$B$10:$E$32,4,FALSE)</f>
        <v>0.50868489208633094</v>
      </c>
      <c r="DG22" s="25">
        <f>'RIMS II Type II Employment'!DG22*VLOOKUP('Equation 4 Type II FTE'!$B22,'Equation 3 FTE Conversion'!$B$10:$E$32,4,FALSE)</f>
        <v>0.5035280575539568</v>
      </c>
      <c r="DH22" s="25">
        <f>'RIMS II Type II Employment'!DH22*VLOOKUP('Equation 4 Type II FTE'!$B22,'Equation 3 FTE Conversion'!$B$10:$E$32,4,FALSE)</f>
        <v>0.68742446043165473</v>
      </c>
      <c r="DI22" s="25">
        <f>'RIMS II Type II Employment'!DI22*VLOOKUP('Equation 4 Type II FTE'!$B22,'Equation 3 FTE Conversion'!$B$10:$E$32,4,FALSE)</f>
        <v>0.32092086330935249</v>
      </c>
      <c r="DJ22" s="25">
        <f>'RIMS II Type II Employment'!DJ22*VLOOKUP('Equation 4 Type II FTE'!$B22,'Equation 3 FTE Conversion'!$B$10:$E$32,4,FALSE)</f>
        <v>0.45776115107913667</v>
      </c>
      <c r="DK22" s="25">
        <f>'RIMS II Type II Employment'!DK22*VLOOKUP('Equation 4 Type II FTE'!$B22,'Equation 3 FTE Conversion'!$B$10:$E$32,4,FALSE)</f>
        <v>0.70584172661870503</v>
      </c>
      <c r="DL22" s="25">
        <f>'RIMS II Type II Employment'!DL22*VLOOKUP('Equation 4 Type II FTE'!$B22,'Equation 3 FTE Conversion'!$B$10:$E$32,4,FALSE)</f>
        <v>0.75160863309352521</v>
      </c>
      <c r="DM22" s="25">
        <f>'RIMS II Type II Employment'!DM22*VLOOKUP('Equation 4 Type II FTE'!$B22,'Equation 3 FTE Conversion'!$B$10:$E$32,4,FALSE)</f>
        <v>0.24246330935251798</v>
      </c>
      <c r="DN22" s="25">
        <f>'RIMS II Type II Employment'!DN22*VLOOKUP('Equation 4 Type II FTE'!$B22,'Equation 3 FTE Conversion'!$B$10:$E$32,4,FALSE)</f>
        <v>0.60878273381294967</v>
      </c>
      <c r="DO22" s="25">
        <f>'RIMS II Type II Employment'!DO22*VLOOKUP('Equation 4 Type II FTE'!$B22,'Equation 3 FTE Conversion'!$B$10:$E$32,4,FALSE)</f>
        <v>0.37902733812949646</v>
      </c>
      <c r="DP22" s="25">
        <f>'RIMS II Type II Employment'!DP22*VLOOKUP('Equation 4 Type II FTE'!$B22,'Equation 3 FTE Conversion'!$B$10:$E$32,4,FALSE)</f>
        <v>0.43004316546762594</v>
      </c>
      <c r="DQ22" s="25">
        <f>'RIMS II Type II Employment'!DQ22*VLOOKUP('Equation 4 Type II FTE'!$B22,'Equation 3 FTE Conversion'!$B$10:$E$32,4,FALSE)</f>
        <v>0.39716834532374107</v>
      </c>
      <c r="DR22" s="25">
        <f>'RIMS II Type II Employment'!DR22*VLOOKUP('Equation 4 Type II FTE'!$B22,'Equation 3 FTE Conversion'!$B$10:$E$32,4,FALSE)</f>
        <v>0.58695827338129491</v>
      </c>
      <c r="DS22" s="25">
        <f>'RIMS II Type II Employment'!DS22*VLOOKUP('Equation 4 Type II FTE'!$B22,'Equation 3 FTE Conversion'!$B$10:$E$32,4,FALSE)</f>
        <v>0.42949064748201438</v>
      </c>
      <c r="DT22" s="25">
        <f>'RIMS II Type II Employment'!DT22*VLOOKUP('Equation 4 Type II FTE'!$B22,'Equation 3 FTE Conversion'!$B$10:$E$32,4,FALSE)</f>
        <v>0.50536978417266187</v>
      </c>
      <c r="DU22" s="25">
        <f>'RIMS II Type II Employment'!DU22*VLOOKUP('Equation 4 Type II FTE'!$B22,'Equation 3 FTE Conversion'!$B$10:$E$32,4,FALSE)</f>
        <v>0.43363453237410071</v>
      </c>
      <c r="DV22" s="25">
        <f>'RIMS II Type II Employment'!DV22*VLOOKUP('Equation 4 Type II FTE'!$B22,'Equation 3 FTE Conversion'!$B$10:$E$32,4,FALSE)</f>
        <v>0.37865899280575543</v>
      </c>
      <c r="DW22" s="25">
        <f>'RIMS II Type II Employment'!DW22*VLOOKUP('Equation 4 Type II FTE'!$B22,'Equation 3 FTE Conversion'!$B$10:$E$32,4,FALSE)</f>
        <v>0.2978992805755396</v>
      </c>
      <c r="DX22" s="25">
        <f>'RIMS II Type II Employment'!DX22*VLOOKUP('Equation 4 Type II FTE'!$B22,'Equation 3 FTE Conversion'!$B$10:$E$32,4,FALSE)</f>
        <v>0.39532661870503599</v>
      </c>
      <c r="DY22" s="25">
        <f>'RIMS II Type II Employment'!DY22*VLOOKUP('Equation 4 Type II FTE'!$B22,'Equation 3 FTE Conversion'!$B$10:$E$32,4,FALSE)</f>
        <v>0.34366618705035973</v>
      </c>
      <c r="DZ22" s="25">
        <f>'RIMS II Type II Employment'!DZ22*VLOOKUP('Equation 4 Type II FTE'!$B22,'Equation 3 FTE Conversion'!$B$10:$E$32,4,FALSE)</f>
        <v>0.39431366906474824</v>
      </c>
      <c r="EA22" s="25">
        <f>'RIMS II Type II Employment'!EA22*VLOOKUP('Equation 4 Type II FTE'!$B22,'Equation 3 FTE Conversion'!$B$10:$E$32,4,FALSE)</f>
        <v>0.4913726618705036</v>
      </c>
      <c r="EB22" s="25">
        <f>'RIMS II Type II Employment'!EB22*VLOOKUP('Equation 4 Type II FTE'!$B22,'Equation 3 FTE Conversion'!$B$10:$E$32,4,FALSE)</f>
        <v>0.28776978417266186</v>
      </c>
      <c r="EC22" s="25">
        <f>'RIMS II Type II Employment'!EC22*VLOOKUP('Equation 4 Type II FTE'!$B22,'Equation 3 FTE Conversion'!$B$10:$E$32,4,FALSE)</f>
        <v>0.34541582733812948</v>
      </c>
      <c r="ED22" s="25">
        <f>'RIMS II Type II Employment'!ED22*VLOOKUP('Equation 4 Type II FTE'!$B22,'Equation 3 FTE Conversion'!$B$10:$E$32,4,FALSE)</f>
        <v>0.30784460431654675</v>
      </c>
      <c r="EE22" s="25">
        <f>'RIMS II Type II Employment'!EE22*VLOOKUP('Equation 4 Type II FTE'!$B22,'Equation 3 FTE Conversion'!$B$10:$E$32,4,FALSE)</f>
        <v>0.34679712230215826</v>
      </c>
      <c r="EF22" s="25">
        <f>'RIMS II Type II Employment'!EF22*VLOOKUP('Equation 4 Type II FTE'!$B22,'Equation 3 FTE Conversion'!$B$10:$E$32,4,FALSE)</f>
        <v>0.31861870503597123</v>
      </c>
      <c r="EG22" s="25">
        <f>'RIMS II Type II Employment'!EG22*VLOOKUP('Equation 4 Type II FTE'!$B22,'Equation 3 FTE Conversion'!$B$10:$E$32,4,FALSE)</f>
        <v>0.485663309352518</v>
      </c>
      <c r="EH22" s="25">
        <f>'RIMS II Type II Employment'!EH22*VLOOKUP('Equation 4 Type II FTE'!$B22,'Equation 3 FTE Conversion'!$B$10:$E$32,4,FALSE)</f>
        <v>0.26898417266187052</v>
      </c>
      <c r="EI22" s="25">
        <f>'RIMS II Type II Employment'!EI22*VLOOKUP('Equation 4 Type II FTE'!$B22,'Equation 3 FTE Conversion'!$B$10:$E$32,4,FALSE)</f>
        <v>0.27082589928057554</v>
      </c>
      <c r="EJ22" s="25">
        <f>'RIMS II Type II Employment'!EJ22*VLOOKUP('Equation 4 Type II FTE'!$B22,'Equation 3 FTE Conversion'!$B$10:$E$32,4,FALSE)</f>
        <v>0.28638848920863313</v>
      </c>
      <c r="EK22" s="25">
        <f>'RIMS II Type II Employment'!EK22*VLOOKUP('Equation 4 Type II FTE'!$B22,'Equation 3 FTE Conversion'!$B$10:$E$32,4,FALSE)</f>
        <v>0.4310561151079137</v>
      </c>
      <c r="EL22" s="25">
        <f>'RIMS II Type II Employment'!EL22*VLOOKUP('Equation 4 Type II FTE'!$B22,'Equation 3 FTE Conversion'!$B$10:$E$32,4,FALSE)</f>
        <v>0.37377841726618705</v>
      </c>
      <c r="EM22" s="25">
        <f>'RIMS II Type II Employment'!EM22*VLOOKUP('Equation 4 Type II FTE'!$B22,'Equation 3 FTE Conversion'!$B$10:$E$32,4,FALSE)</f>
        <v>0.34035107913669066</v>
      </c>
      <c r="EN22" s="25">
        <f>'RIMS II Type II Employment'!EN22*VLOOKUP('Equation 4 Type II FTE'!$B22,'Equation 3 FTE Conversion'!$B$10:$E$32,4,FALSE)</f>
        <v>0.33952230215827345</v>
      </c>
      <c r="EO22" s="25">
        <f>'RIMS II Type II Employment'!EO22*VLOOKUP('Equation 4 Type II FTE'!$B22,'Equation 3 FTE Conversion'!$B$10:$E$32,4,FALSE)</f>
        <v>0.39164316546762595</v>
      </c>
      <c r="EP22" s="25">
        <f>'RIMS II Type II Employment'!EP22*VLOOKUP('Equation 4 Type II FTE'!$B22,'Equation 3 FTE Conversion'!$B$10:$E$32,4,FALSE)</f>
        <v>0.41632230215827343</v>
      </c>
      <c r="EQ22" s="25">
        <f>'RIMS II Type II Employment'!EQ22*VLOOKUP('Equation 4 Type II FTE'!$B22,'Equation 3 FTE Conversion'!$B$10:$E$32,4,FALSE)</f>
        <v>0.3747913669064748</v>
      </c>
      <c r="ER22" s="25">
        <f>'RIMS II Type II Employment'!ER22*VLOOKUP('Equation 4 Type II FTE'!$B22,'Equation 3 FTE Conversion'!$B$10:$E$32,4,FALSE)</f>
        <v>0.36677985611510794</v>
      </c>
      <c r="ES22" s="25">
        <f>'RIMS II Type II Employment'!ES22*VLOOKUP('Equation 4 Type II FTE'!$B22,'Equation 3 FTE Conversion'!$B$10:$E$32,4,FALSE)</f>
        <v>0.33454964028776979</v>
      </c>
      <c r="ET22" s="25">
        <f>'RIMS II Type II Employment'!ET22*VLOOKUP('Equation 4 Type II FTE'!$B22,'Equation 3 FTE Conversion'!$B$10:$E$32,4,FALSE)</f>
        <v>0.3884201438848921</v>
      </c>
      <c r="EU22" s="25">
        <f>'RIMS II Type II Employment'!EU22*VLOOKUP('Equation 4 Type II FTE'!$B22,'Equation 3 FTE Conversion'!$B$10:$E$32,4,FALSE)</f>
        <v>0.38353956834532377</v>
      </c>
      <c r="EV22" s="25">
        <f>'RIMS II Type II Employment'!EV22*VLOOKUP('Equation 4 Type II FTE'!$B22,'Equation 3 FTE Conversion'!$B$10:$E$32,4,FALSE)</f>
        <v>0.43934388489208637</v>
      </c>
      <c r="EW22" s="25">
        <f>'RIMS II Type II Employment'!EW22*VLOOKUP('Equation 4 Type II FTE'!$B22,'Equation 3 FTE Conversion'!$B$10:$E$32,4,FALSE)</f>
        <v>0.29108489208633093</v>
      </c>
      <c r="EX22" s="25">
        <f>'RIMS II Type II Employment'!EX22*VLOOKUP('Equation 4 Type II FTE'!$B22,'Equation 3 FTE Conversion'!$B$10:$E$32,4,FALSE)</f>
        <v>0.41484892086330938</v>
      </c>
      <c r="EY22" s="25">
        <f>'RIMS II Type II Employment'!EY22*VLOOKUP('Equation 4 Type II FTE'!$B22,'Equation 3 FTE Conversion'!$B$10:$E$32,4,FALSE)</f>
        <v>0.70897266187050367</v>
      </c>
      <c r="EZ22" s="25">
        <f>'RIMS II Type II Employment'!EZ22*VLOOKUP('Equation 4 Type II FTE'!$B22,'Equation 3 FTE Conversion'!$B$10:$E$32,4,FALSE)</f>
        <v>0.70271079136690651</v>
      </c>
      <c r="FA22" s="25">
        <f>'RIMS II Type II Employment'!FA22*VLOOKUP('Equation 4 Type II FTE'!$B22,'Equation 3 FTE Conversion'!$B$10:$E$32,4,FALSE)</f>
        <v>0.34569208633093529</v>
      </c>
      <c r="FB22" s="25">
        <f>'RIMS II Type II Employment'!FB22*VLOOKUP('Equation 4 Type II FTE'!$B22,'Equation 3 FTE Conversion'!$B$10:$E$32,4,FALSE)</f>
        <v>0.60178417266187045</v>
      </c>
      <c r="FC22" s="25">
        <f>'RIMS II Type II Employment'!FC22*VLOOKUP('Equation 4 Type II FTE'!$B22,'Equation 3 FTE Conversion'!$B$10:$E$32,4,FALSE)</f>
        <v>0.45619568345323747</v>
      </c>
      <c r="FD22" s="25">
        <f>'RIMS II Type II Employment'!FD22*VLOOKUP('Equation 4 Type II FTE'!$B22,'Equation 3 FTE Conversion'!$B$10:$E$32,4,FALSE)</f>
        <v>0.33243165467625901</v>
      </c>
      <c r="FE22" s="25">
        <f>'RIMS II Type II Employment'!FE22*VLOOKUP('Equation 4 Type II FTE'!$B22,'Equation 3 FTE Conversion'!$B$10:$E$32,4,FALSE)</f>
        <v>0.32488057553956834</v>
      </c>
      <c r="FF22" s="25">
        <f>'RIMS II Type II Employment'!FF22*VLOOKUP('Equation 4 Type II FTE'!$B22,'Equation 3 FTE Conversion'!$B$10:$E$32,4,FALSE)</f>
        <v>0.30195107913669067</v>
      </c>
      <c r="FG22" s="25">
        <f>'RIMS II Type II Employment'!FG22*VLOOKUP('Equation 4 Type II FTE'!$B22,'Equation 3 FTE Conversion'!$B$10:$E$32,4,FALSE)</f>
        <v>0.59957410071942452</v>
      </c>
      <c r="FH22" s="25">
        <f>'RIMS II Type II Employment'!FH22*VLOOKUP('Equation 4 Type II FTE'!$B22,'Equation 3 FTE Conversion'!$B$10:$E$32,4,FALSE)</f>
        <v>0.40296978417266188</v>
      </c>
      <c r="FI22" s="25">
        <f>'RIMS II Type II Employment'!FI22*VLOOKUP('Equation 4 Type II FTE'!$B22,'Equation 3 FTE Conversion'!$B$10:$E$32,4,FALSE)</f>
        <v>0.53299568345323745</v>
      </c>
      <c r="FJ22" s="25">
        <f>'RIMS II Type II Employment'!FJ22*VLOOKUP('Equation 4 Type II FTE'!$B22,'Equation 3 FTE Conversion'!$B$10:$E$32,4,FALSE)</f>
        <v>0.50785611510791373</v>
      </c>
      <c r="FK22" s="25">
        <f>'RIMS II Type II Employment'!FK22*VLOOKUP('Equation 4 Type II FTE'!$B22,'Equation 3 FTE Conversion'!$B$10:$E$32,4,FALSE)</f>
        <v>0.46328633093525179</v>
      </c>
      <c r="FL22" s="25">
        <f>'RIMS II Type II Employment'!FL22*VLOOKUP('Equation 4 Type II FTE'!$B22,'Equation 3 FTE Conversion'!$B$10:$E$32,4,FALSE)</f>
        <v>0.50583021582733811</v>
      </c>
      <c r="FM22" s="25">
        <f>'RIMS II Type II Employment'!FM22*VLOOKUP('Equation 4 Type II FTE'!$B22,'Equation 3 FTE Conversion'!$B$10:$E$32,4,FALSE)</f>
        <v>0.46337841726618706</v>
      </c>
      <c r="FN22" s="25">
        <f>'RIMS II Type II Employment'!FN22*VLOOKUP('Equation 4 Type II FTE'!$B22,'Equation 3 FTE Conversion'!$B$10:$E$32,4,FALSE)</f>
        <v>0.46844316546762599</v>
      </c>
      <c r="FO22" s="25">
        <f>'RIMS II Type II Employment'!FO22*VLOOKUP('Equation 4 Type II FTE'!$B22,'Equation 3 FTE Conversion'!$B$10:$E$32,4,FALSE)</f>
        <v>0.44459280575539573</v>
      </c>
      <c r="FP22" s="25">
        <f>'RIMS II Type II Employment'!FP22*VLOOKUP('Equation 4 Type II FTE'!$B22,'Equation 3 FTE Conversion'!$B$10:$E$32,4,FALSE)</f>
        <v>0.4013122302158274</v>
      </c>
      <c r="FQ22" s="25">
        <f>'RIMS II Type II Employment'!FQ22*VLOOKUP('Equation 4 Type II FTE'!$B22,'Equation 3 FTE Conversion'!$B$10:$E$32,4,FALSE)</f>
        <v>0.40140431654676262</v>
      </c>
      <c r="FR22" s="25">
        <f>'RIMS II Type II Employment'!FR22*VLOOKUP('Equation 4 Type II FTE'!$B22,'Equation 3 FTE Conversion'!$B$10:$E$32,4,FALSE)</f>
        <v>0.40444316546762588</v>
      </c>
      <c r="FS22" s="25">
        <f>'RIMS II Type II Employment'!FS22*VLOOKUP('Equation 4 Type II FTE'!$B22,'Equation 3 FTE Conversion'!$B$10:$E$32,4,FALSE)</f>
        <v>0.69166043165467628</v>
      </c>
      <c r="FT22" s="25">
        <f>'RIMS II Type II Employment'!FT22*VLOOKUP('Equation 4 Type II FTE'!$B22,'Equation 3 FTE Conversion'!$B$10:$E$32,4,FALSE)</f>
        <v>0.37718561151079139</v>
      </c>
      <c r="FU22" s="25">
        <f>'RIMS II Type II Employment'!FU22*VLOOKUP('Equation 4 Type II FTE'!$B22,'Equation 3 FTE Conversion'!$B$10:$E$32,4,FALSE)</f>
        <v>0.47056115107913671</v>
      </c>
      <c r="FV22" s="25">
        <f>'RIMS II Type II Employment'!FV22*VLOOKUP('Equation 4 Type II FTE'!$B22,'Equation 3 FTE Conversion'!$B$10:$E$32,4,FALSE)</f>
        <v>0.5439539568345324</v>
      </c>
      <c r="FW22" s="25">
        <f>'RIMS II Type II Employment'!FW22*VLOOKUP('Equation 4 Type II FTE'!$B22,'Equation 3 FTE Conversion'!$B$10:$E$32,4,FALSE)</f>
        <v>0.40610071942446047</v>
      </c>
      <c r="FX22" s="25">
        <f>'RIMS II Type II Employment'!FX22*VLOOKUP('Equation 4 Type II FTE'!$B22,'Equation 3 FTE Conversion'!$B$10:$E$32,4,FALSE)</f>
        <v>0.5665151079136691</v>
      </c>
      <c r="FY22" s="25">
        <f>'RIMS II Type II Employment'!FY22*VLOOKUP('Equation 4 Type II FTE'!$B22,'Equation 3 FTE Conversion'!$B$10:$E$32,4,FALSE)</f>
        <v>0.48999136690647488</v>
      </c>
      <c r="FZ22" s="25">
        <f>'RIMS II Type II Employment'!FZ22*VLOOKUP('Equation 4 Type II FTE'!$B22,'Equation 3 FTE Conversion'!$B$10:$E$32,4,FALSE)</f>
        <v>0.31659280575539567</v>
      </c>
      <c r="GA22" s="25">
        <f>'RIMS II Type II Employment'!GA22*VLOOKUP('Equation 4 Type II FTE'!$B22,'Equation 3 FTE Conversion'!$B$10:$E$32,4,FALSE)</f>
        <v>0.32524892086330937</v>
      </c>
      <c r="GB22" s="25">
        <f>'RIMS II Type II Employment'!GB22*VLOOKUP('Equation 4 Type II FTE'!$B22,'Equation 3 FTE Conversion'!$B$10:$E$32,4,FALSE)</f>
        <v>0.30379280575539575</v>
      </c>
      <c r="GC22" s="25">
        <f>'RIMS II Type II Employment'!GC22*VLOOKUP('Equation 4 Type II FTE'!$B22,'Equation 3 FTE Conversion'!$B$10:$E$32,4,FALSE)</f>
        <v>0.30287194244604321</v>
      </c>
      <c r="GD22" s="25">
        <f>'RIMS II Type II Employment'!GD22*VLOOKUP('Equation 4 Type II FTE'!$B22,'Equation 3 FTE Conversion'!$B$10:$E$32,4,FALSE)</f>
        <v>0.35140143884892089</v>
      </c>
      <c r="GE22" s="25">
        <f>'RIMS II Type II Employment'!GE22*VLOOKUP('Equation 4 Type II FTE'!$B22,'Equation 3 FTE Conversion'!$B$10:$E$32,4,FALSE)</f>
        <v>0.28684892086330938</v>
      </c>
      <c r="GF22" s="25">
        <f>'RIMS II Type II Employment'!GF22*VLOOKUP('Equation 4 Type II FTE'!$B22,'Equation 3 FTE Conversion'!$B$10:$E$32,4,FALSE)</f>
        <v>0.34145611510791368</v>
      </c>
      <c r="GG22" s="25">
        <f>'RIMS II Type II Employment'!GG22*VLOOKUP('Equation 4 Type II FTE'!$B22,'Equation 3 FTE Conversion'!$B$10:$E$32,4,FALSE)</f>
        <v>0.43151654676258999</v>
      </c>
      <c r="GH22" s="25">
        <f>'RIMS II Type II Employment'!GH22*VLOOKUP('Equation 4 Type II FTE'!$B22,'Equation 3 FTE Conversion'!$B$10:$E$32,4,FALSE)</f>
        <v>0.40407482014388496</v>
      </c>
      <c r="GI22" s="25">
        <f>'RIMS II Type II Employment'!GI22*VLOOKUP('Equation 4 Type II FTE'!$B22,'Equation 3 FTE Conversion'!$B$10:$E$32,4,FALSE)</f>
        <v>0.43566043165467633</v>
      </c>
      <c r="GJ22" s="25">
        <f>'RIMS II Type II Employment'!GJ22*VLOOKUP('Equation 4 Type II FTE'!$B22,'Equation 3 FTE Conversion'!$B$10:$E$32,4,FALSE)</f>
        <v>0.70473669064748201</v>
      </c>
      <c r="GK22" s="25">
        <f>'RIMS II Type II Employment'!GK22*VLOOKUP('Equation 4 Type II FTE'!$B22,'Equation 3 FTE Conversion'!$B$10:$E$32,4,FALSE)</f>
        <v>0.55141294964028775</v>
      </c>
      <c r="GL22" s="25">
        <f>'RIMS II Type II Employment'!GL22*VLOOKUP('Equation 4 Type II FTE'!$B22,'Equation 3 FTE Conversion'!$B$10:$E$32,4,FALSE)</f>
        <v>0.63640863309352524</v>
      </c>
      <c r="GM22" s="25">
        <f>'RIMS II Type II Employment'!GM22*VLOOKUP('Equation 4 Type II FTE'!$B22,'Equation 3 FTE Conversion'!$B$10:$E$32,4,FALSE)</f>
        <v>0.49100431654676263</v>
      </c>
      <c r="GN22" s="25">
        <f>'RIMS II Type II Employment'!GN22*VLOOKUP('Equation 4 Type II FTE'!$B22,'Equation 3 FTE Conversion'!$B$10:$E$32,4,FALSE)</f>
        <v>0.32331510791366908</v>
      </c>
      <c r="GO22" s="25">
        <f>'RIMS II Type II Employment'!GO22*VLOOKUP('Equation 4 Type II FTE'!$B22,'Equation 3 FTE Conversion'!$B$10:$E$32,4,FALSE)</f>
        <v>0.32395971223021586</v>
      </c>
      <c r="GP22" s="25">
        <f>'RIMS II Type II Employment'!GP22*VLOOKUP('Equation 4 Type II FTE'!$B22,'Equation 3 FTE Conversion'!$B$10:$E$32,4,FALSE)</f>
        <v>0.31613237410071943</v>
      </c>
      <c r="GQ22" s="25">
        <f>'RIMS II Type II Employment'!GQ22*VLOOKUP('Equation 4 Type II FTE'!$B22,'Equation 3 FTE Conversion'!$B$10:$E$32,4,FALSE)</f>
        <v>0.53437697841726628</v>
      </c>
      <c r="GR22" s="25">
        <f>'RIMS II Type II Employment'!GR22*VLOOKUP('Equation 4 Type II FTE'!$B22,'Equation 3 FTE Conversion'!$B$10:$E$32,4,FALSE)</f>
        <v>0.41558561151079138</v>
      </c>
      <c r="GS22" s="25">
        <f>'RIMS II Type II Employment'!GS22*VLOOKUP('Equation 4 Type II FTE'!$B22,'Equation 3 FTE Conversion'!$B$10:$E$32,4,FALSE)</f>
        <v>0.4109812949640288</v>
      </c>
      <c r="GT22" s="25">
        <f>'RIMS II Type II Employment'!GT22*VLOOKUP('Equation 4 Type II FTE'!$B22,'Equation 3 FTE Conversion'!$B$10:$E$32,4,FALSE)</f>
        <v>0.36282014388489214</v>
      </c>
      <c r="GU22" s="25">
        <f>'RIMS II Type II Employment'!GU22*VLOOKUP('Equation 4 Type II FTE'!$B22,'Equation 3 FTE Conversion'!$B$10:$E$32,4,FALSE)</f>
        <v>0.36005755395683459</v>
      </c>
      <c r="GV22" s="25">
        <f>'RIMS II Type II Employment'!GV22*VLOOKUP('Equation 4 Type II FTE'!$B22,'Equation 3 FTE Conversion'!$B$10:$E$32,4,FALSE)</f>
        <v>0.4467107913669065</v>
      </c>
      <c r="GW22" s="25">
        <f>'RIMS II Type II Employment'!GW22*VLOOKUP('Equation 4 Type II FTE'!$B22,'Equation 3 FTE Conversion'!$B$10:$E$32,4,FALSE)</f>
        <v>0.43151654676258999</v>
      </c>
      <c r="GX22" s="25">
        <f>'RIMS II Type II Employment'!GX22*VLOOKUP('Equation 4 Type II FTE'!$B22,'Equation 3 FTE Conversion'!$B$10:$E$32,4,FALSE)</f>
        <v>0.40379856115107915</v>
      </c>
      <c r="GY22" s="25">
        <f>'RIMS II Type II Employment'!GY22*VLOOKUP('Equation 4 Type II FTE'!$B22,'Equation 3 FTE Conversion'!$B$10:$E$32,4,FALSE)</f>
        <v>0.34394244604316548</v>
      </c>
      <c r="GZ22" s="25">
        <f>'RIMS II Type II Employment'!GZ22*VLOOKUP('Equation 4 Type II FTE'!$B22,'Equation 3 FTE Conversion'!$B$10:$E$32,4,FALSE)</f>
        <v>0.47304748201438857</v>
      </c>
      <c r="HA22" s="25">
        <f>'RIMS II Type II Employment'!HA22*VLOOKUP('Equation 4 Type II FTE'!$B22,'Equation 3 FTE Conversion'!$B$10:$E$32,4,FALSE)</f>
        <v>0.31281726618705036</v>
      </c>
      <c r="HB22" s="25">
        <f>'RIMS II Type II Employment'!HB22*VLOOKUP('Equation 4 Type II FTE'!$B22,'Equation 3 FTE Conversion'!$B$10:$E$32,4,FALSE)</f>
        <v>0.25378992805755396</v>
      </c>
      <c r="HC22" s="25">
        <f>'RIMS II Type II Employment'!HC22*VLOOKUP('Equation 4 Type II FTE'!$B22,'Equation 3 FTE Conversion'!$B$10:$E$32,4,FALSE)</f>
        <v>0.32331510791366908</v>
      </c>
      <c r="HD22" s="25">
        <f>'RIMS II Type II Employment'!HD22*VLOOKUP('Equation 4 Type II FTE'!$B22,'Equation 3 FTE Conversion'!$B$10:$E$32,4,FALSE)</f>
        <v>0.35250647482014386</v>
      </c>
      <c r="HE22" s="25">
        <f>'RIMS II Type II Employment'!HE22*VLOOKUP('Equation 4 Type II FTE'!$B22,'Equation 3 FTE Conversion'!$B$10:$E$32,4,FALSE)</f>
        <v>0.45499856115107917</v>
      </c>
      <c r="HF22" s="25">
        <f>'RIMS II Type II Employment'!HF22*VLOOKUP('Equation 4 Type II FTE'!$B22,'Equation 3 FTE Conversion'!$B$10:$E$32,4,FALSE)</f>
        <v>0.31668489208633094</v>
      </c>
      <c r="HG22" s="25">
        <f>'RIMS II Type II Employment'!HG22*VLOOKUP('Equation 4 Type II FTE'!$B22,'Equation 3 FTE Conversion'!$B$10:$E$32,4,FALSE)</f>
        <v>0.48446618705035976</v>
      </c>
      <c r="HH22" s="25">
        <f>'RIMS II Type II Employment'!HH22*VLOOKUP('Equation 4 Type II FTE'!$B22,'Equation 3 FTE Conversion'!$B$10:$E$32,4,FALSE)</f>
        <v>0.58355107913669069</v>
      </c>
      <c r="HI22" s="25">
        <f>'RIMS II Type II Employment'!HI22*VLOOKUP('Equation 4 Type II FTE'!$B22,'Equation 3 FTE Conversion'!$B$10:$E$32,4,FALSE)</f>
        <v>0.6749007194244605</v>
      </c>
      <c r="HJ22" s="25">
        <f>'RIMS II Type II Employment'!HJ22*VLOOKUP('Equation 4 Type II FTE'!$B22,'Equation 3 FTE Conversion'!$B$10:$E$32,4,FALSE)</f>
        <v>0.44882877697841728</v>
      </c>
      <c r="HK22" s="25">
        <f>'RIMS II Type II Employment'!HK22*VLOOKUP('Equation 4 Type II FTE'!$B22,'Equation 3 FTE Conversion'!$B$10:$E$32,4,FALSE)</f>
        <v>0</v>
      </c>
      <c r="HL22" s="25">
        <f>'RIMS II Type II Employment'!HL22*VLOOKUP('Equation 4 Type II FTE'!$B22,'Equation 3 FTE Conversion'!$B$10:$E$32,4,FALSE)</f>
        <v>0.32561726618705039</v>
      </c>
      <c r="HM22" s="25">
        <f>'RIMS II Type II Employment'!HM22*VLOOKUP('Equation 4 Type II FTE'!$B22,'Equation 3 FTE Conversion'!$B$10:$E$32,4,FALSE)</f>
        <v>0.35471654676258996</v>
      </c>
      <c r="HN22" s="25">
        <f>'RIMS II Type II Employment'!HN22*VLOOKUP('Equation 4 Type II FTE'!$B22,'Equation 3 FTE Conversion'!$B$10:$E$32,4,FALSE)</f>
        <v>0.3633726618705036</v>
      </c>
      <c r="HO22" s="25">
        <f>'RIMS II Type II Employment'!HO22*VLOOKUP('Equation 4 Type II FTE'!$B22,'Equation 3 FTE Conversion'!$B$10:$E$32,4,FALSE)</f>
        <v>0.35250647482014386</v>
      </c>
      <c r="HP22" s="25">
        <f>'RIMS II Type II Employment'!HP22*VLOOKUP('Equation 4 Type II FTE'!$B22,'Equation 3 FTE Conversion'!$B$10:$E$32,4,FALSE)</f>
        <v>0.38676258992805757</v>
      </c>
      <c r="HQ22" s="25">
        <f>'RIMS II Type II Employment'!HQ22*VLOOKUP('Equation 4 Type II FTE'!$B22,'Equation 3 FTE Conversion'!$B$10:$E$32,4,FALSE)</f>
        <v>0.33906187050359715</v>
      </c>
      <c r="HR22" s="25">
        <f>'RIMS II Type II Employment'!HR22*VLOOKUP('Equation 4 Type II FTE'!$B22,'Equation 3 FTE Conversion'!$B$10:$E$32,4,FALSE)</f>
        <v>0.42074244604316546</v>
      </c>
      <c r="HS22" s="25">
        <f>'RIMS II Type II Employment'!HS22*VLOOKUP('Equation 4 Type II FTE'!$B22,'Equation 3 FTE Conversion'!$B$10:$E$32,4,FALSE)</f>
        <v>0.54818992805755407</v>
      </c>
      <c r="HT22" s="25">
        <f>'RIMS II Type II Employment'!HT22*VLOOKUP('Equation 4 Type II FTE'!$B22,'Equation 3 FTE Conversion'!$B$10:$E$32,4,FALSE)</f>
        <v>0.65933812949640291</v>
      </c>
      <c r="HU22" s="25">
        <f>'RIMS II Type II Employment'!HU22*VLOOKUP('Equation 4 Type II FTE'!$B22,'Equation 3 FTE Conversion'!$B$10:$E$32,4,FALSE)</f>
        <v>0.23887194244604321</v>
      </c>
      <c r="HV22" s="25">
        <f>'RIMS II Type II Employment'!HV22*VLOOKUP('Equation 4 Type II FTE'!$B22,'Equation 3 FTE Conversion'!$B$10:$E$32,4,FALSE)</f>
        <v>0.38086906474820148</v>
      </c>
      <c r="HW22" s="25">
        <f>'RIMS II Type II Employment'!HW22*VLOOKUP('Equation 4 Type II FTE'!$B22,'Equation 3 FTE Conversion'!$B$10:$E$32,4,FALSE)</f>
        <v>0.37248920863309359</v>
      </c>
      <c r="HX22" s="25">
        <f>'RIMS II Type II Employment'!HX22*VLOOKUP('Equation 4 Type II FTE'!$B22,'Equation 3 FTE Conversion'!$B$10:$E$32,4,FALSE)</f>
        <v>0.29946474820143887</v>
      </c>
      <c r="HY22" s="25">
        <f>'RIMS II Type II Employment'!HY22*VLOOKUP('Equation 4 Type II FTE'!$B22,'Equation 3 FTE Conversion'!$B$10:$E$32,4,FALSE)</f>
        <v>0.25443453237410074</v>
      </c>
      <c r="HZ22" s="25">
        <f>'RIMS II Type II Employment'!HZ22*VLOOKUP('Equation 4 Type II FTE'!$B22,'Equation 3 FTE Conversion'!$B$10:$E$32,4,FALSE)</f>
        <v>0.48511079136690655</v>
      </c>
      <c r="IA22" s="25">
        <f>'RIMS II Type II Employment'!IA22*VLOOKUP('Equation 4 Type II FTE'!$B22,'Equation 3 FTE Conversion'!$B$10:$E$32,4,FALSE)</f>
        <v>0.33491798561151082</v>
      </c>
      <c r="IB22" s="25">
        <f>'RIMS II Type II Employment'!IB22*VLOOKUP('Equation 4 Type II FTE'!$B22,'Equation 3 FTE Conversion'!$B$10:$E$32,4,FALSE)</f>
        <v>0.35554532374100722</v>
      </c>
      <c r="IC22" s="25">
        <f>'RIMS II Type II Employment'!IC22*VLOOKUP('Equation 4 Type II FTE'!$B22,'Equation 3 FTE Conversion'!$B$10:$E$32,4,FALSE)</f>
        <v>0.32174964028776981</v>
      </c>
      <c r="ID22" s="25">
        <f>'RIMS II Type II Employment'!ID22*VLOOKUP('Equation 4 Type II FTE'!$B22,'Equation 3 FTE Conversion'!$B$10:$E$32,4,FALSE)</f>
        <v>0.30738417266187051</v>
      </c>
      <c r="IE22" s="25">
        <f>'RIMS II Type II Employment'!IE22*VLOOKUP('Equation 4 Type II FTE'!$B22,'Equation 3 FTE Conversion'!$B$10:$E$32,4,FALSE)</f>
        <v>0.33602302158273384</v>
      </c>
      <c r="IF22" s="25">
        <f>'RIMS II Type II Employment'!IF22*VLOOKUP('Equation 4 Type II FTE'!$B22,'Equation 3 FTE Conversion'!$B$10:$E$32,4,FALSE)</f>
        <v>0.43722589928057554</v>
      </c>
      <c r="IG22" s="25">
        <f>'RIMS II Type II Employment'!IG22*VLOOKUP('Equation 4 Type II FTE'!$B22,'Equation 3 FTE Conversion'!$B$10:$E$32,4,FALSE)</f>
        <v>0.41862446043165469</v>
      </c>
      <c r="IH22" s="25">
        <f>'RIMS II Type II Employment'!IH22*VLOOKUP('Equation 4 Type II FTE'!$B22,'Equation 3 FTE Conversion'!$B$10:$E$32,4,FALSE)</f>
        <v>0.43980431654676261</v>
      </c>
      <c r="II22" s="25">
        <f>'RIMS II Type II Employment'!II22*VLOOKUP('Equation 4 Type II FTE'!$B22,'Equation 3 FTE Conversion'!$B$10:$E$32,4,FALSE)</f>
        <v>0.29955683453237408</v>
      </c>
      <c r="IJ22" s="25">
        <f>'RIMS II Type II Employment'!IJ22*VLOOKUP('Equation 4 Type II FTE'!$B22,'Equation 3 FTE Conversion'!$B$10:$E$32,4,FALSE)</f>
        <v>0.34781007194244606</v>
      </c>
      <c r="IK22" s="25">
        <f>'RIMS II Type II Employment'!IK22*VLOOKUP('Equation 4 Type II FTE'!$B22,'Equation 3 FTE Conversion'!$B$10:$E$32,4,FALSE)</f>
        <v>0.29357122302158273</v>
      </c>
      <c r="IL22" s="25">
        <f>'RIMS II Type II Employment'!IL22*VLOOKUP('Equation 4 Type II FTE'!$B22,'Equation 3 FTE Conversion'!$B$10:$E$32,4,FALSE)</f>
        <v>0.30397697841726623</v>
      </c>
      <c r="IM22" s="25">
        <f>'RIMS II Type II Employment'!IM22*VLOOKUP('Equation 4 Type II FTE'!$B22,'Equation 3 FTE Conversion'!$B$10:$E$32,4,FALSE)</f>
        <v>0.33712805755395686</v>
      </c>
      <c r="IN22" s="25">
        <f>'RIMS II Type II Employment'!IN22*VLOOKUP('Equation 4 Type II FTE'!$B22,'Equation 3 FTE Conversion'!$B$10:$E$32,4,FALSE)</f>
        <v>0.31760575539568348</v>
      </c>
      <c r="IO22" s="25">
        <f>'RIMS II Type II Employment'!IO22*VLOOKUP('Equation 4 Type II FTE'!$B22,'Equation 3 FTE Conversion'!$B$10:$E$32,4,FALSE)</f>
        <v>0.33547050359712233</v>
      </c>
      <c r="IP22" s="25">
        <f>'RIMS II Type II Employment'!IP22*VLOOKUP('Equation 4 Type II FTE'!$B22,'Equation 3 FTE Conversion'!$B$10:$E$32,4,FALSE)</f>
        <v>0.35361151079136693</v>
      </c>
      <c r="IQ22" s="25">
        <f>'RIMS II Type II Employment'!IQ22*VLOOKUP('Equation 4 Type II FTE'!$B22,'Equation 3 FTE Conversion'!$B$10:$E$32,4,FALSE)</f>
        <v>0.33390503597122301</v>
      </c>
      <c r="IR22" s="25">
        <f>'RIMS II Type II Employment'!IR22*VLOOKUP('Equation 4 Type II FTE'!$B22,'Equation 3 FTE Conversion'!$B$10:$E$32,4,FALSE)</f>
        <v>0.32580143884892088</v>
      </c>
      <c r="IS22" s="25">
        <f>'RIMS II Type II Employment'!IS22*VLOOKUP('Equation 4 Type II FTE'!$B22,'Equation 3 FTE Conversion'!$B$10:$E$32,4,FALSE)</f>
        <v>0.32534100719424464</v>
      </c>
      <c r="IT22" s="25">
        <f>'RIMS II Type II Employment'!IT22*VLOOKUP('Equation 4 Type II FTE'!$B22,'Equation 3 FTE Conversion'!$B$10:$E$32,4,FALSE)</f>
        <v>0.37902733812949646</v>
      </c>
      <c r="IU22" s="25">
        <f>'RIMS II Type II Employment'!IU22*VLOOKUP('Equation 4 Type II FTE'!$B22,'Equation 3 FTE Conversion'!$B$10:$E$32,4,FALSE)</f>
        <v>0.36364892086330936</v>
      </c>
      <c r="IV22" s="25">
        <f>'RIMS II Type II Employment'!IV22*VLOOKUP('Equation 4 Type II FTE'!$B22,'Equation 3 FTE Conversion'!$B$10:$E$32,4,FALSE)</f>
        <v>0.36521438848920867</v>
      </c>
      <c r="IW22" s="25">
        <f>'RIMS II Type II Employment'!IW22*VLOOKUP('Equation 4 Type II FTE'!$B22,'Equation 3 FTE Conversion'!$B$10:$E$32,4,FALSE)</f>
        <v>0.34974388489208635</v>
      </c>
      <c r="IX22" s="25">
        <f>'RIMS II Type II Employment'!IX22*VLOOKUP('Equation 4 Type II FTE'!$B22,'Equation 3 FTE Conversion'!$B$10:$E$32,4,FALSE)</f>
        <v>0.3797640287769784</v>
      </c>
      <c r="IY22" s="25">
        <f>'RIMS II Type II Employment'!IY22*VLOOKUP('Equation 4 Type II FTE'!$B22,'Equation 3 FTE Conversion'!$B$10:$E$32,4,FALSE)</f>
        <v>0.31825035971223026</v>
      </c>
      <c r="IZ22" s="25">
        <f>'RIMS II Type II Employment'!IZ22*VLOOKUP('Equation 4 Type II FTE'!$B22,'Equation 3 FTE Conversion'!$B$10:$E$32,4,FALSE)</f>
        <v>0.39891798561151076</v>
      </c>
      <c r="JA22" s="25">
        <f>'RIMS II Type II Employment'!JA22*VLOOKUP('Equation 4 Type II FTE'!$B22,'Equation 3 FTE Conversion'!$B$10:$E$32,4,FALSE)</f>
        <v>0.3462446043165468</v>
      </c>
      <c r="JB22" s="25">
        <f>'RIMS II Type II Employment'!JB22*VLOOKUP('Equation 4 Type II FTE'!$B22,'Equation 3 FTE Conversion'!$B$10:$E$32,4,FALSE)</f>
        <v>0.66909928057553958</v>
      </c>
      <c r="JC22" s="25">
        <f>'RIMS II Type II Employment'!JC22*VLOOKUP('Equation 4 Type II FTE'!$B22,'Equation 3 FTE Conversion'!$B$10:$E$32,4,FALSE)</f>
        <v>0.74405755395683459</v>
      </c>
      <c r="JD22" s="25">
        <f>'RIMS II Type II Employment'!JD22*VLOOKUP('Equation 4 Type II FTE'!$B22,'Equation 3 FTE Conversion'!$B$10:$E$32,4,FALSE)</f>
        <v>0.8775827338129496</v>
      </c>
      <c r="JE22" s="25">
        <f>'RIMS II Type II Employment'!JE22*VLOOKUP('Equation 4 Type II FTE'!$B22,'Equation 3 FTE Conversion'!$B$10:$E$32,4,FALSE)</f>
        <v>0.77232805755395684</v>
      </c>
      <c r="JF22" s="25">
        <f>'RIMS II Type II Employment'!JF22*VLOOKUP('Equation 4 Type II FTE'!$B22,'Equation 3 FTE Conversion'!$B$10:$E$32,4,FALSE)</f>
        <v>0.74240000000000006</v>
      </c>
      <c r="JG22" s="25">
        <f>'RIMS II Type II Employment'!JG22*VLOOKUP('Equation 4 Type II FTE'!$B22,'Equation 3 FTE Conversion'!$B$10:$E$32,4,FALSE)</f>
        <v>1.1411338129496404</v>
      </c>
      <c r="JH22" s="25">
        <f>'RIMS II Type II Employment'!JH22*VLOOKUP('Equation 4 Type II FTE'!$B22,'Equation 3 FTE Conversion'!$B$10:$E$32,4,FALSE)</f>
        <v>0.89867050359712231</v>
      </c>
      <c r="JI22" s="25">
        <f>'RIMS II Type II Employment'!JI22*VLOOKUP('Equation 4 Type II FTE'!$B22,'Equation 3 FTE Conversion'!$B$10:$E$32,4,FALSE)</f>
        <v>1.1576172661870505</v>
      </c>
      <c r="JJ22" s="25">
        <f>'RIMS II Type II Employment'!JJ22*VLOOKUP('Equation 4 Type II FTE'!$B22,'Equation 3 FTE Conversion'!$B$10:$E$32,4,FALSE)</f>
        <v>0.54570359712230221</v>
      </c>
      <c r="JK22" s="25">
        <f>'RIMS II Type II Employment'!JK22*VLOOKUP('Equation 4 Type II FTE'!$B22,'Equation 3 FTE Conversion'!$B$10:$E$32,4,FALSE)</f>
        <v>1.1069697841726618</v>
      </c>
      <c r="JL22" s="25">
        <f>'RIMS II Type II Employment'!JL22*VLOOKUP('Equation 4 Type II FTE'!$B22,'Equation 3 FTE Conversion'!$B$10:$E$32,4,FALSE)</f>
        <v>0.47360000000000002</v>
      </c>
      <c r="JM22" s="25">
        <f>'RIMS II Type II Employment'!JM22*VLOOKUP('Equation 4 Type II FTE'!$B22,'Equation 3 FTE Conversion'!$B$10:$E$32,4,FALSE)</f>
        <v>0.51936690647482009</v>
      </c>
      <c r="JN22" s="25">
        <f>'RIMS II Type II Employment'!JN22*VLOOKUP('Equation 4 Type II FTE'!$B22,'Equation 3 FTE Conversion'!$B$10:$E$32,4,FALSE)</f>
        <v>0.50914532374100718</v>
      </c>
      <c r="JO22" s="25">
        <f>'RIMS II Type II Employment'!JO22*VLOOKUP('Equation 4 Type II FTE'!$B22,'Equation 3 FTE Conversion'!$B$10:$E$32,4,FALSE)</f>
        <v>0.69175251798561155</v>
      </c>
      <c r="JP22" s="25">
        <f>'RIMS II Type II Employment'!JP22*VLOOKUP('Equation 4 Type II FTE'!$B22,'Equation 3 FTE Conversion'!$B$10:$E$32,4,FALSE)</f>
        <v>0.64405179856115113</v>
      </c>
      <c r="JQ22" s="25">
        <f>'RIMS II Type II Employment'!JQ22*VLOOKUP('Equation 4 Type II FTE'!$B22,'Equation 3 FTE Conversion'!$B$10:$E$32,4,FALSE)</f>
        <v>0.77260431654676265</v>
      </c>
      <c r="JR22" s="25">
        <f>'RIMS II Type II Employment'!JR22*VLOOKUP('Equation 4 Type II FTE'!$B22,'Equation 3 FTE Conversion'!$B$10:$E$32,4,FALSE)</f>
        <v>0.75252949640287781</v>
      </c>
      <c r="JS22" s="25">
        <f>'RIMS II Type II Employment'!JS22*VLOOKUP('Equation 4 Type II FTE'!$B22,'Equation 3 FTE Conversion'!$B$10:$E$32,4,FALSE)</f>
        <v>0.59423309352517983</v>
      </c>
      <c r="JT22" s="25">
        <f>'RIMS II Type II Employment'!JT22*VLOOKUP('Equation 4 Type II FTE'!$B22,'Equation 3 FTE Conversion'!$B$10:$E$32,4,FALSE)</f>
        <v>1.1966618705035972</v>
      </c>
      <c r="JU22" s="25">
        <f>'RIMS II Type II Employment'!JU22*VLOOKUP('Equation 4 Type II FTE'!$B22,'Equation 3 FTE Conversion'!$B$10:$E$32,4,FALSE)</f>
        <v>0.50684316546762598</v>
      </c>
      <c r="JV22" s="25">
        <f>'RIMS II Type II Employment'!JV22*VLOOKUP('Equation 4 Type II FTE'!$B22,'Equation 3 FTE Conversion'!$B$10:$E$32,4,FALSE)</f>
        <v>0.55233381294964035</v>
      </c>
      <c r="JW22" s="25">
        <f>'RIMS II Type II Employment'!JW22*VLOOKUP('Equation 4 Type II FTE'!$B22,'Equation 3 FTE Conversion'!$B$10:$E$32,4,FALSE)</f>
        <v>0.52747050359712233</v>
      </c>
      <c r="JX22" s="25">
        <f>'RIMS II Type II Employment'!JX22*VLOOKUP('Equation 4 Type II FTE'!$B22,'Equation 3 FTE Conversion'!$B$10:$E$32,4,FALSE)</f>
        <v>0.4685352517985612</v>
      </c>
      <c r="JY22" s="25">
        <f>'RIMS II Type II Employment'!JY22*VLOOKUP('Equation 4 Type II FTE'!$B22,'Equation 3 FTE Conversion'!$B$10:$E$32,4,FALSE)</f>
        <v>0.59837697841726623</v>
      </c>
      <c r="JZ22" s="25">
        <f>'RIMS II Type II Employment'!JZ22*VLOOKUP('Equation 4 Type II FTE'!$B22,'Equation 3 FTE Conversion'!$B$10:$E$32,4,FALSE)</f>
        <v>0.61578129496402878</v>
      </c>
      <c r="KA22" s="25">
        <f>'RIMS II Type II Employment'!KA22*VLOOKUP('Equation 4 Type II FTE'!$B22,'Equation 3 FTE Conversion'!$B$10:$E$32,4,FALSE)</f>
        <v>0.26769496402877702</v>
      </c>
      <c r="KB22" s="25">
        <f>'RIMS II Type II Employment'!KB22*VLOOKUP('Equation 4 Type II FTE'!$B22,'Equation 3 FTE Conversion'!$B$10:$E$32,4,FALSE)</f>
        <v>0.82546187050359709</v>
      </c>
      <c r="KC22" s="25">
        <f>'RIMS II Type II Employment'!KC22*VLOOKUP('Equation 4 Type II FTE'!$B22,'Equation 3 FTE Conversion'!$B$10:$E$32,4,FALSE)</f>
        <v>0.63272517985611521</v>
      </c>
      <c r="KD22" s="25">
        <f>'RIMS II Type II Employment'!KD22*VLOOKUP('Equation 4 Type II FTE'!$B22,'Equation 3 FTE Conversion'!$B$10:$E$32,4,FALSE)</f>
        <v>0.47608633093525182</v>
      </c>
      <c r="KE22" s="25">
        <f>'RIMS II Type II Employment'!KE22*VLOOKUP('Equation 4 Type II FTE'!$B22,'Equation 3 FTE Conversion'!$B$10:$E$32,4,FALSE)</f>
        <v>0.63696115107913676</v>
      </c>
      <c r="KF22" s="25">
        <f>'RIMS II Type II Employment'!KF22*VLOOKUP('Equation 4 Type II FTE'!$B22,'Equation 3 FTE Conversion'!$B$10:$E$32,4,FALSE)</f>
        <v>0.69967194244604325</v>
      </c>
      <c r="KG22" s="25">
        <f>'RIMS II Type II Employment'!KG22*VLOOKUP('Equation 4 Type II FTE'!$B22,'Equation 3 FTE Conversion'!$B$10:$E$32,4,FALSE)</f>
        <v>0.67978129496402884</v>
      </c>
      <c r="KH22" s="25">
        <f>'RIMS II Type II Employment'!KH22*VLOOKUP('Equation 4 Type II FTE'!$B22,'Equation 3 FTE Conversion'!$B$10:$E$32,4,FALSE)</f>
        <v>0.60307338129496413</v>
      </c>
      <c r="KI22" s="25">
        <f>'RIMS II Type II Employment'!KI22*VLOOKUP('Equation 4 Type II FTE'!$B22,'Equation 3 FTE Conversion'!$B$10:$E$32,4,FALSE)</f>
        <v>0.57682877697841728</v>
      </c>
      <c r="KJ22" s="25">
        <f>'RIMS II Type II Employment'!KJ22*VLOOKUP('Equation 4 Type II FTE'!$B22,'Equation 3 FTE Conversion'!$B$10:$E$32,4,FALSE)</f>
        <v>0.65068201438848927</v>
      </c>
      <c r="KK22" s="25">
        <f>'RIMS II Type II Employment'!KK22*VLOOKUP('Equation 4 Type II FTE'!$B22,'Equation 3 FTE Conversion'!$B$10:$E$32,4,FALSE)</f>
        <v>0.55251798561151078</v>
      </c>
      <c r="KL22" s="25">
        <f>'RIMS II Type II Employment'!KL22*VLOOKUP('Equation 4 Type II FTE'!$B22,'Equation 3 FTE Conversion'!$B$10:$E$32,4,FALSE)</f>
        <v>0.93688633093525198</v>
      </c>
      <c r="KM22" s="25">
        <f>'RIMS II Type II Employment'!KM22*VLOOKUP('Equation 4 Type II FTE'!$B22,'Equation 3 FTE Conversion'!$B$10:$E$32,4,FALSE)</f>
        <v>0.84378705035971224</v>
      </c>
      <c r="KN22" s="25">
        <f>'RIMS II Type II Employment'!KN22*VLOOKUP('Equation 4 Type II FTE'!$B22,'Equation 3 FTE Conversion'!$B$10:$E$32,4,FALSE)</f>
        <v>0.49625323741007199</v>
      </c>
      <c r="KO22" s="25">
        <f>'RIMS II Type II Employment'!KO22*VLOOKUP('Equation 4 Type II FTE'!$B22,'Equation 3 FTE Conversion'!$B$10:$E$32,4,FALSE)</f>
        <v>0.58134100719424464</v>
      </c>
      <c r="KP22" s="25">
        <f>'RIMS II Type II Employment'!KP22*VLOOKUP('Equation 4 Type II FTE'!$B22,'Equation 3 FTE Conversion'!$B$10:$E$32,4,FALSE)</f>
        <v>0.51577553956834543</v>
      </c>
      <c r="KQ22" s="25">
        <f>'RIMS II Type II Employment'!KQ22*VLOOKUP('Equation 4 Type II FTE'!$B22,'Equation 3 FTE Conversion'!$B$10:$E$32,4,FALSE)</f>
        <v>0.77877410071942454</v>
      </c>
      <c r="KR22" s="25">
        <f>'RIMS II Type II Employment'!KR22*VLOOKUP('Equation 4 Type II FTE'!$B22,'Equation 3 FTE Conversion'!$B$10:$E$32,4,FALSE)</f>
        <v>5.1201841726618706</v>
      </c>
      <c r="KS22" s="25">
        <f>'RIMS II Type II Employment'!KS22*VLOOKUP('Equation 4 Type II FTE'!$B22,'Equation 3 FTE Conversion'!$B$10:$E$32,4,FALSE)</f>
        <v>3.7919309352517985</v>
      </c>
      <c r="KT22" s="25">
        <f>'RIMS II Type II Employment'!KT22*VLOOKUP('Equation 4 Type II FTE'!$B22,'Equation 3 FTE Conversion'!$B$10:$E$32,4,FALSE)</f>
        <v>2.8237352517985612</v>
      </c>
      <c r="KU22" s="25">
        <f>'RIMS II Type II Employment'!KU22*VLOOKUP('Equation 4 Type II FTE'!$B22,'Equation 3 FTE Conversion'!$B$10:$E$32,4,FALSE)</f>
        <v>5.9148892086330935</v>
      </c>
      <c r="KV22" s="25">
        <f>'RIMS II Type II Employment'!KV22*VLOOKUP('Equation 4 Type II FTE'!$B22,'Equation 3 FTE Conversion'!$B$10:$E$32,4,FALSE)</f>
        <v>1.8729438848920865</v>
      </c>
      <c r="KW22" s="25">
        <f>'RIMS II Type II Employment'!KW22*VLOOKUP('Equation 4 Type II FTE'!$B22,'Equation 3 FTE Conversion'!$B$10:$E$32,4,FALSE)</f>
        <v>1.0633208633093527</v>
      </c>
      <c r="KX22" s="25">
        <f>'RIMS II Type II Employment'!KX22*VLOOKUP('Equation 4 Type II FTE'!$B22,'Equation 3 FTE Conversion'!$B$10:$E$32,4,FALSE)</f>
        <v>0.81128057553956834</v>
      </c>
      <c r="KY22" s="25">
        <f>'RIMS II Type II Employment'!KY22*VLOOKUP('Equation 4 Type II FTE'!$B22,'Equation 3 FTE Conversion'!$B$10:$E$32,4,FALSE)</f>
        <v>0.71679999999999999</v>
      </c>
      <c r="KZ22" s="25">
        <f>'RIMS II Type II Employment'!KZ22*VLOOKUP('Equation 4 Type II FTE'!$B22,'Equation 3 FTE Conversion'!$B$10:$E$32,4,FALSE)</f>
        <v>0.76753956834532377</v>
      </c>
      <c r="LA22" s="25">
        <f>'RIMS II Type II Employment'!LA22*VLOOKUP('Equation 4 Type II FTE'!$B22,'Equation 3 FTE Conversion'!$B$10:$E$32,4,FALSE)</f>
        <v>0.86395395683453247</v>
      </c>
      <c r="LB22" s="25">
        <f>'RIMS II Type II Employment'!LB22*VLOOKUP('Equation 4 Type II FTE'!$B22,'Equation 3 FTE Conversion'!$B$10:$E$32,4,FALSE)</f>
        <v>0.80225611510791373</v>
      </c>
      <c r="LC22" s="25">
        <f>'RIMS II Type II Employment'!LC22*VLOOKUP('Equation 4 Type II FTE'!$B22,'Equation 3 FTE Conversion'!$B$10:$E$32,4,FALSE)</f>
        <v>0.86100719424460437</v>
      </c>
      <c r="LD22" s="25">
        <f>'RIMS II Type II Employment'!LD22*VLOOKUP('Equation 4 Type II FTE'!$B22,'Equation 3 FTE Conversion'!$B$10:$E$32,4,FALSE)</f>
        <v>0.8820028776978418</v>
      </c>
      <c r="LE22" s="25">
        <f>'RIMS II Type II Employment'!LE22*VLOOKUP('Equation 4 Type II FTE'!$B22,'Equation 3 FTE Conversion'!$B$10:$E$32,4,FALSE)</f>
        <v>0.84323453237410073</v>
      </c>
      <c r="LF22" s="25">
        <f>'RIMS II Type II Employment'!LF22*VLOOKUP('Equation 4 Type II FTE'!$B22,'Equation 3 FTE Conversion'!$B$10:$E$32,4,FALSE)</f>
        <v>0.72250935251798565</v>
      </c>
      <c r="LG22" s="25">
        <f>'RIMS II Type II Employment'!LG22*VLOOKUP('Equation 4 Type II FTE'!$B22,'Equation 3 FTE Conversion'!$B$10:$E$32,4,FALSE)</f>
        <v>0.82822446043165465</v>
      </c>
      <c r="LH22" s="25">
        <f>'RIMS II Type II Employment'!LH22*VLOOKUP('Equation 4 Type II FTE'!$B22,'Equation 3 FTE Conversion'!$B$10:$E$32,4,FALSE)</f>
        <v>0.99793956834532394</v>
      </c>
      <c r="LI22" s="25">
        <f>'RIMS II Type II Employment'!LI22*VLOOKUP('Equation 4 Type II FTE'!$B22,'Equation 3 FTE Conversion'!$B$10:$E$32,4,FALSE)</f>
        <v>0.78199712230215823</v>
      </c>
      <c r="LJ22" s="25">
        <f>'RIMS II Type II Employment'!LJ22*VLOOKUP('Equation 4 Type II FTE'!$B22,'Equation 3 FTE Conversion'!$B$10:$E$32,4,FALSE)</f>
        <v>0.68447769784172663</v>
      </c>
      <c r="LK22" s="25">
        <f>'RIMS II Type II Employment'!LK22*VLOOKUP('Equation 4 Type II FTE'!$B22,'Equation 3 FTE Conversion'!$B$10:$E$32,4,FALSE)</f>
        <v>0.89609208633093529</v>
      </c>
      <c r="LL22" s="25">
        <f>'RIMS II Type II Employment'!LL22*VLOOKUP('Equation 4 Type II FTE'!$B22,'Equation 3 FTE Conversion'!$B$10:$E$32,4,FALSE)</f>
        <v>0.84737841726618712</v>
      </c>
      <c r="LM22" s="25">
        <f>'RIMS II Type II Employment'!LM22*VLOOKUP('Equation 4 Type II FTE'!$B22,'Equation 3 FTE Conversion'!$B$10:$E$32,4,FALSE)</f>
        <v>0.66495539568345319</v>
      </c>
      <c r="LN22" s="25">
        <f>'RIMS II Type II Employment'!LN22*VLOOKUP('Equation 4 Type II FTE'!$B22,'Equation 3 FTE Conversion'!$B$10:$E$32,4,FALSE)</f>
        <v>0.88936978417266188</v>
      </c>
      <c r="LO22" s="25">
        <f>'RIMS II Type II Employment'!LO22*VLOOKUP('Equation 4 Type II FTE'!$B22,'Equation 3 FTE Conversion'!$B$10:$E$32,4,FALSE)</f>
        <v>0.62379280575539575</v>
      </c>
      <c r="LP22" s="25">
        <f>'RIMS II Type II Employment'!LP22*VLOOKUP('Equation 4 Type II FTE'!$B22,'Equation 3 FTE Conversion'!$B$10:$E$32,4,FALSE)</f>
        <v>0.8685582733812951</v>
      </c>
      <c r="LQ22" s="25">
        <f>'RIMS II Type II Employment'!LQ22*VLOOKUP('Equation 4 Type II FTE'!$B22,'Equation 3 FTE Conversion'!$B$10:$E$32,4,FALSE)</f>
        <v>0.6816230215827338</v>
      </c>
      <c r="LR22" s="25">
        <f>'RIMS II Type II Employment'!LR22*VLOOKUP('Equation 4 Type II FTE'!$B22,'Equation 3 FTE Conversion'!$B$10:$E$32,4,FALSE)</f>
        <v>0.88402877697841731</v>
      </c>
      <c r="LS22" s="25">
        <f>'RIMS II Type II Employment'!LS22*VLOOKUP('Equation 4 Type II FTE'!$B22,'Equation 3 FTE Conversion'!$B$10:$E$32,4,FALSE)</f>
        <v>0.71643165467625902</v>
      </c>
      <c r="LT22" s="25">
        <f>'RIMS II Type II Employment'!LT22*VLOOKUP('Equation 4 Type II FTE'!$B22,'Equation 3 FTE Conversion'!$B$10:$E$32,4,FALSE)</f>
        <v>0.58437985611510801</v>
      </c>
      <c r="LU22" s="25">
        <f>'RIMS II Type II Employment'!LU22*VLOOKUP('Equation 4 Type II FTE'!$B22,'Equation 3 FTE Conversion'!$B$10:$E$32,4,FALSE)</f>
        <v>0.93513669064748217</v>
      </c>
      <c r="LV22" s="25">
        <f>'RIMS II Type II Employment'!LV22*VLOOKUP('Equation 4 Type II FTE'!$B22,'Equation 3 FTE Conversion'!$B$10:$E$32,4,FALSE)</f>
        <v>1.0631366906474822</v>
      </c>
      <c r="LW22" s="25">
        <f>'RIMS II Type II Employment'!LW22*VLOOKUP('Equation 4 Type II FTE'!$B22,'Equation 3 FTE Conversion'!$B$10:$E$32,4,FALSE)</f>
        <v>1.1576172661870505</v>
      </c>
      <c r="LX22" s="25">
        <f>'RIMS II Type II Employment'!LX22*VLOOKUP('Equation 4 Type II FTE'!$B22,'Equation 3 FTE Conversion'!$B$10:$E$32,4,FALSE)</f>
        <v>0.92233669064748214</v>
      </c>
      <c r="LY22" s="25">
        <f>'RIMS II Type II Employment'!LY22*VLOOKUP('Equation 4 Type II FTE'!$B22,'Equation 3 FTE Conversion'!$B$10:$E$32,4,FALSE)</f>
        <v>0.91266762589928063</v>
      </c>
      <c r="LZ22" s="25">
        <f>'RIMS II Type II Employment'!LZ22*VLOOKUP('Equation 4 Type II FTE'!$B22,'Equation 3 FTE Conversion'!$B$10:$E$32,4,FALSE)</f>
        <v>0.88955395683453242</v>
      </c>
      <c r="MA22" s="25">
        <f>'RIMS II Type II Employment'!MA22*VLOOKUP('Equation 4 Type II FTE'!$B22,'Equation 3 FTE Conversion'!$B$10:$E$32,4,FALSE)</f>
        <v>1.0344978417266186</v>
      </c>
      <c r="MB22" s="25">
        <f>'RIMS II Type II Employment'!MB22*VLOOKUP('Equation 4 Type II FTE'!$B22,'Equation 3 FTE Conversion'!$B$10:$E$32,4,FALSE)</f>
        <v>0.73181007194244607</v>
      </c>
      <c r="MC22" s="25">
        <f>'RIMS II Type II Employment'!MC22*VLOOKUP('Equation 4 Type II FTE'!$B22,'Equation 3 FTE Conversion'!$B$10:$E$32,4,FALSE)</f>
        <v>1.0357870503597124</v>
      </c>
      <c r="MD22" s="25">
        <f>'RIMS II Type II Employment'!MD22*VLOOKUP('Equation 4 Type II FTE'!$B22,'Equation 3 FTE Conversion'!$B$10:$E$32,4,FALSE)</f>
        <v>0.98117985611510783</v>
      </c>
      <c r="ME22" s="25">
        <f>'RIMS II Type II Employment'!ME22*VLOOKUP('Equation 4 Type II FTE'!$B22,'Equation 3 FTE Conversion'!$B$10:$E$32,4,FALSE)</f>
        <v>0.83973525179856123</v>
      </c>
      <c r="MF22" s="25">
        <f>'RIMS II Type II Employment'!MF22*VLOOKUP('Equation 4 Type II FTE'!$B22,'Equation 3 FTE Conversion'!$B$10:$E$32,4,FALSE)</f>
        <v>1.1503424460431657</v>
      </c>
      <c r="MG22" s="25">
        <f>'RIMS II Type II Employment'!MG22*VLOOKUP('Equation 4 Type II FTE'!$B22,'Equation 3 FTE Conversion'!$B$10:$E$32,4,FALSE)</f>
        <v>1.0976690647482015</v>
      </c>
      <c r="MH22" s="25">
        <f>'RIMS II Type II Employment'!MH22*VLOOKUP('Equation 4 Type II FTE'!$B22,'Equation 3 FTE Conversion'!$B$10:$E$32,4,FALSE)</f>
        <v>1.0812776978417267</v>
      </c>
      <c r="MI22" s="25">
        <f>'RIMS II Type II Employment'!MI22*VLOOKUP('Equation 4 Type II FTE'!$B22,'Equation 3 FTE Conversion'!$B$10:$E$32,4,FALSE)</f>
        <v>1.2799079136690648</v>
      </c>
      <c r="MJ22" s="25">
        <f>'RIMS II Type II Employment'!MJ22*VLOOKUP('Equation 4 Type II FTE'!$B22,'Equation 3 FTE Conversion'!$B$10:$E$32,4,FALSE)</f>
        <v>0.83098705035971221</v>
      </c>
      <c r="MK22" s="25">
        <f>'RIMS II Type II Employment'!MK22*VLOOKUP('Equation 4 Type II FTE'!$B22,'Equation 3 FTE Conversion'!$B$10:$E$32,4,FALSE)</f>
        <v>0.96607769784172659</v>
      </c>
      <c r="ML22" s="25">
        <f>'RIMS II Type II Employment'!ML22*VLOOKUP('Equation 4 Type II FTE'!$B22,'Equation 3 FTE Conversion'!$B$10:$E$32,4,FALSE)</f>
        <v>0.86662446043165475</v>
      </c>
      <c r="MM22" s="25">
        <f>'RIMS II Type II Employment'!MM22*VLOOKUP('Equation 4 Type II FTE'!$B22,'Equation 3 FTE Conversion'!$B$10:$E$32,4,FALSE)</f>
        <v>0.57332949640287778</v>
      </c>
      <c r="MN22" s="25">
        <f>'RIMS II Type II Employment'!MN22*VLOOKUP('Equation 4 Type II FTE'!$B22,'Equation 3 FTE Conversion'!$B$10:$E$32,4,FALSE)</f>
        <v>0.95677697841726617</v>
      </c>
      <c r="MO22" s="25">
        <f>'RIMS II Type II Employment'!MO22*VLOOKUP('Equation 4 Type II FTE'!$B22,'Equation 3 FTE Conversion'!$B$10:$E$32,4,FALSE)</f>
        <v>1.0798964028776981</v>
      </c>
      <c r="MP22" s="25">
        <f>'RIMS II Type II Employment'!MP22*VLOOKUP('Equation 4 Type II FTE'!$B22,'Equation 3 FTE Conversion'!$B$10:$E$32,4,FALSE)</f>
        <v>0.52028776978417268</v>
      </c>
      <c r="MQ22" s="25">
        <f>'RIMS II Type II Employment'!MQ22*VLOOKUP('Equation 4 Type II FTE'!$B22,'Equation 3 FTE Conversion'!$B$10:$E$32,4,FALSE)</f>
        <v>0.51052661870503602</v>
      </c>
      <c r="MR22" s="25">
        <f>'RIMS II Type II Employment'!MR22*VLOOKUP('Equation 4 Type II FTE'!$B22,'Equation 3 FTE Conversion'!$B$10:$E$32,4,FALSE)</f>
        <v>1.1383712230215828</v>
      </c>
      <c r="MS22" s="25">
        <f>'RIMS II Type II Employment'!MS22*VLOOKUP('Equation 4 Type II FTE'!$B22,'Equation 3 FTE Conversion'!$B$10:$E$32,4,FALSE)</f>
        <v>0.62535827338129502</v>
      </c>
      <c r="MT22" s="25">
        <f>'RIMS II Type II Employment'!MT22*VLOOKUP('Equation 4 Type II FTE'!$B22,'Equation 3 FTE Conversion'!$B$10:$E$32,4,FALSE)</f>
        <v>0.87546474820143894</v>
      </c>
      <c r="MU22" s="25">
        <f>'RIMS II Type II Employment'!MU22*VLOOKUP('Equation 4 Type II FTE'!$B22,'Equation 3 FTE Conversion'!$B$10:$E$32,4,FALSE)</f>
        <v>0.94314820143884892</v>
      </c>
      <c r="MV22" s="25">
        <f>'RIMS II Type II Employment'!MV22*VLOOKUP('Equation 4 Type II FTE'!$B22,'Equation 3 FTE Conversion'!$B$10:$E$32,4,FALSE)</f>
        <v>0.86137553956834534</v>
      </c>
      <c r="MW22" s="25">
        <f>'RIMS II Type II Employment'!MW22*VLOOKUP('Equation 4 Type II FTE'!$B22,'Equation 3 FTE Conversion'!$B$10:$E$32,4,FALSE)</f>
        <v>0.7595280575539568</v>
      </c>
      <c r="MX22" s="25">
        <f>'RIMS II Type II Employment'!MX22*VLOOKUP('Equation 4 Type II FTE'!$B22,'Equation 3 FTE Conversion'!$B$10:$E$32,4,FALSE)</f>
        <v>0.75667338129496409</v>
      </c>
      <c r="MY22" s="25">
        <f>'RIMS II Type II Employment'!MY22*VLOOKUP('Equation 4 Type II FTE'!$B22,'Equation 3 FTE Conversion'!$B$10:$E$32,4,FALSE)</f>
        <v>0.69690935251798569</v>
      </c>
      <c r="MZ22" s="25">
        <f>'RIMS II Type II Employment'!MZ22*VLOOKUP('Equation 4 Type II FTE'!$B22,'Equation 3 FTE Conversion'!$B$10:$E$32,4,FALSE)</f>
        <v>0.51973525179856117</v>
      </c>
      <c r="NA22" s="25">
        <f>'RIMS II Type II Employment'!NA22*VLOOKUP('Equation 4 Type II FTE'!$B22,'Equation 3 FTE Conversion'!$B$10:$E$32,4,FALSE)</f>
        <v>1.1781525179856116</v>
      </c>
      <c r="NB22" s="25">
        <f>'RIMS II Type II Employment'!NB22*VLOOKUP('Equation 4 Type II FTE'!$B22,'Equation 3 FTE Conversion'!$B$10:$E$32,4,FALSE)</f>
        <v>0.54616402877697845</v>
      </c>
      <c r="NC22" s="25">
        <f>'RIMS II Type II Employment'!NC22*VLOOKUP('Equation 4 Type II FTE'!$B22,'Equation 3 FTE Conversion'!$B$10:$E$32,4,FALSE)</f>
        <v>0.82444892086330934</v>
      </c>
      <c r="ND22" s="25">
        <f>'RIMS II Type II Employment'!ND22*VLOOKUP('Equation 4 Type II FTE'!$B22,'Equation 3 FTE Conversion'!$B$10:$E$32,4,FALSE)</f>
        <v>1.0458244604316547</v>
      </c>
      <c r="NE22" s="25">
        <f>'RIMS II Type II Employment'!NE22*VLOOKUP('Equation 4 Type II FTE'!$B22,'Equation 3 FTE Conversion'!$B$10:$E$32,4,FALSE)</f>
        <v>1.6240345323741008</v>
      </c>
      <c r="NF22" s="25">
        <f>'RIMS II Type II Employment'!NF22*VLOOKUP('Equation 4 Type II FTE'!$B22,'Equation 3 FTE Conversion'!$B$10:$E$32,4,FALSE)</f>
        <v>0.78503597122302171</v>
      </c>
      <c r="NG22" s="332">
        <f>'RIMS II Type II Employment'!NG22*VLOOKUP('Equation 4 Type II FTE'!$B22,'Equation 3 FTE Conversion'!$B$10:$E$32,4,FALSE)</f>
        <v>0.85041726618705038</v>
      </c>
      <c r="NH22" s="378">
        <f>'RIMS II Type II Employment'!NH22*VLOOKUP('Equation 4 Type II FTE'!$B22,'Equation 3 FTE Conversion'!$B$10:$E$32,4,FALSE)</f>
        <v>0.8512460431654677</v>
      </c>
      <c r="NI22" s="332">
        <f>'RIMS II Type II Employment'!NI22*VLOOKUP('Equation 4 Type II FTE'!$B22,'Equation 3 FTE Conversion'!$B$10:$E$32,4,FALSE)</f>
        <v>0.55076834532374097</v>
      </c>
      <c r="NJ22" s="334">
        <f>'RIMS II Type II Employment'!NJ22*VLOOKUP('Equation 4 Type II FTE'!$B22,'Equation 3 FTE Conversion'!$B$10:$E$32,4,FALSE)</f>
        <v>1.0165410071942447</v>
      </c>
    </row>
    <row r="23" spans="2:374" x14ac:dyDescent="0.3">
      <c r="B23" s="83" t="s">
        <v>568</v>
      </c>
      <c r="C23" s="25">
        <f>'RIMS II Type II Employment'!C23*VLOOKUP('Equation 4 Type II FTE'!$B23,'Equation 3 FTE Conversion'!$B$10:$E$32,4,FALSE)</f>
        <v>0.25173256828331081</v>
      </c>
      <c r="D23" s="25">
        <f>'RIMS II Type II Employment'!D23*VLOOKUP('Equation 4 Type II FTE'!$B23,'Equation 3 FTE Conversion'!$B$10:$E$32,4,FALSE)</f>
        <v>0.26965186416034892</v>
      </c>
      <c r="E23" s="25">
        <f>'RIMS II Type II Employment'!E23*VLOOKUP('Equation 4 Type II FTE'!$B23,'Equation 3 FTE Conversion'!$B$10:$E$32,4,FALSE)</f>
        <v>0.23275919617821167</v>
      </c>
      <c r="F23" s="25">
        <f>'RIMS II Type II Employment'!F23*VLOOKUP('Equation 4 Type II FTE'!$B23,'Equation 3 FTE Conversion'!$B$10:$E$32,4,FALSE)</f>
        <v>0.29552464430366604</v>
      </c>
      <c r="G23" s="25">
        <f>'RIMS II Type II Employment'!G23*VLOOKUP('Equation 4 Type II FTE'!$B23,'Equation 3 FTE Conversion'!$B$10:$E$32,4,FALSE)</f>
        <v>0.25393654585107489</v>
      </c>
      <c r="H23" s="25">
        <f>'RIMS II Type II Employment'!H23*VLOOKUP('Equation 4 Type II FTE'!$B23,'Equation 3 FTE Conversion'!$B$10:$E$32,4,FALSE)</f>
        <v>0.3083652092636826</v>
      </c>
      <c r="I23" s="25">
        <f>'RIMS II Type II Employment'!I23*VLOOKUP('Equation 4 Type II FTE'!$B23,'Equation 3 FTE Conversion'!$B$10:$E$32,4,FALSE)</f>
        <v>0.18273848790113201</v>
      </c>
      <c r="J23" s="25">
        <f>'RIMS II Type II Employment'!J23*VLOOKUP('Equation 4 Type II FTE'!$B23,'Equation 3 FTE Conversion'!$B$10:$E$32,4,FALSE)</f>
        <v>0.39039150482916191</v>
      </c>
      <c r="K23" s="25">
        <f>'RIMS II Type II Employment'!K23*VLOOKUP('Equation 4 Type II FTE'!$B23,'Equation 3 FTE Conversion'!$B$10:$E$32,4,FALSE)</f>
        <v>0.18225936234292242</v>
      </c>
      <c r="L23" s="25">
        <f>'RIMS II Type II Employment'!L23*VLOOKUP('Equation 4 Type II FTE'!$B23,'Equation 3 FTE Conversion'!$B$10:$E$32,4,FALSE)</f>
        <v>0.3138272406272718</v>
      </c>
      <c r="M23" s="25">
        <f>'RIMS II Type II Employment'!M23*VLOOKUP('Equation 4 Type II FTE'!$B23,'Equation 3 FTE Conversion'!$B$10:$E$32,4,FALSE)</f>
        <v>0.33548371585834463</v>
      </c>
      <c r="N23" s="25">
        <f>'RIMS II Type II Employment'!N23*VLOOKUP('Equation 4 Type II FTE'!$B23,'Equation 3 FTE Conversion'!$B$10:$E$32,4,FALSE)</f>
        <v>0.4105147782739641</v>
      </c>
      <c r="O23" s="25">
        <f>'RIMS II Type II Employment'!O23*VLOOKUP('Equation 4 Type II FTE'!$B23,'Equation 3 FTE Conversion'!$B$10:$E$32,4,FALSE)</f>
        <v>0.33730439297954096</v>
      </c>
      <c r="P23" s="25">
        <f>'RIMS II Type II Employment'!P23*VLOOKUP('Equation 4 Type II FTE'!$B23,'Equation 3 FTE Conversion'!$B$10:$E$32,4,FALSE)</f>
        <v>0.27041846505348427</v>
      </c>
      <c r="Q23" s="25">
        <f>'RIMS II Type II Employment'!Q23*VLOOKUP('Equation 4 Type II FTE'!$B23,'Equation 3 FTE Conversion'!$B$10:$E$32,4,FALSE)</f>
        <v>0</v>
      </c>
      <c r="R23" s="25">
        <f>'RIMS II Type II Employment'!R23*VLOOKUP('Equation 4 Type II FTE'!$B23,'Equation 3 FTE Conversion'!$B$10:$E$32,4,FALSE)</f>
        <v>0.31689364419981308</v>
      </c>
      <c r="S23" s="25">
        <f>'RIMS II Type II Employment'!S23*VLOOKUP('Equation 4 Type II FTE'!$B23,'Equation 3 FTE Conversion'!$B$10:$E$32,4,FALSE)</f>
        <v>0.50221941011527682</v>
      </c>
      <c r="T23" s="25">
        <f>'RIMS II Type II Employment'!T23*VLOOKUP('Equation 4 Type II FTE'!$B23,'Equation 3 FTE Conversion'!$B$10:$E$32,4,FALSE)</f>
        <v>0.42805077370443451</v>
      </c>
      <c r="U23" s="25">
        <f>'RIMS II Type II Employment'!U23*VLOOKUP('Equation 4 Type II FTE'!$B23,'Equation 3 FTE Conversion'!$B$10:$E$32,4,FALSE)</f>
        <v>0.56690136047356943</v>
      </c>
      <c r="V23" s="25">
        <f>'RIMS II Type II Employment'!V23*VLOOKUP('Equation 4 Type II FTE'!$B23,'Equation 3 FTE Conversion'!$B$10:$E$32,4,FALSE)</f>
        <v>0.79209037283206984</v>
      </c>
      <c r="W23" s="25">
        <f>'RIMS II Type II Employment'!W23*VLOOKUP('Equation 4 Type II FTE'!$B23,'Equation 3 FTE Conversion'!$B$10:$E$32,4,FALSE)</f>
        <v>0.28440893135320389</v>
      </c>
      <c r="X23" s="25">
        <f>'RIMS II Type II Employment'!X23*VLOOKUP('Equation 4 Type II FTE'!$B23,'Equation 3 FTE Conversion'!$B$10:$E$32,4,FALSE)</f>
        <v>0.3967159621975283</v>
      </c>
      <c r="Y23" s="25">
        <f>'RIMS II Type II Employment'!Y23*VLOOKUP('Equation 4 Type II FTE'!$B23,'Equation 3 FTE Conversion'!$B$10:$E$32,4,FALSE)</f>
        <v>0.58070017655000516</v>
      </c>
      <c r="Z23" s="25">
        <f>'RIMS II Type II Employment'!Z23*VLOOKUP('Equation 4 Type II FTE'!$B23,'Equation 3 FTE Conversion'!$B$10:$E$32,4,FALSE)</f>
        <v>0.52818801537023574</v>
      </c>
      <c r="AA23" s="25">
        <f>'RIMS II Type II Employment'!AA23*VLOOKUP('Equation 4 Type II FTE'!$B23,'Equation 3 FTE Conversion'!$B$10:$E$32,4,FALSE)</f>
        <v>0.42987145082563094</v>
      </c>
      <c r="AB23" s="25">
        <f>'RIMS II Type II Employment'!AB23*VLOOKUP('Equation 4 Type II FTE'!$B23,'Equation 3 FTE Conversion'!$B$10:$E$32,4,FALSE)</f>
        <v>0.47538837885554053</v>
      </c>
      <c r="AC23" s="25">
        <f>'RIMS II Type II Employment'!AC23*VLOOKUP('Equation 4 Type II FTE'!$B23,'Equation 3 FTE Conversion'!$B$10:$E$32,4,FALSE)</f>
        <v>0.42373864368054831</v>
      </c>
      <c r="AD23" s="25">
        <f>'RIMS II Type II Employment'!AD23*VLOOKUP('Equation 4 Type II FTE'!$B23,'Equation 3 FTE Conversion'!$B$10:$E$32,4,FALSE)</f>
        <v>0.29255406584276666</v>
      </c>
      <c r="AE23" s="25">
        <f>'RIMS II Type II Employment'!AE23*VLOOKUP('Equation 4 Type II FTE'!$B23,'Equation 3 FTE Conversion'!$B$10:$E$32,4,FALSE)</f>
        <v>0.27338904351438365</v>
      </c>
      <c r="AF23" s="25">
        <f>'RIMS II Type II Employment'!AF23*VLOOKUP('Equation 4 Type II FTE'!$B23,'Equation 3 FTE Conversion'!$B$10:$E$32,4,FALSE)</f>
        <v>0.32273897600996987</v>
      </c>
      <c r="AG23" s="25">
        <f>'RIMS II Type II Employment'!AG23*VLOOKUP('Equation 4 Type II FTE'!$B23,'Equation 3 FTE Conversion'!$B$10:$E$32,4,FALSE)</f>
        <v>0.36844755426316339</v>
      </c>
      <c r="AH23" s="25">
        <f>'RIMS II Type II Employment'!AH23*VLOOKUP('Equation 4 Type II FTE'!$B23,'Equation 3 FTE Conversion'!$B$10:$E$32,4,FALSE)</f>
        <v>0.39757838820230551</v>
      </c>
      <c r="AI23" s="25">
        <f>'RIMS II Type II Employment'!AI23*VLOOKUP('Equation 4 Type II FTE'!$B23,'Equation 3 FTE Conversion'!$B$10:$E$32,4,FALSE)</f>
        <v>0.33423798940699967</v>
      </c>
      <c r="AJ23" s="25">
        <f>'RIMS II Type II Employment'!AJ23*VLOOKUP('Equation 4 Type II FTE'!$B23,'Equation 3 FTE Conversion'!$B$10:$E$32,4,FALSE)</f>
        <v>0.35445708796344377</v>
      </c>
      <c r="AK23" s="25">
        <f>'RIMS II Type II Employment'!AK23*VLOOKUP('Equation 4 Type II FTE'!$B23,'Equation 3 FTE Conversion'!$B$10:$E$32,4,FALSE)</f>
        <v>0.3760177380828747</v>
      </c>
      <c r="AL23" s="25">
        <f>'RIMS II Type II Employment'!AL23*VLOOKUP('Equation 4 Type II FTE'!$B23,'Equation 3 FTE Conversion'!$B$10:$E$32,4,FALSE)</f>
        <v>0.35723601620105933</v>
      </c>
      <c r="AM23" s="25">
        <f>'RIMS II Type II Employment'!AM23*VLOOKUP('Equation 4 Type II FTE'!$B23,'Equation 3 FTE Conversion'!$B$10:$E$32,4,FALSE)</f>
        <v>0.53700392564129196</v>
      </c>
      <c r="AN23" s="25">
        <f>'RIMS II Type II Employment'!AN23*VLOOKUP('Equation 4 Type II FTE'!$B23,'Equation 3 FTE Conversion'!$B$10:$E$32,4,FALSE)</f>
        <v>0.23036356838716379</v>
      </c>
      <c r="AO23" s="25">
        <f>'RIMS II Type II Employment'!AO23*VLOOKUP('Equation 4 Type II FTE'!$B23,'Equation 3 FTE Conversion'!$B$10:$E$32,4,FALSE)</f>
        <v>0.21666057742236994</v>
      </c>
      <c r="AP23" s="25">
        <f>'RIMS II Type II Employment'!AP23*VLOOKUP('Equation 4 Type II FTE'!$B23,'Equation 3 FTE Conversion'!$B$10:$E$32,4,FALSE)</f>
        <v>0.39336208329006128</v>
      </c>
      <c r="AQ23" s="25">
        <f>'RIMS II Type II Employment'!AQ23*VLOOKUP('Equation 4 Type II FTE'!$B23,'Equation 3 FTE Conversion'!$B$10:$E$32,4,FALSE)</f>
        <v>0.33126741094610035</v>
      </c>
      <c r="AR23" s="25">
        <f>'RIMS II Type II Employment'!AR23*VLOOKUP('Equation 4 Type II FTE'!$B23,'Equation 3 FTE Conversion'!$B$10:$E$32,4,FALSE)</f>
        <v>0.27425146951916091</v>
      </c>
      <c r="AS23" s="25">
        <f>'RIMS II Type II Employment'!AS23*VLOOKUP('Equation 4 Type II FTE'!$B23,'Equation 3 FTE Conversion'!$B$10:$E$32,4,FALSE)</f>
        <v>0.32398470246131478</v>
      </c>
      <c r="AT23" s="25">
        <f>'RIMS II Type II Employment'!AT23*VLOOKUP('Equation 4 Type II FTE'!$B23,'Equation 3 FTE Conversion'!$B$10:$E$32,4,FALSE)</f>
        <v>0.27128089105826153</v>
      </c>
      <c r="AU23" s="25">
        <f>'RIMS II Type II Employment'!AU23*VLOOKUP('Equation 4 Type II FTE'!$B23,'Equation 3 FTE Conversion'!$B$10:$E$32,4,FALSE)</f>
        <v>0.22978861771731229</v>
      </c>
      <c r="AV23" s="25">
        <f>'RIMS II Type II Employment'!AV23*VLOOKUP('Equation 4 Type II FTE'!$B23,'Equation 3 FTE Conversion'!$B$10:$E$32,4,FALSE)</f>
        <v>0.30050755010904556</v>
      </c>
      <c r="AW23" s="25">
        <f>'RIMS II Type II Employment'!AW23*VLOOKUP('Equation 4 Type II FTE'!$B23,'Equation 3 FTE Conversion'!$B$10:$E$32,4,FALSE)</f>
        <v>0.22020610655312078</v>
      </c>
      <c r="AX23" s="25">
        <f>'RIMS II Type II Employment'!AX23*VLOOKUP('Equation 4 Type II FTE'!$B23,'Equation 3 FTE Conversion'!$B$10:$E$32,4,FALSE)</f>
        <v>0.22403911101879739</v>
      </c>
      <c r="AY23" s="25">
        <f>'RIMS II Type II Employment'!AY23*VLOOKUP('Equation 4 Type II FTE'!$B23,'Equation 3 FTE Conversion'!$B$10:$E$32,4,FALSE)</f>
        <v>0.23774210198359122</v>
      </c>
      <c r="AZ23" s="25">
        <f>'RIMS II Type II Employment'!AZ23*VLOOKUP('Equation 4 Type II FTE'!$B23,'Equation 3 FTE Conversion'!$B$10:$E$32,4,FALSE)</f>
        <v>0.19088362239069476</v>
      </c>
      <c r="BA23" s="25">
        <f>'RIMS II Type II Employment'!BA23*VLOOKUP('Equation 4 Type II FTE'!$B23,'Equation 3 FTE Conversion'!$B$10:$E$32,4,FALSE)</f>
        <v>0.1993162322151833</v>
      </c>
      <c r="BB23" s="25">
        <f>'RIMS II Type II Employment'!BB23*VLOOKUP('Equation 4 Type II FTE'!$B23,'Equation 3 FTE Conversion'!$B$10:$E$32,4,FALSE)</f>
        <v>0.25959022743794785</v>
      </c>
      <c r="BC23" s="25">
        <f>'RIMS II Type II Employment'!BC23*VLOOKUP('Equation 4 Type II FTE'!$B23,'Equation 3 FTE Conversion'!$B$10:$E$32,4,FALSE)</f>
        <v>0.36911833004465677</v>
      </c>
      <c r="BD23" s="25">
        <f>'RIMS II Type II Employment'!BD23*VLOOKUP('Equation 4 Type II FTE'!$B23,'Equation 3 FTE Conversion'!$B$10:$E$32,4,FALSE)</f>
        <v>0.22470988680029078</v>
      </c>
      <c r="BE23" s="25">
        <f>'RIMS II Type II Employment'!BE23*VLOOKUP('Equation 4 Type II FTE'!$B23,'Equation 3 FTE Conversion'!$B$10:$E$32,4,FALSE)</f>
        <v>0.3098984110499533</v>
      </c>
      <c r="BF23" s="25">
        <f>'RIMS II Type II Employment'!BF23*VLOOKUP('Equation 4 Type II FTE'!$B23,'Equation 3 FTE Conversion'!$B$10:$E$32,4,FALSE)</f>
        <v>0.29379979229411152</v>
      </c>
      <c r="BG23" s="25">
        <f>'RIMS II Type II Employment'!BG23*VLOOKUP('Equation 4 Type II FTE'!$B23,'Equation 3 FTE Conversion'!$B$10:$E$32,4,FALSE)</f>
        <v>0.39594936130439301</v>
      </c>
      <c r="BH23" s="25">
        <f>'RIMS II Type II Employment'!BH23*VLOOKUP('Equation 4 Type II FTE'!$B23,'Equation 3 FTE Conversion'!$B$10:$E$32,4,FALSE)</f>
        <v>0.32915925848997823</v>
      </c>
      <c r="BI23" s="25">
        <f>'RIMS II Type II Employment'!BI23*VLOOKUP('Equation 4 Type II FTE'!$B23,'Equation 3 FTE Conversion'!$B$10:$E$32,4,FALSE)</f>
        <v>0.3863668501402015</v>
      </c>
      <c r="BJ23" s="25">
        <f>'RIMS II Type II Employment'!BJ23*VLOOKUP('Equation 4 Type II FTE'!$B23,'Equation 3 FTE Conversion'!$B$10:$E$32,4,FALSE)</f>
        <v>0.29619542008515942</v>
      </c>
      <c r="BK23" s="25">
        <f>'RIMS II Type II Employment'!BK23*VLOOKUP('Equation 4 Type II FTE'!$B23,'Equation 3 FTE Conversion'!$B$10:$E$32,4,FALSE)</f>
        <v>0.31536044241354244</v>
      </c>
      <c r="BL23" s="25">
        <f>'RIMS II Type II Employment'!BL23*VLOOKUP('Equation 4 Type II FTE'!$B23,'Equation 3 FTE Conversion'!$B$10:$E$32,4,FALSE)</f>
        <v>0.20228681067608267</v>
      </c>
      <c r="BM23" s="25">
        <f>'RIMS II Type II Employment'!BM23*VLOOKUP('Equation 4 Type II FTE'!$B23,'Equation 3 FTE Conversion'!$B$10:$E$32,4,FALSE)</f>
        <v>0.3926913075085679</v>
      </c>
      <c r="BN23" s="25">
        <f>'RIMS II Type II Employment'!BN23*VLOOKUP('Equation 4 Type II FTE'!$B23,'Equation 3 FTE Conversion'!$B$10:$E$32,4,FALSE)</f>
        <v>0.31737276975802264</v>
      </c>
      <c r="BO23" s="25">
        <f>'RIMS II Type II Employment'!BO23*VLOOKUP('Equation 4 Type II FTE'!$B23,'Equation 3 FTE Conversion'!$B$10:$E$32,4,FALSE)</f>
        <v>0.43734580953370028</v>
      </c>
      <c r="BP23" s="25">
        <f>'RIMS II Type II Employment'!BP23*VLOOKUP('Equation 4 Type II FTE'!$B23,'Equation 3 FTE Conversion'!$B$10:$E$32,4,FALSE)</f>
        <v>0.31861849620936755</v>
      </c>
      <c r="BQ23" s="25">
        <f>'RIMS II Type II Employment'!BQ23*VLOOKUP('Equation 4 Type II FTE'!$B23,'Equation 3 FTE Conversion'!$B$10:$E$32,4,FALSE)</f>
        <v>0.28440893135320389</v>
      </c>
      <c r="BR23" s="25">
        <f>'RIMS II Type II Employment'!BR23*VLOOKUP('Equation 4 Type II FTE'!$B23,'Equation 3 FTE Conversion'!$B$10:$E$32,4,FALSE)</f>
        <v>0.2833548551251428</v>
      </c>
      <c r="BS23" s="25">
        <f>'RIMS II Type II Employment'!BS23*VLOOKUP('Equation 4 Type II FTE'!$B23,'Equation 3 FTE Conversion'!$B$10:$E$32,4,FALSE)</f>
        <v>0.33270478762072908</v>
      </c>
      <c r="BT23" s="25">
        <f>'RIMS II Type II Employment'!BT23*VLOOKUP('Equation 4 Type II FTE'!$B23,'Equation 3 FTE Conversion'!$B$10:$E$32,4,FALSE)</f>
        <v>0.29015843805171876</v>
      </c>
      <c r="BU23" s="25">
        <f>'RIMS II Type II Employment'!BU23*VLOOKUP('Equation 4 Type II FTE'!$B23,'Equation 3 FTE Conversion'!$B$10:$E$32,4,FALSE)</f>
        <v>0.27108924083497765</v>
      </c>
      <c r="BV23" s="25">
        <f>'RIMS II Type II Employment'!BV23*VLOOKUP('Equation 4 Type II FTE'!$B23,'Equation 3 FTE Conversion'!$B$10:$E$32,4,FALSE)</f>
        <v>0.35551116419150486</v>
      </c>
      <c r="BW23" s="25">
        <f>'RIMS II Type II Employment'!BW23*VLOOKUP('Equation 4 Type II FTE'!$B23,'Equation 3 FTE Conversion'!$B$10:$E$32,4,FALSE)</f>
        <v>0.34947418215806419</v>
      </c>
      <c r="BX23" s="25">
        <f>'RIMS II Type II Employment'!BX23*VLOOKUP('Equation 4 Type II FTE'!$B23,'Equation 3 FTE Conversion'!$B$10:$E$32,4,FALSE)</f>
        <v>0.2698435143836328</v>
      </c>
      <c r="BY23" s="25">
        <f>'RIMS II Type II Employment'!BY23*VLOOKUP('Equation 4 Type II FTE'!$B23,'Equation 3 FTE Conversion'!$B$10:$E$32,4,FALSE)</f>
        <v>0.21119854605878077</v>
      </c>
      <c r="BZ23" s="25">
        <f>'RIMS II Type II Employment'!BZ23*VLOOKUP('Equation 4 Type II FTE'!$B23,'Equation 3 FTE Conversion'!$B$10:$E$32,4,FALSE)</f>
        <v>0.20592816491847546</v>
      </c>
      <c r="CA23" s="25">
        <f>'RIMS II Type II Employment'!CA23*VLOOKUP('Equation 4 Type II FTE'!$B23,'Equation 3 FTE Conversion'!$B$10:$E$32,4,FALSE)</f>
        <v>0.29734532142486242</v>
      </c>
      <c r="CB23" s="25">
        <f>'RIMS II Type II Employment'!CB23*VLOOKUP('Equation 4 Type II FTE'!$B23,'Equation 3 FTE Conversion'!$B$10:$E$32,4,FALSE)</f>
        <v>0.44242454045072177</v>
      </c>
      <c r="CC23" s="25">
        <f>'RIMS II Type II Employment'!CC23*VLOOKUP('Equation 4 Type II FTE'!$B23,'Equation 3 FTE Conversion'!$B$10:$E$32,4,FALSE)</f>
        <v>0.36883085470973104</v>
      </c>
      <c r="CD23" s="25">
        <f>'RIMS II Type II Employment'!CD23*VLOOKUP('Equation 4 Type II FTE'!$B23,'Equation 3 FTE Conversion'!$B$10:$E$32,4,FALSE)</f>
        <v>0.53393752206875067</v>
      </c>
      <c r="CE23" s="25">
        <f>'RIMS II Type II Employment'!CE23*VLOOKUP('Equation 4 Type II FTE'!$B23,'Equation 3 FTE Conversion'!$B$10:$E$32,4,FALSE)</f>
        <v>0.53786635164606922</v>
      </c>
      <c r="CF23" s="25">
        <f>'RIMS II Type II Employment'!CF23*VLOOKUP('Equation 4 Type II FTE'!$B23,'Equation 3 FTE Conversion'!$B$10:$E$32,4,FALSE)</f>
        <v>0.33155488628102603</v>
      </c>
      <c r="CG23" s="25">
        <f>'RIMS II Type II Employment'!CG23*VLOOKUP('Equation 4 Type II FTE'!$B23,'Equation 3 FTE Conversion'!$B$10:$E$32,4,FALSE)</f>
        <v>0.34113739744521754</v>
      </c>
      <c r="CH23" s="25">
        <f>'RIMS II Type II Employment'!CH23*VLOOKUP('Equation 4 Type II FTE'!$B23,'Equation 3 FTE Conversion'!$B$10:$E$32,4,FALSE)</f>
        <v>0.22346416034894589</v>
      </c>
      <c r="CI23" s="25">
        <f>'RIMS II Type II Employment'!CI23*VLOOKUP('Equation 4 Type II FTE'!$B23,'Equation 3 FTE Conversion'!$B$10:$E$32,4,FALSE)</f>
        <v>0.27118506594661956</v>
      </c>
      <c r="CJ23" s="25">
        <f>'RIMS II Type II Employment'!CJ23*VLOOKUP('Equation 4 Type II FTE'!$B23,'Equation 3 FTE Conversion'!$B$10:$E$32,4,FALSE)</f>
        <v>0.37438871118496209</v>
      </c>
      <c r="CK23" s="25">
        <f>'RIMS II Type II Employment'!CK23*VLOOKUP('Equation 4 Type II FTE'!$B23,'Equation 3 FTE Conversion'!$B$10:$E$32,4,FALSE)</f>
        <v>0.40236964378440132</v>
      </c>
      <c r="CL23" s="25">
        <f>'RIMS II Type II Employment'!CL23*VLOOKUP('Equation 4 Type II FTE'!$B23,'Equation 3 FTE Conversion'!$B$10:$E$32,4,FALSE)</f>
        <v>0.40351954512410426</v>
      </c>
      <c r="CM23" s="25">
        <f>'RIMS II Type II Employment'!CM23*VLOOKUP('Equation 4 Type II FTE'!$B23,'Equation 3 FTE Conversion'!$B$10:$E$32,4,FALSE)</f>
        <v>0.36710600270017657</v>
      </c>
      <c r="CN23" s="25">
        <f>'RIMS II Type II Employment'!CN23*VLOOKUP('Equation 4 Type II FTE'!$B23,'Equation 3 FTE Conversion'!$B$10:$E$32,4,FALSE)</f>
        <v>0.28095922733409495</v>
      </c>
      <c r="CO23" s="25">
        <f>'RIMS II Type II Employment'!CO23*VLOOKUP('Equation 4 Type II FTE'!$B23,'Equation 3 FTE Conversion'!$B$10:$E$32,4,FALSE)</f>
        <v>0.26121925433586046</v>
      </c>
      <c r="CP23" s="25">
        <f>'RIMS II Type II Employment'!CP23*VLOOKUP('Equation 4 Type II FTE'!$B23,'Equation 3 FTE Conversion'!$B$10:$E$32,4,FALSE)</f>
        <v>0.285367182469623</v>
      </c>
      <c r="CQ23" s="25">
        <f>'RIMS II Type II Employment'!CQ23*VLOOKUP('Equation 4 Type II FTE'!$B23,'Equation 3 FTE Conversion'!$B$10:$E$32,4,FALSE)</f>
        <v>0.25240334406480425</v>
      </c>
      <c r="CR23" s="25">
        <f>'RIMS II Type II Employment'!CR23*VLOOKUP('Equation 4 Type II FTE'!$B23,'Equation 3 FTE Conversion'!$B$10:$E$32,4,FALSE)</f>
        <v>0.26006935299615741</v>
      </c>
      <c r="CS23" s="25">
        <f>'RIMS II Type II Employment'!CS23*VLOOKUP('Equation 4 Type II FTE'!$B23,'Equation 3 FTE Conversion'!$B$10:$E$32,4,FALSE)</f>
        <v>0.28479223179977153</v>
      </c>
      <c r="CT23" s="25">
        <f>'RIMS II Type II Employment'!CT23*VLOOKUP('Equation 4 Type II FTE'!$B23,'Equation 3 FTE Conversion'!$B$10:$E$32,4,FALSE)</f>
        <v>0.26294410634541487</v>
      </c>
      <c r="CU23" s="25">
        <f>'RIMS II Type II Employment'!CU23*VLOOKUP('Equation 4 Type II FTE'!$B23,'Equation 3 FTE Conversion'!$B$10:$E$32,4,FALSE)</f>
        <v>0.23160929483850867</v>
      </c>
      <c r="CV23" s="25">
        <f>'RIMS II Type II Employment'!CV23*VLOOKUP('Equation 4 Type II FTE'!$B23,'Equation 3 FTE Conversion'!$B$10:$E$32,4,FALSE)</f>
        <v>0.35867339287568806</v>
      </c>
      <c r="CW23" s="25">
        <f>'RIMS II Type II Employment'!CW23*VLOOKUP('Equation 4 Type II FTE'!$B23,'Equation 3 FTE Conversion'!$B$10:$E$32,4,FALSE)</f>
        <v>0.33922089521237925</v>
      </c>
      <c r="CX23" s="25">
        <f>'RIMS II Type II Employment'!CX23*VLOOKUP('Equation 4 Type II FTE'!$B23,'Equation 3 FTE Conversion'!$B$10:$E$32,4,FALSE)</f>
        <v>0.32436800290788248</v>
      </c>
      <c r="CY23" s="25">
        <f>'RIMS II Type II Employment'!CY23*VLOOKUP('Equation 4 Type II FTE'!$B23,'Equation 3 FTE Conversion'!$B$10:$E$32,4,FALSE)</f>
        <v>0.3284884827084848</v>
      </c>
      <c r="CZ23" s="25">
        <f>'RIMS II Type II Employment'!CZ23*VLOOKUP('Equation 4 Type II FTE'!$B23,'Equation 3 FTE Conversion'!$B$10:$E$32,4,FALSE)</f>
        <v>0.42718834769965724</v>
      </c>
      <c r="DA23" s="25">
        <f>'RIMS II Type II Employment'!DA23*VLOOKUP('Equation 4 Type II FTE'!$B23,'Equation 3 FTE Conversion'!$B$10:$E$32,4,FALSE)</f>
        <v>0.55971447710042577</v>
      </c>
      <c r="DB23" s="25">
        <f>'RIMS II Type II Employment'!DB23*VLOOKUP('Equation 4 Type II FTE'!$B23,'Equation 3 FTE Conversion'!$B$10:$E$32,4,FALSE)</f>
        <v>0.26763953681586872</v>
      </c>
      <c r="DC23" s="25">
        <f>'RIMS II Type II Employment'!DC23*VLOOKUP('Equation 4 Type II FTE'!$B23,'Equation 3 FTE Conversion'!$B$10:$E$32,4,FALSE)</f>
        <v>0.45488180496417074</v>
      </c>
      <c r="DD23" s="25">
        <f>'RIMS II Type II Employment'!DD23*VLOOKUP('Equation 4 Type II FTE'!$B23,'Equation 3 FTE Conversion'!$B$10:$E$32,4,FALSE)</f>
        <v>0.32082247377713158</v>
      </c>
      <c r="DE23" s="25">
        <f>'RIMS II Type II Employment'!DE23*VLOOKUP('Equation 4 Type II FTE'!$B23,'Equation 3 FTE Conversion'!$B$10:$E$32,4,FALSE)</f>
        <v>0.53259597050576379</v>
      </c>
      <c r="DF23" s="25">
        <f>'RIMS II Type II Employment'!DF23*VLOOKUP('Equation 4 Type II FTE'!$B23,'Equation 3 FTE Conversion'!$B$10:$E$32,4,FALSE)</f>
        <v>0.36729765292346034</v>
      </c>
      <c r="DG23" s="25">
        <f>'RIMS II Type II Employment'!DG23*VLOOKUP('Equation 4 Type II FTE'!$B23,'Equation 3 FTE Conversion'!$B$10:$E$32,4,FALSE)</f>
        <v>0.42699669747637348</v>
      </c>
      <c r="DH23" s="25">
        <f>'RIMS II Type II Employment'!DH23*VLOOKUP('Equation 4 Type II FTE'!$B23,'Equation 3 FTE Conversion'!$B$10:$E$32,4,FALSE)</f>
        <v>0.50547746391110182</v>
      </c>
      <c r="DI23" s="25">
        <f>'RIMS II Type II Employment'!DI23*VLOOKUP('Equation 4 Type II FTE'!$B23,'Equation 3 FTE Conversion'!$B$10:$E$32,4,FALSE)</f>
        <v>0.23036356838716379</v>
      </c>
      <c r="DJ23" s="25">
        <f>'RIMS II Type II Employment'!DJ23*VLOOKUP('Equation 4 Type II FTE'!$B23,'Equation 3 FTE Conversion'!$B$10:$E$32,4,FALSE)</f>
        <v>0.32091829888877349</v>
      </c>
      <c r="DK23" s="25">
        <f>'RIMS II Type II Employment'!DK23*VLOOKUP('Equation 4 Type II FTE'!$B23,'Equation 3 FTE Conversion'!$B$10:$E$32,4,FALSE)</f>
        <v>0.44089133866445118</v>
      </c>
      <c r="DL23" s="25">
        <f>'RIMS II Type II Employment'!DL23*VLOOKUP('Equation 4 Type II FTE'!$B23,'Equation 3 FTE Conversion'!$B$10:$E$32,4,FALSE)</f>
        <v>0.47069294838508674</v>
      </c>
      <c r="DM23" s="25">
        <f>'RIMS II Type II Employment'!DM23*VLOOKUP('Equation 4 Type II FTE'!$B23,'Equation 3 FTE Conversion'!$B$10:$E$32,4,FALSE)</f>
        <v>0.15705735798109877</v>
      </c>
      <c r="DN23" s="25">
        <f>'RIMS II Type II Employment'!DN23*VLOOKUP('Equation 4 Type II FTE'!$B23,'Equation 3 FTE Conversion'!$B$10:$E$32,4,FALSE)</f>
        <v>0.82313770900405026</v>
      </c>
      <c r="DO23" s="25">
        <f>'RIMS II Type II Employment'!DO23*VLOOKUP('Equation 4 Type II FTE'!$B23,'Equation 3 FTE Conversion'!$B$10:$E$32,4,FALSE)</f>
        <v>0.30309482812337735</v>
      </c>
      <c r="DP23" s="25">
        <f>'RIMS II Type II Employment'!DP23*VLOOKUP('Equation 4 Type II FTE'!$B23,'Equation 3 FTE Conversion'!$B$10:$E$32,4,FALSE)</f>
        <v>0.28900853671201576</v>
      </c>
      <c r="DQ23" s="25">
        <f>'RIMS II Type II Employment'!DQ23*VLOOKUP('Equation 4 Type II FTE'!$B23,'Equation 3 FTE Conversion'!$B$10:$E$32,4,FALSE)</f>
        <v>0.28153417800394642</v>
      </c>
      <c r="DR23" s="25">
        <f>'RIMS II Type II Employment'!DR23*VLOOKUP('Equation 4 Type II FTE'!$B23,'Equation 3 FTE Conversion'!$B$10:$E$32,4,FALSE)</f>
        <v>0.40725672447813893</v>
      </c>
      <c r="DS23" s="25">
        <f>'RIMS II Type II Employment'!DS23*VLOOKUP('Equation 4 Type II FTE'!$B23,'Equation 3 FTE Conversion'!$B$10:$E$32,4,FALSE)</f>
        <v>0.32590120469415312</v>
      </c>
      <c r="DT23" s="25">
        <f>'RIMS II Type II Employment'!DT23*VLOOKUP('Equation 4 Type II FTE'!$B23,'Equation 3 FTE Conversion'!$B$10:$E$32,4,FALSE)</f>
        <v>0.32398470246131478</v>
      </c>
      <c r="DU23" s="25">
        <f>'RIMS II Type II Employment'!DU23*VLOOKUP('Equation 4 Type II FTE'!$B23,'Equation 3 FTE Conversion'!$B$10:$E$32,4,FALSE)</f>
        <v>0.35560698930314671</v>
      </c>
      <c r="DV23" s="25">
        <f>'RIMS II Type II Employment'!DV23*VLOOKUP('Equation 4 Type II FTE'!$B23,'Equation 3 FTE Conversion'!$B$10:$E$32,4,FALSE)</f>
        <v>0.27703039775677646</v>
      </c>
      <c r="DW23" s="25">
        <f>'RIMS II Type II Employment'!DW23*VLOOKUP('Equation 4 Type II FTE'!$B23,'Equation 3 FTE Conversion'!$B$10:$E$32,4,FALSE)</f>
        <v>0.18992537127427561</v>
      </c>
      <c r="DX23" s="25">
        <f>'RIMS II Type II Employment'!DX23*VLOOKUP('Equation 4 Type II FTE'!$B23,'Equation 3 FTE Conversion'!$B$10:$E$32,4,FALSE)</f>
        <v>0.23841287776508463</v>
      </c>
      <c r="DY23" s="25">
        <f>'RIMS II Type II Employment'!DY23*VLOOKUP('Equation 4 Type II FTE'!$B23,'Equation 3 FTE Conversion'!$B$10:$E$32,4,FALSE)</f>
        <v>0.19577070308443245</v>
      </c>
      <c r="DZ23" s="25">
        <f>'RIMS II Type II Employment'!DZ23*VLOOKUP('Equation 4 Type II FTE'!$B23,'Equation 3 FTE Conversion'!$B$10:$E$32,4,FALSE)</f>
        <v>0.24789956381763423</v>
      </c>
      <c r="EA23" s="25">
        <f>'RIMS II Type II Employment'!EA23*VLOOKUP('Equation 4 Type II FTE'!$B23,'Equation 3 FTE Conversion'!$B$10:$E$32,4,FALSE)</f>
        <v>0.26284828123377296</v>
      </c>
      <c r="EB23" s="25">
        <f>'RIMS II Type II Employment'!EB23*VLOOKUP('Equation 4 Type II FTE'!$B23,'Equation 3 FTE Conversion'!$B$10:$E$32,4,FALSE)</f>
        <v>0.17286850140201476</v>
      </c>
      <c r="EC23" s="25">
        <f>'RIMS II Type II Employment'!EC23*VLOOKUP('Equation 4 Type II FTE'!$B23,'Equation 3 FTE Conversion'!$B$10:$E$32,4,FALSE)</f>
        <v>0.18110946100321945</v>
      </c>
      <c r="ED23" s="25">
        <f>'RIMS II Type II Employment'!ED23*VLOOKUP('Equation 4 Type II FTE'!$B23,'Equation 3 FTE Conversion'!$B$10:$E$32,4,FALSE)</f>
        <v>0.19184187350711393</v>
      </c>
      <c r="EE23" s="25">
        <f>'RIMS II Type II Employment'!EE23*VLOOKUP('Equation 4 Type II FTE'!$B23,'Equation 3 FTE Conversion'!$B$10:$E$32,4,FALSE)</f>
        <v>0.23668802575553016</v>
      </c>
      <c r="EF23" s="25">
        <f>'RIMS II Type II Employment'!EF23*VLOOKUP('Equation 4 Type II FTE'!$B23,'Equation 3 FTE Conversion'!$B$10:$E$32,4,FALSE)</f>
        <v>0.20602399003011734</v>
      </c>
      <c r="EG23" s="25">
        <f>'RIMS II Type II Employment'!EG23*VLOOKUP('Equation 4 Type II FTE'!$B23,'Equation 3 FTE Conversion'!$B$10:$E$32,4,FALSE)</f>
        <v>0.46379354034686882</v>
      </c>
      <c r="EH23" s="25">
        <f>'RIMS II Type II Employment'!EH23*VLOOKUP('Equation 4 Type II FTE'!$B23,'Equation 3 FTE Conversion'!$B$10:$E$32,4,FALSE)</f>
        <v>0.159069685325579</v>
      </c>
      <c r="EI23" s="25">
        <f>'RIMS II Type II Employment'!EI23*VLOOKUP('Equation 4 Type II FTE'!$B23,'Equation 3 FTE Conversion'!$B$10:$E$32,4,FALSE)</f>
        <v>0.16031541177692388</v>
      </c>
      <c r="EJ23" s="25">
        <f>'RIMS II Type II Employment'!EJ23*VLOOKUP('Equation 4 Type II FTE'!$B23,'Equation 3 FTE Conversion'!$B$10:$E$32,4,FALSE)</f>
        <v>0.1731559767369405</v>
      </c>
      <c r="EK23" s="25">
        <f>'RIMS II Type II Employment'!EK23*VLOOKUP('Equation 4 Type II FTE'!$B23,'Equation 3 FTE Conversion'!$B$10:$E$32,4,FALSE)</f>
        <v>0.34487457679925226</v>
      </c>
      <c r="EL23" s="25">
        <f>'RIMS II Type II Employment'!EL23*VLOOKUP('Equation 4 Type II FTE'!$B23,'Equation 3 FTE Conversion'!$B$10:$E$32,4,FALSE)</f>
        <v>0.26831031259736215</v>
      </c>
      <c r="EM23" s="25">
        <f>'RIMS II Type II Employment'!EM23*VLOOKUP('Equation 4 Type II FTE'!$B23,'Equation 3 FTE Conversion'!$B$10:$E$32,4,FALSE)</f>
        <v>0.23755045176030742</v>
      </c>
      <c r="EN23" s="25">
        <f>'RIMS II Type II Employment'!EN23*VLOOKUP('Equation 4 Type II FTE'!$B23,'Equation 3 FTE Conversion'!$B$10:$E$32,4,FALSE)</f>
        <v>0.2845047564648458</v>
      </c>
      <c r="EO23" s="25">
        <f>'RIMS II Type II Employment'!EO23*VLOOKUP('Equation 4 Type II FTE'!$B23,'Equation 3 FTE Conversion'!$B$10:$E$32,4,FALSE)</f>
        <v>0.29677037075501089</v>
      </c>
      <c r="EP23" s="25">
        <f>'RIMS II Type II Employment'!EP23*VLOOKUP('Equation 4 Type II FTE'!$B23,'Equation 3 FTE Conversion'!$B$10:$E$32,4,FALSE)</f>
        <v>0.36451872468584484</v>
      </c>
      <c r="EQ23" s="25">
        <f>'RIMS II Type II Employment'!EQ23*VLOOKUP('Equation 4 Type II FTE'!$B23,'Equation 3 FTE Conversion'!$B$10:$E$32,4,FALSE)</f>
        <v>0.26141090455914423</v>
      </c>
      <c r="ER23" s="25">
        <f>'RIMS II Type II Employment'!ER23*VLOOKUP('Equation 4 Type II FTE'!$B23,'Equation 3 FTE Conversion'!$B$10:$E$32,4,FALSE)</f>
        <v>0.25499062207913598</v>
      </c>
      <c r="ES23" s="25">
        <f>'RIMS II Type II Employment'!ES23*VLOOKUP('Equation 4 Type II FTE'!$B23,'Equation 3 FTE Conversion'!$B$10:$E$32,4,FALSE)</f>
        <v>0.2387961782116523</v>
      </c>
      <c r="ET23" s="25">
        <f>'RIMS II Type II Employment'!ET23*VLOOKUP('Equation 4 Type II FTE'!$B23,'Equation 3 FTE Conversion'!$B$10:$E$32,4,FALSE)</f>
        <v>0.32398470246131478</v>
      </c>
      <c r="EU23" s="25">
        <f>'RIMS II Type II Employment'!EU23*VLOOKUP('Equation 4 Type II FTE'!$B23,'Equation 3 FTE Conversion'!$B$10:$E$32,4,FALSE)</f>
        <v>0.29571629452694981</v>
      </c>
      <c r="EV23" s="25">
        <f>'RIMS II Type II Employment'!EV23*VLOOKUP('Equation 4 Type II FTE'!$B23,'Equation 3 FTE Conversion'!$B$10:$E$32,4,FALSE)</f>
        <v>0.44194541489251221</v>
      </c>
      <c r="EW23" s="25">
        <f>'RIMS II Type II Employment'!EW23*VLOOKUP('Equation 4 Type II FTE'!$B23,'Equation 3 FTE Conversion'!$B$10:$E$32,4,FALSE)</f>
        <v>0.20726971648146225</v>
      </c>
      <c r="EX23" s="25">
        <f>'RIMS II Type II Employment'!EX23*VLOOKUP('Equation 4 Type II FTE'!$B23,'Equation 3 FTE Conversion'!$B$10:$E$32,4,FALSE)</f>
        <v>0.33672944230968949</v>
      </c>
      <c r="EY23" s="25">
        <f>'RIMS II Type II Employment'!EY23*VLOOKUP('Equation 4 Type II FTE'!$B23,'Equation 3 FTE Conversion'!$B$10:$E$32,4,FALSE)</f>
        <v>0.54601148613563188</v>
      </c>
      <c r="EZ23" s="25">
        <f>'RIMS II Type II Employment'!EZ23*VLOOKUP('Equation 4 Type II FTE'!$B23,'Equation 3 FTE Conversion'!$B$10:$E$32,4,FALSE)</f>
        <v>0.90583478035102305</v>
      </c>
      <c r="FA23" s="25">
        <f>'RIMS II Type II Employment'!FA23*VLOOKUP('Equation 4 Type II FTE'!$B23,'Equation 3 FTE Conversion'!$B$10:$E$32,4,FALSE)</f>
        <v>0.27894689998961475</v>
      </c>
      <c r="FB23" s="25">
        <f>'RIMS II Type II Employment'!FB23*VLOOKUP('Equation 4 Type II FTE'!$B23,'Equation 3 FTE Conversion'!$B$10:$E$32,4,FALSE)</f>
        <v>0.50509416346453428</v>
      </c>
      <c r="FC23" s="25">
        <f>'RIMS II Type II Employment'!FC23*VLOOKUP('Equation 4 Type II FTE'!$B23,'Equation 3 FTE Conversion'!$B$10:$E$32,4,FALSE)</f>
        <v>0.31478549174369097</v>
      </c>
      <c r="FD23" s="25">
        <f>'RIMS II Type II Employment'!FD23*VLOOKUP('Equation 4 Type II FTE'!$B23,'Equation 3 FTE Conversion'!$B$10:$E$32,4,FALSE)</f>
        <v>0.25709877453525809</v>
      </c>
      <c r="FE23" s="25">
        <f>'RIMS II Type II Employment'!FE23*VLOOKUP('Equation 4 Type II FTE'!$B23,'Equation 3 FTE Conversion'!$B$10:$E$32,4,FALSE)</f>
        <v>0.23486734863433381</v>
      </c>
      <c r="FF23" s="25">
        <f>'RIMS II Type II Employment'!FF23*VLOOKUP('Equation 4 Type II FTE'!$B23,'Equation 3 FTE Conversion'!$B$10:$E$32,4,FALSE)</f>
        <v>0.19548322774950669</v>
      </c>
      <c r="FG23" s="25">
        <f>'RIMS II Type II Employment'!FG23*VLOOKUP('Equation 4 Type II FTE'!$B23,'Equation 3 FTE Conversion'!$B$10:$E$32,4,FALSE)</f>
        <v>0.40083644199813068</v>
      </c>
      <c r="FH23" s="25">
        <f>'RIMS II Type II Employment'!FH23*VLOOKUP('Equation 4 Type II FTE'!$B23,'Equation 3 FTE Conversion'!$B$10:$E$32,4,FALSE)</f>
        <v>0.33030915982968118</v>
      </c>
      <c r="FI23" s="25">
        <f>'RIMS II Type II Employment'!FI23*VLOOKUP('Equation 4 Type II FTE'!$B23,'Equation 3 FTE Conversion'!$B$10:$E$32,4,FALSE)</f>
        <v>0.41032312805068027</v>
      </c>
      <c r="FJ23" s="25">
        <f>'RIMS II Type II Employment'!FJ23*VLOOKUP('Equation 4 Type II FTE'!$B23,'Equation 3 FTE Conversion'!$B$10:$E$32,4,FALSE)</f>
        <v>0.45986471076955032</v>
      </c>
      <c r="FK23" s="25">
        <f>'RIMS II Type II Employment'!FK23*VLOOKUP('Equation 4 Type II FTE'!$B23,'Equation 3 FTE Conversion'!$B$10:$E$32,4,FALSE)</f>
        <v>0.57140514072073945</v>
      </c>
      <c r="FL23" s="25">
        <f>'RIMS II Type II Employment'!FL23*VLOOKUP('Equation 4 Type II FTE'!$B23,'Equation 3 FTE Conversion'!$B$10:$E$32,4,FALSE)</f>
        <v>0.29830357254128159</v>
      </c>
      <c r="FM23" s="25">
        <f>'RIMS II Type II Employment'!FM23*VLOOKUP('Equation 4 Type II FTE'!$B23,'Equation 3 FTE Conversion'!$B$10:$E$32,4,FALSE)</f>
        <v>0.43188377817011114</v>
      </c>
      <c r="FN23" s="25">
        <f>'RIMS II Type II Employment'!FN23*VLOOKUP('Equation 4 Type II FTE'!$B23,'Equation 3 FTE Conversion'!$B$10:$E$32,4,FALSE)</f>
        <v>0.39441615951812237</v>
      </c>
      <c r="FO23" s="25">
        <f>'RIMS II Type II Employment'!FO23*VLOOKUP('Equation 4 Type II FTE'!$B23,'Equation 3 FTE Conversion'!$B$10:$E$32,4,FALSE)</f>
        <v>0.39393703395991281</v>
      </c>
      <c r="FP23" s="25">
        <f>'RIMS II Type II Employment'!FP23*VLOOKUP('Equation 4 Type II FTE'!$B23,'Equation 3 FTE Conversion'!$B$10:$E$32,4,FALSE)</f>
        <v>0.39039150482916191</v>
      </c>
      <c r="FQ23" s="25">
        <f>'RIMS II Type II Employment'!FQ23*VLOOKUP('Equation 4 Type II FTE'!$B23,'Equation 3 FTE Conversion'!$B$10:$E$32,4,FALSE)</f>
        <v>0.40246546889604318</v>
      </c>
      <c r="FR23" s="25">
        <f>'RIMS II Type II Employment'!FR23*VLOOKUP('Equation 4 Type II FTE'!$B23,'Equation 3 FTE Conversion'!$B$10:$E$32,4,FALSE)</f>
        <v>0.32628450514072077</v>
      </c>
      <c r="FS23" s="25">
        <f>'RIMS II Type II Employment'!FS23*VLOOKUP('Equation 4 Type II FTE'!$B23,'Equation 3 FTE Conversion'!$B$10:$E$32,4,FALSE)</f>
        <v>0.52138443244365984</v>
      </c>
      <c r="FT23" s="25">
        <f>'RIMS II Type II Employment'!FT23*VLOOKUP('Equation 4 Type II FTE'!$B23,'Equation 3 FTE Conversion'!$B$10:$E$32,4,FALSE)</f>
        <v>0.32647615536400459</v>
      </c>
      <c r="FU23" s="25">
        <f>'RIMS II Type II Employment'!FU23*VLOOKUP('Equation 4 Type II FTE'!$B23,'Equation 3 FTE Conversion'!$B$10:$E$32,4,FALSE)</f>
        <v>0.5242591857929173</v>
      </c>
      <c r="FV23" s="25">
        <f>'RIMS II Type II Employment'!FV23*VLOOKUP('Equation 4 Type II FTE'!$B23,'Equation 3 FTE Conversion'!$B$10:$E$32,4,FALSE)</f>
        <v>0.52042618132724061</v>
      </c>
      <c r="FW23" s="25">
        <f>'RIMS II Type II Employment'!FW23*VLOOKUP('Equation 4 Type II FTE'!$B23,'Equation 3 FTE Conversion'!$B$10:$E$32,4,FALSE)</f>
        <v>0.41703088586561426</v>
      </c>
      <c r="FX23" s="25">
        <f>'RIMS II Type II Employment'!FX23*VLOOKUP('Equation 4 Type II FTE'!$B23,'Equation 3 FTE Conversion'!$B$10:$E$32,4,FALSE)</f>
        <v>0.38071316855332848</v>
      </c>
      <c r="FY23" s="25">
        <f>'RIMS II Type II Employment'!FY23*VLOOKUP('Equation 4 Type II FTE'!$B23,'Equation 3 FTE Conversion'!$B$10:$E$32,4,FALSE)</f>
        <v>0.42268456745248728</v>
      </c>
      <c r="FZ23" s="25">
        <f>'RIMS II Type II Employment'!FZ23*VLOOKUP('Equation 4 Type II FTE'!$B23,'Equation 3 FTE Conversion'!$B$10:$E$32,4,FALSE)</f>
        <v>0.22336833523730398</v>
      </c>
      <c r="GA23" s="25">
        <f>'RIMS II Type II Employment'!GA23*VLOOKUP('Equation 4 Type II FTE'!$B23,'Equation 3 FTE Conversion'!$B$10:$E$32,4,FALSE)</f>
        <v>0.18494246546889606</v>
      </c>
      <c r="GB23" s="25">
        <f>'RIMS II Type II Employment'!GB23*VLOOKUP('Equation 4 Type II FTE'!$B23,'Equation 3 FTE Conversion'!$B$10:$E$32,4,FALSE)</f>
        <v>0.1929917748468169</v>
      </c>
      <c r="GC23" s="25">
        <f>'RIMS II Type II Employment'!GC23*VLOOKUP('Equation 4 Type II FTE'!$B23,'Equation 3 FTE Conversion'!$B$10:$E$32,4,FALSE)</f>
        <v>0.17191025028559562</v>
      </c>
      <c r="GD23" s="25">
        <f>'RIMS II Type II Employment'!GD23*VLOOKUP('Equation 4 Type II FTE'!$B23,'Equation 3 FTE Conversion'!$B$10:$E$32,4,FALSE)</f>
        <v>0.20928204382594248</v>
      </c>
      <c r="GE23" s="25">
        <f>'RIMS II Type II Employment'!GE23*VLOOKUP('Equation 4 Type II FTE'!$B23,'Equation 3 FTE Conversion'!$B$10:$E$32,4,FALSE)</f>
        <v>0.12735157337210509</v>
      </c>
      <c r="GF23" s="25">
        <f>'RIMS II Type II Employment'!GF23*VLOOKUP('Equation 4 Type II FTE'!$B23,'Equation 3 FTE Conversion'!$B$10:$E$32,4,FALSE)</f>
        <v>0.2393711288815038</v>
      </c>
      <c r="GG23" s="25">
        <f>'RIMS II Type II Employment'!GG23*VLOOKUP('Equation 4 Type II FTE'!$B23,'Equation 3 FTE Conversion'!$B$10:$E$32,4,FALSE)</f>
        <v>0.38579189947035003</v>
      </c>
      <c r="GH23" s="25">
        <f>'RIMS II Type II Employment'!GH23*VLOOKUP('Equation 4 Type II FTE'!$B23,'Equation 3 FTE Conversion'!$B$10:$E$32,4,FALSE)</f>
        <v>0.23764627687194934</v>
      </c>
      <c r="GI23" s="25">
        <f>'RIMS II Type II Employment'!GI23*VLOOKUP('Equation 4 Type II FTE'!$B23,'Equation 3 FTE Conversion'!$B$10:$E$32,4,FALSE)</f>
        <v>0.29035008827500258</v>
      </c>
      <c r="GJ23" s="25">
        <f>'RIMS II Type II Employment'!GJ23*VLOOKUP('Equation 4 Type II FTE'!$B23,'Equation 3 FTE Conversion'!$B$10:$E$32,4,FALSE)</f>
        <v>0.36538115069062205</v>
      </c>
      <c r="GK23" s="25">
        <f>'RIMS II Type II Employment'!GK23*VLOOKUP('Equation 4 Type II FTE'!$B23,'Equation 3 FTE Conversion'!$B$10:$E$32,4,FALSE)</f>
        <v>0.33347138851386438</v>
      </c>
      <c r="GL23" s="25">
        <f>'RIMS II Type II Employment'!GL23*VLOOKUP('Equation 4 Type II FTE'!$B23,'Equation 3 FTE Conversion'!$B$10:$E$32,4,FALSE)</f>
        <v>0.36911833004465677</v>
      </c>
      <c r="GM23" s="25">
        <f>'RIMS II Type II Employment'!GM23*VLOOKUP('Equation 4 Type II FTE'!$B23,'Equation 3 FTE Conversion'!$B$10:$E$32,4,FALSE)</f>
        <v>0.32360140201474713</v>
      </c>
      <c r="GN23" s="25">
        <f>'RIMS II Type II Employment'!GN23*VLOOKUP('Equation 4 Type II FTE'!$B23,'Equation 3 FTE Conversion'!$B$10:$E$32,4,FALSE)</f>
        <v>0.21254009762176759</v>
      </c>
      <c r="GO23" s="25">
        <f>'RIMS II Type II Employment'!GO23*VLOOKUP('Equation 4 Type II FTE'!$B23,'Equation 3 FTE Conversion'!$B$10:$E$32,4,FALSE)</f>
        <v>0.16501084224737772</v>
      </c>
      <c r="GP23" s="25">
        <f>'RIMS II Type II Employment'!GP23*VLOOKUP('Equation 4 Type II FTE'!$B23,'Equation 3 FTE Conversion'!$B$10:$E$32,4,FALSE)</f>
        <v>0.28153417800394642</v>
      </c>
      <c r="GQ23" s="25">
        <f>'RIMS II Type II Employment'!GQ23*VLOOKUP('Equation 4 Type II FTE'!$B23,'Equation 3 FTE Conversion'!$B$10:$E$32,4,FALSE)</f>
        <v>0.37860501609720637</v>
      </c>
      <c r="GR23" s="25">
        <f>'RIMS II Type II Employment'!GR23*VLOOKUP('Equation 4 Type II FTE'!$B23,'Equation 3 FTE Conversion'!$B$10:$E$32,4,FALSE)</f>
        <v>0.31564791774846818</v>
      </c>
      <c r="GS23" s="25">
        <f>'RIMS II Type II Employment'!GS23*VLOOKUP('Equation 4 Type II FTE'!$B23,'Equation 3 FTE Conversion'!$B$10:$E$32,4,FALSE)</f>
        <v>0.26054847855436702</v>
      </c>
      <c r="GT23" s="25">
        <f>'RIMS II Type II Employment'!GT23*VLOOKUP('Equation 4 Type II FTE'!$B23,'Equation 3 FTE Conversion'!$B$10:$E$32,4,FALSE)</f>
        <v>0.26965186416034892</v>
      </c>
      <c r="GU23" s="25">
        <f>'RIMS II Type II Employment'!GU23*VLOOKUP('Equation 4 Type II FTE'!$B23,'Equation 3 FTE Conversion'!$B$10:$E$32,4,FALSE)</f>
        <v>0.18973372105099182</v>
      </c>
      <c r="GV23" s="25">
        <f>'RIMS II Type II Employment'!GV23*VLOOKUP('Equation 4 Type II FTE'!$B23,'Equation 3 FTE Conversion'!$B$10:$E$32,4,FALSE)</f>
        <v>0.33787934364939248</v>
      </c>
      <c r="GW23" s="25">
        <f>'RIMS II Type II Employment'!GW23*VLOOKUP('Equation 4 Type II FTE'!$B23,'Equation 3 FTE Conversion'!$B$10:$E$32,4,FALSE)</f>
        <v>0.31229403884100115</v>
      </c>
      <c r="GX23" s="25">
        <f>'RIMS II Type II Employment'!GX23*VLOOKUP('Equation 4 Type II FTE'!$B23,'Equation 3 FTE Conversion'!$B$10:$E$32,4,FALSE)</f>
        <v>0.25575722297227127</v>
      </c>
      <c r="GY23" s="25">
        <f>'RIMS II Type II Employment'!GY23*VLOOKUP('Equation 4 Type II FTE'!$B23,'Equation 3 FTE Conversion'!$B$10:$E$32,4,FALSE)</f>
        <v>0.19778303042891265</v>
      </c>
      <c r="GZ23" s="25">
        <f>'RIMS II Type II Employment'!GZ23*VLOOKUP('Equation 4 Type II FTE'!$B23,'Equation 3 FTE Conversion'!$B$10:$E$32,4,FALSE)</f>
        <v>0.30894015993353413</v>
      </c>
      <c r="HA23" s="25">
        <f>'RIMS II Type II Employment'!HA23*VLOOKUP('Equation 4 Type II FTE'!$B23,'Equation 3 FTE Conversion'!$B$10:$E$32,4,FALSE)</f>
        <v>0.18676314259009241</v>
      </c>
      <c r="HB23" s="25">
        <f>'RIMS II Type II Employment'!HB23*VLOOKUP('Equation 4 Type II FTE'!$B23,'Equation 3 FTE Conversion'!$B$10:$E$32,4,FALSE)</f>
        <v>0.16319016512618134</v>
      </c>
      <c r="HC23" s="25">
        <f>'RIMS II Type II Employment'!HC23*VLOOKUP('Equation 4 Type II FTE'!$B23,'Equation 3 FTE Conversion'!$B$10:$E$32,4,FALSE)</f>
        <v>0.18110946100321945</v>
      </c>
      <c r="HD23" s="25">
        <f>'RIMS II Type II Employment'!HD23*VLOOKUP('Equation 4 Type II FTE'!$B23,'Equation 3 FTE Conversion'!$B$10:$E$32,4,FALSE)</f>
        <v>0.26677711081109146</v>
      </c>
      <c r="HE23" s="25">
        <f>'RIMS II Type II Employment'!HE23*VLOOKUP('Equation 4 Type II FTE'!$B23,'Equation 3 FTE Conversion'!$B$10:$E$32,4,FALSE)</f>
        <v>0.35685271575449168</v>
      </c>
      <c r="HF23" s="25">
        <f>'RIMS II Type II Employment'!HF23*VLOOKUP('Equation 4 Type II FTE'!$B23,'Equation 3 FTE Conversion'!$B$10:$E$32,4,FALSE)</f>
        <v>0.18570906636203136</v>
      </c>
      <c r="HG23" s="25">
        <f>'RIMS II Type II Employment'!HG23*VLOOKUP('Equation 4 Type II FTE'!$B23,'Equation 3 FTE Conversion'!$B$10:$E$32,4,FALSE)</f>
        <v>0.37218473361719806</v>
      </c>
      <c r="HH23" s="25">
        <f>'RIMS II Type II Employment'!HH23*VLOOKUP('Equation 4 Type II FTE'!$B23,'Equation 3 FTE Conversion'!$B$10:$E$32,4,FALSE)</f>
        <v>0.36825590403987951</v>
      </c>
      <c r="HI23" s="25">
        <f>'RIMS II Type II Employment'!HI23*VLOOKUP('Equation 4 Type II FTE'!$B23,'Equation 3 FTE Conversion'!$B$10:$E$32,4,FALSE)</f>
        <v>0.40744837470142281</v>
      </c>
      <c r="HJ23" s="25">
        <f>'RIMS II Type II Employment'!HJ23*VLOOKUP('Equation 4 Type II FTE'!$B23,'Equation 3 FTE Conversion'!$B$10:$E$32,4,FALSE)</f>
        <v>0.37937161699034166</v>
      </c>
      <c r="HK23" s="25">
        <f>'RIMS II Type II Employment'!HK23*VLOOKUP('Equation 4 Type II FTE'!$B23,'Equation 3 FTE Conversion'!$B$10:$E$32,4,FALSE)</f>
        <v>0</v>
      </c>
      <c r="HL23" s="25">
        <f>'RIMS II Type II Employment'!HL23*VLOOKUP('Equation 4 Type II FTE'!$B23,'Equation 3 FTE Conversion'!$B$10:$E$32,4,FALSE)</f>
        <v>0.258344500986603</v>
      </c>
      <c r="HM23" s="25">
        <f>'RIMS II Type II Employment'!HM23*VLOOKUP('Equation 4 Type II FTE'!$B23,'Equation 3 FTE Conversion'!$B$10:$E$32,4,FALSE)</f>
        <v>0.2960037698618756</v>
      </c>
      <c r="HN23" s="25">
        <f>'RIMS II Type II Employment'!HN23*VLOOKUP('Equation 4 Type II FTE'!$B23,'Equation 3 FTE Conversion'!$B$10:$E$32,4,FALSE)</f>
        <v>0.23793375220687507</v>
      </c>
      <c r="HO23" s="25">
        <f>'RIMS II Type II Employment'!HO23*VLOOKUP('Equation 4 Type II FTE'!$B23,'Equation 3 FTE Conversion'!$B$10:$E$32,4,FALSE)</f>
        <v>0.23036356838716379</v>
      </c>
      <c r="HP23" s="25">
        <f>'RIMS II Type II Employment'!HP23*VLOOKUP('Equation 4 Type II FTE'!$B23,'Equation 3 FTE Conversion'!$B$10:$E$32,4,FALSE)</f>
        <v>0.29504551874545643</v>
      </c>
      <c r="HQ23" s="25">
        <f>'RIMS II Type II Employment'!HQ23*VLOOKUP('Equation 4 Type II FTE'!$B23,'Equation 3 FTE Conversion'!$B$10:$E$32,4,FALSE)</f>
        <v>0.2482828642642019</v>
      </c>
      <c r="HR23" s="25">
        <f>'RIMS II Type II Employment'!HR23*VLOOKUP('Equation 4 Type II FTE'!$B23,'Equation 3 FTE Conversion'!$B$10:$E$32,4,FALSE)</f>
        <v>0.29494969363381457</v>
      </c>
      <c r="HS23" s="25">
        <f>'RIMS II Type II Employment'!HS23*VLOOKUP('Equation 4 Type II FTE'!$B23,'Equation 3 FTE Conversion'!$B$10:$E$32,4,FALSE)</f>
        <v>0.37525113718973935</v>
      </c>
      <c r="HT23" s="25">
        <f>'RIMS II Type II Employment'!HT23*VLOOKUP('Equation 4 Type II FTE'!$B23,'Equation 3 FTE Conversion'!$B$10:$E$32,4,FALSE)</f>
        <v>0.44367026690206668</v>
      </c>
      <c r="HU23" s="25">
        <f>'RIMS II Type II Employment'!HU23*VLOOKUP('Equation 4 Type II FTE'!$B23,'Equation 3 FTE Conversion'!$B$10:$E$32,4,FALSE)</f>
        <v>0.1469957212586977</v>
      </c>
      <c r="HV23" s="25">
        <f>'RIMS II Type II Employment'!HV23*VLOOKUP('Equation 4 Type II FTE'!$B23,'Equation 3 FTE Conversion'!$B$10:$E$32,4,FALSE)</f>
        <v>0.25863197632152868</v>
      </c>
      <c r="HW23" s="25">
        <f>'RIMS II Type II Employment'!HW23*VLOOKUP('Equation 4 Type II FTE'!$B23,'Equation 3 FTE Conversion'!$B$10:$E$32,4,FALSE)</f>
        <v>0.2781802990964794</v>
      </c>
      <c r="HX23" s="25">
        <f>'RIMS II Type II Employment'!HX23*VLOOKUP('Equation 4 Type II FTE'!$B23,'Equation 3 FTE Conversion'!$B$10:$E$32,4,FALSE)</f>
        <v>0.20171186000623118</v>
      </c>
      <c r="HY23" s="25">
        <f>'RIMS II Type II Employment'!HY23*VLOOKUP('Equation 4 Type II FTE'!$B23,'Equation 3 FTE Conversion'!$B$10:$E$32,4,FALSE)</f>
        <v>0.13674243431301278</v>
      </c>
      <c r="HZ23" s="25">
        <f>'RIMS II Type II Employment'!HZ23*VLOOKUP('Equation 4 Type II FTE'!$B23,'Equation 3 FTE Conversion'!$B$10:$E$32,4,FALSE)</f>
        <v>0.2928415411776924</v>
      </c>
      <c r="IA23" s="25">
        <f>'RIMS II Type II Employment'!IA23*VLOOKUP('Equation 4 Type II FTE'!$B23,'Equation 3 FTE Conversion'!$B$10:$E$32,4,FALSE)</f>
        <v>0.25096596739017552</v>
      </c>
      <c r="IB23" s="25">
        <f>'RIMS II Type II Employment'!IB23*VLOOKUP('Equation 4 Type II FTE'!$B23,'Equation 3 FTE Conversion'!$B$10:$E$32,4,FALSE)</f>
        <v>0.28191747845051407</v>
      </c>
      <c r="IC23" s="25">
        <f>'RIMS II Type II Employment'!IC23*VLOOKUP('Equation 4 Type II FTE'!$B23,'Equation 3 FTE Conversion'!$B$10:$E$32,4,FALSE)</f>
        <v>0.2171397029805795</v>
      </c>
      <c r="ID23" s="25">
        <f>'RIMS II Type II Employment'!ID23*VLOOKUP('Equation 4 Type II FTE'!$B23,'Equation 3 FTE Conversion'!$B$10:$E$32,4,FALSE)</f>
        <v>0.1993162322151833</v>
      </c>
      <c r="IE23" s="25">
        <f>'RIMS II Type II Employment'!IE23*VLOOKUP('Equation 4 Type II FTE'!$B23,'Equation 3 FTE Conversion'!$B$10:$E$32,4,FALSE)</f>
        <v>0.27568884619378964</v>
      </c>
      <c r="IF23" s="25">
        <f>'RIMS II Type II Employment'!IF23*VLOOKUP('Equation 4 Type II FTE'!$B23,'Equation 3 FTE Conversion'!$B$10:$E$32,4,FALSE)</f>
        <v>0.39978236577006959</v>
      </c>
      <c r="IG23" s="25">
        <f>'RIMS II Type II Employment'!IG23*VLOOKUP('Equation 4 Type II FTE'!$B23,'Equation 3 FTE Conversion'!$B$10:$E$32,4,FALSE)</f>
        <v>0.41645593519576279</v>
      </c>
      <c r="IH23" s="25">
        <f>'RIMS II Type II Employment'!IH23*VLOOKUP('Equation 4 Type II FTE'!$B23,'Equation 3 FTE Conversion'!$B$10:$E$32,4,FALSE)</f>
        <v>0.41156885450202513</v>
      </c>
      <c r="II23" s="25">
        <f>'RIMS II Type II Employment'!II23*VLOOKUP('Equation 4 Type II FTE'!$B23,'Equation 3 FTE Conversion'!$B$10:$E$32,4,FALSE)</f>
        <v>0.24837868937584379</v>
      </c>
      <c r="IJ23" s="25">
        <f>'RIMS II Type II Employment'!IJ23*VLOOKUP('Equation 4 Type II FTE'!$B23,'Equation 3 FTE Conversion'!$B$10:$E$32,4,FALSE)</f>
        <v>0.23151346972686676</v>
      </c>
      <c r="IK23" s="25">
        <f>'RIMS II Type II Employment'!IK23*VLOOKUP('Equation 4 Type II FTE'!$B23,'Equation 3 FTE Conversion'!$B$10:$E$32,4,FALSE)</f>
        <v>0.18283431301277392</v>
      </c>
      <c r="IL23" s="25">
        <f>'RIMS II Type II Employment'!IL23*VLOOKUP('Equation 4 Type II FTE'!$B23,'Equation 3 FTE Conversion'!$B$10:$E$32,4,FALSE)</f>
        <v>0.19251264928860734</v>
      </c>
      <c r="IM23" s="25">
        <f>'RIMS II Type II Employment'!IM23*VLOOKUP('Equation 4 Type II FTE'!$B23,'Equation 3 FTE Conversion'!$B$10:$E$32,4,FALSE)</f>
        <v>0.24483316024509297</v>
      </c>
      <c r="IN23" s="25">
        <f>'RIMS II Type II Employment'!IN23*VLOOKUP('Equation 4 Type II FTE'!$B23,'Equation 3 FTE Conversion'!$B$10:$E$32,4,FALSE)</f>
        <v>0.1961540035310001</v>
      </c>
      <c r="IO23" s="25">
        <f>'RIMS II Type II Employment'!IO23*VLOOKUP('Equation 4 Type II FTE'!$B23,'Equation 3 FTE Conversion'!$B$10:$E$32,4,FALSE)</f>
        <v>0.24272500778897085</v>
      </c>
      <c r="IP23" s="25">
        <f>'RIMS II Type II Employment'!IP23*VLOOKUP('Equation 4 Type II FTE'!$B23,'Equation 3 FTE Conversion'!$B$10:$E$32,4,FALSE)</f>
        <v>0.23745462664866548</v>
      </c>
      <c r="IQ23" s="25">
        <f>'RIMS II Type II Employment'!IQ23*VLOOKUP('Equation 4 Type II FTE'!$B23,'Equation 3 FTE Conversion'!$B$10:$E$32,4,FALSE)</f>
        <v>0.23649637553224634</v>
      </c>
      <c r="IR23" s="25">
        <f>'RIMS II Type II Employment'!IR23*VLOOKUP('Equation 4 Type II FTE'!$B23,'Equation 3 FTE Conversion'!$B$10:$E$32,4,FALSE)</f>
        <v>0.25221169384152042</v>
      </c>
      <c r="IS23" s="25">
        <f>'RIMS II Type II Employment'!IS23*VLOOKUP('Equation 4 Type II FTE'!$B23,'Equation 3 FTE Conversion'!$B$10:$E$32,4,FALSE)</f>
        <v>0.21263592273340948</v>
      </c>
      <c r="IT23" s="25">
        <f>'RIMS II Type II Employment'!IT23*VLOOKUP('Equation 4 Type II FTE'!$B23,'Equation 3 FTE Conversion'!$B$10:$E$32,4,FALSE)</f>
        <v>0.21560650119430888</v>
      </c>
      <c r="IU23" s="25">
        <f>'RIMS II Type II Employment'!IU23*VLOOKUP('Equation 4 Type II FTE'!$B23,'Equation 3 FTE Conversion'!$B$10:$E$32,4,FALSE)</f>
        <v>0.28958348738186729</v>
      </c>
      <c r="IV23" s="25">
        <f>'RIMS II Type II Employment'!IV23*VLOOKUP('Equation 4 Type II FTE'!$B23,'Equation 3 FTE Conversion'!$B$10:$E$32,4,FALSE)</f>
        <v>0.29140416450306367</v>
      </c>
      <c r="IW23" s="25">
        <f>'RIMS II Type II Employment'!IW23*VLOOKUP('Equation 4 Type II FTE'!$B23,'Equation 3 FTE Conversion'!$B$10:$E$32,4,FALSE)</f>
        <v>0.22585978813999377</v>
      </c>
      <c r="IX23" s="25">
        <f>'RIMS II Type II Employment'!IX23*VLOOKUP('Equation 4 Type II FTE'!$B23,'Equation 3 FTE Conversion'!$B$10:$E$32,4,FALSE)</f>
        <v>0.32427217779624051</v>
      </c>
      <c r="IY23" s="25">
        <f>'RIMS II Type II Employment'!IY23*VLOOKUP('Equation 4 Type II FTE'!$B23,'Equation 3 FTE Conversion'!$B$10:$E$32,4,FALSE)</f>
        <v>0.22308085990237825</v>
      </c>
      <c r="IZ23" s="25">
        <f>'RIMS II Type II Employment'!IZ23*VLOOKUP('Equation 4 Type II FTE'!$B23,'Equation 3 FTE Conversion'!$B$10:$E$32,4,FALSE)</f>
        <v>0.30386142901651264</v>
      </c>
      <c r="JA23" s="25">
        <f>'RIMS II Type II Employment'!JA23*VLOOKUP('Equation 4 Type II FTE'!$B23,'Equation 3 FTE Conversion'!$B$10:$E$32,4,FALSE)</f>
        <v>0.27482642018901238</v>
      </c>
      <c r="JB23" s="25">
        <f>'RIMS II Type II Employment'!JB23*VLOOKUP('Equation 4 Type II FTE'!$B23,'Equation 3 FTE Conversion'!$B$10:$E$32,4,FALSE)</f>
        <v>0.56239758022639941</v>
      </c>
      <c r="JC23" s="25">
        <f>'RIMS II Type II Employment'!JC23*VLOOKUP('Equation 4 Type II FTE'!$B23,'Equation 3 FTE Conversion'!$B$10:$E$32,4,FALSE)</f>
        <v>0.41396448229307303</v>
      </c>
      <c r="JD23" s="25">
        <f>'RIMS II Type II Employment'!JD23*VLOOKUP('Equation 4 Type II FTE'!$B23,'Equation 3 FTE Conversion'!$B$10:$E$32,4,FALSE)</f>
        <v>0.40256129400768509</v>
      </c>
      <c r="JE23" s="25">
        <f>'RIMS II Type II Employment'!JE23*VLOOKUP('Equation 4 Type II FTE'!$B23,'Equation 3 FTE Conversion'!$B$10:$E$32,4,FALSE)</f>
        <v>0.42057641499636517</v>
      </c>
      <c r="JF23" s="25">
        <f>'RIMS II Type II Employment'!JF23*VLOOKUP('Equation 4 Type II FTE'!$B23,'Equation 3 FTE Conversion'!$B$10:$E$32,4,FALSE)</f>
        <v>0.34592865302731329</v>
      </c>
      <c r="JG23" s="25">
        <f>'RIMS II Type II Employment'!JG23*VLOOKUP('Equation 4 Type II FTE'!$B23,'Equation 3 FTE Conversion'!$B$10:$E$32,4,FALSE)</f>
        <v>0.51103532038633293</v>
      </c>
      <c r="JH23" s="25">
        <f>'RIMS II Type II Employment'!JH23*VLOOKUP('Equation 4 Type II FTE'!$B23,'Equation 3 FTE Conversion'!$B$10:$E$32,4,FALSE)</f>
        <v>0.41990563921487173</v>
      </c>
      <c r="JI23" s="25">
        <f>'RIMS II Type II Employment'!JI23*VLOOKUP('Equation 4 Type II FTE'!$B23,'Equation 3 FTE Conversion'!$B$10:$E$32,4,FALSE)</f>
        <v>0.49608660297019425</v>
      </c>
      <c r="JJ23" s="25">
        <f>'RIMS II Type II Employment'!JJ23*VLOOKUP('Equation 4 Type II FTE'!$B23,'Equation 3 FTE Conversion'!$B$10:$E$32,4,FALSE)</f>
        <v>0.43849571087340328</v>
      </c>
      <c r="JK23" s="25">
        <f>'RIMS II Type II Employment'!JK23*VLOOKUP('Equation 4 Type II FTE'!$B23,'Equation 3 FTE Conversion'!$B$10:$E$32,4,FALSE)</f>
        <v>0.47308857617613465</v>
      </c>
      <c r="JL23" s="25">
        <f>'RIMS II Type II Employment'!JL23*VLOOKUP('Equation 4 Type II FTE'!$B23,'Equation 3 FTE Conversion'!$B$10:$E$32,4,FALSE)</f>
        <v>0.23678385086717207</v>
      </c>
      <c r="JM23" s="25">
        <f>'RIMS II Type II Employment'!JM23*VLOOKUP('Equation 4 Type II FTE'!$B23,'Equation 3 FTE Conversion'!$B$10:$E$32,4,FALSE)</f>
        <v>0.51764725308962511</v>
      </c>
      <c r="JN23" s="25">
        <f>'RIMS II Type II Employment'!JN23*VLOOKUP('Equation 4 Type II FTE'!$B23,'Equation 3 FTE Conversion'!$B$10:$E$32,4,FALSE)</f>
        <v>0.36586027624883166</v>
      </c>
      <c r="JO23" s="25">
        <f>'RIMS II Type II Employment'!JO23*VLOOKUP('Equation 4 Type II FTE'!$B23,'Equation 3 FTE Conversion'!$B$10:$E$32,4,FALSE)</f>
        <v>0.33289643784401285</v>
      </c>
      <c r="JP23" s="25">
        <f>'RIMS II Type II Employment'!JP23*VLOOKUP('Equation 4 Type II FTE'!$B23,'Equation 3 FTE Conversion'!$B$10:$E$32,4,FALSE)</f>
        <v>0.46494344168657187</v>
      </c>
      <c r="JQ23" s="25">
        <f>'RIMS II Type II Employment'!JQ23*VLOOKUP('Equation 4 Type II FTE'!$B23,'Equation 3 FTE Conversion'!$B$10:$E$32,4,FALSE)</f>
        <v>0.58683298369508785</v>
      </c>
      <c r="JR23" s="25">
        <f>'RIMS II Type II Employment'!JR23*VLOOKUP('Equation 4 Type II FTE'!$B23,'Equation 3 FTE Conversion'!$B$10:$E$32,4,FALSE)</f>
        <v>0.40993982760411257</v>
      </c>
      <c r="JS23" s="25">
        <f>'RIMS II Type II Employment'!JS23*VLOOKUP('Equation 4 Type II FTE'!$B23,'Equation 3 FTE Conversion'!$B$10:$E$32,4,FALSE)</f>
        <v>0.27990515110603387</v>
      </c>
      <c r="JT23" s="25">
        <f>'RIMS II Type II Employment'!JT23*VLOOKUP('Equation 4 Type II FTE'!$B23,'Equation 3 FTE Conversion'!$B$10:$E$32,4,FALSE)</f>
        <v>0.3843545227957213</v>
      </c>
      <c r="JU23" s="25">
        <f>'RIMS II Type II Employment'!JU23*VLOOKUP('Equation 4 Type II FTE'!$B23,'Equation 3 FTE Conversion'!$B$10:$E$32,4,FALSE)</f>
        <v>0.44424521757191821</v>
      </c>
      <c r="JV23" s="25">
        <f>'RIMS II Type II Employment'!JV23*VLOOKUP('Equation 4 Type II FTE'!$B23,'Equation 3 FTE Conversion'!$B$10:$E$32,4,FALSE)</f>
        <v>0.60781868314466714</v>
      </c>
      <c r="JW23" s="25">
        <f>'RIMS II Type II Employment'!JW23*VLOOKUP('Equation 4 Type II FTE'!$B23,'Equation 3 FTE Conversion'!$B$10:$E$32,4,FALSE)</f>
        <v>0.75471857929172292</v>
      </c>
      <c r="JX23" s="25">
        <f>'RIMS II Type II Employment'!JX23*VLOOKUP('Equation 4 Type II FTE'!$B23,'Equation 3 FTE Conversion'!$B$10:$E$32,4,FALSE)</f>
        <v>0.50538163879945996</v>
      </c>
      <c r="JY23" s="25">
        <f>'RIMS II Type II Employment'!JY23*VLOOKUP('Equation 4 Type II FTE'!$B23,'Equation 3 FTE Conversion'!$B$10:$E$32,4,FALSE)</f>
        <v>0.54102858033025236</v>
      </c>
      <c r="JZ23" s="25">
        <f>'RIMS II Type II Employment'!JZ23*VLOOKUP('Equation 4 Type II FTE'!$B23,'Equation 3 FTE Conversion'!$B$10:$E$32,4,FALSE)</f>
        <v>0.45842733409492159</v>
      </c>
      <c r="KA23" s="25">
        <f>'RIMS II Type II Employment'!KA23*VLOOKUP('Equation 4 Type II FTE'!$B23,'Equation 3 FTE Conversion'!$B$10:$E$32,4,FALSE)</f>
        <v>0.20161603489458926</v>
      </c>
      <c r="KB23" s="25">
        <f>'RIMS II Type II Employment'!KB23*VLOOKUP('Equation 4 Type II FTE'!$B23,'Equation 3 FTE Conversion'!$B$10:$E$32,4,FALSE)</f>
        <v>0.4343752310728009</v>
      </c>
      <c r="KC23" s="25">
        <f>'RIMS II Type II Employment'!KC23*VLOOKUP('Equation 4 Type II FTE'!$B23,'Equation 3 FTE Conversion'!$B$10:$E$32,4,FALSE)</f>
        <v>0.39738673797902174</v>
      </c>
      <c r="KD23" s="25">
        <f>'RIMS II Type II Employment'!KD23*VLOOKUP('Equation 4 Type II FTE'!$B23,'Equation 3 FTE Conversion'!$B$10:$E$32,4,FALSE)</f>
        <v>0.43226707861667879</v>
      </c>
      <c r="KE23" s="25">
        <f>'RIMS II Type II Employment'!KE23*VLOOKUP('Equation 4 Type II FTE'!$B23,'Equation 3 FTE Conversion'!$B$10:$E$32,4,FALSE)</f>
        <v>0.87162521549485927</v>
      </c>
      <c r="KF23" s="25">
        <f>'RIMS II Type II Employment'!KF23*VLOOKUP('Equation 4 Type II FTE'!$B23,'Equation 3 FTE Conversion'!$B$10:$E$32,4,FALSE)</f>
        <v>0.67058413127012151</v>
      </c>
      <c r="KG23" s="25">
        <f>'RIMS II Type II Employment'!KG23*VLOOKUP('Equation 4 Type II FTE'!$B23,'Equation 3 FTE Conversion'!$B$10:$E$32,4,FALSE)</f>
        <v>0.92078349776716173</v>
      </c>
      <c r="KH23" s="25">
        <f>'RIMS II Type II Employment'!KH23*VLOOKUP('Equation 4 Type II FTE'!$B23,'Equation 3 FTE Conversion'!$B$10:$E$32,4,FALSE)</f>
        <v>0.87210434105306889</v>
      </c>
      <c r="KI23" s="25">
        <f>'RIMS II Type II Employment'!KI23*VLOOKUP('Equation 4 Type II FTE'!$B23,'Equation 3 FTE Conversion'!$B$10:$E$32,4,FALSE)</f>
        <v>0.47979633399106869</v>
      </c>
      <c r="KJ23" s="25">
        <f>'RIMS II Type II Employment'!KJ23*VLOOKUP('Equation 4 Type II FTE'!$B23,'Equation 3 FTE Conversion'!$B$10:$E$32,4,FALSE)</f>
        <v>0.65937259320801755</v>
      </c>
      <c r="KK23" s="25">
        <f>'RIMS II Type II Employment'!KK23*VLOOKUP('Equation 4 Type II FTE'!$B23,'Equation 3 FTE Conversion'!$B$10:$E$32,4,FALSE)</f>
        <v>0.58539560702045901</v>
      </c>
      <c r="KL23" s="25">
        <f>'RIMS II Type II Employment'!KL23*VLOOKUP('Equation 4 Type II FTE'!$B23,'Equation 3 FTE Conversion'!$B$10:$E$32,4,FALSE)</f>
        <v>0.98901097725620524</v>
      </c>
      <c r="KM23" s="25">
        <f>'RIMS II Type II Employment'!KM23*VLOOKUP('Equation 4 Type II FTE'!$B23,'Equation 3 FTE Conversion'!$B$10:$E$32,4,FALSE)</f>
        <v>0.82668323813480116</v>
      </c>
      <c r="KN23" s="25">
        <f>'RIMS II Type II Employment'!KN23*VLOOKUP('Equation 4 Type II FTE'!$B23,'Equation 3 FTE Conversion'!$B$10:$E$32,4,FALSE)</f>
        <v>0.52416336068127534</v>
      </c>
      <c r="KO23" s="25">
        <f>'RIMS II Type II Employment'!KO23*VLOOKUP('Equation 4 Type II FTE'!$B23,'Equation 3 FTE Conversion'!$B$10:$E$32,4,FALSE)</f>
        <v>0.41195215494859283</v>
      </c>
      <c r="KP23" s="25">
        <f>'RIMS II Type II Employment'!KP23*VLOOKUP('Equation 4 Type II FTE'!$B23,'Equation 3 FTE Conversion'!$B$10:$E$32,4,FALSE)</f>
        <v>0.28594213313947453</v>
      </c>
      <c r="KQ23" s="25">
        <f>'RIMS II Type II Employment'!KQ23*VLOOKUP('Equation 4 Type II FTE'!$B23,'Equation 3 FTE Conversion'!$B$10:$E$32,4,FALSE)</f>
        <v>0.90803875791878697</v>
      </c>
      <c r="KR23" s="25">
        <f>'RIMS II Type II Employment'!KR23*VLOOKUP('Equation 4 Type II FTE'!$B23,'Equation 3 FTE Conversion'!$B$10:$E$32,4,FALSE)</f>
        <v>0.27626379686364111</v>
      </c>
      <c r="KS23" s="25">
        <f>'RIMS II Type II Employment'!KS23*VLOOKUP('Equation 4 Type II FTE'!$B23,'Equation 3 FTE Conversion'!$B$10:$E$32,4,FALSE)</f>
        <v>0.35953581888046526</v>
      </c>
      <c r="KT23" s="25">
        <f>'RIMS II Type II Employment'!KT23*VLOOKUP('Equation 4 Type II FTE'!$B23,'Equation 3 FTE Conversion'!$B$10:$E$32,4,FALSE)</f>
        <v>0.42009728943815561</v>
      </c>
      <c r="KU23" s="25">
        <f>'RIMS II Type II Employment'!KU23*VLOOKUP('Equation 4 Type II FTE'!$B23,'Equation 3 FTE Conversion'!$B$10:$E$32,4,FALSE)</f>
        <v>0.42124719077785855</v>
      </c>
      <c r="KV23" s="25">
        <f>'RIMS II Type II Employment'!KV23*VLOOKUP('Equation 4 Type II FTE'!$B23,'Equation 3 FTE Conversion'!$B$10:$E$32,4,FALSE)</f>
        <v>0.40658594869664555</v>
      </c>
      <c r="KW23" s="25">
        <f>'RIMS II Type II Employment'!KW23*VLOOKUP('Equation 4 Type II FTE'!$B23,'Equation 3 FTE Conversion'!$B$10:$E$32,4,FALSE)</f>
        <v>4.9617284557067194</v>
      </c>
      <c r="KX23" s="25">
        <f>'RIMS II Type II Employment'!KX23*VLOOKUP('Equation 4 Type II FTE'!$B23,'Equation 3 FTE Conversion'!$B$10:$E$32,4,FALSE)</f>
        <v>5.4767884307820127</v>
      </c>
      <c r="KY23" s="25">
        <f>'RIMS II Type II Employment'!KY23*VLOOKUP('Equation 4 Type II FTE'!$B23,'Equation 3 FTE Conversion'!$B$10:$E$32,4,FALSE)</f>
        <v>5.8025938103645238</v>
      </c>
      <c r="KZ23" s="25">
        <f>'RIMS II Type II Employment'!KZ23*VLOOKUP('Equation 4 Type II FTE'!$B23,'Equation 3 FTE Conversion'!$B$10:$E$32,4,FALSE)</f>
        <v>5.0123241146536506</v>
      </c>
      <c r="LA23" s="25">
        <f>'RIMS II Type II Employment'!LA23*VLOOKUP('Equation 4 Type II FTE'!$B23,'Equation 3 FTE Conversion'!$B$10:$E$32,4,FALSE)</f>
        <v>8.6446707965520826</v>
      </c>
      <c r="LB23" s="25">
        <f>'RIMS II Type II Employment'!LB23*VLOOKUP('Equation 4 Type II FTE'!$B23,'Equation 3 FTE Conversion'!$B$10:$E$32,4,FALSE)</f>
        <v>5.9651131997092115</v>
      </c>
      <c r="LC23" s="25">
        <f>'RIMS II Type II Employment'!LC23*VLOOKUP('Equation 4 Type II FTE'!$B23,'Equation 3 FTE Conversion'!$B$10:$E$32,4,FALSE)</f>
        <v>8.1073793955758635</v>
      </c>
      <c r="LD23" s="25">
        <f>'RIMS II Type II Employment'!LD23*VLOOKUP('Equation 4 Type II FTE'!$B23,'Equation 3 FTE Conversion'!$B$10:$E$32,4,FALSE)</f>
        <v>10.06202002284765</v>
      </c>
      <c r="LE23" s="25">
        <f>'RIMS II Type II Employment'!LE23*VLOOKUP('Equation 4 Type II FTE'!$B23,'Equation 3 FTE Conversion'!$B$10:$E$32,4,FALSE)</f>
        <v>3.9518276041125762</v>
      </c>
      <c r="LF23" s="25">
        <f>'RIMS II Type II Employment'!LF23*VLOOKUP('Equation 4 Type II FTE'!$B23,'Equation 3 FTE Conversion'!$B$10:$E$32,4,FALSE)</f>
        <v>4.3327324228891886</v>
      </c>
      <c r="LG23" s="25">
        <f>'RIMS II Type II Employment'!LG23*VLOOKUP('Equation 4 Type II FTE'!$B23,'Equation 3 FTE Conversion'!$B$10:$E$32,4,FALSE)</f>
        <v>12.713979987537646</v>
      </c>
      <c r="LH23" s="25">
        <f>'RIMS II Type II Employment'!LH23*VLOOKUP('Equation 4 Type II FTE'!$B23,'Equation 3 FTE Conversion'!$B$10:$E$32,4,FALSE)</f>
        <v>16.2133214144771</v>
      </c>
      <c r="LI23" s="25">
        <f>'RIMS II Type II Employment'!LI23*VLOOKUP('Equation 4 Type II FTE'!$B23,'Equation 3 FTE Conversion'!$B$10:$E$32,4,FALSE)</f>
        <v>14.778532017862707</v>
      </c>
      <c r="LJ23" s="25">
        <f>'RIMS II Type II Employment'!LJ23*VLOOKUP('Equation 4 Type II FTE'!$B23,'Equation 3 FTE Conversion'!$B$10:$E$32,4,FALSE)</f>
        <v>4.9785936753556967</v>
      </c>
      <c r="LK23" s="25">
        <f>'RIMS II Type II Employment'!LK23*VLOOKUP('Equation 4 Type II FTE'!$B23,'Equation 3 FTE Conversion'!$B$10:$E$32,4,FALSE)</f>
        <v>0.87018783882023054</v>
      </c>
      <c r="LL23" s="25">
        <f>'RIMS II Type II Employment'!LL23*VLOOKUP('Equation 4 Type II FTE'!$B23,'Equation 3 FTE Conversion'!$B$10:$E$32,4,FALSE)</f>
        <v>0.57523814518641603</v>
      </c>
      <c r="LM23" s="25">
        <f>'RIMS II Type II Employment'!LM23*VLOOKUP('Equation 4 Type II FTE'!$B23,'Equation 3 FTE Conversion'!$B$10:$E$32,4,FALSE)</f>
        <v>0.4815211860006231</v>
      </c>
      <c r="LN23" s="25">
        <f>'RIMS II Type II Employment'!LN23*VLOOKUP('Equation 4 Type II FTE'!$B23,'Equation 3 FTE Conversion'!$B$10:$E$32,4,FALSE)</f>
        <v>0.88312422889188913</v>
      </c>
      <c r="LO23" s="25">
        <f>'RIMS II Type II Employment'!LO23*VLOOKUP('Equation 4 Type II FTE'!$B23,'Equation 3 FTE Conversion'!$B$10:$E$32,4,FALSE)</f>
        <v>0.70460204590300135</v>
      </c>
      <c r="LP23" s="25">
        <f>'RIMS II Type II Employment'!LP23*VLOOKUP('Equation 4 Type II FTE'!$B23,'Equation 3 FTE Conversion'!$B$10:$E$32,4,FALSE)</f>
        <v>0.82515003634853046</v>
      </c>
      <c r="LQ23" s="25">
        <f>'RIMS II Type II Employment'!LQ23*VLOOKUP('Equation 4 Type II FTE'!$B23,'Equation 3 FTE Conversion'!$B$10:$E$32,4,FALSE)</f>
        <v>0.85935960120469423</v>
      </c>
      <c r="LR23" s="25">
        <f>'RIMS II Type II Employment'!LR23*VLOOKUP('Equation 4 Type II FTE'!$B23,'Equation 3 FTE Conversion'!$B$10:$E$32,4,FALSE)</f>
        <v>0.67048830615847965</v>
      </c>
      <c r="LS23" s="25">
        <f>'RIMS II Type II Employment'!LS23*VLOOKUP('Equation 4 Type II FTE'!$B23,'Equation 3 FTE Conversion'!$B$10:$E$32,4,FALSE)</f>
        <v>0.70584777235434626</v>
      </c>
      <c r="LT23" s="25">
        <f>'RIMS II Type II Employment'!LT23*VLOOKUP('Equation 4 Type II FTE'!$B23,'Equation 3 FTE Conversion'!$B$10:$E$32,4,FALSE)</f>
        <v>0.42699669747637348</v>
      </c>
      <c r="LU23" s="25">
        <f>'RIMS II Type II Employment'!LU23*VLOOKUP('Equation 4 Type II FTE'!$B23,'Equation 3 FTE Conversion'!$B$10:$E$32,4,FALSE)</f>
        <v>0.31631869352996156</v>
      </c>
      <c r="LV23" s="25">
        <f>'RIMS II Type II Employment'!LV23*VLOOKUP('Equation 4 Type II FTE'!$B23,'Equation 3 FTE Conversion'!$B$10:$E$32,4,FALSE)</f>
        <v>0.30826938415204069</v>
      </c>
      <c r="LW23" s="25">
        <f>'RIMS II Type II Employment'!LW23*VLOOKUP('Equation 4 Type II FTE'!$B23,'Equation 3 FTE Conversion'!$B$10:$E$32,4,FALSE)</f>
        <v>0.61510139162945277</v>
      </c>
      <c r="LX23" s="25">
        <f>'RIMS II Type II Employment'!LX23*VLOOKUP('Equation 4 Type II FTE'!$B23,'Equation 3 FTE Conversion'!$B$10:$E$32,4,FALSE)</f>
        <v>0.59794869664554995</v>
      </c>
      <c r="LY23" s="25">
        <f>'RIMS II Type II Employment'!LY23*VLOOKUP('Equation 4 Type II FTE'!$B23,'Equation 3 FTE Conversion'!$B$10:$E$32,4,FALSE)</f>
        <v>0.51122697060961675</v>
      </c>
      <c r="LZ23" s="25">
        <f>'RIMS II Type II Employment'!LZ23*VLOOKUP('Equation 4 Type II FTE'!$B23,'Equation 3 FTE Conversion'!$B$10:$E$32,4,FALSE)</f>
        <v>0.42469689479696748</v>
      </c>
      <c r="MA23" s="25">
        <f>'RIMS II Type II Employment'!MA23*VLOOKUP('Equation 4 Type II FTE'!$B23,'Equation 3 FTE Conversion'!$B$10:$E$32,4,FALSE)</f>
        <v>0.40227381867275941</v>
      </c>
      <c r="MB23" s="25">
        <f>'RIMS II Type II Employment'!MB23*VLOOKUP('Equation 4 Type II FTE'!$B23,'Equation 3 FTE Conversion'!$B$10:$E$32,4,FALSE)</f>
        <v>0.64950260670890014</v>
      </c>
      <c r="MC23" s="25">
        <f>'RIMS II Type II Employment'!MC23*VLOOKUP('Equation 4 Type II FTE'!$B23,'Equation 3 FTE Conversion'!$B$10:$E$32,4,FALSE)</f>
        <v>0.52138443244365984</v>
      </c>
      <c r="MD23" s="25">
        <f>'RIMS II Type II Employment'!MD23*VLOOKUP('Equation 4 Type II FTE'!$B23,'Equation 3 FTE Conversion'!$B$10:$E$32,4,FALSE)</f>
        <v>0.57523814518641603</v>
      </c>
      <c r="ME23" s="25">
        <f>'RIMS II Type II Employment'!ME23*VLOOKUP('Equation 4 Type II FTE'!$B23,'Equation 3 FTE Conversion'!$B$10:$E$32,4,FALSE)</f>
        <v>0.72606687091079036</v>
      </c>
      <c r="MF23" s="25">
        <f>'RIMS II Type II Employment'!MF23*VLOOKUP('Equation 4 Type II FTE'!$B23,'Equation 3 FTE Conversion'!$B$10:$E$32,4,FALSE)</f>
        <v>0.61155586249870186</v>
      </c>
      <c r="MG23" s="25">
        <f>'RIMS II Type II Employment'!MG23*VLOOKUP('Equation 4 Type II FTE'!$B23,'Equation 3 FTE Conversion'!$B$10:$E$32,4,FALSE)</f>
        <v>0.46475179146328799</v>
      </c>
      <c r="MH23" s="25">
        <f>'RIMS II Type II Employment'!MH23*VLOOKUP('Equation 4 Type II FTE'!$B23,'Equation 3 FTE Conversion'!$B$10:$E$32,4,FALSE)</f>
        <v>0.62430060234707652</v>
      </c>
      <c r="MI23" s="25">
        <f>'RIMS II Type II Employment'!MI23*VLOOKUP('Equation 4 Type II FTE'!$B23,'Equation 3 FTE Conversion'!$B$10:$E$32,4,FALSE)</f>
        <v>0.38052151833004466</v>
      </c>
      <c r="MJ23" s="25">
        <f>'RIMS II Type II Employment'!MJ23*VLOOKUP('Equation 4 Type II FTE'!$B23,'Equation 3 FTE Conversion'!$B$10:$E$32,4,FALSE)</f>
        <v>0.5275172395887423</v>
      </c>
      <c r="MK23" s="25">
        <f>'RIMS II Type II Employment'!MK23*VLOOKUP('Equation 4 Type II FTE'!$B23,'Equation 3 FTE Conversion'!$B$10:$E$32,4,FALSE)</f>
        <v>0.5389204278741303</v>
      </c>
      <c r="ML23" s="25">
        <f>'RIMS II Type II Employment'!ML23*VLOOKUP('Equation 4 Type II FTE'!$B23,'Equation 3 FTE Conversion'!$B$10:$E$32,4,FALSE)</f>
        <v>0.53623732474815666</v>
      </c>
      <c r="MM23" s="25">
        <f>'RIMS II Type II Employment'!MM23*VLOOKUP('Equation 4 Type II FTE'!$B23,'Equation 3 FTE Conversion'!$B$10:$E$32,4,FALSE)</f>
        <v>0.34104157233357568</v>
      </c>
      <c r="MN23" s="25">
        <f>'RIMS II Type II Employment'!MN23*VLOOKUP('Equation 4 Type II FTE'!$B23,'Equation 3 FTE Conversion'!$B$10:$E$32,4,FALSE)</f>
        <v>0.42661339702980577</v>
      </c>
      <c r="MO23" s="25">
        <f>'RIMS II Type II Employment'!MO23*VLOOKUP('Equation 4 Type II FTE'!$B23,'Equation 3 FTE Conversion'!$B$10:$E$32,4,FALSE)</f>
        <v>0.50566911413438564</v>
      </c>
      <c r="MP23" s="25">
        <f>'RIMS II Type II Employment'!MP23*VLOOKUP('Equation 4 Type II FTE'!$B23,'Equation 3 FTE Conversion'!$B$10:$E$32,4,FALSE)</f>
        <v>0.46906392148717418</v>
      </c>
      <c r="MQ23" s="25">
        <f>'RIMS II Type II Employment'!MQ23*VLOOKUP('Equation 4 Type II FTE'!$B23,'Equation 3 FTE Conversion'!$B$10:$E$32,4,FALSE)</f>
        <v>0.65458133762592174</v>
      </c>
      <c r="MR23" s="25">
        <f>'RIMS II Type II Employment'!MR23*VLOOKUP('Equation 4 Type II FTE'!$B23,'Equation 3 FTE Conversion'!$B$10:$E$32,4,FALSE)</f>
        <v>0.57284251739536818</v>
      </c>
      <c r="MS23" s="25">
        <f>'RIMS II Type II Employment'!MS23*VLOOKUP('Equation 4 Type II FTE'!$B23,'Equation 3 FTE Conversion'!$B$10:$E$32,4,FALSE)</f>
        <v>0.48631244158271886</v>
      </c>
      <c r="MT23" s="25">
        <f>'RIMS II Type II Employment'!MT23*VLOOKUP('Equation 4 Type II FTE'!$B23,'Equation 3 FTE Conversion'!$B$10:$E$32,4,FALSE)</f>
        <v>0.45507345518745457</v>
      </c>
      <c r="MU23" s="25">
        <f>'RIMS II Type II Employment'!MU23*VLOOKUP('Equation 4 Type II FTE'!$B23,'Equation 3 FTE Conversion'!$B$10:$E$32,4,FALSE)</f>
        <v>0.5151558001869353</v>
      </c>
      <c r="MV23" s="25">
        <f>'RIMS II Type II Employment'!MV23*VLOOKUP('Equation 4 Type II FTE'!$B23,'Equation 3 FTE Conversion'!$B$10:$E$32,4,FALSE)</f>
        <v>0.52004288088067296</v>
      </c>
      <c r="MW23" s="25">
        <f>'RIMS II Type II Employment'!MW23*VLOOKUP('Equation 4 Type II FTE'!$B23,'Equation 3 FTE Conversion'!$B$10:$E$32,4,FALSE)</f>
        <v>0.33701691764461522</v>
      </c>
      <c r="MX23" s="25">
        <f>'RIMS II Type II Employment'!MX23*VLOOKUP('Equation 4 Type II FTE'!$B23,'Equation 3 FTE Conversion'!$B$10:$E$32,4,FALSE)</f>
        <v>0.4062026482500779</v>
      </c>
      <c r="MY23" s="25">
        <f>'RIMS II Type II Employment'!MY23*VLOOKUP('Equation 4 Type II FTE'!$B23,'Equation 3 FTE Conversion'!$B$10:$E$32,4,FALSE)</f>
        <v>0.43782493509190984</v>
      </c>
      <c r="MZ23" s="25">
        <f>'RIMS II Type II Employment'!MZ23*VLOOKUP('Equation 4 Type II FTE'!$B23,'Equation 3 FTE Conversion'!$B$10:$E$32,4,FALSE)</f>
        <v>0.23017191816387994</v>
      </c>
      <c r="NA23" s="25">
        <f>'RIMS II Type II Employment'!NA23*VLOOKUP('Equation 4 Type II FTE'!$B23,'Equation 3 FTE Conversion'!$B$10:$E$32,4,FALSE)</f>
        <v>0.49388262540243016</v>
      </c>
      <c r="NB23" s="25">
        <f>'RIMS II Type II Employment'!NB23*VLOOKUP('Equation 4 Type II FTE'!$B23,'Equation 3 FTE Conversion'!$B$10:$E$32,4,FALSE)</f>
        <v>0.2113901962820646</v>
      </c>
      <c r="NC23" s="25">
        <f>'RIMS II Type II Employment'!NC23*VLOOKUP('Equation 4 Type II FTE'!$B23,'Equation 3 FTE Conversion'!$B$10:$E$32,4,FALSE)</f>
        <v>0.39901576487693424</v>
      </c>
      <c r="ND23" s="25">
        <f>'RIMS II Type II Employment'!ND23*VLOOKUP('Equation 4 Type II FTE'!$B23,'Equation 3 FTE Conversion'!$B$10:$E$32,4,FALSE)</f>
        <v>0.61203498805691148</v>
      </c>
      <c r="NE23" s="25">
        <f>'RIMS II Type II Employment'!NE23*VLOOKUP('Equation 4 Type II FTE'!$B23,'Equation 3 FTE Conversion'!$B$10:$E$32,4,FALSE)</f>
        <v>0.75318537750545234</v>
      </c>
      <c r="NF23" s="25">
        <f>'RIMS II Type II Employment'!NF23*VLOOKUP('Equation 4 Type II FTE'!$B23,'Equation 3 FTE Conversion'!$B$10:$E$32,4,FALSE)</f>
        <v>0.68102906843909028</v>
      </c>
      <c r="NG23" s="332">
        <f>'RIMS II Type II Employment'!NG23*VLOOKUP('Equation 4 Type II FTE'!$B23,'Equation 3 FTE Conversion'!$B$10:$E$32,4,FALSE)</f>
        <v>0.60264412711600379</v>
      </c>
      <c r="NH23" s="378">
        <f>'RIMS II Type II Employment'!NH23*VLOOKUP('Equation 4 Type II FTE'!$B23,'Equation 3 FTE Conversion'!$B$10:$E$32,4,FALSE)</f>
        <v>0.67652528819192026</v>
      </c>
      <c r="NI23" s="332">
        <f>'RIMS II Type II Employment'!NI23*VLOOKUP('Equation 4 Type II FTE'!$B23,'Equation 3 FTE Conversion'!$B$10:$E$32,4,FALSE)</f>
        <v>0.60321907778585515</v>
      </c>
      <c r="NJ23" s="334">
        <f>'RIMS II Type II Employment'!NJ23*VLOOKUP('Equation 4 Type II FTE'!$B23,'Equation 3 FTE Conversion'!$B$10:$E$32,4,FALSE)</f>
        <v>0.36030241977360061</v>
      </c>
    </row>
    <row r="24" spans="2:374" x14ac:dyDescent="0.3">
      <c r="B24" s="83" t="s">
        <v>466</v>
      </c>
      <c r="C24" s="25">
        <f>'RIMS II Type II Employment'!C24*VLOOKUP('Equation 4 Type II FTE'!$B24,'Equation 3 FTE Conversion'!$B$10:$E$32,4,FALSE)</f>
        <v>4.3547925311203321E-2</v>
      </c>
      <c r="D24" s="25">
        <f>'RIMS II Type II Employment'!D24*VLOOKUP('Equation 4 Type II FTE'!$B24,'Equation 3 FTE Conversion'!$B$10:$E$32,4,FALSE)</f>
        <v>4.4484439834024898E-2</v>
      </c>
      <c r="E24" s="25">
        <f>'RIMS II Type II Employment'!E24*VLOOKUP('Equation 4 Type II FTE'!$B24,'Equation 3 FTE Conversion'!$B$10:$E$32,4,FALSE)</f>
        <v>3.8959004149377592E-2</v>
      </c>
      <c r="F24" s="25">
        <f>'RIMS II Type II Employment'!F24*VLOOKUP('Equation 4 Type II FTE'!$B24,'Equation 3 FTE Conversion'!$B$10:$E$32,4,FALSE)</f>
        <v>5.5067053941908715E-2</v>
      </c>
      <c r="G24" s="25">
        <f>'RIMS II Type II Employment'!G24*VLOOKUP('Equation 4 Type II FTE'!$B24,'Equation 3 FTE Conversion'!$B$10:$E$32,4,FALSE)</f>
        <v>4.1768547717842323E-2</v>
      </c>
      <c r="H24" s="25">
        <f>'RIMS II Type II Employment'!H24*VLOOKUP('Equation 4 Type II FTE'!$B24,'Equation 3 FTE Conversion'!$B$10:$E$32,4,FALSE)</f>
        <v>5.9000414937759336E-2</v>
      </c>
      <c r="I24" s="25">
        <f>'RIMS II Type II Employment'!I24*VLOOKUP('Equation 4 Type II FTE'!$B24,'Equation 3 FTE Conversion'!$B$10:$E$32,4,FALSE)</f>
        <v>3.6243112033195017E-2</v>
      </c>
      <c r="J24" s="25">
        <f>'RIMS II Type II Employment'!J24*VLOOKUP('Equation 4 Type II FTE'!$B24,'Equation 3 FTE Conversion'!$B$10:$E$32,4,FALSE)</f>
        <v>6.5087759336099588E-2</v>
      </c>
      <c r="K24" s="25">
        <f>'RIMS II Type II Employment'!K24*VLOOKUP('Equation 4 Type II FTE'!$B24,'Equation 3 FTE Conversion'!$B$10:$E$32,4,FALSE)</f>
        <v>3.006211618257261E-2</v>
      </c>
      <c r="L24" s="25">
        <f>'RIMS II Type II Employment'!L24*VLOOKUP('Equation 4 Type II FTE'!$B24,'Equation 3 FTE Conversion'!$B$10:$E$32,4,FALSE)</f>
        <v>5.3287676348547718E-2</v>
      </c>
      <c r="M24" s="25">
        <f>'RIMS II Type II Employment'!M24*VLOOKUP('Equation 4 Type II FTE'!$B24,'Equation 3 FTE Conversion'!$B$10:$E$32,4,FALSE)</f>
        <v>3.2871659751037341E-2</v>
      </c>
      <c r="N24" s="25">
        <f>'RIMS II Type II Employment'!N24*VLOOKUP('Equation 4 Type II FTE'!$B24,'Equation 3 FTE Conversion'!$B$10:$E$32,4,FALSE)</f>
        <v>5.8063900414937759E-2</v>
      </c>
      <c r="O24" s="25">
        <f>'RIMS II Type II Employment'!O24*VLOOKUP('Equation 4 Type II FTE'!$B24,'Equation 3 FTE Conversion'!$B$10:$E$32,4,FALSE)</f>
        <v>0.14722008298755188</v>
      </c>
      <c r="P24" s="25">
        <f>'RIMS II Type II Employment'!P24*VLOOKUP('Equation 4 Type II FTE'!$B24,'Equation 3 FTE Conversion'!$B$10:$E$32,4,FALSE)</f>
        <v>0.10517058091286306</v>
      </c>
      <c r="Q24" s="25">
        <f>'RIMS II Type II Employment'!Q24*VLOOKUP('Equation 4 Type II FTE'!$B24,'Equation 3 FTE Conversion'!$B$10:$E$32,4,FALSE)</f>
        <v>0</v>
      </c>
      <c r="R24" s="25">
        <f>'RIMS II Type II Employment'!R24*VLOOKUP('Equation 4 Type II FTE'!$B24,'Equation 3 FTE Conversion'!$B$10:$E$32,4,FALSE)</f>
        <v>8.2506929460580913E-2</v>
      </c>
      <c r="S24" s="25">
        <f>'RIMS II Type II Employment'!S24*VLOOKUP('Equation 4 Type II FTE'!$B24,'Equation 3 FTE Conversion'!$B$10:$E$32,4,FALSE)</f>
        <v>0.15518045643153525</v>
      </c>
      <c r="T24" s="25">
        <f>'RIMS II Type II Employment'!T24*VLOOKUP('Equation 4 Type II FTE'!$B24,'Equation 3 FTE Conversion'!$B$10:$E$32,4,FALSE)</f>
        <v>0.15518045643153525</v>
      </c>
      <c r="U24" s="25">
        <f>'RIMS II Type II Employment'!U24*VLOOKUP('Equation 4 Type II FTE'!$B24,'Equation 3 FTE Conversion'!$B$10:$E$32,4,FALSE)</f>
        <v>9.8146721991701255E-2</v>
      </c>
      <c r="V24" s="25">
        <f>'RIMS II Type II Employment'!V24*VLOOKUP('Equation 4 Type II FTE'!$B24,'Equation 3 FTE Conversion'!$B$10:$E$32,4,FALSE)</f>
        <v>9.112286307053942E-2</v>
      </c>
      <c r="W24" s="25">
        <f>'RIMS II Type II Employment'!W24*VLOOKUP('Equation 4 Type II FTE'!$B24,'Equation 3 FTE Conversion'!$B$10:$E$32,4,FALSE)</f>
        <v>3.2684356846473028E-2</v>
      </c>
      <c r="X24" s="25">
        <f>'RIMS II Type II Employment'!X24*VLOOKUP('Equation 4 Type II FTE'!$B24,'Equation 3 FTE Conversion'!$B$10:$E$32,4,FALSE)</f>
        <v>3.3620871369294605E-2</v>
      </c>
      <c r="Y24" s="25">
        <f>'RIMS II Type II Employment'!Y24*VLOOKUP('Equation 4 Type II FTE'!$B24,'Equation 3 FTE Conversion'!$B$10:$E$32,4,FALSE)</f>
        <v>3.2403402489626552E-2</v>
      </c>
      <c r="Z24" s="25">
        <f>'RIMS II Type II Employment'!Z24*VLOOKUP('Equation 4 Type II FTE'!$B24,'Equation 3 FTE Conversion'!$B$10:$E$32,4,FALSE)</f>
        <v>7.4359253112033188E-2</v>
      </c>
      <c r="AA24" s="25">
        <f>'RIMS II Type II Employment'!AA24*VLOOKUP('Equation 4 Type II FTE'!$B24,'Equation 3 FTE Conversion'!$B$10:$E$32,4,FALSE)</f>
        <v>5.4505145228215771E-2</v>
      </c>
      <c r="AB24" s="25">
        <f>'RIMS II Type II Employment'!AB24*VLOOKUP('Equation 4 Type II FTE'!$B24,'Equation 3 FTE Conversion'!$B$10:$E$32,4,FALSE)</f>
        <v>7.9978340248962665E-2</v>
      </c>
      <c r="AC24" s="25">
        <f>'RIMS II Type II Employment'!AC24*VLOOKUP('Equation 4 Type II FTE'!$B24,'Equation 3 FTE Conversion'!$B$10:$E$32,4,FALSE)</f>
        <v>6.4244896265560167E-2</v>
      </c>
      <c r="AD24" s="25">
        <f>'RIMS II Type II Employment'!AD24*VLOOKUP('Equation 4 Type II FTE'!$B24,'Equation 3 FTE Conversion'!$B$10:$E$32,4,FALSE)</f>
        <v>7.0800497925311207E-2</v>
      </c>
      <c r="AE24" s="25">
        <f>'RIMS II Type II Employment'!AE24*VLOOKUP('Equation 4 Type II FTE'!$B24,'Equation 3 FTE Conversion'!$B$10:$E$32,4,FALSE)</f>
        <v>7.4546556016597515E-2</v>
      </c>
      <c r="AF24" s="25">
        <f>'RIMS II Type II Employment'!AF24*VLOOKUP('Equation 4 Type II FTE'!$B24,'Equation 3 FTE Conversion'!$B$10:$E$32,4,FALSE)</f>
        <v>7.3141784232365142E-2</v>
      </c>
      <c r="AG24" s="25">
        <f>'RIMS II Type II Employment'!AG24*VLOOKUP('Equation 4 Type II FTE'!$B24,'Equation 3 FTE Conversion'!$B$10:$E$32,4,FALSE)</f>
        <v>8.1570414937759336E-2</v>
      </c>
      <c r="AH24" s="25">
        <f>'RIMS II Type II Employment'!AH24*VLOOKUP('Equation 4 Type II FTE'!$B24,'Equation 3 FTE Conversion'!$B$10:$E$32,4,FALSE)</f>
        <v>0.10985315352697096</v>
      </c>
      <c r="AI24" s="25">
        <f>'RIMS II Type II Employment'!AI24*VLOOKUP('Equation 4 Type II FTE'!$B24,'Equation 3 FTE Conversion'!$B$10:$E$32,4,FALSE)</f>
        <v>9.8708630705394179E-2</v>
      </c>
      <c r="AJ24" s="25">
        <f>'RIMS II Type II Employment'!AJ24*VLOOKUP('Equation 4 Type II FTE'!$B24,'Equation 3 FTE Conversion'!$B$10:$E$32,4,FALSE)</f>
        <v>7.8198962655601667E-2</v>
      </c>
      <c r="AK24" s="25">
        <f>'RIMS II Type II Employment'!AK24*VLOOKUP('Equation 4 Type II FTE'!$B24,'Equation 3 FTE Conversion'!$B$10:$E$32,4,FALSE)</f>
        <v>0.10704360995850622</v>
      </c>
      <c r="AL24" s="25">
        <f>'RIMS II Type II Employment'!AL24*VLOOKUP('Equation 4 Type II FTE'!$B24,'Equation 3 FTE Conversion'!$B$10:$E$32,4,FALSE)</f>
        <v>9.112286307053942E-2</v>
      </c>
      <c r="AM24" s="25">
        <f>'RIMS II Type II Employment'!AM24*VLOOKUP('Equation 4 Type II FTE'!$B24,'Equation 3 FTE Conversion'!$B$10:$E$32,4,FALSE)</f>
        <v>0.11846908713692947</v>
      </c>
      <c r="AN24" s="25">
        <f>'RIMS II Type II Employment'!AN24*VLOOKUP('Equation 4 Type II FTE'!$B24,'Equation 3 FTE Conversion'!$B$10:$E$32,4,FALSE)</f>
        <v>6.2933775933609951E-2</v>
      </c>
      <c r="AO24" s="25">
        <f>'RIMS II Type II Employment'!AO24*VLOOKUP('Equation 4 Type II FTE'!$B24,'Equation 3 FTE Conversion'!$B$10:$E$32,4,FALSE)</f>
        <v>5.7595643153526971E-2</v>
      </c>
      <c r="AP24" s="25">
        <f>'RIMS II Type II Employment'!AP24*VLOOKUP('Equation 4 Type II FTE'!$B24,'Equation 3 FTE Conversion'!$B$10:$E$32,4,FALSE)</f>
        <v>0.10095626556016599</v>
      </c>
      <c r="AQ24" s="25">
        <f>'RIMS II Type II Employment'!AQ24*VLOOKUP('Equation 4 Type II FTE'!$B24,'Equation 3 FTE Conversion'!$B$10:$E$32,4,FALSE)</f>
        <v>6.2652821576763482E-2</v>
      </c>
      <c r="AR24" s="25">
        <f>'RIMS II Type II Employment'!AR24*VLOOKUP('Equation 4 Type II FTE'!$B24,'Equation 3 FTE Conversion'!$B$10:$E$32,4,FALSE)</f>
        <v>8.5597427385892114E-2</v>
      </c>
      <c r="AS24" s="25">
        <f>'RIMS II Type II Employment'!AS24*VLOOKUP('Equation 4 Type II FTE'!$B24,'Equation 3 FTE Conversion'!$B$10:$E$32,4,FALSE)</f>
        <v>6.5930622406639008E-2</v>
      </c>
      <c r="AT24" s="25">
        <f>'RIMS II Type II Employment'!AT24*VLOOKUP('Equation 4 Type II FTE'!$B24,'Equation 3 FTE Conversion'!$B$10:$E$32,4,FALSE)</f>
        <v>5.1227344398340251E-2</v>
      </c>
      <c r="AU24" s="25">
        <f>'RIMS II Type II Employment'!AU24*VLOOKUP('Equation 4 Type II FTE'!$B24,'Equation 3 FTE Conversion'!$B$10:$E$32,4,FALSE)</f>
        <v>4.935431535269709E-2</v>
      </c>
      <c r="AV24" s="25">
        <f>'RIMS II Type II Employment'!AV24*VLOOKUP('Equation 4 Type II FTE'!$B24,'Equation 3 FTE Conversion'!$B$10:$E$32,4,FALSE)</f>
        <v>6.9302074688796678E-2</v>
      </c>
      <c r="AW24" s="25">
        <f>'RIMS II Type II Employment'!AW24*VLOOKUP('Equation 4 Type II FTE'!$B24,'Equation 3 FTE Conversion'!$B$10:$E$32,4,FALSE)</f>
        <v>4.9916224066390041E-2</v>
      </c>
      <c r="AX24" s="25">
        <f>'RIMS II Type II Employment'!AX24*VLOOKUP('Equation 4 Type II FTE'!$B24,'Equation 3 FTE Conversion'!$B$10:$E$32,4,FALSE)</f>
        <v>5.4879751037344396E-2</v>
      </c>
      <c r="AY24" s="25">
        <f>'RIMS II Type II Employment'!AY24*VLOOKUP('Equation 4 Type II FTE'!$B24,'Equation 3 FTE Conversion'!$B$10:$E$32,4,FALSE)</f>
        <v>3.099863070539419E-2</v>
      </c>
      <c r="AZ24" s="25">
        <f>'RIMS II Type II Employment'!AZ24*VLOOKUP('Equation 4 Type II FTE'!$B24,'Equation 3 FTE Conversion'!$B$10:$E$32,4,FALSE)</f>
        <v>4.3266970954356845E-2</v>
      </c>
      <c r="BA24" s="25">
        <f>'RIMS II Type II Employment'!BA24*VLOOKUP('Equation 4 Type II FTE'!$B24,'Equation 3 FTE Conversion'!$B$10:$E$32,4,FALSE)</f>
        <v>4.4952697095435687E-2</v>
      </c>
      <c r="BB24" s="25">
        <f>'RIMS II Type II Employment'!BB24*VLOOKUP('Equation 4 Type II FTE'!$B24,'Equation 3 FTE Conversion'!$B$10:$E$32,4,FALSE)</f>
        <v>6.7148091286307054E-2</v>
      </c>
      <c r="BC24" s="25">
        <f>'RIMS II Type II Employment'!BC24*VLOOKUP('Equation 4 Type II FTE'!$B24,'Equation 3 FTE Conversion'!$B$10:$E$32,4,FALSE)</f>
        <v>7.295448132780083E-2</v>
      </c>
      <c r="BD24" s="25">
        <f>'RIMS II Type II Employment'!BD24*VLOOKUP('Equation 4 Type II FTE'!$B24,'Equation 3 FTE Conversion'!$B$10:$E$32,4,FALSE)</f>
        <v>6.8833817427385882E-2</v>
      </c>
      <c r="BE24" s="25">
        <f>'RIMS II Type II Employment'!BE24*VLOOKUP('Equation 4 Type II FTE'!$B24,'Equation 3 FTE Conversion'!$B$10:$E$32,4,FALSE)</f>
        <v>7.8479917012448136E-2</v>
      </c>
      <c r="BF24" s="25">
        <f>'RIMS II Type II Employment'!BF24*VLOOKUP('Equation 4 Type II FTE'!$B24,'Equation 3 FTE Conversion'!$B$10:$E$32,4,FALSE)</f>
        <v>7.4452904564315359E-2</v>
      </c>
      <c r="BG24" s="25">
        <f>'RIMS II Type II Employment'!BG24*VLOOKUP('Equation 4 Type II FTE'!$B24,'Equation 3 FTE Conversion'!$B$10:$E$32,4,FALSE)</f>
        <v>0.11519128630705394</v>
      </c>
      <c r="BH24" s="25">
        <f>'RIMS II Type II Employment'!BH24*VLOOKUP('Equation 4 Type II FTE'!$B24,'Equation 3 FTE Conversion'!$B$10:$E$32,4,FALSE)</f>
        <v>8.344344398340249E-2</v>
      </c>
      <c r="BI24" s="25">
        <f>'RIMS II Type II Employment'!BI24*VLOOKUP('Equation 4 Type II FTE'!$B24,'Equation 3 FTE Conversion'!$B$10:$E$32,4,FALSE)</f>
        <v>0.10713726141078839</v>
      </c>
      <c r="BJ24" s="25">
        <f>'RIMS II Type II Employment'!BJ24*VLOOKUP('Equation 4 Type II FTE'!$B24,'Equation 3 FTE Conversion'!$B$10:$E$32,4,FALSE)</f>
        <v>8.6721244813278003E-2</v>
      </c>
      <c r="BK24" s="25">
        <f>'RIMS II Type II Employment'!BK24*VLOOKUP('Equation 4 Type II FTE'!$B24,'Equation 3 FTE Conversion'!$B$10:$E$32,4,FALSE)</f>
        <v>8.7751410788381751E-2</v>
      </c>
      <c r="BL24" s="25">
        <f>'RIMS II Type II Employment'!BL24*VLOOKUP('Equation 4 Type II FTE'!$B24,'Equation 3 FTE Conversion'!$B$10:$E$32,4,FALSE)</f>
        <v>6.0686141078838171E-2</v>
      </c>
      <c r="BM24" s="25">
        <f>'RIMS II Type II Employment'!BM24*VLOOKUP('Equation 4 Type II FTE'!$B24,'Equation 3 FTE Conversion'!$B$10:$E$32,4,FALSE)</f>
        <v>0.15312012448132781</v>
      </c>
      <c r="BN24" s="25">
        <f>'RIMS II Type II Employment'!BN24*VLOOKUP('Equation 4 Type II FTE'!$B24,'Equation 3 FTE Conversion'!$B$10:$E$32,4,FALSE)</f>
        <v>0.10901029045643154</v>
      </c>
      <c r="BO24" s="25">
        <f>'RIMS II Type II Employment'!BO24*VLOOKUP('Equation 4 Type II FTE'!$B24,'Equation 3 FTE Conversion'!$B$10:$E$32,4,FALSE)</f>
        <v>0.15274551867219915</v>
      </c>
      <c r="BP24" s="25">
        <f>'RIMS II Type II Employment'!BP24*VLOOKUP('Equation 4 Type II FTE'!$B24,'Equation 3 FTE Conversion'!$B$10:$E$32,4,FALSE)</f>
        <v>0.1091039419087137</v>
      </c>
      <c r="BQ24" s="25">
        <f>'RIMS II Type II Employment'!BQ24*VLOOKUP('Equation 4 Type II FTE'!$B24,'Equation 3 FTE Conversion'!$B$10:$E$32,4,FALSE)</f>
        <v>8.9905394190871374E-2</v>
      </c>
      <c r="BR24" s="25">
        <f>'RIMS II Type II Employment'!BR24*VLOOKUP('Equation 4 Type II FTE'!$B24,'Equation 3 FTE Conversion'!$B$10:$E$32,4,FALSE)</f>
        <v>0.10947854771784232</v>
      </c>
      <c r="BS24" s="25">
        <f>'RIMS II Type II Employment'!BS24*VLOOKUP('Equation 4 Type II FTE'!$B24,'Equation 3 FTE Conversion'!$B$10:$E$32,4,FALSE)</f>
        <v>8.7095850622406643E-2</v>
      </c>
      <c r="BT24" s="25">
        <f>'RIMS II Type II Employment'!BT24*VLOOKUP('Equation 4 Type II FTE'!$B24,'Equation 3 FTE Conversion'!$B$10:$E$32,4,FALSE)</f>
        <v>0.10451502074688797</v>
      </c>
      <c r="BU24" s="25">
        <f>'RIMS II Type II Employment'!BU24*VLOOKUP('Equation 4 Type II FTE'!$B24,'Equation 3 FTE Conversion'!$B$10:$E$32,4,FALSE)</f>
        <v>7.9510082987551869E-2</v>
      </c>
      <c r="BV24" s="25">
        <f>'RIMS II Type II Employment'!BV24*VLOOKUP('Equation 4 Type II FTE'!$B24,'Equation 3 FTE Conversion'!$B$10:$E$32,4,FALSE)</f>
        <v>6.6024273858921151E-2</v>
      </c>
      <c r="BW24" s="25">
        <f>'RIMS II Type II Employment'!BW24*VLOOKUP('Equation 4 Type II FTE'!$B24,'Equation 3 FTE Conversion'!$B$10:$E$32,4,FALSE)</f>
        <v>0.10545153526970955</v>
      </c>
      <c r="BX24" s="25">
        <f>'RIMS II Type II Employment'!BX24*VLOOKUP('Equation 4 Type II FTE'!$B24,'Equation 3 FTE Conversion'!$B$10:$E$32,4,FALSE)</f>
        <v>8.569107883817427E-2</v>
      </c>
      <c r="BY24" s="25">
        <f>'RIMS II Type II Employment'!BY24*VLOOKUP('Equation 4 Type II FTE'!$B24,'Equation 3 FTE Conversion'!$B$10:$E$32,4,FALSE)</f>
        <v>0.10058165975103735</v>
      </c>
      <c r="BZ24" s="25">
        <f>'RIMS II Type II Employment'!BZ24*VLOOKUP('Equation 4 Type II FTE'!$B24,'Equation 3 FTE Conversion'!$B$10:$E$32,4,FALSE)</f>
        <v>0.10844838174273859</v>
      </c>
      <c r="CA24" s="25">
        <f>'RIMS II Type II Employment'!CA24*VLOOKUP('Equation 4 Type II FTE'!$B24,'Equation 3 FTE Conversion'!$B$10:$E$32,4,FALSE)</f>
        <v>8.2319626556016601E-2</v>
      </c>
      <c r="CB24" s="25">
        <f>'RIMS II Type II Employment'!CB24*VLOOKUP('Equation 4 Type II FTE'!$B24,'Equation 3 FTE Conversion'!$B$10:$E$32,4,FALSE)</f>
        <v>0.19854107883817426</v>
      </c>
      <c r="CC24" s="25">
        <f>'RIMS II Type II Employment'!CC24*VLOOKUP('Equation 4 Type II FTE'!$B24,'Equation 3 FTE Conversion'!$B$10:$E$32,4,FALSE)</f>
        <v>0.1987283817427386</v>
      </c>
      <c r="CD24" s="25">
        <f>'RIMS II Type II Employment'!CD24*VLOOKUP('Equation 4 Type II FTE'!$B24,'Equation 3 FTE Conversion'!$B$10:$E$32,4,FALSE)</f>
        <v>0.22111107883817427</v>
      </c>
      <c r="CE24" s="25">
        <f>'RIMS II Type II Employment'!CE24*VLOOKUP('Equation 4 Type II FTE'!$B24,'Equation 3 FTE Conversion'!$B$10:$E$32,4,FALSE)</f>
        <v>0.47500016597510369</v>
      </c>
      <c r="CF24" s="25">
        <f>'RIMS II Type II Employment'!CF24*VLOOKUP('Equation 4 Type II FTE'!$B24,'Equation 3 FTE Conversion'!$B$10:$E$32,4,FALSE)</f>
        <v>0.15218360995850622</v>
      </c>
      <c r="CG24" s="25">
        <f>'RIMS II Type II Employment'!CG24*VLOOKUP('Equation 4 Type II FTE'!$B24,'Equation 3 FTE Conversion'!$B$10:$E$32,4,FALSE)</f>
        <v>0.17540917012448132</v>
      </c>
      <c r="CH24" s="25">
        <f>'RIMS II Type II Employment'!CH24*VLOOKUP('Equation 4 Type II FTE'!$B24,'Equation 3 FTE Conversion'!$B$10:$E$32,4,FALSE)</f>
        <v>0.14047717842323651</v>
      </c>
      <c r="CI24" s="25">
        <f>'RIMS II Type II Employment'!CI24*VLOOKUP('Equation 4 Type II FTE'!$B24,'Equation 3 FTE Conversion'!$B$10:$E$32,4,FALSE)</f>
        <v>0.12755327800829874</v>
      </c>
      <c r="CJ24" s="25">
        <f>'RIMS II Type II Employment'!CJ24*VLOOKUP('Equation 4 Type II FTE'!$B24,'Equation 3 FTE Conversion'!$B$10:$E$32,4,FALSE)</f>
        <v>0.24527315352697099</v>
      </c>
      <c r="CK24" s="25">
        <f>'RIMS II Type II Employment'!CK24*VLOOKUP('Equation 4 Type II FTE'!$B24,'Equation 3 FTE Conversion'!$B$10:$E$32,4,FALSE)</f>
        <v>0.26091294605809129</v>
      </c>
      <c r="CL24" s="25">
        <f>'RIMS II Type II Employment'!CL24*VLOOKUP('Equation 4 Type II FTE'!$B24,'Equation 3 FTE Conversion'!$B$10:$E$32,4,FALSE)</f>
        <v>0.14806294605809128</v>
      </c>
      <c r="CM24" s="25">
        <f>'RIMS II Type II Employment'!CM24*VLOOKUP('Equation 4 Type II FTE'!$B24,'Equation 3 FTE Conversion'!$B$10:$E$32,4,FALSE)</f>
        <v>0.26297327800829873</v>
      </c>
      <c r="CN24" s="25">
        <f>'RIMS II Type II Employment'!CN24*VLOOKUP('Equation 4 Type II FTE'!$B24,'Equation 3 FTE Conversion'!$B$10:$E$32,4,FALSE)</f>
        <v>9.6929253112033195E-2</v>
      </c>
      <c r="CO24" s="25">
        <f>'RIMS II Type II Employment'!CO24*VLOOKUP('Equation 4 Type II FTE'!$B24,'Equation 3 FTE Conversion'!$B$10:$E$32,4,FALSE)</f>
        <v>0.12933265560165974</v>
      </c>
      <c r="CP24" s="25">
        <f>'RIMS II Type II Employment'!CP24*VLOOKUP('Equation 4 Type II FTE'!$B24,'Equation 3 FTE Conversion'!$B$10:$E$32,4,FALSE)</f>
        <v>0.16061224066390042</v>
      </c>
      <c r="CQ24" s="25">
        <f>'RIMS II Type II Employment'!CQ24*VLOOKUP('Equation 4 Type II FTE'!$B24,'Equation 3 FTE Conversion'!$B$10:$E$32,4,FALSE)</f>
        <v>0.10123721991701246</v>
      </c>
      <c r="CR24" s="25">
        <f>'RIMS II Type II Employment'!CR24*VLOOKUP('Equation 4 Type II FTE'!$B24,'Equation 3 FTE Conversion'!$B$10:$E$32,4,FALSE)</f>
        <v>0.11247539419087137</v>
      </c>
      <c r="CS24" s="25">
        <f>'RIMS II Type II Employment'!CS24*VLOOKUP('Equation 4 Type II FTE'!$B24,'Equation 3 FTE Conversion'!$B$10:$E$32,4,FALSE)</f>
        <v>0.12380721991701246</v>
      </c>
      <c r="CT24" s="25">
        <f>'RIMS II Type II Employment'!CT24*VLOOKUP('Equation 4 Type II FTE'!$B24,'Equation 3 FTE Conversion'!$B$10:$E$32,4,FALSE)</f>
        <v>9.6086390041493774E-2</v>
      </c>
      <c r="CU24" s="25">
        <f>'RIMS II Type II Employment'!CU24*VLOOKUP('Equation 4 Type II FTE'!$B24,'Equation 3 FTE Conversion'!$B$10:$E$32,4,FALSE)</f>
        <v>0.14853120331950206</v>
      </c>
      <c r="CV24" s="25">
        <f>'RIMS II Type II Employment'!CV24*VLOOKUP('Equation 4 Type II FTE'!$B24,'Equation 3 FTE Conversion'!$B$10:$E$32,4,FALSE)</f>
        <v>0.25136049792531123</v>
      </c>
      <c r="CW24" s="25">
        <f>'RIMS II Type II Employment'!CW24*VLOOKUP('Equation 4 Type II FTE'!$B24,'Equation 3 FTE Conversion'!$B$10:$E$32,4,FALSE)</f>
        <v>0.20884273858921162</v>
      </c>
      <c r="CX24" s="25">
        <f>'RIMS II Type II Employment'!CX24*VLOOKUP('Equation 4 Type II FTE'!$B24,'Equation 3 FTE Conversion'!$B$10:$E$32,4,FALSE)</f>
        <v>0.13148663900414936</v>
      </c>
      <c r="CY24" s="25">
        <f>'RIMS II Type II Employment'!CY24*VLOOKUP('Equation 4 Type II FTE'!$B24,'Equation 3 FTE Conversion'!$B$10:$E$32,4,FALSE)</f>
        <v>0.12249609958506225</v>
      </c>
      <c r="CZ24" s="25">
        <f>'RIMS II Type II Employment'!CZ24*VLOOKUP('Equation 4 Type II FTE'!$B24,'Equation 3 FTE Conversion'!$B$10:$E$32,4,FALSE)</f>
        <v>0.19264103734439833</v>
      </c>
      <c r="DA24" s="25">
        <f>'RIMS II Type II Employment'!DA24*VLOOKUP('Equation 4 Type II FTE'!$B24,'Equation 3 FTE Conversion'!$B$10:$E$32,4,FALSE)</f>
        <v>0.53306406639004156</v>
      </c>
      <c r="DB24" s="25">
        <f>'RIMS II Type II Employment'!DB24*VLOOKUP('Equation 4 Type II FTE'!$B24,'Equation 3 FTE Conversion'!$B$10:$E$32,4,FALSE)</f>
        <v>7.1924315352697096E-2</v>
      </c>
      <c r="DC24" s="25">
        <f>'RIMS II Type II Employment'!DC24*VLOOKUP('Equation 4 Type II FTE'!$B24,'Equation 3 FTE Conversion'!$B$10:$E$32,4,FALSE)</f>
        <v>0.33770713692946058</v>
      </c>
      <c r="DD24" s="25">
        <f>'RIMS II Type II Employment'!DD24*VLOOKUP('Equation 4 Type II FTE'!$B24,'Equation 3 FTE Conversion'!$B$10:$E$32,4,FALSE)</f>
        <v>0.16566941908713692</v>
      </c>
      <c r="DE24" s="25">
        <f>'RIMS II Type II Employment'!DE24*VLOOKUP('Equation 4 Type II FTE'!$B24,'Equation 3 FTE Conversion'!$B$10:$E$32,4,FALSE)</f>
        <v>0.31101647302904567</v>
      </c>
      <c r="DF24" s="25">
        <f>'RIMS II Type II Employment'!DF24*VLOOKUP('Equation 4 Type II FTE'!$B24,'Equation 3 FTE Conversion'!$B$10:$E$32,4,FALSE)</f>
        <v>0.23562705394190869</v>
      </c>
      <c r="DG24" s="25">
        <f>'RIMS II Type II Employment'!DG24*VLOOKUP('Equation 4 Type II FTE'!$B24,'Equation 3 FTE Conversion'!$B$10:$E$32,4,FALSE)</f>
        <v>0.35587551867219919</v>
      </c>
      <c r="DH24" s="25">
        <f>'RIMS II Type II Employment'!DH24*VLOOKUP('Equation 4 Type II FTE'!$B24,'Equation 3 FTE Conversion'!$B$10:$E$32,4,FALSE)</f>
        <v>0.27945593360995852</v>
      </c>
      <c r="DI24" s="25">
        <f>'RIMS II Type II Employment'!DI24*VLOOKUP('Equation 4 Type II FTE'!$B24,'Equation 3 FTE Conversion'!$B$10:$E$32,4,FALSE)</f>
        <v>0.14600261410788382</v>
      </c>
      <c r="DJ24" s="25">
        <f>'RIMS II Type II Employment'!DJ24*VLOOKUP('Equation 4 Type II FTE'!$B24,'Equation 3 FTE Conversion'!$B$10:$E$32,4,FALSE)</f>
        <v>0.2143681742738589</v>
      </c>
      <c r="DK24" s="25">
        <f>'RIMS II Type II Employment'!DK24*VLOOKUP('Equation 4 Type II FTE'!$B24,'Equation 3 FTE Conversion'!$B$10:$E$32,4,FALSE)</f>
        <v>0.29256713692946057</v>
      </c>
      <c r="DL24" s="25">
        <f>'RIMS II Type II Employment'!DL24*VLOOKUP('Equation 4 Type II FTE'!$B24,'Equation 3 FTE Conversion'!$B$10:$E$32,4,FALSE)</f>
        <v>0.27074634854771784</v>
      </c>
      <c r="DM24" s="25">
        <f>'RIMS II Type II Employment'!DM24*VLOOKUP('Equation 4 Type II FTE'!$B24,'Equation 3 FTE Conversion'!$B$10:$E$32,4,FALSE)</f>
        <v>8.7657759336099594E-2</v>
      </c>
      <c r="DN24" s="25">
        <f>'RIMS II Type II Employment'!DN24*VLOOKUP('Equation 4 Type II FTE'!$B24,'Equation 3 FTE Conversion'!$B$10:$E$32,4,FALSE)</f>
        <v>0.1254929460580913</v>
      </c>
      <c r="DO24" s="25">
        <f>'RIMS II Type II Employment'!DO24*VLOOKUP('Equation 4 Type II FTE'!$B24,'Equation 3 FTE Conversion'!$B$10:$E$32,4,FALSE)</f>
        <v>0.18439970954356846</v>
      </c>
      <c r="DP24" s="25">
        <f>'RIMS II Type II Employment'!DP24*VLOOKUP('Equation 4 Type II FTE'!$B24,'Equation 3 FTE Conversion'!$B$10:$E$32,4,FALSE)</f>
        <v>0.18505526970954356</v>
      </c>
      <c r="DQ24" s="25">
        <f>'RIMS II Type II Employment'!DQ24*VLOOKUP('Equation 4 Type II FTE'!$B24,'Equation 3 FTE Conversion'!$B$10:$E$32,4,FALSE)</f>
        <v>0.15798999999999999</v>
      </c>
      <c r="DR24" s="25">
        <f>'RIMS II Type II Employment'!DR24*VLOOKUP('Equation 4 Type II FTE'!$B24,'Equation 3 FTE Conversion'!$B$10:$E$32,4,FALSE)</f>
        <v>0.36346128630705393</v>
      </c>
      <c r="DS24" s="25">
        <f>'RIMS II Type II Employment'!DS24*VLOOKUP('Equation 4 Type II FTE'!$B24,'Equation 3 FTE Conversion'!$B$10:$E$32,4,FALSE)</f>
        <v>0.31391966804979254</v>
      </c>
      <c r="DT24" s="25">
        <f>'RIMS II Type II Employment'!DT24*VLOOKUP('Equation 4 Type II FTE'!$B24,'Equation 3 FTE Conversion'!$B$10:$E$32,4,FALSE)</f>
        <v>9.6648298755186726E-2</v>
      </c>
      <c r="DU24" s="25">
        <f>'RIMS II Type II Employment'!DU24*VLOOKUP('Equation 4 Type II FTE'!$B24,'Equation 3 FTE Conversion'!$B$10:$E$32,4,FALSE)</f>
        <v>7.4078298755186719E-2</v>
      </c>
      <c r="DV24" s="25">
        <f>'RIMS II Type II Employment'!DV24*VLOOKUP('Equation 4 Type II FTE'!$B24,'Equation 3 FTE Conversion'!$B$10:$E$32,4,FALSE)</f>
        <v>7.1643360995850627E-2</v>
      </c>
      <c r="DW24" s="25">
        <f>'RIMS II Type II Employment'!DW24*VLOOKUP('Equation 4 Type II FTE'!$B24,'Equation 3 FTE Conversion'!$B$10:$E$32,4,FALSE)</f>
        <v>6.3495684647302902E-2</v>
      </c>
      <c r="DX24" s="25">
        <f>'RIMS II Type II Employment'!DX24*VLOOKUP('Equation 4 Type II FTE'!$B24,'Equation 3 FTE Conversion'!$B$10:$E$32,4,FALSE)</f>
        <v>7.0519543568464738E-2</v>
      </c>
      <c r="DY24" s="25">
        <f>'RIMS II Type II Employment'!DY24*VLOOKUP('Equation 4 Type II FTE'!$B24,'Equation 3 FTE Conversion'!$B$10:$E$32,4,FALSE)</f>
        <v>7.0987800829875519E-2</v>
      </c>
      <c r="DZ24" s="25">
        <f>'RIMS II Type II Employment'!DZ24*VLOOKUP('Equation 4 Type II FTE'!$B24,'Equation 3 FTE Conversion'!$B$10:$E$32,4,FALSE)</f>
        <v>7.5670373443983405E-2</v>
      </c>
      <c r="EA24" s="25">
        <f>'RIMS II Type II Employment'!EA24*VLOOKUP('Equation 4 Type II FTE'!$B24,'Equation 3 FTE Conversion'!$B$10:$E$32,4,FALSE)</f>
        <v>8.9156182572614109E-2</v>
      </c>
      <c r="EB24" s="25">
        <f>'RIMS II Type II Employment'!EB24*VLOOKUP('Equation 4 Type II FTE'!$B24,'Equation 3 FTE Conversion'!$B$10:$E$32,4,FALSE)</f>
        <v>5.0852738589211618E-2</v>
      </c>
      <c r="EC24" s="25">
        <f>'RIMS II Type II Employment'!EC24*VLOOKUP('Equation 4 Type II FTE'!$B24,'Equation 3 FTE Conversion'!$B$10:$E$32,4,FALSE)</f>
        <v>5.3006721991701242E-2</v>
      </c>
      <c r="ED24" s="25">
        <f>'RIMS II Type II Employment'!ED24*VLOOKUP('Equation 4 Type II FTE'!$B24,'Equation 3 FTE Conversion'!$B$10:$E$32,4,FALSE)</f>
        <v>5.562896265560166E-2</v>
      </c>
      <c r="EE24" s="25">
        <f>'RIMS II Type II Employment'!EE24*VLOOKUP('Equation 4 Type II FTE'!$B24,'Equation 3 FTE Conversion'!$B$10:$E$32,4,FALSE)</f>
        <v>5.8344854771784235E-2</v>
      </c>
      <c r="EF24" s="25">
        <f>'RIMS II Type II Employment'!EF24*VLOOKUP('Equation 4 Type II FTE'!$B24,'Equation 3 FTE Conversion'!$B$10:$E$32,4,FALSE)</f>
        <v>5.2819419087136929E-2</v>
      </c>
      <c r="EG24" s="25">
        <f>'RIMS II Type II Employment'!EG24*VLOOKUP('Equation 4 Type II FTE'!$B24,'Equation 3 FTE Conversion'!$B$10:$E$32,4,FALSE)</f>
        <v>0.10882298755186721</v>
      </c>
      <c r="EH24" s="25">
        <f>'RIMS II Type II Employment'!EH24*VLOOKUP('Equation 4 Type II FTE'!$B24,'Equation 3 FTE Conversion'!$B$10:$E$32,4,FALSE)</f>
        <v>5.8625809128630711E-2</v>
      </c>
      <c r="EI24" s="25">
        <f>'RIMS II Type II Employment'!EI24*VLOOKUP('Equation 4 Type II FTE'!$B24,'Equation 3 FTE Conversion'!$B$10:$E$32,4,FALSE)</f>
        <v>7.2767178423236517E-2</v>
      </c>
      <c r="EJ24" s="25">
        <f>'RIMS II Type II Employment'!EJ24*VLOOKUP('Equation 4 Type II FTE'!$B24,'Equation 3 FTE Conversion'!$B$10:$E$32,4,FALSE)</f>
        <v>5.6190871369294605E-2</v>
      </c>
      <c r="EK24" s="25">
        <f>'RIMS II Type II Employment'!EK24*VLOOKUP('Equation 4 Type II FTE'!$B24,'Equation 3 FTE Conversion'!$B$10:$E$32,4,FALSE)</f>
        <v>0.10844838174273859</v>
      </c>
      <c r="EL24" s="25">
        <f>'RIMS II Type II Employment'!EL24*VLOOKUP('Equation 4 Type II FTE'!$B24,'Equation 3 FTE Conversion'!$B$10:$E$32,4,FALSE)</f>
        <v>8.7376804979253112E-2</v>
      </c>
      <c r="EM24" s="25">
        <f>'RIMS II Type II Employment'!EM24*VLOOKUP('Equation 4 Type II FTE'!$B24,'Equation 3 FTE Conversion'!$B$10:$E$32,4,FALSE)</f>
        <v>0.12671041493775934</v>
      </c>
      <c r="EN24" s="25">
        <f>'RIMS II Type II Employment'!EN24*VLOOKUP('Equation 4 Type II FTE'!$B24,'Equation 3 FTE Conversion'!$B$10:$E$32,4,FALSE)</f>
        <v>7.2017966804979253E-2</v>
      </c>
      <c r="EO24" s="25">
        <f>'RIMS II Type II Employment'!EO24*VLOOKUP('Equation 4 Type II FTE'!$B24,'Equation 3 FTE Conversion'!$B$10:$E$32,4,FALSE)</f>
        <v>0.11228809128630705</v>
      </c>
      <c r="EP24" s="25">
        <f>'RIMS II Type II Employment'!EP24*VLOOKUP('Equation 4 Type II FTE'!$B24,'Equation 3 FTE Conversion'!$B$10:$E$32,4,FALSE)</f>
        <v>0.14403593360995851</v>
      </c>
      <c r="EQ24" s="25">
        <f>'RIMS II Type II Employment'!EQ24*VLOOKUP('Equation 4 Type II FTE'!$B24,'Equation 3 FTE Conversion'!$B$10:$E$32,4,FALSE)</f>
        <v>0.12558659751037343</v>
      </c>
      <c r="ER24" s="25">
        <f>'RIMS II Type II Employment'!ER24*VLOOKUP('Equation 4 Type II FTE'!$B24,'Equation 3 FTE Conversion'!$B$10:$E$32,4,FALSE)</f>
        <v>9.5992738589211618E-2</v>
      </c>
      <c r="ES24" s="25">
        <f>'RIMS II Type II Employment'!ES24*VLOOKUP('Equation 4 Type II FTE'!$B24,'Equation 3 FTE Conversion'!$B$10:$E$32,4,FALSE)</f>
        <v>0.12577390041493777</v>
      </c>
      <c r="ET24" s="25">
        <f>'RIMS II Type II Employment'!ET24*VLOOKUP('Equation 4 Type II FTE'!$B24,'Equation 3 FTE Conversion'!$B$10:$E$32,4,FALSE)</f>
        <v>9.4775269709543572E-2</v>
      </c>
      <c r="EU24" s="25">
        <f>'RIMS II Type II Employment'!EU24*VLOOKUP('Equation 4 Type II FTE'!$B24,'Equation 3 FTE Conversion'!$B$10:$E$32,4,FALSE)</f>
        <v>0.13223585062240664</v>
      </c>
      <c r="EV24" s="25">
        <f>'RIMS II Type II Employment'!EV24*VLOOKUP('Equation 4 Type II FTE'!$B24,'Equation 3 FTE Conversion'!$B$10:$E$32,4,FALSE)</f>
        <v>0.12090402489626555</v>
      </c>
      <c r="EW24" s="25">
        <f>'RIMS II Type II Employment'!EW24*VLOOKUP('Equation 4 Type II FTE'!$B24,'Equation 3 FTE Conversion'!$B$10:$E$32,4,FALSE)</f>
        <v>6.4244896265560167E-2</v>
      </c>
      <c r="EX24" s="25">
        <f>'RIMS II Type II Employment'!EX24*VLOOKUP('Equation 4 Type II FTE'!$B24,'Equation 3 FTE Conversion'!$B$10:$E$32,4,FALSE)</f>
        <v>0.10929124481327801</v>
      </c>
      <c r="EY24" s="25">
        <f>'RIMS II Type II Employment'!EY24*VLOOKUP('Equation 4 Type II FTE'!$B24,'Equation 3 FTE Conversion'!$B$10:$E$32,4,FALSE)</f>
        <v>0.18720925311203318</v>
      </c>
      <c r="EZ24" s="25">
        <f>'RIMS II Type II Employment'!EZ24*VLOOKUP('Equation 4 Type II FTE'!$B24,'Equation 3 FTE Conversion'!$B$10:$E$32,4,FALSE)</f>
        <v>0.18355684647302906</v>
      </c>
      <c r="FA24" s="25">
        <f>'RIMS II Type II Employment'!FA24*VLOOKUP('Equation 4 Type II FTE'!$B24,'Equation 3 FTE Conversion'!$B$10:$E$32,4,FALSE)</f>
        <v>7.2860829875518673E-2</v>
      </c>
      <c r="FB24" s="25">
        <f>'RIMS II Type II Employment'!FB24*VLOOKUP('Equation 4 Type II FTE'!$B24,'Equation 3 FTE Conversion'!$B$10:$E$32,4,FALSE)</f>
        <v>9.2153029045643153E-2</v>
      </c>
      <c r="FC24" s="25">
        <f>'RIMS II Type II Employment'!FC24*VLOOKUP('Equation 4 Type II FTE'!$B24,'Equation 3 FTE Conversion'!$B$10:$E$32,4,FALSE)</f>
        <v>0.1414136929460581</v>
      </c>
      <c r="FD24" s="25">
        <f>'RIMS II Type II Employment'!FD24*VLOOKUP('Equation 4 Type II FTE'!$B24,'Equation 3 FTE Conversion'!$B$10:$E$32,4,FALSE)</f>
        <v>8.2881535269709539E-2</v>
      </c>
      <c r="FE24" s="25">
        <f>'RIMS II Type II Employment'!FE24*VLOOKUP('Equation 4 Type II FTE'!$B24,'Equation 3 FTE Conversion'!$B$10:$E$32,4,FALSE)</f>
        <v>6.9114771784232365E-2</v>
      </c>
      <c r="FF24" s="25">
        <f>'RIMS II Type II Employment'!FF24*VLOOKUP('Equation 4 Type II FTE'!$B24,'Equation 3 FTE Conversion'!$B$10:$E$32,4,FALSE)</f>
        <v>7.7075145228215763E-2</v>
      </c>
      <c r="FG24" s="25">
        <f>'RIMS II Type II Employment'!FG24*VLOOKUP('Equation 4 Type II FTE'!$B24,'Equation 3 FTE Conversion'!$B$10:$E$32,4,FALSE)</f>
        <v>7.8386265560165966E-2</v>
      </c>
      <c r="FH24" s="25">
        <f>'RIMS II Type II Employment'!FH24*VLOOKUP('Equation 4 Type II FTE'!$B24,'Equation 3 FTE Conversion'!$B$10:$E$32,4,FALSE)</f>
        <v>6.1716307053941911E-2</v>
      </c>
      <c r="FI24" s="25">
        <f>'RIMS II Type II Employment'!FI24*VLOOKUP('Equation 4 Type II FTE'!$B24,'Equation 3 FTE Conversion'!$B$10:$E$32,4,FALSE)</f>
        <v>0.11453572614107885</v>
      </c>
      <c r="FJ24" s="25">
        <f>'RIMS II Type II Employment'!FJ24*VLOOKUP('Equation 4 Type II FTE'!$B24,'Equation 3 FTE Conversion'!$B$10:$E$32,4,FALSE)</f>
        <v>7.6981493775933607E-2</v>
      </c>
      <c r="FK24" s="25">
        <f>'RIMS II Type II Employment'!FK24*VLOOKUP('Equation 4 Type II FTE'!$B24,'Equation 3 FTE Conversion'!$B$10:$E$32,4,FALSE)</f>
        <v>8.3818049792531116E-2</v>
      </c>
      <c r="FL24" s="25">
        <f>'RIMS II Type II Employment'!FL24*VLOOKUP('Equation 4 Type II FTE'!$B24,'Equation 3 FTE Conversion'!$B$10:$E$32,4,FALSE)</f>
        <v>7.0332240663900411E-2</v>
      </c>
      <c r="FM24" s="25">
        <f>'RIMS II Type II Employment'!FM24*VLOOKUP('Equation 4 Type II FTE'!$B24,'Equation 3 FTE Conversion'!$B$10:$E$32,4,FALSE)</f>
        <v>6.199726141078838E-2</v>
      </c>
      <c r="FN24" s="25">
        <f>'RIMS II Type II Employment'!FN24*VLOOKUP('Equation 4 Type II FTE'!$B24,'Equation 3 FTE Conversion'!$B$10:$E$32,4,FALSE)</f>
        <v>7.0987800829875519E-2</v>
      </c>
      <c r="FO24" s="25">
        <f>'RIMS II Type II Employment'!FO24*VLOOKUP('Equation 4 Type II FTE'!$B24,'Equation 3 FTE Conversion'!$B$10:$E$32,4,FALSE)</f>
        <v>7.7730705394190872E-2</v>
      </c>
      <c r="FP24" s="25">
        <f>'RIMS II Type II Employment'!FP24*VLOOKUP('Equation 4 Type II FTE'!$B24,'Equation 3 FTE Conversion'!$B$10:$E$32,4,FALSE)</f>
        <v>8.5035518672199176E-2</v>
      </c>
      <c r="FQ24" s="25">
        <f>'RIMS II Type II Employment'!FQ24*VLOOKUP('Equation 4 Type II FTE'!$B24,'Equation 3 FTE Conversion'!$B$10:$E$32,4,FALSE)</f>
        <v>8.2413278008298757E-2</v>
      </c>
      <c r="FR24" s="25">
        <f>'RIMS II Type II Employment'!FR24*VLOOKUP('Equation 4 Type II FTE'!$B24,'Equation 3 FTE Conversion'!$B$10:$E$32,4,FALSE)</f>
        <v>7.3890995850622407E-2</v>
      </c>
      <c r="FS24" s="25">
        <f>'RIMS II Type II Employment'!FS24*VLOOKUP('Equation 4 Type II FTE'!$B24,'Equation 3 FTE Conversion'!$B$10:$E$32,4,FALSE)</f>
        <v>0.14300576763485479</v>
      </c>
      <c r="FT24" s="25">
        <f>'RIMS II Type II Employment'!FT24*VLOOKUP('Equation 4 Type II FTE'!$B24,'Equation 3 FTE Conversion'!$B$10:$E$32,4,FALSE)</f>
        <v>9.4119709543568464E-2</v>
      </c>
      <c r="FU24" s="25">
        <f>'RIMS II Type II Employment'!FU24*VLOOKUP('Equation 4 Type II FTE'!$B24,'Equation 3 FTE Conversion'!$B$10:$E$32,4,FALSE)</f>
        <v>0.12352626556016597</v>
      </c>
      <c r="FV24" s="25">
        <f>'RIMS II Type II Employment'!FV24*VLOOKUP('Equation 4 Type II FTE'!$B24,'Equation 3 FTE Conversion'!$B$10:$E$32,4,FALSE)</f>
        <v>0.20640780082987553</v>
      </c>
      <c r="FW24" s="25">
        <f>'RIMS II Type II Employment'!FW24*VLOOKUP('Equation 4 Type II FTE'!$B24,'Equation 3 FTE Conversion'!$B$10:$E$32,4,FALSE)</f>
        <v>0.11481668049792532</v>
      </c>
      <c r="FX24" s="25">
        <f>'RIMS II Type II Employment'!FX24*VLOOKUP('Equation 4 Type II FTE'!$B24,'Equation 3 FTE Conversion'!$B$10:$E$32,4,FALSE)</f>
        <v>0.16108049792531118</v>
      </c>
      <c r="FY24" s="25">
        <f>'RIMS II Type II Employment'!FY24*VLOOKUP('Equation 4 Type II FTE'!$B24,'Equation 3 FTE Conversion'!$B$10:$E$32,4,FALSE)</f>
        <v>0.11846908713692947</v>
      </c>
      <c r="FZ24" s="25">
        <f>'RIMS II Type II Employment'!FZ24*VLOOKUP('Equation 4 Type II FTE'!$B24,'Equation 3 FTE Conversion'!$B$10:$E$32,4,FALSE)</f>
        <v>7.5576721991701235E-2</v>
      </c>
      <c r="GA24" s="25">
        <f>'RIMS II Type II Employment'!GA24*VLOOKUP('Equation 4 Type II FTE'!$B24,'Equation 3 FTE Conversion'!$B$10:$E$32,4,FALSE)</f>
        <v>6.5743319502074682E-2</v>
      </c>
      <c r="GB24" s="25">
        <f>'RIMS II Type II Employment'!GB24*VLOOKUP('Equation 4 Type II FTE'!$B24,'Equation 3 FTE Conversion'!$B$10:$E$32,4,FALSE)</f>
        <v>3.5681203319502079E-2</v>
      </c>
      <c r="GC24" s="25">
        <f>'RIMS II Type II Employment'!GC24*VLOOKUP('Equation 4 Type II FTE'!$B24,'Equation 3 FTE Conversion'!$B$10:$E$32,4,FALSE)</f>
        <v>3.7554232365145226E-2</v>
      </c>
      <c r="GD24" s="25">
        <f>'RIMS II Type II Employment'!GD24*VLOOKUP('Equation 4 Type II FTE'!$B24,'Equation 3 FTE Conversion'!$B$10:$E$32,4,FALSE)</f>
        <v>4.9822572614107878E-2</v>
      </c>
      <c r="GE24" s="25">
        <f>'RIMS II Type II Employment'!GE24*VLOOKUP('Equation 4 Type II FTE'!$B24,'Equation 3 FTE Conversion'!$B$10:$E$32,4,FALSE)</f>
        <v>2.8750995850622407E-2</v>
      </c>
      <c r="GF24" s="25">
        <f>'RIMS II Type II Employment'!GF24*VLOOKUP('Equation 4 Type II FTE'!$B24,'Equation 3 FTE Conversion'!$B$10:$E$32,4,FALSE)</f>
        <v>0.10769917012448134</v>
      </c>
      <c r="GG24" s="25">
        <f>'RIMS II Type II Employment'!GG24*VLOOKUP('Equation 4 Type II FTE'!$B24,'Equation 3 FTE Conversion'!$B$10:$E$32,4,FALSE)</f>
        <v>0.1431930705394191</v>
      </c>
      <c r="GH24" s="25">
        <f>'RIMS II Type II Employment'!GH24*VLOOKUP('Equation 4 Type II FTE'!$B24,'Equation 3 FTE Conversion'!$B$10:$E$32,4,FALSE)</f>
        <v>0.1055451867219917</v>
      </c>
      <c r="GI24" s="25">
        <f>'RIMS II Type II Employment'!GI24*VLOOKUP('Equation 4 Type II FTE'!$B24,'Equation 3 FTE Conversion'!$B$10:$E$32,4,FALSE)</f>
        <v>0.13195489626556017</v>
      </c>
      <c r="GJ24" s="25">
        <f>'RIMS II Type II Employment'!GJ24*VLOOKUP('Equation 4 Type II FTE'!$B24,'Equation 3 FTE Conversion'!$B$10:$E$32,4,FALSE)</f>
        <v>0.1135055601659751</v>
      </c>
      <c r="GK24" s="25">
        <f>'RIMS II Type II Employment'!GK24*VLOOKUP('Equation 4 Type II FTE'!$B24,'Equation 3 FTE Conversion'!$B$10:$E$32,4,FALSE)</f>
        <v>9.1965726141078841E-2</v>
      </c>
      <c r="GL24" s="25">
        <f>'RIMS II Type II Employment'!GL24*VLOOKUP('Equation 4 Type II FTE'!$B24,'Equation 3 FTE Conversion'!$B$10:$E$32,4,FALSE)</f>
        <v>0.11519128630705394</v>
      </c>
      <c r="GM24" s="25">
        <f>'RIMS II Type II Employment'!GM24*VLOOKUP('Equation 4 Type II FTE'!$B24,'Equation 3 FTE Conversion'!$B$10:$E$32,4,FALSE)</f>
        <v>0.17868697095435684</v>
      </c>
      <c r="GN24" s="25">
        <f>'RIMS II Type II Employment'!GN24*VLOOKUP('Equation 4 Type II FTE'!$B24,'Equation 3 FTE Conversion'!$B$10:$E$32,4,FALSE)</f>
        <v>0.1201548132780083</v>
      </c>
      <c r="GO24" s="25">
        <f>'RIMS II Type II Employment'!GO24*VLOOKUP('Equation 4 Type II FTE'!$B24,'Equation 3 FTE Conversion'!$B$10:$E$32,4,FALSE)</f>
        <v>6.0405186721991702E-2</v>
      </c>
      <c r="GP24" s="25">
        <f>'RIMS II Type II Employment'!GP24*VLOOKUP('Equation 4 Type II FTE'!$B24,'Equation 3 FTE Conversion'!$B$10:$E$32,4,FALSE)</f>
        <v>0.15592966804979255</v>
      </c>
      <c r="GQ24" s="25">
        <f>'RIMS II Type II Employment'!GQ24*VLOOKUP('Equation 4 Type II FTE'!$B24,'Equation 3 FTE Conversion'!$B$10:$E$32,4,FALSE)</f>
        <v>0.23150639004149379</v>
      </c>
      <c r="GR24" s="25">
        <f>'RIMS II Type II Employment'!GR24*VLOOKUP('Equation 4 Type II FTE'!$B24,'Equation 3 FTE Conversion'!$B$10:$E$32,4,FALSE)</f>
        <v>0.15836460580912864</v>
      </c>
      <c r="GS24" s="25">
        <f>'RIMS II Type II Employment'!GS24*VLOOKUP('Equation 4 Type II FTE'!$B24,'Equation 3 FTE Conversion'!$B$10:$E$32,4,FALSE)</f>
        <v>9.9364190871369301E-2</v>
      </c>
      <c r="GT24" s="25">
        <f>'RIMS II Type II Employment'!GT24*VLOOKUP('Equation 4 Type II FTE'!$B24,'Equation 3 FTE Conversion'!$B$10:$E$32,4,FALSE)</f>
        <v>9.4587966804979259E-2</v>
      </c>
      <c r="GU24" s="25">
        <f>'RIMS II Type II Employment'!GU24*VLOOKUP('Equation 4 Type II FTE'!$B24,'Equation 3 FTE Conversion'!$B$10:$E$32,4,FALSE)</f>
        <v>5.5909917012448136E-2</v>
      </c>
      <c r="GV24" s="25">
        <f>'RIMS II Type II Employment'!GV24*VLOOKUP('Equation 4 Type II FTE'!$B24,'Equation 3 FTE Conversion'!$B$10:$E$32,4,FALSE)</f>
        <v>0.11762622406639003</v>
      </c>
      <c r="GW24" s="25">
        <f>'RIMS II Type II Employment'!GW24*VLOOKUP('Equation 4 Type II FTE'!$B24,'Equation 3 FTE Conversion'!$B$10:$E$32,4,FALSE)</f>
        <v>0.12689771784232365</v>
      </c>
      <c r="GX24" s="25">
        <f>'RIMS II Type II Employment'!GX24*VLOOKUP('Equation 4 Type II FTE'!$B24,'Equation 3 FTE Conversion'!$B$10:$E$32,4,FALSE)</f>
        <v>6.6305228215767634E-2</v>
      </c>
      <c r="GY24" s="25">
        <f>'RIMS II Type II Employment'!GY24*VLOOKUP('Equation 4 Type II FTE'!$B24,'Equation 3 FTE Conversion'!$B$10:$E$32,4,FALSE)</f>
        <v>5.9655975103734445E-2</v>
      </c>
      <c r="GZ24" s="25">
        <f>'RIMS II Type II Employment'!GZ24*VLOOKUP('Equation 4 Type II FTE'!$B24,'Equation 3 FTE Conversion'!$B$10:$E$32,4,FALSE)</f>
        <v>8.1195809128630711E-2</v>
      </c>
      <c r="HA24" s="25">
        <f>'RIMS II Type II Employment'!HA24*VLOOKUP('Equation 4 Type II FTE'!$B24,'Equation 3 FTE Conversion'!$B$10:$E$32,4,FALSE)</f>
        <v>6.0311535269709546E-2</v>
      </c>
      <c r="HB24" s="25">
        <f>'RIMS II Type II Employment'!HB24*VLOOKUP('Equation 4 Type II FTE'!$B24,'Equation 3 FTE Conversion'!$B$10:$E$32,4,FALSE)</f>
        <v>2.7908132780082986E-2</v>
      </c>
      <c r="HC24" s="25">
        <f>'RIMS II Type II Employment'!HC24*VLOOKUP('Equation 4 Type II FTE'!$B24,'Equation 3 FTE Conversion'!$B$10:$E$32,4,FALSE)</f>
        <v>5.6846431535269706E-2</v>
      </c>
      <c r="HD24" s="25">
        <f>'RIMS II Type II Employment'!HD24*VLOOKUP('Equation 4 Type II FTE'!$B24,'Equation 3 FTE Conversion'!$B$10:$E$32,4,FALSE)</f>
        <v>9.308954356846473E-2</v>
      </c>
      <c r="HE24" s="25">
        <f>'RIMS II Type II Employment'!HE24*VLOOKUP('Equation 4 Type II FTE'!$B24,'Equation 3 FTE Conversion'!$B$10:$E$32,4,FALSE)</f>
        <v>0.18664734439834024</v>
      </c>
      <c r="HF24" s="25">
        <f>'RIMS II Type II Employment'!HF24*VLOOKUP('Equation 4 Type II FTE'!$B24,'Equation 3 FTE Conversion'!$B$10:$E$32,4,FALSE)</f>
        <v>3.8022489626556015E-2</v>
      </c>
      <c r="HG24" s="25">
        <f>'RIMS II Type II Employment'!HG24*VLOOKUP('Equation 4 Type II FTE'!$B24,'Equation 3 FTE Conversion'!$B$10:$E$32,4,FALSE)</f>
        <v>0.15152804979253112</v>
      </c>
      <c r="HH24" s="25">
        <f>'RIMS II Type II Employment'!HH24*VLOOKUP('Equation 4 Type II FTE'!$B24,'Equation 3 FTE Conversion'!$B$10:$E$32,4,FALSE)</f>
        <v>9.6929253112033195E-2</v>
      </c>
      <c r="HI24" s="25">
        <f>'RIMS II Type II Employment'!HI24*VLOOKUP('Equation 4 Type II FTE'!$B24,'Equation 3 FTE Conversion'!$B$10:$E$32,4,FALSE)</f>
        <v>0.17016468879668051</v>
      </c>
      <c r="HJ24" s="25">
        <f>'RIMS II Type II Employment'!HJ24*VLOOKUP('Equation 4 Type II FTE'!$B24,'Equation 3 FTE Conversion'!$B$10:$E$32,4,FALSE)</f>
        <v>0.10779282157676348</v>
      </c>
      <c r="HK24" s="25">
        <f>'RIMS II Type II Employment'!HK24*VLOOKUP('Equation 4 Type II FTE'!$B24,'Equation 3 FTE Conversion'!$B$10:$E$32,4,FALSE)</f>
        <v>0</v>
      </c>
      <c r="HL24" s="25">
        <f>'RIMS II Type II Employment'!HL24*VLOOKUP('Equation 4 Type II FTE'!$B24,'Equation 3 FTE Conversion'!$B$10:$E$32,4,FALSE)</f>
        <v>8.9156182572614109E-2</v>
      </c>
      <c r="HM24" s="25">
        <f>'RIMS II Type II Employment'!HM24*VLOOKUP('Equation 4 Type II FTE'!$B24,'Equation 3 FTE Conversion'!$B$10:$E$32,4,FALSE)</f>
        <v>0.10001975103734441</v>
      </c>
      <c r="HN24" s="25">
        <f>'RIMS II Type II Employment'!HN24*VLOOKUP('Equation 4 Type II FTE'!$B24,'Equation 3 FTE Conversion'!$B$10:$E$32,4,FALSE)</f>
        <v>4.6451120331950209E-2</v>
      </c>
      <c r="HO24" s="25">
        <f>'RIMS II Type II Employment'!HO24*VLOOKUP('Equation 4 Type II FTE'!$B24,'Equation 3 FTE Conversion'!$B$10:$E$32,4,FALSE)</f>
        <v>7.5576721991701235E-2</v>
      </c>
      <c r="HP24" s="25">
        <f>'RIMS II Type II Employment'!HP24*VLOOKUP('Equation 4 Type II FTE'!$B24,'Equation 3 FTE Conversion'!$B$10:$E$32,4,FALSE)</f>
        <v>0.1177198755186722</v>
      </c>
      <c r="HQ24" s="25">
        <f>'RIMS II Type II Employment'!HQ24*VLOOKUP('Equation 4 Type II FTE'!$B24,'Equation 3 FTE Conversion'!$B$10:$E$32,4,FALSE)</f>
        <v>7.8573568464730292E-2</v>
      </c>
      <c r="HR24" s="25">
        <f>'RIMS II Type II Employment'!HR24*VLOOKUP('Equation 4 Type II FTE'!$B24,'Equation 3 FTE Conversion'!$B$10:$E$32,4,FALSE)</f>
        <v>0.12980091286307055</v>
      </c>
      <c r="HS24" s="25">
        <f>'RIMS II Type II Employment'!HS24*VLOOKUP('Equation 4 Type II FTE'!$B24,'Equation 3 FTE Conversion'!$B$10:$E$32,4,FALSE)</f>
        <v>7.5857676348547717E-2</v>
      </c>
      <c r="HT24" s="25">
        <f>'RIMS II Type II Employment'!HT24*VLOOKUP('Equation 4 Type II FTE'!$B24,'Equation 3 FTE Conversion'!$B$10:$E$32,4,FALSE)</f>
        <v>0.12774058091286306</v>
      </c>
      <c r="HU24" s="25">
        <f>'RIMS II Type II Employment'!HU24*VLOOKUP('Equation 4 Type II FTE'!$B24,'Equation 3 FTE Conversion'!$B$10:$E$32,4,FALSE)</f>
        <v>3.9333609958506224E-2</v>
      </c>
      <c r="HV24" s="25">
        <f>'RIMS II Type II Employment'!HV24*VLOOKUP('Equation 4 Type II FTE'!$B24,'Equation 3 FTE Conversion'!$B$10:$E$32,4,FALSE)</f>
        <v>0.10816742738589212</v>
      </c>
      <c r="HW24" s="25">
        <f>'RIMS II Type II Employment'!HW24*VLOOKUP('Equation 4 Type II FTE'!$B24,'Equation 3 FTE Conversion'!$B$10:$E$32,4,FALSE)</f>
        <v>9.3745103734439825E-2</v>
      </c>
      <c r="HX24" s="25">
        <f>'RIMS II Type II Employment'!HX24*VLOOKUP('Equation 4 Type II FTE'!$B24,'Equation 3 FTE Conversion'!$B$10:$E$32,4,FALSE)</f>
        <v>7.3235435684647313E-2</v>
      </c>
      <c r="HY24" s="25">
        <f>'RIMS II Type II Employment'!HY24*VLOOKUP('Equation 4 Type II FTE'!$B24,'Equation 3 FTE Conversion'!$B$10:$E$32,4,FALSE)</f>
        <v>3.8397095435684647E-2</v>
      </c>
      <c r="HZ24" s="25">
        <f>'RIMS II Type II Employment'!HZ24*VLOOKUP('Equation 4 Type II FTE'!$B24,'Equation 3 FTE Conversion'!$B$10:$E$32,4,FALSE)</f>
        <v>0.12980091286307055</v>
      </c>
      <c r="IA24" s="25">
        <f>'RIMS II Type II Employment'!IA24*VLOOKUP('Equation 4 Type II FTE'!$B24,'Equation 3 FTE Conversion'!$B$10:$E$32,4,FALSE)</f>
        <v>0.10582614107883818</v>
      </c>
      <c r="IB24" s="25">
        <f>'RIMS II Type II Employment'!IB24*VLOOKUP('Equation 4 Type II FTE'!$B24,'Equation 3 FTE Conversion'!$B$10:$E$32,4,FALSE)</f>
        <v>6.8271908713692958E-2</v>
      </c>
      <c r="IC24" s="25">
        <f>'RIMS II Type II Employment'!IC24*VLOOKUP('Equation 4 Type II FTE'!$B24,'Equation 3 FTE Conversion'!$B$10:$E$32,4,FALSE)</f>
        <v>5.4317842323651458E-2</v>
      </c>
      <c r="ID24" s="25">
        <f>'RIMS II Type II Employment'!ID24*VLOOKUP('Equation 4 Type II FTE'!$B24,'Equation 3 FTE Conversion'!$B$10:$E$32,4,FALSE)</f>
        <v>8.5878381742738596E-2</v>
      </c>
      <c r="IE24" s="25">
        <f>'RIMS II Type II Employment'!IE24*VLOOKUP('Equation 4 Type II FTE'!$B24,'Equation 3 FTE Conversion'!$B$10:$E$32,4,FALSE)</f>
        <v>0.11640875518672199</v>
      </c>
      <c r="IF24" s="25">
        <f>'RIMS II Type II Employment'!IF24*VLOOKUP('Equation 4 Type II FTE'!$B24,'Equation 3 FTE Conversion'!$B$10:$E$32,4,FALSE)</f>
        <v>0.13476443983402489</v>
      </c>
      <c r="IG24" s="25">
        <f>'RIMS II Type II Employment'!IG24*VLOOKUP('Equation 4 Type II FTE'!$B24,'Equation 3 FTE Conversion'!$B$10:$E$32,4,FALSE)</f>
        <v>0.15499315352697096</v>
      </c>
      <c r="IH24" s="25">
        <f>'RIMS II Type II Employment'!IH24*VLOOKUP('Equation 4 Type II FTE'!$B24,'Equation 3 FTE Conversion'!$B$10:$E$32,4,FALSE)</f>
        <v>0.15293282157676349</v>
      </c>
      <c r="II24" s="25">
        <f>'RIMS II Type II Employment'!II24*VLOOKUP('Equation 4 Type II FTE'!$B24,'Equation 3 FTE Conversion'!$B$10:$E$32,4,FALSE)</f>
        <v>6.8084605809128632E-2</v>
      </c>
      <c r="IJ24" s="25">
        <f>'RIMS II Type II Employment'!IJ24*VLOOKUP('Equation 4 Type II FTE'!$B24,'Equation 3 FTE Conversion'!$B$10:$E$32,4,FALSE)</f>
        <v>6.4525850622406636E-2</v>
      </c>
      <c r="IK24" s="25">
        <f>'RIMS II Type II Employment'!IK24*VLOOKUP('Equation 4 Type II FTE'!$B24,'Equation 3 FTE Conversion'!$B$10:$E$32,4,FALSE)</f>
        <v>0.10966585062240664</v>
      </c>
      <c r="IL24" s="25">
        <f>'RIMS II Type II Employment'!IL24*VLOOKUP('Equation 4 Type II FTE'!$B24,'Equation 3 FTE Conversion'!$B$10:$E$32,4,FALSE)</f>
        <v>0.12418182572614107</v>
      </c>
      <c r="IM24" s="25">
        <f>'RIMS II Type II Employment'!IM24*VLOOKUP('Equation 4 Type II FTE'!$B24,'Equation 3 FTE Conversion'!$B$10:$E$32,4,FALSE)</f>
        <v>0.12024846473029044</v>
      </c>
      <c r="IN24" s="25">
        <f>'RIMS II Type II Employment'!IN24*VLOOKUP('Equation 4 Type II FTE'!$B24,'Equation 3 FTE Conversion'!$B$10:$E$32,4,FALSE)</f>
        <v>8.1383112033195024E-2</v>
      </c>
      <c r="IO24" s="25">
        <f>'RIMS II Type II Employment'!IO24*VLOOKUP('Equation 4 Type II FTE'!$B24,'Equation 3 FTE Conversion'!$B$10:$E$32,4,FALSE)</f>
        <v>0.16613767634854773</v>
      </c>
      <c r="IP24" s="25">
        <f>'RIMS II Type II Employment'!IP24*VLOOKUP('Equation 4 Type II FTE'!$B24,'Equation 3 FTE Conversion'!$B$10:$E$32,4,FALSE)</f>
        <v>0.16754244813278008</v>
      </c>
      <c r="IQ24" s="25">
        <f>'RIMS II Type II Employment'!IQ24*VLOOKUP('Equation 4 Type II FTE'!$B24,'Equation 3 FTE Conversion'!$B$10:$E$32,4,FALSE)</f>
        <v>0.12895804979253112</v>
      </c>
      <c r="IR24" s="25">
        <f>'RIMS II Type II Employment'!IR24*VLOOKUP('Equation 4 Type II FTE'!$B24,'Equation 3 FTE Conversion'!$B$10:$E$32,4,FALSE)</f>
        <v>6.1903609958506231E-2</v>
      </c>
      <c r="IS24" s="25">
        <f>'RIMS II Type II Employment'!IS24*VLOOKUP('Equation 4 Type II FTE'!$B24,'Equation 3 FTE Conversion'!$B$10:$E$32,4,FALSE)</f>
        <v>6.1248049792531123E-2</v>
      </c>
      <c r="IT24" s="25">
        <f>'RIMS II Type II Employment'!IT24*VLOOKUP('Equation 4 Type II FTE'!$B24,'Equation 3 FTE Conversion'!$B$10:$E$32,4,FALSE)</f>
        <v>6.7241742738589211E-2</v>
      </c>
      <c r="IU24" s="25">
        <f>'RIMS II Type II Employment'!IU24*VLOOKUP('Equation 4 Type II FTE'!$B24,'Equation 3 FTE Conversion'!$B$10:$E$32,4,FALSE)</f>
        <v>7.0144937759336098E-2</v>
      </c>
      <c r="IV24" s="25">
        <f>'RIMS II Type II Employment'!IV24*VLOOKUP('Equation 4 Type II FTE'!$B24,'Equation 3 FTE Conversion'!$B$10:$E$32,4,FALSE)</f>
        <v>6.7335394190871381E-2</v>
      </c>
      <c r="IW24" s="25">
        <f>'RIMS II Type II Employment'!IW24*VLOOKUP('Equation 4 Type II FTE'!$B24,'Equation 3 FTE Conversion'!$B$10:$E$32,4,FALSE)</f>
        <v>5.2632116182572616E-2</v>
      </c>
      <c r="IX24" s="25">
        <f>'RIMS II Type II Employment'!IX24*VLOOKUP('Equation 4 Type II FTE'!$B24,'Equation 3 FTE Conversion'!$B$10:$E$32,4,FALSE)</f>
        <v>7.1362406639004158E-2</v>
      </c>
      <c r="IY24" s="25">
        <f>'RIMS II Type II Employment'!IY24*VLOOKUP('Equation 4 Type II FTE'!$B24,'Equation 3 FTE Conversion'!$B$10:$E$32,4,FALSE)</f>
        <v>6.1529004149377592E-2</v>
      </c>
      <c r="IZ24" s="25">
        <f>'RIMS II Type II Employment'!IZ24*VLOOKUP('Equation 4 Type II FTE'!$B24,'Equation 3 FTE Conversion'!$B$10:$E$32,4,FALSE)</f>
        <v>7.5108464730290453E-2</v>
      </c>
      <c r="JA24" s="25">
        <f>'RIMS II Type II Employment'!JA24*VLOOKUP('Equation 4 Type II FTE'!$B24,'Equation 3 FTE Conversion'!$B$10:$E$32,4,FALSE)</f>
        <v>6.7710000000000006E-2</v>
      </c>
      <c r="JB24" s="25">
        <f>'RIMS II Type II Employment'!JB24*VLOOKUP('Equation 4 Type II FTE'!$B24,'Equation 3 FTE Conversion'!$B$10:$E$32,4,FALSE)</f>
        <v>0.17765680497925312</v>
      </c>
      <c r="JC24" s="25">
        <f>'RIMS II Type II Employment'!JC24*VLOOKUP('Equation 4 Type II FTE'!$B24,'Equation 3 FTE Conversion'!$B$10:$E$32,4,FALSE)</f>
        <v>5.6190871369294605E-2</v>
      </c>
      <c r="JD24" s="25">
        <f>'RIMS II Type II Employment'!JD24*VLOOKUP('Equation 4 Type II FTE'!$B24,'Equation 3 FTE Conversion'!$B$10:$E$32,4,FALSE)</f>
        <v>9.3745103734439825E-2</v>
      </c>
      <c r="JE24" s="25">
        <f>'RIMS II Type II Employment'!JE24*VLOOKUP('Equation 4 Type II FTE'!$B24,'Equation 3 FTE Conversion'!$B$10:$E$32,4,FALSE)</f>
        <v>0.30352435684647305</v>
      </c>
      <c r="JF24" s="25">
        <f>'RIMS II Type II Employment'!JF24*VLOOKUP('Equation 4 Type II FTE'!$B24,'Equation 3 FTE Conversion'!$B$10:$E$32,4,FALSE)</f>
        <v>7.417195020746889E-2</v>
      </c>
      <c r="JG24" s="25">
        <f>'RIMS II Type II Employment'!JG24*VLOOKUP('Equation 4 Type II FTE'!$B24,'Equation 3 FTE Conversion'!$B$10:$E$32,4,FALSE)</f>
        <v>0.10311024896265561</v>
      </c>
      <c r="JH24" s="25">
        <f>'RIMS II Type II Employment'!JH24*VLOOKUP('Equation 4 Type II FTE'!$B24,'Equation 3 FTE Conversion'!$B$10:$E$32,4,FALSE)</f>
        <v>5.2163858921161828E-2</v>
      </c>
      <c r="JI24" s="25">
        <f>'RIMS II Type II Employment'!JI24*VLOOKUP('Equation 4 Type II FTE'!$B24,'Equation 3 FTE Conversion'!$B$10:$E$32,4,FALSE)</f>
        <v>0.30193228215767637</v>
      </c>
      <c r="JJ24" s="25">
        <f>'RIMS II Type II Employment'!JJ24*VLOOKUP('Equation 4 Type II FTE'!$B24,'Equation 3 FTE Conversion'!$B$10:$E$32,4,FALSE)</f>
        <v>4.926066390041494E-2</v>
      </c>
      <c r="JK24" s="25">
        <f>'RIMS II Type II Employment'!JK24*VLOOKUP('Equation 4 Type II FTE'!$B24,'Equation 3 FTE Conversion'!$B$10:$E$32,4,FALSE)</f>
        <v>0.14412958506224066</v>
      </c>
      <c r="JL24" s="25">
        <f>'RIMS II Type II Employment'!JL24*VLOOKUP('Equation 4 Type II FTE'!$B24,'Equation 3 FTE Conversion'!$B$10:$E$32,4,FALSE)</f>
        <v>6.2090912863070537E-2</v>
      </c>
      <c r="JM24" s="25">
        <f>'RIMS II Type II Employment'!JM24*VLOOKUP('Equation 4 Type II FTE'!$B24,'Equation 3 FTE Conversion'!$B$10:$E$32,4,FALSE)</f>
        <v>4.8324149377593363E-2</v>
      </c>
      <c r="JN24" s="25">
        <f>'RIMS II Type II Employment'!JN24*VLOOKUP('Equation 4 Type II FTE'!$B24,'Equation 3 FTE Conversion'!$B$10:$E$32,4,FALSE)</f>
        <v>9.852132780082988E-2</v>
      </c>
      <c r="JO24" s="25">
        <f>'RIMS II Type II Employment'!JO24*VLOOKUP('Equation 4 Type II FTE'!$B24,'Equation 3 FTE Conversion'!$B$10:$E$32,4,FALSE)</f>
        <v>0.1139738174273859</v>
      </c>
      <c r="JP24" s="25">
        <f>'RIMS II Type II Employment'!JP24*VLOOKUP('Equation 4 Type II FTE'!$B24,'Equation 3 FTE Conversion'!$B$10:$E$32,4,FALSE)</f>
        <v>7.2017966804979253E-2</v>
      </c>
      <c r="JQ24" s="25">
        <f>'RIMS II Type II Employment'!JQ24*VLOOKUP('Equation 4 Type II FTE'!$B24,'Equation 3 FTE Conversion'!$B$10:$E$32,4,FALSE)</f>
        <v>5.9843278008298757E-2</v>
      </c>
      <c r="JR24" s="25">
        <f>'RIMS II Type II Employment'!JR24*VLOOKUP('Equation 4 Type II FTE'!$B24,'Equation 3 FTE Conversion'!$B$10:$E$32,4,FALSE)</f>
        <v>0.11762622406639003</v>
      </c>
      <c r="JS24" s="25">
        <f>'RIMS II Type II Employment'!JS24*VLOOKUP('Equation 4 Type II FTE'!$B24,'Equation 3 FTE Conversion'!$B$10:$E$32,4,FALSE)</f>
        <v>8.7095850622406643E-2</v>
      </c>
      <c r="JT24" s="25">
        <f>'RIMS II Type II Employment'!JT24*VLOOKUP('Equation 4 Type II FTE'!$B24,'Equation 3 FTE Conversion'!$B$10:$E$32,4,FALSE)</f>
        <v>6.3589336099585059E-2</v>
      </c>
      <c r="JU24" s="25">
        <f>'RIMS II Type II Employment'!JU24*VLOOKUP('Equation 4 Type II FTE'!$B24,'Equation 3 FTE Conversion'!$B$10:$E$32,4,FALSE)</f>
        <v>0.10264199170124481</v>
      </c>
      <c r="JV24" s="25">
        <f>'RIMS II Type II Employment'!JV24*VLOOKUP('Equation 4 Type II FTE'!$B24,'Equation 3 FTE Conversion'!$B$10:$E$32,4,FALSE)</f>
        <v>8.6627593360995847E-2</v>
      </c>
      <c r="JW24" s="25">
        <f>'RIMS II Type II Employment'!JW24*VLOOKUP('Equation 4 Type II FTE'!$B24,'Equation 3 FTE Conversion'!$B$10:$E$32,4,FALSE)</f>
        <v>0.13148663900414936</v>
      </c>
      <c r="JX24" s="25">
        <f>'RIMS II Type II Employment'!JX24*VLOOKUP('Equation 4 Type II FTE'!$B24,'Equation 3 FTE Conversion'!$B$10:$E$32,4,FALSE)</f>
        <v>8.3724398340248959E-2</v>
      </c>
      <c r="JY24" s="25">
        <f>'RIMS II Type II Employment'!JY24*VLOOKUP('Equation 4 Type II FTE'!$B24,'Equation 3 FTE Conversion'!$B$10:$E$32,4,FALSE)</f>
        <v>0.11622145228215768</v>
      </c>
      <c r="JZ24" s="25">
        <f>'RIMS II Type II Employment'!JZ24*VLOOKUP('Equation 4 Type II FTE'!$B24,'Equation 3 FTE Conversion'!$B$10:$E$32,4,FALSE)</f>
        <v>5.4411493775933607E-2</v>
      </c>
      <c r="KA24" s="25">
        <f>'RIMS II Type II Employment'!KA24*VLOOKUP('Equation 4 Type II FTE'!$B24,'Equation 3 FTE Conversion'!$B$10:$E$32,4,FALSE)</f>
        <v>3.5212946058091291E-2</v>
      </c>
      <c r="KB24" s="25">
        <f>'RIMS II Type II Employment'!KB24*VLOOKUP('Equation 4 Type II FTE'!$B24,'Equation 3 FTE Conversion'!$B$10:$E$32,4,FALSE)</f>
        <v>7.8573568464730292E-2</v>
      </c>
      <c r="KC24" s="25">
        <f>'RIMS II Type II Employment'!KC24*VLOOKUP('Equation 4 Type II FTE'!$B24,'Equation 3 FTE Conversion'!$B$10:$E$32,4,FALSE)</f>
        <v>6.237186721991702E-2</v>
      </c>
      <c r="KD24" s="25">
        <f>'RIMS II Type II Employment'!KD24*VLOOKUP('Equation 4 Type II FTE'!$B24,'Equation 3 FTE Conversion'!$B$10:$E$32,4,FALSE)</f>
        <v>5.9468672199170125E-2</v>
      </c>
      <c r="KE24" s="25">
        <f>'RIMS II Type II Employment'!KE24*VLOOKUP('Equation 4 Type II FTE'!$B24,'Equation 3 FTE Conversion'!$B$10:$E$32,4,FALSE)</f>
        <v>6.1341701244813279E-2</v>
      </c>
      <c r="KF24" s="25">
        <f>'RIMS II Type II Employment'!KF24*VLOOKUP('Equation 4 Type II FTE'!$B24,'Equation 3 FTE Conversion'!$B$10:$E$32,4,FALSE)</f>
        <v>5.9843278008298757E-2</v>
      </c>
      <c r="KG24" s="25">
        <f>'RIMS II Type II Employment'!KG24*VLOOKUP('Equation 4 Type II FTE'!$B24,'Equation 3 FTE Conversion'!$B$10:$E$32,4,FALSE)</f>
        <v>9.1403817427385903E-2</v>
      </c>
      <c r="KH24" s="25">
        <f>'RIMS II Type II Employment'!KH24*VLOOKUP('Equation 4 Type II FTE'!$B24,'Equation 3 FTE Conversion'!$B$10:$E$32,4,FALSE)</f>
        <v>5.5535311203319504E-2</v>
      </c>
      <c r="KI24" s="25">
        <f>'RIMS II Type II Employment'!KI24*VLOOKUP('Equation 4 Type II FTE'!$B24,'Equation 3 FTE Conversion'!$B$10:$E$32,4,FALSE)</f>
        <v>0.13176759336099583</v>
      </c>
      <c r="KJ24" s="25">
        <f>'RIMS II Type II Employment'!KJ24*VLOOKUP('Equation 4 Type II FTE'!$B24,'Equation 3 FTE Conversion'!$B$10:$E$32,4,FALSE)</f>
        <v>7.1175103734439832E-2</v>
      </c>
      <c r="KK24" s="25">
        <f>'RIMS II Type II Employment'!KK24*VLOOKUP('Equation 4 Type II FTE'!$B24,'Equation 3 FTE Conversion'!$B$10:$E$32,4,FALSE)</f>
        <v>5.7408340248962658E-2</v>
      </c>
      <c r="KL24" s="25">
        <f>'RIMS II Type II Employment'!KL24*VLOOKUP('Equation 4 Type II FTE'!$B24,'Equation 3 FTE Conversion'!$B$10:$E$32,4,FALSE)</f>
        <v>0.17391074688796682</v>
      </c>
      <c r="KM24" s="25">
        <f>'RIMS II Type II Employment'!KM24*VLOOKUP('Equation 4 Type II FTE'!$B24,'Equation 3 FTE Conversion'!$B$10:$E$32,4,FALSE)</f>
        <v>6.752269709543568E-2</v>
      </c>
      <c r="KN24" s="25">
        <f>'RIMS II Type II Employment'!KN24*VLOOKUP('Equation 4 Type II FTE'!$B24,'Equation 3 FTE Conversion'!$B$10:$E$32,4,FALSE)</f>
        <v>4.1487593360995847E-2</v>
      </c>
      <c r="KO24" s="25">
        <f>'RIMS II Type II Employment'!KO24*VLOOKUP('Equation 4 Type II FTE'!$B24,'Equation 3 FTE Conversion'!$B$10:$E$32,4,FALSE)</f>
        <v>3.9146307053941905E-2</v>
      </c>
      <c r="KP24" s="25">
        <f>'RIMS II Type II Employment'!KP24*VLOOKUP('Equation 4 Type II FTE'!$B24,'Equation 3 FTE Conversion'!$B$10:$E$32,4,FALSE)</f>
        <v>3.8303443983402491E-2</v>
      </c>
      <c r="KQ24" s="25">
        <f>'RIMS II Type II Employment'!KQ24*VLOOKUP('Equation 4 Type II FTE'!$B24,'Equation 3 FTE Conversion'!$B$10:$E$32,4,FALSE)</f>
        <v>0.1121944398340249</v>
      </c>
      <c r="KR24" s="25">
        <f>'RIMS II Type II Employment'!KR24*VLOOKUP('Equation 4 Type II FTE'!$B24,'Equation 3 FTE Conversion'!$B$10:$E$32,4,FALSE)</f>
        <v>2.8376390041493775E-2</v>
      </c>
      <c r="KS24" s="25">
        <f>'RIMS II Type II Employment'!KS24*VLOOKUP('Equation 4 Type II FTE'!$B24,'Equation 3 FTE Conversion'!$B$10:$E$32,4,FALSE)</f>
        <v>0.12539929460580912</v>
      </c>
      <c r="KT24" s="25">
        <f>'RIMS II Type II Employment'!KT24*VLOOKUP('Equation 4 Type II FTE'!$B24,'Equation 3 FTE Conversion'!$B$10:$E$32,4,FALSE)</f>
        <v>0.14338037344398341</v>
      </c>
      <c r="KU24" s="25">
        <f>'RIMS II Type II Employment'!KU24*VLOOKUP('Equation 4 Type II FTE'!$B24,'Equation 3 FTE Conversion'!$B$10:$E$32,4,FALSE)</f>
        <v>0.19310929460580911</v>
      </c>
      <c r="KV24" s="25">
        <f>'RIMS II Type II Employment'!KV24*VLOOKUP('Equation 4 Type II FTE'!$B24,'Equation 3 FTE Conversion'!$B$10:$E$32,4,FALSE)</f>
        <v>4.2424107883817425E-2</v>
      </c>
      <c r="KW24" s="25">
        <f>'RIMS II Type II Employment'!KW24*VLOOKUP('Equation 4 Type II FTE'!$B24,'Equation 3 FTE Conversion'!$B$10:$E$32,4,FALSE)</f>
        <v>0.12736597510373446</v>
      </c>
      <c r="KX24" s="25">
        <f>'RIMS II Type II Employment'!KX24*VLOOKUP('Equation 4 Type II FTE'!$B24,'Equation 3 FTE Conversion'!$B$10:$E$32,4,FALSE)</f>
        <v>0.11565954356846472</v>
      </c>
      <c r="KY24" s="25">
        <f>'RIMS II Type II Employment'!KY24*VLOOKUP('Equation 4 Type II FTE'!$B24,'Equation 3 FTE Conversion'!$B$10:$E$32,4,FALSE)</f>
        <v>8.3256141078838178E-2</v>
      </c>
      <c r="KZ24" s="25">
        <f>'RIMS II Type II Employment'!KZ24*VLOOKUP('Equation 4 Type II FTE'!$B24,'Equation 3 FTE Conversion'!$B$10:$E$32,4,FALSE)</f>
        <v>0.15883286307053943</v>
      </c>
      <c r="LA24" s="25">
        <f>'RIMS II Type II Employment'!LA24*VLOOKUP('Equation 4 Type II FTE'!$B24,'Equation 3 FTE Conversion'!$B$10:$E$32,4,FALSE)</f>
        <v>9.7210207468879678E-2</v>
      </c>
      <c r="LB24" s="25">
        <f>'RIMS II Type II Employment'!LB24*VLOOKUP('Equation 4 Type II FTE'!$B24,'Equation 3 FTE Conversion'!$B$10:$E$32,4,FALSE)</f>
        <v>0.11172618257261412</v>
      </c>
      <c r="LC24" s="25">
        <f>'RIMS II Type II Employment'!LC24*VLOOKUP('Equation 4 Type II FTE'!$B24,'Equation 3 FTE Conversion'!$B$10:$E$32,4,FALSE)</f>
        <v>0.12502468879668049</v>
      </c>
      <c r="LD24" s="25">
        <f>'RIMS II Type II Employment'!LD24*VLOOKUP('Equation 4 Type II FTE'!$B24,'Equation 3 FTE Conversion'!$B$10:$E$32,4,FALSE)</f>
        <v>0.13036282157676349</v>
      </c>
      <c r="LE24" s="25">
        <f>'RIMS II Type II Employment'!LE24*VLOOKUP('Equation 4 Type II FTE'!$B24,'Equation 3 FTE Conversion'!$B$10:$E$32,4,FALSE)</f>
        <v>0.10975950207468879</v>
      </c>
      <c r="LF24" s="25">
        <f>'RIMS II Type II Employment'!LF24*VLOOKUP('Equation 4 Type II FTE'!$B24,'Equation 3 FTE Conversion'!$B$10:$E$32,4,FALSE)</f>
        <v>7.6138630705394186E-2</v>
      </c>
      <c r="LG24" s="25">
        <f>'RIMS II Type II Employment'!LG24*VLOOKUP('Equation 4 Type II FTE'!$B24,'Equation 3 FTE Conversion'!$B$10:$E$32,4,FALSE)</f>
        <v>9.0092697095435673E-2</v>
      </c>
      <c r="LH24" s="25">
        <f>'RIMS II Type II Employment'!LH24*VLOOKUP('Equation 4 Type II FTE'!$B24,'Equation 3 FTE Conversion'!$B$10:$E$32,4,FALSE)</f>
        <v>8.8594273858921171E-2</v>
      </c>
      <c r="LI24" s="25">
        <f>'RIMS II Type II Employment'!LI24*VLOOKUP('Equation 4 Type II FTE'!$B24,'Equation 3 FTE Conversion'!$B$10:$E$32,4,FALSE)</f>
        <v>8.1851369294605819E-2</v>
      </c>
      <c r="LJ24" s="25">
        <f>'RIMS II Type II Employment'!LJ24*VLOOKUP('Equation 4 Type II FTE'!$B24,'Equation 3 FTE Conversion'!$B$10:$E$32,4,FALSE)</f>
        <v>0.10638804979253112</v>
      </c>
      <c r="LK24" s="25">
        <f>'RIMS II Type II Employment'!LK24*VLOOKUP('Equation 4 Type II FTE'!$B24,'Equation 3 FTE Conversion'!$B$10:$E$32,4,FALSE)</f>
        <v>3.6220635684647302</v>
      </c>
      <c r="LL24" s="25">
        <f>'RIMS II Type II Employment'!LL24*VLOOKUP('Equation 4 Type II FTE'!$B24,'Equation 3 FTE Conversion'!$B$10:$E$32,4,FALSE)</f>
        <v>0.22139203319502074</v>
      </c>
      <c r="LM24" s="25">
        <f>'RIMS II Type II Employment'!LM24*VLOOKUP('Equation 4 Type II FTE'!$B24,'Equation 3 FTE Conversion'!$B$10:$E$32,4,FALSE)</f>
        <v>0.11612780082987552</v>
      </c>
      <c r="LN24" s="25">
        <f>'RIMS II Type II Employment'!LN24*VLOOKUP('Equation 4 Type II FTE'!$B24,'Equation 3 FTE Conversion'!$B$10:$E$32,4,FALSE)</f>
        <v>0.25866531120331948</v>
      </c>
      <c r="LO24" s="25">
        <f>'RIMS II Type II Employment'!LO24*VLOOKUP('Equation 4 Type II FTE'!$B24,'Equation 3 FTE Conversion'!$B$10:$E$32,4,FALSE)</f>
        <v>0.10011340248962655</v>
      </c>
      <c r="LP24" s="25">
        <f>'RIMS II Type II Employment'!LP24*VLOOKUP('Equation 4 Type II FTE'!$B24,'Equation 3 FTE Conversion'!$B$10:$E$32,4,FALSE)</f>
        <v>0.1446914937759336</v>
      </c>
      <c r="LQ24" s="25">
        <f>'RIMS II Type II Employment'!LQ24*VLOOKUP('Equation 4 Type II FTE'!$B24,'Equation 3 FTE Conversion'!$B$10:$E$32,4,FALSE)</f>
        <v>0.21886344398340249</v>
      </c>
      <c r="LR24" s="25">
        <f>'RIMS II Type II Employment'!LR24*VLOOKUP('Equation 4 Type II FTE'!$B24,'Equation 3 FTE Conversion'!$B$10:$E$32,4,FALSE)</f>
        <v>0.14309941908713691</v>
      </c>
      <c r="LS24" s="25">
        <f>'RIMS II Type II Employment'!LS24*VLOOKUP('Equation 4 Type II FTE'!$B24,'Equation 3 FTE Conversion'!$B$10:$E$32,4,FALSE)</f>
        <v>0.15340107883817428</v>
      </c>
      <c r="LT24" s="25">
        <f>'RIMS II Type II Employment'!LT24*VLOOKUP('Equation 4 Type II FTE'!$B24,'Equation 3 FTE Conversion'!$B$10:$E$32,4,FALSE)</f>
        <v>0.13616921161825726</v>
      </c>
      <c r="LU24" s="25">
        <f>'RIMS II Type II Employment'!LU24*VLOOKUP('Equation 4 Type II FTE'!$B24,'Equation 3 FTE Conversion'!$B$10:$E$32,4,FALSE)</f>
        <v>5.9281369294605805E-2</v>
      </c>
      <c r="LV24" s="25">
        <f>'RIMS II Type II Employment'!LV24*VLOOKUP('Equation 4 Type II FTE'!$B24,'Equation 3 FTE Conversion'!$B$10:$E$32,4,FALSE)</f>
        <v>9.5711784232365149E-2</v>
      </c>
      <c r="LW24" s="25">
        <f>'RIMS II Type II Employment'!LW24*VLOOKUP('Equation 4 Type II FTE'!$B24,'Equation 3 FTE Conversion'!$B$10:$E$32,4,FALSE)</f>
        <v>0.10535788381742739</v>
      </c>
      <c r="LX24" s="25">
        <f>'RIMS II Type II Employment'!LX24*VLOOKUP('Equation 4 Type II FTE'!$B24,'Equation 3 FTE Conversion'!$B$10:$E$32,4,FALSE)</f>
        <v>0.16276622406639005</v>
      </c>
      <c r="LY24" s="25">
        <f>'RIMS II Type II Employment'!LY24*VLOOKUP('Equation 4 Type II FTE'!$B24,'Equation 3 FTE Conversion'!$B$10:$E$32,4,FALSE)</f>
        <v>0.14075813278008298</v>
      </c>
      <c r="LZ24" s="25">
        <f>'RIMS II Type II Employment'!LZ24*VLOOKUP('Equation 4 Type II FTE'!$B24,'Equation 3 FTE Conversion'!$B$10:$E$32,4,FALSE)</f>
        <v>0.10123721991701246</v>
      </c>
      <c r="MA24" s="25">
        <f>'RIMS II Type II Employment'!MA24*VLOOKUP('Equation 4 Type II FTE'!$B24,'Equation 3 FTE Conversion'!$B$10:$E$32,4,FALSE)</f>
        <v>0.10638804979253112</v>
      </c>
      <c r="MB24" s="25">
        <f>'RIMS II Type II Employment'!MB24*VLOOKUP('Equation 4 Type II FTE'!$B24,'Equation 3 FTE Conversion'!$B$10:$E$32,4,FALSE)</f>
        <v>0.11200713692946059</v>
      </c>
      <c r="MC24" s="25">
        <f>'RIMS II Type II Employment'!MC24*VLOOKUP('Equation 4 Type II FTE'!$B24,'Equation 3 FTE Conversion'!$B$10:$E$32,4,FALSE)</f>
        <v>0.11069601659751037</v>
      </c>
      <c r="MD24" s="25">
        <f>'RIMS II Type II Employment'!MD24*VLOOKUP('Equation 4 Type II FTE'!$B24,'Equation 3 FTE Conversion'!$B$10:$E$32,4,FALSE)</f>
        <v>0.12165323651452281</v>
      </c>
      <c r="ME24" s="25">
        <f>'RIMS II Type II Employment'!ME24*VLOOKUP('Equation 4 Type II FTE'!$B24,'Equation 3 FTE Conversion'!$B$10:$E$32,4,FALSE)</f>
        <v>9.6086390041493774E-2</v>
      </c>
      <c r="MF24" s="25">
        <f>'RIMS II Type II Employment'!MF24*VLOOKUP('Equation 4 Type II FTE'!$B24,'Equation 3 FTE Conversion'!$B$10:$E$32,4,FALSE)</f>
        <v>0.11753257261410789</v>
      </c>
      <c r="MG24" s="25">
        <f>'RIMS II Type II Employment'!MG24*VLOOKUP('Equation 4 Type II FTE'!$B24,'Equation 3 FTE Conversion'!$B$10:$E$32,4,FALSE)</f>
        <v>0.10292294605809128</v>
      </c>
      <c r="MH24" s="25">
        <f>'RIMS II Type II Employment'!MH24*VLOOKUP('Equation 4 Type II FTE'!$B24,'Equation 3 FTE Conversion'!$B$10:$E$32,4,FALSE)</f>
        <v>0.10292294605809128</v>
      </c>
      <c r="MI24" s="25">
        <f>'RIMS II Type II Employment'!MI24*VLOOKUP('Equation 4 Type II FTE'!$B24,'Equation 3 FTE Conversion'!$B$10:$E$32,4,FALSE)</f>
        <v>6.9676680497925303E-2</v>
      </c>
      <c r="MJ24" s="25">
        <f>'RIMS II Type II Employment'!MJ24*VLOOKUP('Equation 4 Type II FTE'!$B24,'Equation 3 FTE Conversion'!$B$10:$E$32,4,FALSE)</f>
        <v>0.10208008298755186</v>
      </c>
      <c r="MK24" s="25">
        <f>'RIMS II Type II Employment'!MK24*VLOOKUP('Equation 4 Type II FTE'!$B24,'Equation 3 FTE Conversion'!$B$10:$E$32,4,FALSE)</f>
        <v>8.0540248962655589E-2</v>
      </c>
      <c r="ML24" s="25">
        <f>'RIMS II Type II Employment'!ML24*VLOOKUP('Equation 4 Type II FTE'!$B24,'Equation 3 FTE Conversion'!$B$10:$E$32,4,FALSE)</f>
        <v>0.15499315352697096</v>
      </c>
      <c r="MM24" s="25">
        <f>'RIMS II Type II Employment'!MM24*VLOOKUP('Equation 4 Type II FTE'!$B24,'Equation 3 FTE Conversion'!$B$10:$E$32,4,FALSE)</f>
        <v>5.7970248962655596E-2</v>
      </c>
      <c r="MN24" s="25">
        <f>'RIMS II Type II Employment'!MN24*VLOOKUP('Equation 4 Type II FTE'!$B24,'Equation 3 FTE Conversion'!$B$10:$E$32,4,FALSE)</f>
        <v>6.52750622406639E-2</v>
      </c>
      <c r="MO24" s="25">
        <f>'RIMS II Type II Employment'!MO24*VLOOKUP('Equation 4 Type II FTE'!$B24,'Equation 3 FTE Conversion'!$B$10:$E$32,4,FALSE)</f>
        <v>4.4671742738589211E-2</v>
      </c>
      <c r="MP24" s="25">
        <f>'RIMS II Type II Employment'!MP24*VLOOKUP('Equation 4 Type II FTE'!$B24,'Equation 3 FTE Conversion'!$B$10:$E$32,4,FALSE)</f>
        <v>6.1716307053941911E-2</v>
      </c>
      <c r="MQ24" s="25">
        <f>'RIMS II Type II Employment'!MQ24*VLOOKUP('Equation 4 Type II FTE'!$B24,'Equation 3 FTE Conversion'!$B$10:$E$32,4,FALSE)</f>
        <v>7.9884688796680495E-2</v>
      </c>
      <c r="MR24" s="25">
        <f>'RIMS II Type II Employment'!MR24*VLOOKUP('Equation 4 Type II FTE'!$B24,'Equation 3 FTE Conversion'!$B$10:$E$32,4,FALSE)</f>
        <v>9.1497468879668045E-2</v>
      </c>
      <c r="MS24" s="25">
        <f>'RIMS II Type II Employment'!MS24*VLOOKUP('Equation 4 Type II FTE'!$B24,'Equation 3 FTE Conversion'!$B$10:$E$32,4,FALSE)</f>
        <v>0.25772879668049792</v>
      </c>
      <c r="MT24" s="25">
        <f>'RIMS II Type II Employment'!MT24*VLOOKUP('Equation 4 Type II FTE'!$B24,'Equation 3 FTE Conversion'!$B$10:$E$32,4,FALSE)</f>
        <v>0.26690663900414935</v>
      </c>
      <c r="MU24" s="25">
        <f>'RIMS II Type II Employment'!MU24*VLOOKUP('Equation 4 Type II FTE'!$B24,'Equation 3 FTE Conversion'!$B$10:$E$32,4,FALSE)</f>
        <v>0.22953970954356848</v>
      </c>
      <c r="MV24" s="25">
        <f>'RIMS II Type II Employment'!MV24*VLOOKUP('Equation 4 Type II FTE'!$B24,'Equation 3 FTE Conversion'!$B$10:$E$32,4,FALSE)</f>
        <v>0.34482464730290457</v>
      </c>
      <c r="MW24" s="25">
        <f>'RIMS II Type II Employment'!MW24*VLOOKUP('Equation 4 Type II FTE'!$B24,'Equation 3 FTE Conversion'!$B$10:$E$32,4,FALSE)</f>
        <v>9.7397510373443977E-2</v>
      </c>
      <c r="MX24" s="25">
        <f>'RIMS II Type II Employment'!MX24*VLOOKUP('Equation 4 Type II FTE'!$B24,'Equation 3 FTE Conversion'!$B$10:$E$32,4,FALSE)</f>
        <v>0.13120568464730289</v>
      </c>
      <c r="MY24" s="25">
        <f>'RIMS II Type II Employment'!MY24*VLOOKUP('Equation 4 Type II FTE'!$B24,'Equation 3 FTE Conversion'!$B$10:$E$32,4,FALSE)</f>
        <v>0.1006753112033195</v>
      </c>
      <c r="MZ24" s="25">
        <f>'RIMS II Type II Employment'!MZ24*VLOOKUP('Equation 4 Type II FTE'!$B24,'Equation 3 FTE Conversion'!$B$10:$E$32,4,FALSE)</f>
        <v>7.1268755186721988E-2</v>
      </c>
      <c r="NA24" s="25">
        <f>'RIMS II Type II Employment'!NA24*VLOOKUP('Equation 4 Type II FTE'!$B24,'Equation 3 FTE Conversion'!$B$10:$E$32,4,FALSE)</f>
        <v>0.12820883817427386</v>
      </c>
      <c r="NB24" s="25">
        <f>'RIMS II Type II Employment'!NB24*VLOOKUP('Equation 4 Type II FTE'!$B24,'Equation 3 FTE Conversion'!$B$10:$E$32,4,FALSE)</f>
        <v>4.1393941908713698E-2</v>
      </c>
      <c r="NC24" s="25">
        <f>'RIMS II Type II Employment'!NC24*VLOOKUP('Equation 4 Type II FTE'!$B24,'Equation 3 FTE Conversion'!$B$10:$E$32,4,FALSE)</f>
        <v>0.11884369294605811</v>
      </c>
      <c r="ND24" s="25">
        <f>'RIMS II Type II Employment'!ND24*VLOOKUP('Equation 4 Type II FTE'!$B24,'Equation 3 FTE Conversion'!$B$10:$E$32,4,FALSE)</f>
        <v>0.10526423236514523</v>
      </c>
      <c r="NE24" s="25">
        <f>'RIMS II Type II Employment'!NE24*VLOOKUP('Equation 4 Type II FTE'!$B24,'Equation 3 FTE Conversion'!$B$10:$E$32,4,FALSE)</f>
        <v>5.9655975103734445E-2</v>
      </c>
      <c r="NF24" s="25">
        <f>'RIMS II Type II Employment'!NF24*VLOOKUP('Equation 4 Type II FTE'!$B24,'Equation 3 FTE Conversion'!$B$10:$E$32,4,FALSE)</f>
        <v>5.7876597510373447E-2</v>
      </c>
      <c r="NG24" s="332">
        <f>'RIMS II Type II Employment'!NG24*VLOOKUP('Equation 4 Type II FTE'!$B24,'Equation 3 FTE Conversion'!$B$10:$E$32,4,FALSE)</f>
        <v>6.0592489626556008E-2</v>
      </c>
      <c r="NH24" s="378">
        <f>'RIMS II Type II Employment'!NH24*VLOOKUP('Equation 4 Type II FTE'!$B24,'Equation 3 FTE Conversion'!$B$10:$E$32,4,FALSE)</f>
        <v>6.7148091286307054E-2</v>
      </c>
      <c r="NI24" s="332">
        <f>'RIMS II Type II Employment'!NI24*VLOOKUP('Equation 4 Type II FTE'!$B24,'Equation 3 FTE Conversion'!$B$10:$E$32,4,FALSE)</f>
        <v>7.070684647302905E-2</v>
      </c>
      <c r="NJ24" s="334">
        <f>'RIMS II Type II Employment'!NJ24*VLOOKUP('Equation 4 Type II FTE'!$B24,'Equation 3 FTE Conversion'!$B$10:$E$32,4,FALSE)</f>
        <v>6.4619502074688806E-2</v>
      </c>
    </row>
    <row r="25" spans="2:374" x14ac:dyDescent="0.3">
      <c r="B25" s="83" t="s">
        <v>569</v>
      </c>
      <c r="C25" s="25">
        <f>'RIMS II Type II Employment'!C25*VLOOKUP('Equation 4 Type II FTE'!$B25,'Equation 3 FTE Conversion'!$B$10:$E$32,4,FALSE)</f>
        <v>0.27200812139346014</v>
      </c>
      <c r="D25" s="25">
        <f>'RIMS II Type II Employment'!D25*VLOOKUP('Equation 4 Type II FTE'!$B25,'Equation 3 FTE Conversion'!$B$10:$E$32,4,FALSE)</f>
        <v>0.28607112630904036</v>
      </c>
      <c r="E25" s="25">
        <f>'RIMS II Type II Employment'!E25*VLOOKUP('Equation 4 Type II FTE'!$B25,'Equation 3 FTE Conversion'!$B$10:$E$32,4,FALSE)</f>
        <v>0.23092934387689676</v>
      </c>
      <c r="F25" s="25">
        <f>'RIMS II Type II Employment'!F25*VLOOKUP('Equation 4 Type II FTE'!$B25,'Equation 3 FTE Conversion'!$B$10:$E$32,4,FALSE)</f>
        <v>0.31549241290874119</v>
      </c>
      <c r="G25" s="25">
        <f>'RIMS II Type II Employment'!G25*VLOOKUP('Equation 4 Type II FTE'!$B25,'Equation 3 FTE Conversion'!$B$10:$E$32,4,FALSE)</f>
        <v>0.25627976063261382</v>
      </c>
      <c r="H25" s="25">
        <f>'RIMS II Type II Employment'!H25*VLOOKUP('Equation 4 Type II FTE'!$B25,'Equation 3 FTE Conversion'!$B$10:$E$32,4,FALSE)</f>
        <v>0.28588608677067751</v>
      </c>
      <c r="I25" s="25">
        <f>'RIMS II Type II Employment'!I25*VLOOKUP('Equation 4 Type II FTE'!$B25,'Equation 3 FTE Conversion'!$B$10:$E$32,4,FALSE)</f>
        <v>0.20215569566146613</v>
      </c>
      <c r="J25" s="25">
        <f>'RIMS II Type II Employment'!J25*VLOOKUP('Equation 4 Type II FTE'!$B25,'Equation 3 FTE Conversion'!$B$10:$E$32,4,FALSE)</f>
        <v>0.28190773669587521</v>
      </c>
      <c r="K25" s="25">
        <f>'RIMS II Type II Employment'!K25*VLOOKUP('Equation 4 Type II FTE'!$B25,'Equation 3 FTE Conversion'!$B$10:$E$32,4,FALSE)</f>
        <v>0.1611694379140842</v>
      </c>
      <c r="L25" s="25">
        <f>'RIMS II Type II Employment'!L25*VLOOKUP('Equation 4 Type II FTE'!$B25,'Equation 3 FTE Conversion'!$B$10:$E$32,4,FALSE)</f>
        <v>0.28745892284676211</v>
      </c>
      <c r="M25" s="25">
        <f>'RIMS II Type II Employment'!M25*VLOOKUP('Equation 4 Type II FTE'!$B25,'Equation 3 FTE Conversion'!$B$10:$E$32,4,FALSE)</f>
        <v>0.19188600128232527</v>
      </c>
      <c r="N25" s="25">
        <f>'RIMS II Type II Employment'!N25*VLOOKUP('Equation 4 Type II FTE'!$B25,'Equation 3 FTE Conversion'!$B$10:$E$32,4,FALSE)</f>
        <v>0.33288612951485363</v>
      </c>
      <c r="O25" s="25">
        <f>'RIMS II Type II Employment'!O25*VLOOKUP('Equation 4 Type II FTE'!$B25,'Equation 3 FTE Conversion'!$B$10:$E$32,4,FALSE)</f>
        <v>0.24591754648429151</v>
      </c>
      <c r="P25" s="25">
        <f>'RIMS II Type II Employment'!P25*VLOOKUP('Equation 4 Type II FTE'!$B25,'Equation 3 FTE Conversion'!$B$10:$E$32,4,FALSE)</f>
        <v>0.21788405642231246</v>
      </c>
      <c r="Q25" s="25">
        <f>'RIMS II Type II Employment'!Q25*VLOOKUP('Equation 4 Type II FTE'!$B25,'Equation 3 FTE Conversion'!$B$10:$E$32,4,FALSE)</f>
        <v>0</v>
      </c>
      <c r="R25" s="25">
        <f>'RIMS II Type II Employment'!R25*VLOOKUP('Equation 4 Type II FTE'!$B25,'Equation 3 FTE Conversion'!$B$10:$E$32,4,FALSE)</f>
        <v>0.26062818978414193</v>
      </c>
      <c r="S25" s="25">
        <f>'RIMS II Type II Employment'!S25*VLOOKUP('Equation 4 Type II FTE'!$B25,'Equation 3 FTE Conversion'!$B$10:$E$32,4,FALSE)</f>
        <v>0.34815189142979275</v>
      </c>
      <c r="T25" s="25">
        <f>'RIMS II Type II Employment'!T25*VLOOKUP('Equation 4 Type II FTE'!$B25,'Equation 3 FTE Conversion'!$B$10:$E$32,4,FALSE)</f>
        <v>0.31614005129301131</v>
      </c>
      <c r="U25" s="25">
        <f>'RIMS II Type II Employment'!U25*VLOOKUP('Equation 4 Type II FTE'!$B25,'Equation 3 FTE Conversion'!$B$10:$E$32,4,FALSE)</f>
        <v>0.42919920923274202</v>
      </c>
      <c r="V25" s="25">
        <f>'RIMS II Type II Employment'!V25*VLOOKUP('Equation 4 Type II FTE'!$B25,'Equation 3 FTE Conversion'!$B$10:$E$32,4,FALSE)</f>
        <v>0.48073272066680911</v>
      </c>
      <c r="W25" s="25">
        <f>'RIMS II Type II Employment'!W25*VLOOKUP('Equation 4 Type II FTE'!$B25,'Equation 3 FTE Conversion'!$B$10:$E$32,4,FALSE)</f>
        <v>0.51912842487711053</v>
      </c>
      <c r="X25" s="25">
        <f>'RIMS II Type II Employment'!X25*VLOOKUP('Equation 4 Type II FTE'!$B25,'Equation 3 FTE Conversion'!$B$10:$E$32,4,FALSE)</f>
        <v>0.41985471254541568</v>
      </c>
      <c r="Y25" s="25">
        <f>'RIMS II Type II Employment'!Y25*VLOOKUP('Equation 4 Type II FTE'!$B25,'Equation 3 FTE Conversion'!$B$10:$E$32,4,FALSE)</f>
        <v>0.29282506945928616</v>
      </c>
      <c r="Z25" s="25">
        <f>'RIMS II Type II Employment'!Z25*VLOOKUP('Equation 4 Type II FTE'!$B25,'Equation 3 FTE Conversion'!$B$10:$E$32,4,FALSE)</f>
        <v>0.42300038469758494</v>
      </c>
      <c r="AA25" s="25">
        <f>'RIMS II Type II Employment'!AA25*VLOOKUP('Equation 4 Type II FTE'!$B25,'Equation 3 FTE Conversion'!$B$10:$E$32,4,FALSE)</f>
        <v>0.332145971361402</v>
      </c>
      <c r="AB25" s="25">
        <f>'RIMS II Type II Employment'!AB25*VLOOKUP('Equation 4 Type II FTE'!$B25,'Equation 3 FTE Conversion'!$B$10:$E$32,4,FALSE)</f>
        <v>0.40699446462919431</v>
      </c>
      <c r="AC25" s="25">
        <f>'RIMS II Type II Employment'!AC25*VLOOKUP('Equation 4 Type II FTE'!$B25,'Equation 3 FTE Conversion'!$B$10:$E$32,4,FALSE)</f>
        <v>0.32215383628980554</v>
      </c>
      <c r="AD25" s="25">
        <f>'RIMS II Type II Employment'!AD25*VLOOKUP('Equation 4 Type II FTE'!$B25,'Equation 3 FTE Conversion'!$B$10:$E$32,4,FALSE)</f>
        <v>0.28819908100021374</v>
      </c>
      <c r="AE25" s="25">
        <f>'RIMS II Type II Employment'!AE25*VLOOKUP('Equation 4 Type II FTE'!$B25,'Equation 3 FTE Conversion'!$B$10:$E$32,4,FALSE)</f>
        <v>0.26007307116905326</v>
      </c>
      <c r="AF25" s="25">
        <f>'RIMS II Type II Employment'!AF25*VLOOKUP('Equation 4 Type II FTE'!$B25,'Equation 3 FTE Conversion'!$B$10:$E$32,4,FALSE)</f>
        <v>0.32714990382560377</v>
      </c>
      <c r="AG25" s="25">
        <f>'RIMS II Type II Employment'!AG25*VLOOKUP('Equation 4 Type II FTE'!$B25,'Equation 3 FTE Conversion'!$B$10:$E$32,4,FALSE)</f>
        <v>0.32742746313314813</v>
      </c>
      <c r="AH25" s="25">
        <f>'RIMS II Type II Employment'!AH25*VLOOKUP('Equation 4 Type II FTE'!$B25,'Equation 3 FTE Conversion'!$B$10:$E$32,4,FALSE)</f>
        <v>0.3893231887155375</v>
      </c>
      <c r="AI25" s="25">
        <f>'RIMS II Type II Employment'!AI25*VLOOKUP('Equation 4 Type II FTE'!$B25,'Equation 3 FTE Conversion'!$B$10:$E$32,4,FALSE)</f>
        <v>0.37479758495405002</v>
      </c>
      <c r="AJ25" s="25">
        <f>'RIMS II Type II Employment'!AJ25*VLOOKUP('Equation 4 Type II FTE'!$B25,'Equation 3 FTE Conversion'!$B$10:$E$32,4,FALSE)</f>
        <v>0.66401438341525965</v>
      </c>
      <c r="AK25" s="25">
        <f>'RIMS II Type II Employment'!AK25*VLOOKUP('Equation 4 Type II FTE'!$B25,'Equation 3 FTE Conversion'!$B$10:$E$32,4,FALSE)</f>
        <v>0.39302397948279549</v>
      </c>
      <c r="AL25" s="25">
        <f>'RIMS II Type II Employment'!AL25*VLOOKUP('Equation 4 Type II FTE'!$B25,'Equation 3 FTE Conversion'!$B$10:$E$32,4,FALSE)</f>
        <v>0.3797011327206668</v>
      </c>
      <c r="AM25" s="25">
        <f>'RIMS II Type II Employment'!AM25*VLOOKUP('Equation 4 Type II FTE'!$B25,'Equation 3 FTE Conversion'!$B$10:$E$32,4,FALSE)</f>
        <v>0.52838040179525547</v>
      </c>
      <c r="AN25" s="25">
        <f>'RIMS II Type II Employment'!AN25*VLOOKUP('Equation 4 Type II FTE'!$B25,'Equation 3 FTE Conversion'!$B$10:$E$32,4,FALSE)</f>
        <v>0.38543735840991666</v>
      </c>
      <c r="AO25" s="25">
        <f>'RIMS II Type II Employment'!AO25*VLOOKUP('Equation 4 Type II FTE'!$B25,'Equation 3 FTE Conversion'!$B$10:$E$32,4,FALSE)</f>
        <v>0.20261829450737337</v>
      </c>
      <c r="AP25" s="25">
        <f>'RIMS II Type II Employment'!AP25*VLOOKUP('Equation 4 Type II FTE'!$B25,'Equation 3 FTE Conversion'!$B$10:$E$32,4,FALSE)</f>
        <v>0.55743160931823044</v>
      </c>
      <c r="AQ25" s="25">
        <f>'RIMS II Type II Employment'!AQ25*VLOOKUP('Equation 4 Type II FTE'!$B25,'Equation 3 FTE Conversion'!$B$10:$E$32,4,FALSE)</f>
        <v>0.29874633468689893</v>
      </c>
      <c r="AR25" s="25">
        <f>'RIMS II Type II Employment'!AR25*VLOOKUP('Equation 4 Type II FTE'!$B25,'Equation 3 FTE Conversion'!$B$10:$E$32,4,FALSE)</f>
        <v>0.30189200683906814</v>
      </c>
      <c r="AS25" s="25">
        <f>'RIMS II Type II Employment'!AS25*VLOOKUP('Equation 4 Type II FTE'!$B25,'Equation 3 FTE Conversion'!$B$10:$E$32,4,FALSE)</f>
        <v>0.27589395169908104</v>
      </c>
      <c r="AT25" s="25">
        <f>'RIMS II Type II Employment'!AT25*VLOOKUP('Equation 4 Type II FTE'!$B25,'Equation 3 FTE Conversion'!$B$10:$E$32,4,FALSE)</f>
        <v>0.33751211797392605</v>
      </c>
      <c r="AU25" s="25">
        <f>'RIMS II Type II Employment'!AU25*VLOOKUP('Equation 4 Type II FTE'!$B25,'Equation 3 FTE Conversion'!$B$10:$E$32,4,FALSE)</f>
        <v>0.3428782645864501</v>
      </c>
      <c r="AV25" s="25">
        <f>'RIMS II Type II Employment'!AV25*VLOOKUP('Equation 4 Type II FTE'!$B25,'Equation 3 FTE Conversion'!$B$10:$E$32,4,FALSE)</f>
        <v>0.3512050438127805</v>
      </c>
      <c r="AW25" s="25">
        <f>'RIMS II Type II Employment'!AW25*VLOOKUP('Equation 4 Type II FTE'!$B25,'Equation 3 FTE Conversion'!$B$10:$E$32,4,FALSE)</f>
        <v>0.27163804231673438</v>
      </c>
      <c r="AX25" s="25">
        <f>'RIMS II Type II Employment'!AX25*VLOOKUP('Equation 4 Type II FTE'!$B25,'Equation 3 FTE Conversion'!$B$10:$E$32,4,FALSE)</f>
        <v>0.28357309254114127</v>
      </c>
      <c r="AY25" s="25">
        <f>'RIMS II Type II Employment'!AY25*VLOOKUP('Equation 4 Type II FTE'!$B25,'Equation 3 FTE Conversion'!$B$10:$E$32,4,FALSE)</f>
        <v>0.25516952340243643</v>
      </c>
      <c r="AZ25" s="25">
        <f>'RIMS II Type II Employment'!AZ25*VLOOKUP('Equation 4 Type II FTE'!$B25,'Equation 3 FTE Conversion'!$B$10:$E$32,4,FALSE)</f>
        <v>0.28792152169266938</v>
      </c>
      <c r="BA25" s="25">
        <f>'RIMS II Type II Employment'!BA25*VLOOKUP('Equation 4 Type II FTE'!$B25,'Equation 3 FTE Conversion'!$B$10:$E$32,4,FALSE)</f>
        <v>0.24480730925411415</v>
      </c>
      <c r="BB25" s="25">
        <f>'RIMS II Type II Employment'!BB25*VLOOKUP('Equation 4 Type II FTE'!$B25,'Equation 3 FTE Conversion'!$B$10:$E$32,4,FALSE)</f>
        <v>0.47536657405428517</v>
      </c>
      <c r="BC25" s="25">
        <f>'RIMS II Type II Employment'!BC25*VLOOKUP('Equation 4 Type II FTE'!$B25,'Equation 3 FTE Conversion'!$B$10:$E$32,4,FALSE)</f>
        <v>0.68002030348365039</v>
      </c>
      <c r="BD25" s="25">
        <f>'RIMS II Type II Employment'!BD25*VLOOKUP('Equation 4 Type II FTE'!$B25,'Equation 3 FTE Conversion'!$B$10:$E$32,4,FALSE)</f>
        <v>0.30707311391322928</v>
      </c>
      <c r="BE25" s="25">
        <f>'RIMS II Type II Employment'!BE25*VLOOKUP('Equation 4 Type II FTE'!$B25,'Equation 3 FTE Conversion'!$B$10:$E$32,4,FALSE)</f>
        <v>0.64736082496259884</v>
      </c>
      <c r="BF25" s="25">
        <f>'RIMS II Type II Employment'!BF25*VLOOKUP('Equation 4 Type II FTE'!$B25,'Equation 3 FTE Conversion'!$B$10:$E$32,4,FALSE)</f>
        <v>0.26081322932250478</v>
      </c>
      <c r="BG25" s="25">
        <f>'RIMS II Type II Employment'!BG25*VLOOKUP('Equation 4 Type II FTE'!$B25,'Equation 3 FTE Conversion'!$B$10:$E$32,4,FALSE)</f>
        <v>0.41791179739260526</v>
      </c>
      <c r="BH25" s="25">
        <f>'RIMS II Type II Employment'!BH25*VLOOKUP('Equation 4 Type II FTE'!$B25,'Equation 3 FTE Conversion'!$B$10:$E$32,4,FALSE)</f>
        <v>0.63570333404573631</v>
      </c>
      <c r="BI25" s="25">
        <f>'RIMS II Type II Employment'!BI25*VLOOKUP('Equation 4 Type II FTE'!$B25,'Equation 3 FTE Conversion'!$B$10:$E$32,4,FALSE)</f>
        <v>0.4939630476597564</v>
      </c>
      <c r="BJ25" s="25">
        <f>'RIMS II Type II Employment'!BJ25*VLOOKUP('Equation 4 Type II FTE'!$B25,'Equation 3 FTE Conversion'!$B$10:$E$32,4,FALSE)</f>
        <v>0.26460653985894422</v>
      </c>
      <c r="BK25" s="25">
        <f>'RIMS II Type II Employment'!BK25*VLOOKUP('Equation 4 Type II FTE'!$B25,'Equation 3 FTE Conversion'!$B$10:$E$32,4,FALSE)</f>
        <v>0.5060831374225262</v>
      </c>
      <c r="BL25" s="25">
        <f>'RIMS II Type II Employment'!BL25*VLOOKUP('Equation 4 Type II FTE'!$B25,'Equation 3 FTE Conversion'!$B$10:$E$32,4,FALSE)</f>
        <v>0.24129155802521904</v>
      </c>
      <c r="BM25" s="25">
        <f>'RIMS II Type II Employment'!BM25*VLOOKUP('Equation 4 Type II FTE'!$B25,'Equation 3 FTE Conversion'!$B$10:$E$32,4,FALSE)</f>
        <v>0.42031731139132295</v>
      </c>
      <c r="BN25" s="25">
        <f>'RIMS II Type II Employment'!BN25*VLOOKUP('Equation 4 Type II FTE'!$B25,'Equation 3 FTE Conversion'!$B$10:$E$32,4,FALSE)</f>
        <v>0.42586849754220985</v>
      </c>
      <c r="BO25" s="25">
        <f>'RIMS II Type II Employment'!BO25*VLOOKUP('Equation 4 Type II FTE'!$B25,'Equation 3 FTE Conversion'!$B$10:$E$32,4,FALSE)</f>
        <v>0.53670718102158577</v>
      </c>
      <c r="BP25" s="25">
        <f>'RIMS II Type II Employment'!BP25*VLOOKUP('Equation 4 Type II FTE'!$B25,'Equation 3 FTE Conversion'!$B$10:$E$32,4,FALSE)</f>
        <v>0.31003374652703569</v>
      </c>
      <c r="BQ25" s="25">
        <f>'RIMS II Type II Employment'!BQ25*VLOOKUP('Equation 4 Type II FTE'!$B25,'Equation 3 FTE Conversion'!$B$10:$E$32,4,FALSE)</f>
        <v>0.28375813207950412</v>
      </c>
      <c r="BR25" s="25">
        <f>'RIMS II Type II Employment'!BR25*VLOOKUP('Equation 4 Type II FTE'!$B25,'Equation 3 FTE Conversion'!$B$10:$E$32,4,FALSE)</f>
        <v>0.26969512716392391</v>
      </c>
      <c r="BS25" s="25">
        <f>'RIMS II Type II Employment'!BS25*VLOOKUP('Equation 4 Type II FTE'!$B25,'Equation 3 FTE Conversion'!$B$10:$E$32,4,FALSE)</f>
        <v>0.45186655268219705</v>
      </c>
      <c r="BT25" s="25">
        <f>'RIMS II Type II Employment'!BT25*VLOOKUP('Equation 4 Type II FTE'!$B25,'Equation 3 FTE Conversion'!$B$10:$E$32,4,FALSE)</f>
        <v>0.46195120752297503</v>
      </c>
      <c r="BU25" s="25">
        <f>'RIMS II Type II Employment'!BU25*VLOOKUP('Equation 4 Type II FTE'!$B25,'Equation 3 FTE Conversion'!$B$10:$E$32,4,FALSE)</f>
        <v>0.2993014533019876</v>
      </c>
      <c r="BV25" s="25">
        <f>'RIMS II Type II Employment'!BV25*VLOOKUP('Equation 4 Type II FTE'!$B25,'Equation 3 FTE Conversion'!$B$10:$E$32,4,FALSE)</f>
        <v>0.35102000427441765</v>
      </c>
      <c r="BW25" s="25">
        <f>'RIMS II Type II Employment'!BW25*VLOOKUP('Equation 4 Type II FTE'!$B25,'Equation 3 FTE Conversion'!$B$10:$E$32,4,FALSE)</f>
        <v>0.41957715323787137</v>
      </c>
      <c r="BX25" s="25">
        <f>'RIMS II Type II Employment'!BX25*VLOOKUP('Equation 4 Type II FTE'!$B25,'Equation 3 FTE Conversion'!$B$10:$E$32,4,FALSE)</f>
        <v>0.2640514212438555</v>
      </c>
      <c r="BY25" s="25">
        <f>'RIMS II Type II Employment'!BY25*VLOOKUP('Equation 4 Type II FTE'!$B25,'Equation 3 FTE Conversion'!$B$10:$E$32,4,FALSE)</f>
        <v>0.24961833725154947</v>
      </c>
      <c r="BZ25" s="25">
        <f>'RIMS II Type II Employment'!BZ25*VLOOKUP('Equation 4 Type II FTE'!$B25,'Equation 3 FTE Conversion'!$B$10:$E$32,4,FALSE)</f>
        <v>0.25998055139987181</v>
      </c>
      <c r="CA25" s="25">
        <f>'RIMS II Type II Employment'!CA25*VLOOKUP('Equation 4 Type II FTE'!$B25,'Equation 3 FTE Conversion'!$B$10:$E$32,4,FALSE)</f>
        <v>0.48350831374225256</v>
      </c>
      <c r="CB25" s="25">
        <f>'RIMS II Type II Employment'!CB25*VLOOKUP('Equation 4 Type II FTE'!$B25,'Equation 3 FTE Conversion'!$B$10:$E$32,4,FALSE)</f>
        <v>0.31521485360119683</v>
      </c>
      <c r="CC25" s="25">
        <f>'RIMS II Type II Employment'!CC25*VLOOKUP('Equation 4 Type II FTE'!$B25,'Equation 3 FTE Conversion'!$B$10:$E$32,4,FALSE)</f>
        <v>0.32594714682624493</v>
      </c>
      <c r="CD25" s="25">
        <f>'RIMS II Type II Employment'!CD25*VLOOKUP('Equation 4 Type II FTE'!$B25,'Equation 3 FTE Conversion'!$B$10:$E$32,4,FALSE)</f>
        <v>0.43650827099807654</v>
      </c>
      <c r="CE25" s="25">
        <f>'RIMS II Type II Employment'!CE25*VLOOKUP('Equation 4 Type II FTE'!$B25,'Equation 3 FTE Conversion'!$B$10:$E$32,4,FALSE)</f>
        <v>0.42707125454156875</v>
      </c>
      <c r="CF25" s="25">
        <f>'RIMS II Type II Employment'!CF25*VLOOKUP('Equation 4 Type II FTE'!$B25,'Equation 3 FTE Conversion'!$B$10:$E$32,4,FALSE)</f>
        <v>0.29143727292156446</v>
      </c>
      <c r="CG25" s="25">
        <f>'RIMS II Type II Employment'!CG25*VLOOKUP('Equation 4 Type II FTE'!$B25,'Equation 3 FTE Conversion'!$B$10:$E$32,4,FALSE)</f>
        <v>0.27524631331481086</v>
      </c>
      <c r="CH25" s="25">
        <f>'RIMS II Type II Employment'!CH25*VLOOKUP('Equation 4 Type II FTE'!$B25,'Equation 3 FTE Conversion'!$B$10:$E$32,4,FALSE)</f>
        <v>0.20409861081427655</v>
      </c>
      <c r="CI25" s="25">
        <f>'RIMS II Type II Employment'!CI25*VLOOKUP('Equation 4 Type II FTE'!$B25,'Equation 3 FTE Conversion'!$B$10:$E$32,4,FALSE)</f>
        <v>0.24684274417610599</v>
      </c>
      <c r="CJ25" s="25">
        <f>'RIMS II Type II Employment'!CJ25*VLOOKUP('Equation 4 Type II FTE'!$B25,'Equation 3 FTE Conversion'!$B$10:$E$32,4,FALSE)</f>
        <v>0.34519125881598633</v>
      </c>
      <c r="CK25" s="25">
        <f>'RIMS II Type II Employment'!CK25*VLOOKUP('Equation 4 Type II FTE'!$B25,'Equation 3 FTE Conversion'!$B$10:$E$32,4,FALSE)</f>
        <v>0.35055740542851038</v>
      </c>
      <c r="CL25" s="25">
        <f>'RIMS II Type II Employment'!CL25*VLOOKUP('Equation 4 Type II FTE'!$B25,'Equation 3 FTE Conversion'!$B$10:$E$32,4,FALSE)</f>
        <v>0.36924639880316307</v>
      </c>
      <c r="CM25" s="25">
        <f>'RIMS II Type II Employment'!CM25*VLOOKUP('Equation 4 Type II FTE'!$B25,'Equation 3 FTE Conversion'!$B$10:$E$32,4,FALSE)</f>
        <v>0.31428965590938235</v>
      </c>
      <c r="CN25" s="25">
        <f>'RIMS II Type II Employment'!CN25*VLOOKUP('Equation 4 Type II FTE'!$B25,'Equation 3 FTE Conversion'!$B$10:$E$32,4,FALSE)</f>
        <v>0.30457508014533019</v>
      </c>
      <c r="CO25" s="25">
        <f>'RIMS II Type II Employment'!CO25*VLOOKUP('Equation 4 Type II FTE'!$B25,'Equation 3 FTE Conversion'!$B$10:$E$32,4,FALSE)</f>
        <v>0.4327149604616371</v>
      </c>
      <c r="CP25" s="25">
        <f>'RIMS II Type II Employment'!CP25*VLOOKUP('Equation 4 Type II FTE'!$B25,'Equation 3 FTE Conversion'!$B$10:$E$32,4,FALSE)</f>
        <v>0.31225422098739047</v>
      </c>
      <c r="CQ25" s="25">
        <f>'RIMS II Type II Employment'!CQ25*VLOOKUP('Equation 4 Type II FTE'!$B25,'Equation 3 FTE Conversion'!$B$10:$E$32,4,FALSE)</f>
        <v>0.25257896986535588</v>
      </c>
      <c r="CR25" s="25">
        <f>'RIMS II Type II Employment'!CR25*VLOOKUP('Equation 4 Type II FTE'!$B25,'Equation 3 FTE Conversion'!$B$10:$E$32,4,FALSE)</f>
        <v>0.29393530668946355</v>
      </c>
      <c r="CS25" s="25">
        <f>'RIMS II Type II Employment'!CS25*VLOOKUP('Equation 4 Type II FTE'!$B25,'Equation 3 FTE Conversion'!$B$10:$E$32,4,FALSE)</f>
        <v>0.24860061979055353</v>
      </c>
      <c r="CT25" s="25">
        <f>'RIMS II Type II Employment'!CT25*VLOOKUP('Equation 4 Type II FTE'!$B25,'Equation 3 FTE Conversion'!$B$10:$E$32,4,FALSE)</f>
        <v>0.26053567001496047</v>
      </c>
      <c r="CU25" s="25">
        <f>'RIMS II Type II Employment'!CU25*VLOOKUP('Equation 4 Type II FTE'!$B25,'Equation 3 FTE Conversion'!$B$10:$E$32,4,FALSE)</f>
        <v>0.30651799529814061</v>
      </c>
      <c r="CV25" s="25">
        <f>'RIMS II Type II Employment'!CV25*VLOOKUP('Equation 4 Type II FTE'!$B25,'Equation 3 FTE Conversion'!$B$10:$E$32,4,FALSE)</f>
        <v>0.27570891216071808</v>
      </c>
      <c r="CW25" s="25">
        <f>'RIMS II Type II Employment'!CW25*VLOOKUP('Equation 4 Type II FTE'!$B25,'Equation 3 FTE Conversion'!$B$10:$E$32,4,FALSE)</f>
        <v>0.2653466980123958</v>
      </c>
      <c r="CX25" s="25">
        <f>'RIMS II Type II Employment'!CX25*VLOOKUP('Equation 4 Type II FTE'!$B25,'Equation 3 FTE Conversion'!$B$10:$E$32,4,FALSE)</f>
        <v>0.26368134216712974</v>
      </c>
      <c r="CY25" s="25">
        <f>'RIMS II Type II Employment'!CY25*VLOOKUP('Equation 4 Type II FTE'!$B25,'Equation 3 FTE Conversion'!$B$10:$E$32,4,FALSE)</f>
        <v>0.32872273990168843</v>
      </c>
      <c r="CZ25" s="25">
        <f>'RIMS II Type II Employment'!CZ25*VLOOKUP('Equation 4 Type II FTE'!$B25,'Equation 3 FTE Conversion'!$B$10:$E$32,4,FALSE)</f>
        <v>0.36804364180380422</v>
      </c>
      <c r="DA25" s="25">
        <f>'RIMS II Type II Employment'!DA25*VLOOKUP('Equation 4 Type II FTE'!$B25,'Equation 3 FTE Conversion'!$B$10:$E$32,4,FALSE)</f>
        <v>0.38062633041248128</v>
      </c>
      <c r="DB25" s="25">
        <f>'RIMS II Type II Employment'!DB25*VLOOKUP('Equation 4 Type II FTE'!$B25,'Equation 3 FTE Conversion'!$B$10:$E$32,4,FALSE)</f>
        <v>0.25498448386407352</v>
      </c>
      <c r="DC25" s="25">
        <f>'RIMS II Type II Employment'!DC25*VLOOKUP('Equation 4 Type II FTE'!$B25,'Equation 3 FTE Conversion'!$B$10:$E$32,4,FALSE)</f>
        <v>0.34935464842915154</v>
      </c>
      <c r="DD25" s="25">
        <f>'RIMS II Type II Employment'!DD25*VLOOKUP('Equation 4 Type II FTE'!$B25,'Equation 3 FTE Conversion'!$B$10:$E$32,4,FALSE)</f>
        <v>0.29680341953408845</v>
      </c>
      <c r="DE25" s="25">
        <f>'RIMS II Type II Employment'!DE25*VLOOKUP('Equation 4 Type II FTE'!$B25,'Equation 3 FTE Conversion'!$B$10:$E$32,4,FALSE)</f>
        <v>0.44603780722376574</v>
      </c>
      <c r="DF25" s="25">
        <f>'RIMS II Type II Employment'!DF25*VLOOKUP('Equation 4 Type II FTE'!$B25,'Equation 3 FTE Conversion'!$B$10:$E$32,4,FALSE)</f>
        <v>0.37128183372515494</v>
      </c>
      <c r="DG25" s="25">
        <f>'RIMS II Type II Employment'!DG25*VLOOKUP('Equation 4 Type II FTE'!$B25,'Equation 3 FTE Conversion'!$B$10:$E$32,4,FALSE)</f>
        <v>0.32048848044453943</v>
      </c>
      <c r="DH25" s="25">
        <f>'RIMS II Type II Employment'!DH25*VLOOKUP('Equation 4 Type II FTE'!$B25,'Equation 3 FTE Conversion'!$B$10:$E$32,4,FALSE)</f>
        <v>0.49155753366103871</v>
      </c>
      <c r="DI25" s="25">
        <f>'RIMS II Type II Employment'!DI25*VLOOKUP('Equation 4 Type II FTE'!$B25,'Equation 3 FTE Conversion'!$B$10:$E$32,4,FALSE)</f>
        <v>0.17597260098311607</v>
      </c>
      <c r="DJ25" s="25">
        <f>'RIMS II Type II Employment'!DJ25*VLOOKUP('Equation 4 Type II FTE'!$B25,'Equation 3 FTE Conversion'!$B$10:$E$32,4,FALSE)</f>
        <v>0.29976405214789487</v>
      </c>
      <c r="DK25" s="25">
        <f>'RIMS II Type II Employment'!DK25*VLOOKUP('Equation 4 Type II FTE'!$B25,'Equation 3 FTE Conversion'!$B$10:$E$32,4,FALSE)</f>
        <v>0.36341765334473175</v>
      </c>
      <c r="DL25" s="25">
        <f>'RIMS II Type II Employment'!DL25*VLOOKUP('Equation 4 Type II FTE'!$B25,'Equation 3 FTE Conversion'!$B$10:$E$32,4,FALSE)</f>
        <v>0.38201412695020304</v>
      </c>
      <c r="DM25" s="25">
        <f>'RIMS II Type II Employment'!DM25*VLOOKUP('Equation 4 Type II FTE'!$B25,'Equation 3 FTE Conversion'!$B$10:$E$32,4,FALSE)</f>
        <v>0.14664383415259671</v>
      </c>
      <c r="DN25" s="25">
        <f>'RIMS II Type II Employment'!DN25*VLOOKUP('Equation 4 Type II FTE'!$B25,'Equation 3 FTE Conversion'!$B$10:$E$32,4,FALSE)</f>
        <v>0.38395704210301346</v>
      </c>
      <c r="DO25" s="25">
        <f>'RIMS II Type II Employment'!DO25*VLOOKUP('Equation 4 Type II FTE'!$B25,'Equation 3 FTE Conversion'!$B$10:$E$32,4,FALSE)</f>
        <v>0.21695885873049797</v>
      </c>
      <c r="DP25" s="25">
        <f>'RIMS II Type II Employment'!DP25*VLOOKUP('Equation 4 Type II FTE'!$B25,'Equation 3 FTE Conversion'!$B$10:$E$32,4,FALSE)</f>
        <v>0.23185454156871127</v>
      </c>
      <c r="DQ25" s="25">
        <f>'RIMS II Type II Employment'!DQ25*VLOOKUP('Equation 4 Type II FTE'!$B25,'Equation 3 FTE Conversion'!$B$10:$E$32,4,FALSE)</f>
        <v>0.23314981833725157</v>
      </c>
      <c r="DR25" s="25">
        <f>'RIMS II Type II Employment'!DR25*VLOOKUP('Equation 4 Type II FTE'!$B25,'Equation 3 FTE Conversion'!$B$10:$E$32,4,FALSE)</f>
        <v>0.28792152169266938</v>
      </c>
      <c r="DS25" s="25">
        <f>'RIMS II Type II Employment'!DS25*VLOOKUP('Equation 4 Type II FTE'!$B25,'Equation 3 FTE Conversion'!$B$10:$E$32,4,FALSE)</f>
        <v>0.32631722590297074</v>
      </c>
      <c r="DT25" s="25">
        <f>'RIMS II Type II Employment'!DT25*VLOOKUP('Equation 4 Type II FTE'!$B25,'Equation 3 FTE Conversion'!$B$10:$E$32,4,FALSE)</f>
        <v>0.28949435776875404</v>
      </c>
      <c r="DU25" s="25">
        <f>'RIMS II Type II Employment'!DU25*VLOOKUP('Equation 4 Type II FTE'!$B25,'Equation 3 FTE Conversion'!$B$10:$E$32,4,FALSE)</f>
        <v>0.3645278905749092</v>
      </c>
      <c r="DV25" s="25">
        <f>'RIMS II Type II Employment'!DV25*VLOOKUP('Equation 4 Type II FTE'!$B25,'Equation 3 FTE Conversion'!$B$10:$E$32,4,FALSE)</f>
        <v>0.24018132079504168</v>
      </c>
      <c r="DW25" s="25">
        <f>'RIMS II Type II Employment'!DW25*VLOOKUP('Equation 4 Type II FTE'!$B25,'Equation 3 FTE Conversion'!$B$10:$E$32,4,FALSE)</f>
        <v>0.19225608035905109</v>
      </c>
      <c r="DX25" s="25">
        <f>'RIMS II Type II Employment'!DX25*VLOOKUP('Equation 4 Type II FTE'!$B25,'Equation 3 FTE Conversion'!$B$10:$E$32,4,FALSE)</f>
        <v>0.24332699294721097</v>
      </c>
      <c r="DY25" s="25">
        <f>'RIMS II Type II Employment'!DY25*VLOOKUP('Equation 4 Type II FTE'!$B25,'Equation 3 FTE Conversion'!$B$10:$E$32,4,FALSE)</f>
        <v>0.2020631758922847</v>
      </c>
      <c r="DZ25" s="25">
        <f>'RIMS II Type II Employment'!DZ25*VLOOKUP('Equation 4 Type II FTE'!$B25,'Equation 3 FTE Conversion'!$B$10:$E$32,4,FALSE)</f>
        <v>0.25368920709553322</v>
      </c>
      <c r="EA25" s="25">
        <f>'RIMS II Type II Employment'!EA25*VLOOKUP('Equation 4 Type II FTE'!$B25,'Equation 3 FTE Conversion'!$B$10:$E$32,4,FALSE)</f>
        <v>0.26432898055139986</v>
      </c>
      <c r="EB25" s="25">
        <f>'RIMS II Type II Employment'!EB25*VLOOKUP('Equation 4 Type II FTE'!$B25,'Equation 3 FTE Conversion'!$B$10:$E$32,4,FALSE)</f>
        <v>0.21224035050224407</v>
      </c>
      <c r="EC25" s="25">
        <f>'RIMS II Type II Employment'!EC25*VLOOKUP('Equation 4 Type II FTE'!$B25,'Equation 3 FTE Conversion'!$B$10:$E$32,4,FALSE)</f>
        <v>0.23018918572344518</v>
      </c>
      <c r="ED25" s="25">
        <f>'RIMS II Type II Employment'!ED25*VLOOKUP('Equation 4 Type II FTE'!$B25,'Equation 3 FTE Conversion'!$B$10:$E$32,4,FALSE)</f>
        <v>0.22019705065184869</v>
      </c>
      <c r="EE25" s="25">
        <f>'RIMS II Type II Employment'!EE25*VLOOKUP('Equation 4 Type II FTE'!$B25,'Equation 3 FTE Conversion'!$B$10:$E$32,4,FALSE)</f>
        <v>0.2911597136140201</v>
      </c>
      <c r="EF25" s="25">
        <f>'RIMS II Type II Employment'!EF25*VLOOKUP('Equation 4 Type II FTE'!$B25,'Equation 3 FTE Conversion'!$B$10:$E$32,4,FALSE)</f>
        <v>0.30688807437486643</v>
      </c>
      <c r="EG25" s="25">
        <f>'RIMS II Type II Employment'!EG25*VLOOKUP('Equation 4 Type II FTE'!$B25,'Equation 3 FTE Conversion'!$B$10:$E$32,4,FALSE)</f>
        <v>0.33307116905321649</v>
      </c>
      <c r="EH25" s="25">
        <f>'RIMS II Type II Employment'!EH25*VLOOKUP('Equation 4 Type II FTE'!$B25,'Equation 3 FTE Conversion'!$B$10:$E$32,4,FALSE)</f>
        <v>0.16598046591151958</v>
      </c>
      <c r="EI25" s="25">
        <f>'RIMS II Type II Employment'!EI25*VLOOKUP('Equation 4 Type II FTE'!$B25,'Equation 3 FTE Conversion'!$B$10:$E$32,4,FALSE)</f>
        <v>0.16385251122034625</v>
      </c>
      <c r="EJ25" s="25">
        <f>'RIMS II Type II Employment'!EJ25*VLOOKUP('Equation 4 Type II FTE'!$B25,'Equation 3 FTE Conversion'!$B$10:$E$32,4,FALSE)</f>
        <v>0.27524631331481086</v>
      </c>
      <c r="EK25" s="25">
        <f>'RIMS II Type II Employment'!EK25*VLOOKUP('Equation 4 Type II FTE'!$B25,'Equation 3 FTE Conversion'!$B$10:$E$32,4,FALSE)</f>
        <v>0.26867740970292797</v>
      </c>
      <c r="EL25" s="25">
        <f>'RIMS II Type II Employment'!EL25*VLOOKUP('Equation 4 Type II FTE'!$B25,'Equation 3 FTE Conversion'!$B$10:$E$32,4,FALSE)</f>
        <v>0.24721282325283181</v>
      </c>
      <c r="EM25" s="25">
        <f>'RIMS II Type II Employment'!EM25*VLOOKUP('Equation 4 Type II FTE'!$B25,'Equation 3 FTE Conversion'!$B$10:$E$32,4,FALSE)</f>
        <v>0.23712816841205384</v>
      </c>
      <c r="EN25" s="25">
        <f>'RIMS II Type II Employment'!EN25*VLOOKUP('Equation 4 Type II FTE'!$B25,'Equation 3 FTE Conversion'!$B$10:$E$32,4,FALSE)</f>
        <v>0.28116757854242358</v>
      </c>
      <c r="EO25" s="25">
        <f>'RIMS II Type II Employment'!EO25*VLOOKUP('Equation 4 Type II FTE'!$B25,'Equation 3 FTE Conversion'!$B$10:$E$32,4,FALSE)</f>
        <v>0.33177589228467619</v>
      </c>
      <c r="EP25" s="25">
        <f>'RIMS II Type II Employment'!EP25*VLOOKUP('Equation 4 Type II FTE'!$B25,'Equation 3 FTE Conversion'!$B$10:$E$32,4,FALSE)</f>
        <v>0.40172083778585166</v>
      </c>
      <c r="EQ25" s="25">
        <f>'RIMS II Type II Employment'!EQ25*VLOOKUP('Equation 4 Type II FTE'!$B25,'Equation 3 FTE Conversion'!$B$10:$E$32,4,FALSE)</f>
        <v>0.29911641376362469</v>
      </c>
      <c r="ER25" s="25">
        <f>'RIMS II Type II Employment'!ER25*VLOOKUP('Equation 4 Type II FTE'!$B25,'Equation 3 FTE Conversion'!$B$10:$E$32,4,FALSE)</f>
        <v>0.29041955546056852</v>
      </c>
      <c r="ES25" s="25">
        <f>'RIMS II Type II Employment'!ES25*VLOOKUP('Equation 4 Type II FTE'!$B25,'Equation 3 FTE Conversion'!$B$10:$E$32,4,FALSE)</f>
        <v>0.24934077794400514</v>
      </c>
      <c r="ET25" s="25">
        <f>'RIMS II Type II Employment'!ET25*VLOOKUP('Equation 4 Type II FTE'!$B25,'Equation 3 FTE Conversion'!$B$10:$E$32,4,FALSE)</f>
        <v>0.41467360547125454</v>
      </c>
      <c r="EU25" s="25">
        <f>'RIMS II Type II Employment'!EU25*VLOOKUP('Equation 4 Type II FTE'!$B25,'Equation 3 FTE Conversion'!$B$10:$E$32,4,FALSE)</f>
        <v>0.32761250267151104</v>
      </c>
      <c r="EV25" s="25">
        <f>'RIMS II Type II Employment'!EV25*VLOOKUP('Equation 4 Type II FTE'!$B25,'Equation 3 FTE Conversion'!$B$10:$E$32,4,FALSE)</f>
        <v>0.22630335541782434</v>
      </c>
      <c r="EW25" s="25">
        <f>'RIMS II Type II Employment'!EW25*VLOOKUP('Equation 4 Type II FTE'!$B25,'Equation 3 FTE Conversion'!$B$10:$E$32,4,FALSE)</f>
        <v>0.3007817696088908</v>
      </c>
      <c r="EX25" s="25">
        <f>'RIMS II Type II Employment'!EX25*VLOOKUP('Equation 4 Type II FTE'!$B25,'Equation 3 FTE Conversion'!$B$10:$E$32,4,FALSE)</f>
        <v>0.43391771746099594</v>
      </c>
      <c r="EY25" s="25">
        <f>'RIMS II Type II Employment'!EY25*VLOOKUP('Equation 4 Type II FTE'!$B25,'Equation 3 FTE Conversion'!$B$10:$E$32,4,FALSE)</f>
        <v>0.65115413549903822</v>
      </c>
      <c r="EZ25" s="25">
        <f>'RIMS II Type II Employment'!EZ25*VLOOKUP('Equation 4 Type II FTE'!$B25,'Equation 3 FTE Conversion'!$B$10:$E$32,4,FALSE)</f>
        <v>0.45408702714255184</v>
      </c>
      <c r="FA25" s="25">
        <f>'RIMS II Type II Employment'!FA25*VLOOKUP('Equation 4 Type II FTE'!$B25,'Equation 3 FTE Conversion'!$B$10:$E$32,4,FALSE)</f>
        <v>0.25091361402008977</v>
      </c>
      <c r="FB25" s="25">
        <f>'RIMS II Type II Employment'!FB25*VLOOKUP('Equation 4 Type II FTE'!$B25,'Equation 3 FTE Conversion'!$B$10:$E$32,4,FALSE)</f>
        <v>0.80612474887796537</v>
      </c>
      <c r="FC25" s="25">
        <f>'RIMS II Type II Employment'!FC25*VLOOKUP('Equation 4 Type II FTE'!$B25,'Equation 3 FTE Conversion'!$B$10:$E$32,4,FALSE)</f>
        <v>0.28107505877324218</v>
      </c>
      <c r="FD25" s="25">
        <f>'RIMS II Type II Employment'!FD25*VLOOKUP('Equation 4 Type II FTE'!$B25,'Equation 3 FTE Conversion'!$B$10:$E$32,4,FALSE)</f>
        <v>0.25516952340243643</v>
      </c>
      <c r="FE25" s="25">
        <f>'RIMS II Type II Employment'!FE25*VLOOKUP('Equation 4 Type II FTE'!$B25,'Equation 3 FTE Conversion'!$B$10:$E$32,4,FALSE)</f>
        <v>0.24129155802521904</v>
      </c>
      <c r="FF25" s="25">
        <f>'RIMS II Type II Employment'!FF25*VLOOKUP('Equation 4 Type II FTE'!$B25,'Equation 3 FTE Conversion'!$B$10:$E$32,4,FALSE)</f>
        <v>0.2339824962598846</v>
      </c>
      <c r="FG25" s="25">
        <f>'RIMS II Type II Employment'!FG25*VLOOKUP('Equation 4 Type II FTE'!$B25,'Equation 3 FTE Conversion'!$B$10:$E$32,4,FALSE)</f>
        <v>0.35749638811711909</v>
      </c>
      <c r="FH25" s="25">
        <f>'RIMS II Type II Employment'!FH25*VLOOKUP('Equation 4 Type II FTE'!$B25,'Equation 3 FTE Conversion'!$B$10:$E$32,4,FALSE)</f>
        <v>0.24749038256037617</v>
      </c>
      <c r="FI25" s="25">
        <f>'RIMS II Type II Employment'!FI25*VLOOKUP('Equation 4 Type II FTE'!$B25,'Equation 3 FTE Conversion'!$B$10:$E$32,4,FALSE)</f>
        <v>0.29569318230391112</v>
      </c>
      <c r="FJ25" s="25">
        <f>'RIMS II Type II Employment'!FJ25*VLOOKUP('Equation 4 Type II FTE'!$B25,'Equation 3 FTE Conversion'!$B$10:$E$32,4,FALSE)</f>
        <v>0.39709484932677924</v>
      </c>
      <c r="FK25" s="25">
        <f>'RIMS II Type II Employment'!FK25*VLOOKUP('Equation 4 Type II FTE'!$B25,'Equation 3 FTE Conversion'!$B$10:$E$32,4,FALSE)</f>
        <v>0.39570705278905755</v>
      </c>
      <c r="FL25" s="25">
        <f>'RIMS II Type II Employment'!FL25*VLOOKUP('Equation 4 Type II FTE'!$B25,'Equation 3 FTE Conversion'!$B$10:$E$32,4,FALSE)</f>
        <v>0.28459081000213721</v>
      </c>
      <c r="FM25" s="25">
        <f>'RIMS II Type II Employment'!FM25*VLOOKUP('Equation 4 Type II FTE'!$B25,'Equation 3 FTE Conversion'!$B$10:$E$32,4,FALSE)</f>
        <v>0.30476011968369315</v>
      </c>
      <c r="FN25" s="25">
        <f>'RIMS II Type II Employment'!FN25*VLOOKUP('Equation 4 Type II FTE'!$B25,'Equation 3 FTE Conversion'!$B$10:$E$32,4,FALSE)</f>
        <v>0.33769715751228896</v>
      </c>
      <c r="FO25" s="25">
        <f>'RIMS II Type II Employment'!FO25*VLOOKUP('Equation 4 Type II FTE'!$B25,'Equation 3 FTE Conversion'!$B$10:$E$32,4,FALSE)</f>
        <v>0.33760463774310751</v>
      </c>
      <c r="FP25" s="25">
        <f>'RIMS II Type II Employment'!FP25*VLOOKUP('Equation 4 Type II FTE'!$B25,'Equation 3 FTE Conversion'!$B$10:$E$32,4,FALSE)</f>
        <v>0.28764396238512502</v>
      </c>
      <c r="FQ25" s="25">
        <f>'RIMS II Type II Employment'!FQ25*VLOOKUP('Equation 4 Type II FTE'!$B25,'Equation 3 FTE Conversion'!$B$10:$E$32,4,FALSE)</f>
        <v>0.26340378285958538</v>
      </c>
      <c r="FR25" s="25">
        <f>'RIMS II Type II Employment'!FR25*VLOOKUP('Equation 4 Type II FTE'!$B25,'Equation 3 FTE Conversion'!$B$10:$E$32,4,FALSE)</f>
        <v>0.32159871767471687</v>
      </c>
      <c r="FS25" s="25">
        <f>'RIMS II Type II Employment'!FS25*VLOOKUP('Equation 4 Type II FTE'!$B25,'Equation 3 FTE Conversion'!$B$10:$E$32,4,FALSE)</f>
        <v>0.76162273990168849</v>
      </c>
      <c r="FT25" s="25">
        <f>'RIMS II Type II Employment'!FT25*VLOOKUP('Equation 4 Type II FTE'!$B25,'Equation 3 FTE Conversion'!$B$10:$E$32,4,FALSE)</f>
        <v>0.38053381064329989</v>
      </c>
      <c r="FU25" s="25">
        <f>'RIMS II Type II Employment'!FU25*VLOOKUP('Equation 4 Type II FTE'!$B25,'Equation 3 FTE Conversion'!$B$10:$E$32,4,FALSE)</f>
        <v>0.35583103227185298</v>
      </c>
      <c r="FV25" s="25">
        <f>'RIMS II Type II Employment'!FV25*VLOOKUP('Equation 4 Type II FTE'!$B25,'Equation 3 FTE Conversion'!$B$10:$E$32,4,FALSE)</f>
        <v>0.39089602479162217</v>
      </c>
      <c r="FW25" s="25">
        <f>'RIMS II Type II Employment'!FW25*VLOOKUP('Equation 4 Type II FTE'!$B25,'Equation 3 FTE Conversion'!$B$10:$E$32,4,FALSE)</f>
        <v>0.30272468476170122</v>
      </c>
      <c r="FX25" s="25">
        <f>'RIMS II Type II Employment'!FX25*VLOOKUP('Equation 4 Type II FTE'!$B25,'Equation 3 FTE Conversion'!$B$10:$E$32,4,FALSE)</f>
        <v>0.31595501175464846</v>
      </c>
      <c r="FY25" s="25">
        <f>'RIMS II Type II Employment'!FY25*VLOOKUP('Equation 4 Type II FTE'!$B25,'Equation 3 FTE Conversion'!$B$10:$E$32,4,FALSE)</f>
        <v>0.35361055781149819</v>
      </c>
      <c r="FZ25" s="25">
        <f>'RIMS II Type II Employment'!FZ25*VLOOKUP('Equation 4 Type II FTE'!$B25,'Equation 3 FTE Conversion'!$B$10:$E$32,4,FALSE)</f>
        <v>0.23463013464415472</v>
      </c>
      <c r="GA25" s="25">
        <f>'RIMS II Type II Employment'!GA25*VLOOKUP('Equation 4 Type II FTE'!$B25,'Equation 3 FTE Conversion'!$B$10:$E$32,4,FALSE)</f>
        <v>0.20622656550544988</v>
      </c>
      <c r="GB25" s="25">
        <f>'RIMS II Type II Employment'!GB25*VLOOKUP('Equation 4 Type II FTE'!$B25,'Equation 3 FTE Conversion'!$B$10:$E$32,4,FALSE)</f>
        <v>0.19780726650993802</v>
      </c>
      <c r="GC25" s="25">
        <f>'RIMS II Type II Employment'!GC25*VLOOKUP('Equation 4 Type II FTE'!$B25,'Equation 3 FTE Conversion'!$B$10:$E$32,4,FALSE)</f>
        <v>0.26590181662748452</v>
      </c>
      <c r="GD25" s="25">
        <f>'RIMS II Type II Employment'!GD25*VLOOKUP('Equation 4 Type II FTE'!$B25,'Equation 3 FTE Conversion'!$B$10:$E$32,4,FALSE)</f>
        <v>0.22149232742038899</v>
      </c>
      <c r="GE25" s="25">
        <f>'RIMS II Type II Employment'!GE25*VLOOKUP('Equation 4 Type II FTE'!$B25,'Equation 3 FTE Conversion'!$B$10:$E$32,4,FALSE)</f>
        <v>0.15802376576191496</v>
      </c>
      <c r="GF25" s="25">
        <f>'RIMS II Type II Employment'!GF25*VLOOKUP('Equation 4 Type II FTE'!$B25,'Equation 3 FTE Conversion'!$B$10:$E$32,4,FALSE)</f>
        <v>0.22750611241718316</v>
      </c>
      <c r="GG25" s="25">
        <f>'RIMS II Type II Employment'!GG25*VLOOKUP('Equation 4 Type II FTE'!$B25,'Equation 3 FTE Conversion'!$B$10:$E$32,4,FALSE)</f>
        <v>0.31678768967728144</v>
      </c>
      <c r="GH25" s="25">
        <f>'RIMS II Type II Employment'!GH25*VLOOKUP('Equation 4 Type II FTE'!$B25,'Equation 3 FTE Conversion'!$B$10:$E$32,4,FALSE)</f>
        <v>0.25479944432571061</v>
      </c>
      <c r="GI25" s="25">
        <f>'RIMS II Type II Employment'!GI25*VLOOKUP('Equation 4 Type II FTE'!$B25,'Equation 3 FTE Conversion'!$B$10:$E$32,4,FALSE)</f>
        <v>0.28671876469331053</v>
      </c>
      <c r="GJ25" s="25">
        <f>'RIMS II Type II Employment'!GJ25*VLOOKUP('Equation 4 Type II FTE'!$B25,'Equation 3 FTE Conversion'!$B$10:$E$32,4,FALSE)</f>
        <v>0.37711057918358626</v>
      </c>
      <c r="GK25" s="25">
        <f>'RIMS II Type II Employment'!GK25*VLOOKUP('Equation 4 Type II FTE'!$B25,'Equation 3 FTE Conversion'!$B$10:$E$32,4,FALSE)</f>
        <v>0.32011840136781361</v>
      </c>
      <c r="GL25" s="25">
        <f>'RIMS II Type II Employment'!GL25*VLOOKUP('Equation 4 Type II FTE'!$B25,'Equation 3 FTE Conversion'!$B$10:$E$32,4,FALSE)</f>
        <v>0.37220703141696942</v>
      </c>
      <c r="GM25" s="25">
        <f>'RIMS II Type II Employment'!GM25*VLOOKUP('Equation 4 Type II FTE'!$B25,'Equation 3 FTE Conversion'!$B$10:$E$32,4,FALSE)</f>
        <v>0.33316368882239794</v>
      </c>
      <c r="GN25" s="25">
        <f>'RIMS II Type II Employment'!GN25*VLOOKUP('Equation 4 Type II FTE'!$B25,'Equation 3 FTE Conversion'!$B$10:$E$32,4,FALSE)</f>
        <v>0.20853955973498611</v>
      </c>
      <c r="GO25" s="25">
        <f>'RIMS II Type II Employment'!GO25*VLOOKUP('Equation 4 Type II FTE'!$B25,'Equation 3 FTE Conversion'!$B$10:$E$32,4,FALSE)</f>
        <v>0.18291158367172472</v>
      </c>
      <c r="GP25" s="25">
        <f>'RIMS II Type II Employment'!GP25*VLOOKUP('Equation 4 Type II FTE'!$B25,'Equation 3 FTE Conversion'!$B$10:$E$32,4,FALSE)</f>
        <v>0.22213996580465914</v>
      </c>
      <c r="GQ25" s="25">
        <f>'RIMS II Type II Employment'!GQ25*VLOOKUP('Equation 4 Type II FTE'!$B25,'Equation 3 FTE Conversion'!$B$10:$E$32,4,FALSE)</f>
        <v>0.34093534943363968</v>
      </c>
      <c r="GR25" s="25">
        <f>'RIMS II Type II Employment'!GR25*VLOOKUP('Equation 4 Type II FTE'!$B25,'Equation 3 FTE Conversion'!$B$10:$E$32,4,FALSE)</f>
        <v>0.29180735199829028</v>
      </c>
      <c r="GS25" s="25">
        <f>'RIMS II Type II Employment'!GS25*VLOOKUP('Equation 4 Type II FTE'!$B25,'Equation 3 FTE Conversion'!$B$10:$E$32,4,FALSE)</f>
        <v>0.27015772600983112</v>
      </c>
      <c r="GT25" s="25">
        <f>'RIMS II Type II Employment'!GT25*VLOOKUP('Equation 4 Type II FTE'!$B25,'Equation 3 FTE Conversion'!$B$10:$E$32,4,FALSE)</f>
        <v>0.23250217995298145</v>
      </c>
      <c r="GU25" s="25">
        <f>'RIMS II Type II Employment'!GU25*VLOOKUP('Equation 4 Type II FTE'!$B25,'Equation 3 FTE Conversion'!$B$10:$E$32,4,FALSE)</f>
        <v>0.22112224834366317</v>
      </c>
      <c r="GV25" s="25">
        <f>'RIMS II Type II Employment'!GV25*VLOOKUP('Equation 4 Type II FTE'!$B25,'Equation 3 FTE Conversion'!$B$10:$E$32,4,FALSE)</f>
        <v>0.296710899764907</v>
      </c>
      <c r="GW25" s="25">
        <f>'RIMS II Type II Employment'!GW25*VLOOKUP('Equation 4 Type II FTE'!$B25,'Equation 3 FTE Conversion'!$B$10:$E$32,4,FALSE)</f>
        <v>0.36665584526608247</v>
      </c>
      <c r="GX25" s="25">
        <f>'RIMS II Type II Employment'!GX25*VLOOKUP('Equation 4 Type II FTE'!$B25,'Equation 3 FTE Conversion'!$B$10:$E$32,4,FALSE)</f>
        <v>0.28079749946569782</v>
      </c>
      <c r="GY25" s="25">
        <f>'RIMS II Type II Employment'!GY25*VLOOKUP('Equation 4 Type II FTE'!$B25,'Equation 3 FTE Conversion'!$B$10:$E$32,4,FALSE)</f>
        <v>0.21113011327206668</v>
      </c>
      <c r="GZ25" s="25">
        <f>'RIMS II Type II Employment'!GZ25*VLOOKUP('Equation 4 Type II FTE'!$B25,'Equation 3 FTE Conversion'!$B$10:$E$32,4,FALSE)</f>
        <v>0.28477584954050011</v>
      </c>
      <c r="HA25" s="25">
        <f>'RIMS II Type II Employment'!HA25*VLOOKUP('Equation 4 Type II FTE'!$B25,'Equation 3 FTE Conversion'!$B$10:$E$32,4,FALSE)</f>
        <v>0.1822639452874546</v>
      </c>
      <c r="HB25" s="25">
        <f>'RIMS II Type II Employment'!HB25*VLOOKUP('Equation 4 Type II FTE'!$B25,'Equation 3 FTE Conversion'!$B$10:$E$32,4,FALSE)</f>
        <v>0.23601793118187647</v>
      </c>
      <c r="HC25" s="25">
        <f>'RIMS II Type II Employment'!HC25*VLOOKUP('Equation 4 Type II FTE'!$B25,'Equation 3 FTE Conversion'!$B$10:$E$32,4,FALSE)</f>
        <v>0.1892954477452447</v>
      </c>
      <c r="HD25" s="25">
        <f>'RIMS II Type II Employment'!HD25*VLOOKUP('Equation 4 Type II FTE'!$B25,'Equation 3 FTE Conversion'!$B$10:$E$32,4,FALSE)</f>
        <v>0.29328766830519343</v>
      </c>
      <c r="HE25" s="25">
        <f>'RIMS II Type II Employment'!HE25*VLOOKUP('Equation 4 Type II FTE'!$B25,'Equation 3 FTE Conversion'!$B$10:$E$32,4,FALSE)</f>
        <v>0.36665584526608247</v>
      </c>
      <c r="HF25" s="25">
        <f>'RIMS II Type II Employment'!HF25*VLOOKUP('Equation 4 Type II FTE'!$B25,'Equation 3 FTE Conversion'!$B$10:$E$32,4,FALSE)</f>
        <v>0.19623443043385341</v>
      </c>
      <c r="HG25" s="25">
        <f>'RIMS II Type II Employment'!HG25*VLOOKUP('Equation 4 Type II FTE'!$B25,'Equation 3 FTE Conversion'!$B$10:$E$32,4,FALSE)</f>
        <v>0.26016559093823466</v>
      </c>
      <c r="HH25" s="25">
        <f>'RIMS II Type II Employment'!HH25*VLOOKUP('Equation 4 Type II FTE'!$B25,'Equation 3 FTE Conversion'!$B$10:$E$32,4,FALSE)</f>
        <v>0.34084282966445822</v>
      </c>
      <c r="HI25" s="25">
        <f>'RIMS II Type II Employment'!HI25*VLOOKUP('Equation 4 Type II FTE'!$B25,'Equation 3 FTE Conversion'!$B$10:$E$32,4,FALSE)</f>
        <v>0.64273483650352636</v>
      </c>
      <c r="HJ25" s="25">
        <f>'RIMS II Type II Employment'!HJ25*VLOOKUP('Equation 4 Type II FTE'!$B25,'Equation 3 FTE Conversion'!$B$10:$E$32,4,FALSE)</f>
        <v>0.30855343022013254</v>
      </c>
      <c r="HK25" s="25">
        <f>'RIMS II Type II Employment'!HK25*VLOOKUP('Equation 4 Type II FTE'!$B25,'Equation 3 FTE Conversion'!$B$10:$E$32,4,FALSE)</f>
        <v>0</v>
      </c>
      <c r="HL25" s="25">
        <f>'RIMS II Type II Employment'!HL25*VLOOKUP('Equation 4 Type II FTE'!$B25,'Equation 3 FTE Conversion'!$B$10:$E$32,4,FALSE)</f>
        <v>0.28755144261594362</v>
      </c>
      <c r="HM25" s="25">
        <f>'RIMS II Type II Employment'!HM25*VLOOKUP('Equation 4 Type II FTE'!$B25,'Equation 3 FTE Conversion'!$B$10:$E$32,4,FALSE)</f>
        <v>0.38284680487283607</v>
      </c>
      <c r="HN25" s="25">
        <f>'RIMS II Type II Employment'!HN25*VLOOKUP('Equation 4 Type II FTE'!$B25,'Equation 3 FTE Conversion'!$B$10:$E$32,4,FALSE)</f>
        <v>0.27321087839281899</v>
      </c>
      <c r="HO25" s="25">
        <f>'RIMS II Type II Employment'!HO25*VLOOKUP('Equation 4 Type II FTE'!$B25,'Equation 3 FTE Conversion'!$B$10:$E$32,4,FALSE)</f>
        <v>0.23796084633468689</v>
      </c>
      <c r="HP25" s="25">
        <f>'RIMS II Type II Employment'!HP25*VLOOKUP('Equation 4 Type II FTE'!$B25,'Equation 3 FTE Conversion'!$B$10:$E$32,4,FALSE)</f>
        <v>0.33455148536011969</v>
      </c>
      <c r="HQ25" s="25">
        <f>'RIMS II Type II Employment'!HQ25*VLOOKUP('Equation 4 Type II FTE'!$B25,'Equation 3 FTE Conversion'!$B$10:$E$32,4,FALSE)</f>
        <v>0.22704351357127592</v>
      </c>
      <c r="HR25" s="25">
        <f>'RIMS II Type II Employment'!HR25*VLOOKUP('Equation 4 Type II FTE'!$B25,'Equation 3 FTE Conversion'!$B$10:$E$32,4,FALSE)</f>
        <v>0.28801404146185083</v>
      </c>
      <c r="HS25" s="25">
        <f>'RIMS II Type II Employment'!HS25*VLOOKUP('Equation 4 Type II FTE'!$B25,'Equation 3 FTE Conversion'!$B$10:$E$32,4,FALSE)</f>
        <v>0.65226437272921567</v>
      </c>
      <c r="HT25" s="25">
        <f>'RIMS II Type II Employment'!HT25*VLOOKUP('Equation 4 Type II FTE'!$B25,'Equation 3 FTE Conversion'!$B$10:$E$32,4,FALSE)</f>
        <v>0.98690837785851682</v>
      </c>
      <c r="HU25" s="25">
        <f>'RIMS II Type II Employment'!HU25*VLOOKUP('Equation 4 Type II FTE'!$B25,'Equation 3 FTE Conversion'!$B$10:$E$32,4,FALSE)</f>
        <v>0.14655131438341529</v>
      </c>
      <c r="HV25" s="25">
        <f>'RIMS II Type II Employment'!HV25*VLOOKUP('Equation 4 Type II FTE'!$B25,'Equation 3 FTE Conversion'!$B$10:$E$32,4,FALSE)</f>
        <v>0.2708053643941013</v>
      </c>
      <c r="HW25" s="25">
        <f>'RIMS II Type II Employment'!HW25*VLOOKUP('Equation 4 Type II FTE'!$B25,'Equation 3 FTE Conversion'!$B$10:$E$32,4,FALSE)</f>
        <v>0.24869313955973499</v>
      </c>
      <c r="HX25" s="25">
        <f>'RIMS II Type II Employment'!HX25*VLOOKUP('Equation 4 Type II FTE'!$B25,'Equation 3 FTE Conversion'!$B$10:$E$32,4,FALSE)</f>
        <v>0.24536242786920281</v>
      </c>
      <c r="HY25" s="25">
        <f>'RIMS II Type II Employment'!HY25*VLOOKUP('Equation 4 Type II FTE'!$B25,'Equation 3 FTE Conversion'!$B$10:$E$32,4,FALSE)</f>
        <v>0.17902575336610388</v>
      </c>
      <c r="HZ25" s="25">
        <f>'RIMS II Type II Employment'!HZ25*VLOOKUP('Equation 4 Type II FTE'!$B25,'Equation 3 FTE Conversion'!$B$10:$E$32,4,FALSE)</f>
        <v>0.43854370592006836</v>
      </c>
      <c r="IA25" s="25">
        <f>'RIMS II Type II Employment'!IA25*VLOOKUP('Equation 4 Type II FTE'!$B25,'Equation 3 FTE Conversion'!$B$10:$E$32,4,FALSE)</f>
        <v>0.28227781577260097</v>
      </c>
      <c r="IB25" s="25">
        <f>'RIMS II Type II Employment'!IB25*VLOOKUP('Equation 4 Type II FTE'!$B25,'Equation 3 FTE Conversion'!$B$10:$E$32,4,FALSE)</f>
        <v>0.33075817482368025</v>
      </c>
      <c r="IC25" s="25">
        <f>'RIMS II Type II Employment'!IC25*VLOOKUP('Equation 4 Type II FTE'!$B25,'Equation 3 FTE Conversion'!$B$10:$E$32,4,FALSE)</f>
        <v>0.26923252831801664</v>
      </c>
      <c r="ID25" s="25">
        <f>'RIMS II Type II Employment'!ID25*VLOOKUP('Equation 4 Type II FTE'!$B25,'Equation 3 FTE Conversion'!$B$10:$E$32,4,FALSE)</f>
        <v>0.23666556956614665</v>
      </c>
      <c r="IE25" s="25">
        <f>'RIMS II Type II Employment'!IE25*VLOOKUP('Equation 4 Type II FTE'!$B25,'Equation 3 FTE Conversion'!$B$10:$E$32,4,FALSE)</f>
        <v>0.26710457362684337</v>
      </c>
      <c r="IF25" s="25">
        <f>'RIMS II Type II Employment'!IF25*VLOOKUP('Equation 4 Type II FTE'!$B25,'Equation 3 FTE Conversion'!$B$10:$E$32,4,FALSE)</f>
        <v>0.36036450096174399</v>
      </c>
      <c r="IG25" s="25">
        <f>'RIMS II Type II Employment'!IG25*VLOOKUP('Equation 4 Type II FTE'!$B25,'Equation 3 FTE Conversion'!$B$10:$E$32,4,FALSE)</f>
        <v>0.33788219705065187</v>
      </c>
      <c r="IH25" s="25">
        <f>'RIMS II Type II Employment'!IH25*VLOOKUP('Equation 4 Type II FTE'!$B25,'Equation 3 FTE Conversion'!$B$10:$E$32,4,FALSE)</f>
        <v>0.34648653558452663</v>
      </c>
      <c r="II25" s="25">
        <f>'RIMS II Type II Employment'!II25*VLOOKUP('Equation 4 Type II FTE'!$B25,'Equation 3 FTE Conversion'!$B$10:$E$32,4,FALSE)</f>
        <v>0.22963406710835649</v>
      </c>
      <c r="IJ25" s="25">
        <f>'RIMS II Type II Employment'!IJ25*VLOOKUP('Equation 4 Type II FTE'!$B25,'Equation 3 FTE Conversion'!$B$10:$E$32,4,FALSE)</f>
        <v>0.36045702073092545</v>
      </c>
      <c r="IK25" s="25">
        <f>'RIMS II Type II Employment'!IK25*VLOOKUP('Equation 4 Type II FTE'!$B25,'Equation 3 FTE Conversion'!$B$10:$E$32,4,FALSE)</f>
        <v>0.19826986535584526</v>
      </c>
      <c r="IL25" s="25">
        <f>'RIMS II Type II Employment'!IL25*VLOOKUP('Equation 4 Type II FTE'!$B25,'Equation 3 FTE Conversion'!$B$10:$E$32,4,FALSE)</f>
        <v>0.19799230604830093</v>
      </c>
      <c r="IM25" s="25">
        <f>'RIMS II Type II Employment'!IM25*VLOOKUP('Equation 4 Type II FTE'!$B25,'Equation 3 FTE Conversion'!$B$10:$E$32,4,FALSE)</f>
        <v>0.28625616584740332</v>
      </c>
      <c r="IN25" s="25">
        <f>'RIMS II Type II Employment'!IN25*VLOOKUP('Equation 4 Type II FTE'!$B25,'Equation 3 FTE Conversion'!$B$10:$E$32,4,FALSE)</f>
        <v>0.21584862150032058</v>
      </c>
      <c r="IO25" s="25">
        <f>'RIMS II Type II Employment'!IO25*VLOOKUP('Equation 4 Type II FTE'!$B25,'Equation 3 FTE Conversion'!$B$10:$E$32,4,FALSE)</f>
        <v>0.24693526394528748</v>
      </c>
      <c r="IP25" s="25">
        <f>'RIMS II Type II Employment'!IP25*VLOOKUP('Equation 4 Type II FTE'!$B25,'Equation 3 FTE Conversion'!$B$10:$E$32,4,FALSE)</f>
        <v>0.23407501602906605</v>
      </c>
      <c r="IQ25" s="25">
        <f>'RIMS II Type II Employment'!IQ25*VLOOKUP('Equation 4 Type II FTE'!$B25,'Equation 3 FTE Conversion'!$B$10:$E$32,4,FALSE)</f>
        <v>0.25803763624706133</v>
      </c>
      <c r="IR25" s="25">
        <f>'RIMS II Type II Employment'!IR25*VLOOKUP('Equation 4 Type II FTE'!$B25,'Equation 3 FTE Conversion'!$B$10:$E$32,4,FALSE)</f>
        <v>0.28163017738833085</v>
      </c>
      <c r="IS25" s="25">
        <f>'RIMS II Type II Employment'!IS25*VLOOKUP('Equation 4 Type II FTE'!$B25,'Equation 3 FTE Conversion'!$B$10:$E$32,4,FALSE)</f>
        <v>0.24092147894849328</v>
      </c>
      <c r="IT25" s="25">
        <f>'RIMS II Type II Employment'!IT25*VLOOKUP('Equation 4 Type II FTE'!$B25,'Equation 3 FTE Conversion'!$B$10:$E$32,4,FALSE)</f>
        <v>0.27228568070100451</v>
      </c>
      <c r="IU25" s="25">
        <f>'RIMS II Type II Employment'!IU25*VLOOKUP('Equation 4 Type II FTE'!$B25,'Equation 3 FTE Conversion'!$B$10:$E$32,4,FALSE)</f>
        <v>0.45158899337465269</v>
      </c>
      <c r="IV25" s="25">
        <f>'RIMS II Type II Employment'!IV25*VLOOKUP('Equation 4 Type II FTE'!$B25,'Equation 3 FTE Conversion'!$B$10:$E$32,4,FALSE)</f>
        <v>0.28190773669587521</v>
      </c>
      <c r="IW25" s="25">
        <f>'RIMS II Type II Employment'!IW25*VLOOKUP('Equation 4 Type II FTE'!$B25,'Equation 3 FTE Conversion'!$B$10:$E$32,4,FALSE)</f>
        <v>0.23666556956614665</v>
      </c>
      <c r="IX25" s="25">
        <f>'RIMS II Type II Employment'!IX25*VLOOKUP('Equation 4 Type II FTE'!$B25,'Equation 3 FTE Conversion'!$B$10:$E$32,4,FALSE)</f>
        <v>0.31419713614020089</v>
      </c>
      <c r="IY25" s="25">
        <f>'RIMS II Type II Employment'!IY25*VLOOKUP('Equation 4 Type II FTE'!$B25,'Equation 3 FTE Conversion'!$B$10:$E$32,4,FALSE)</f>
        <v>0.23065178456935242</v>
      </c>
      <c r="IZ25" s="25">
        <f>'RIMS II Type II Employment'!IZ25*VLOOKUP('Equation 4 Type II FTE'!$B25,'Equation 3 FTE Conversion'!$B$10:$E$32,4,FALSE)</f>
        <v>0.28051994015815346</v>
      </c>
      <c r="JA25" s="25">
        <f>'RIMS II Type II Employment'!JA25*VLOOKUP('Equation 4 Type II FTE'!$B25,'Equation 3 FTE Conversion'!$B$10:$E$32,4,FALSE)</f>
        <v>0.29569318230391112</v>
      </c>
      <c r="JB25" s="25">
        <f>'RIMS II Type II Employment'!JB25*VLOOKUP('Equation 4 Type II FTE'!$B25,'Equation 3 FTE Conversion'!$B$10:$E$32,4,FALSE)</f>
        <v>0.6085025219063902</v>
      </c>
      <c r="JC25" s="25">
        <f>'RIMS II Type II Employment'!JC25*VLOOKUP('Equation 4 Type II FTE'!$B25,'Equation 3 FTE Conversion'!$B$10:$E$32,4,FALSE)</f>
        <v>0.42235274631331482</v>
      </c>
      <c r="JD25" s="25">
        <f>'RIMS II Type II Employment'!JD25*VLOOKUP('Equation 4 Type II FTE'!$B25,'Equation 3 FTE Conversion'!$B$10:$E$32,4,FALSE)</f>
        <v>0.45501222483436632</v>
      </c>
      <c r="JE25" s="25">
        <f>'RIMS II Type II Employment'!JE25*VLOOKUP('Equation 4 Type II FTE'!$B25,'Equation 3 FTE Conversion'!$B$10:$E$32,4,FALSE)</f>
        <v>0.43882126522761272</v>
      </c>
      <c r="JF25" s="25">
        <f>'RIMS II Type II Employment'!JF25*VLOOKUP('Equation 4 Type II FTE'!$B25,'Equation 3 FTE Conversion'!$B$10:$E$32,4,FALSE)</f>
        <v>0.43438031630690316</v>
      </c>
      <c r="JG25" s="25">
        <f>'RIMS II Type II Employment'!JG25*VLOOKUP('Equation 4 Type II FTE'!$B25,'Equation 3 FTE Conversion'!$B$10:$E$32,4,FALSE)</f>
        <v>0.57306745030989525</v>
      </c>
      <c r="JH25" s="25">
        <f>'RIMS II Type II Employment'!JH25*VLOOKUP('Equation 4 Type II FTE'!$B25,'Equation 3 FTE Conversion'!$B$10:$E$32,4,FALSE)</f>
        <v>0.56353791408420606</v>
      </c>
      <c r="JI25" s="25">
        <f>'RIMS II Type II Employment'!JI25*VLOOKUP('Equation 4 Type II FTE'!$B25,'Equation 3 FTE Conversion'!$B$10:$E$32,4,FALSE)</f>
        <v>0.51727802949348156</v>
      </c>
      <c r="JJ25" s="25">
        <f>'RIMS II Type II Employment'!JJ25*VLOOKUP('Equation 4 Type II FTE'!$B25,'Equation 3 FTE Conversion'!$B$10:$E$32,4,FALSE)</f>
        <v>0.53948277409702927</v>
      </c>
      <c r="JK25" s="25">
        <f>'RIMS II Type II Employment'!JK25*VLOOKUP('Equation 4 Type II FTE'!$B25,'Equation 3 FTE Conversion'!$B$10:$E$32,4,FALSE)</f>
        <v>0.54207332763410987</v>
      </c>
      <c r="JL25" s="25">
        <f>'RIMS II Type II Employment'!JL25*VLOOKUP('Equation 4 Type II FTE'!$B25,'Equation 3 FTE Conversion'!$B$10:$E$32,4,FALSE)</f>
        <v>0.39228382132934386</v>
      </c>
      <c r="JM25" s="25">
        <f>'RIMS II Type II Employment'!JM25*VLOOKUP('Equation 4 Type II FTE'!$B25,'Equation 3 FTE Conversion'!$B$10:$E$32,4,FALSE)</f>
        <v>0.4232779440051293</v>
      </c>
      <c r="JN25" s="25">
        <f>'RIMS II Type II Employment'!JN25*VLOOKUP('Equation 4 Type II FTE'!$B25,'Equation 3 FTE Conversion'!$B$10:$E$32,4,FALSE)</f>
        <v>0.63302026073947426</v>
      </c>
      <c r="JO25" s="25">
        <f>'RIMS II Type II Employment'!JO25*VLOOKUP('Equation 4 Type II FTE'!$B25,'Equation 3 FTE Conversion'!$B$10:$E$32,4,FALSE)</f>
        <v>0.76837668305193418</v>
      </c>
      <c r="JP25" s="25">
        <f>'RIMS II Type II Employment'!JP25*VLOOKUP('Equation 4 Type II FTE'!$B25,'Equation 3 FTE Conversion'!$B$10:$E$32,4,FALSE)</f>
        <v>0.51607527249412266</v>
      </c>
      <c r="JQ25" s="25">
        <f>'RIMS II Type II Employment'!JQ25*VLOOKUP('Equation 4 Type II FTE'!$B25,'Equation 3 FTE Conversion'!$B$10:$E$32,4,FALSE)</f>
        <v>0.94869771318657847</v>
      </c>
      <c r="JR25" s="25">
        <f>'RIMS II Type II Employment'!JR25*VLOOKUP('Equation 4 Type II FTE'!$B25,'Equation 3 FTE Conversion'!$B$10:$E$32,4,FALSE)</f>
        <v>0.80871530241504597</v>
      </c>
      <c r="JS25" s="25">
        <f>'RIMS II Type II Employment'!JS25*VLOOKUP('Equation 4 Type II FTE'!$B25,'Equation 3 FTE Conversion'!$B$10:$E$32,4,FALSE)</f>
        <v>0.578156037614875</v>
      </c>
      <c r="JT25" s="25">
        <f>'RIMS II Type II Employment'!JT25*VLOOKUP('Equation 4 Type II FTE'!$B25,'Equation 3 FTE Conversion'!$B$10:$E$32,4,FALSE)</f>
        <v>0.74404398375721315</v>
      </c>
      <c r="JU25" s="25">
        <f>'RIMS II Type II Employment'!JU25*VLOOKUP('Equation 4 Type II FTE'!$B25,'Equation 3 FTE Conversion'!$B$10:$E$32,4,FALSE)</f>
        <v>0.4910949348151315</v>
      </c>
      <c r="JV25" s="25">
        <f>'RIMS II Type II Employment'!JV25*VLOOKUP('Equation 4 Type II FTE'!$B25,'Equation 3 FTE Conversion'!$B$10:$E$32,4,FALSE)</f>
        <v>0.59101628553109642</v>
      </c>
      <c r="JW25" s="25">
        <f>'RIMS II Type II Employment'!JW25*VLOOKUP('Equation 4 Type II FTE'!$B25,'Equation 3 FTE Conversion'!$B$10:$E$32,4,FALSE)</f>
        <v>0.76634124812994231</v>
      </c>
      <c r="JX25" s="25">
        <f>'RIMS II Type II Employment'!JX25*VLOOKUP('Equation 4 Type II FTE'!$B25,'Equation 3 FTE Conversion'!$B$10:$E$32,4,FALSE)</f>
        <v>0.63163246420175245</v>
      </c>
      <c r="JY25" s="25">
        <f>'RIMS II Type II Employment'!JY25*VLOOKUP('Equation 4 Type II FTE'!$B25,'Equation 3 FTE Conversion'!$B$10:$E$32,4,FALSE)</f>
        <v>0.87486693737978205</v>
      </c>
      <c r="JZ25" s="25">
        <f>'RIMS II Type II Employment'!JZ25*VLOOKUP('Equation 4 Type II FTE'!$B25,'Equation 3 FTE Conversion'!$B$10:$E$32,4,FALSE)</f>
        <v>0.43909882453515714</v>
      </c>
      <c r="KA25" s="25">
        <f>'RIMS II Type II Employment'!KA25*VLOOKUP('Equation 4 Type II FTE'!$B25,'Equation 3 FTE Conversion'!$B$10:$E$32,4,FALSE)</f>
        <v>0.17310448813849114</v>
      </c>
      <c r="KB25" s="25">
        <f>'RIMS II Type II Employment'!KB25*VLOOKUP('Equation 4 Type II FTE'!$B25,'Equation 3 FTE Conversion'!$B$10:$E$32,4,FALSE)</f>
        <v>0.42531337892712118</v>
      </c>
      <c r="KC25" s="25">
        <f>'RIMS II Type II Employment'!KC25*VLOOKUP('Equation 4 Type II FTE'!$B25,'Equation 3 FTE Conversion'!$B$10:$E$32,4,FALSE)</f>
        <v>0.38617751656336824</v>
      </c>
      <c r="KD25" s="25">
        <f>'RIMS II Type II Employment'!KD25*VLOOKUP('Equation 4 Type II FTE'!$B25,'Equation 3 FTE Conversion'!$B$10:$E$32,4,FALSE)</f>
        <v>0.77540818550972423</v>
      </c>
      <c r="KE25" s="25">
        <f>'RIMS II Type II Employment'!KE25*VLOOKUP('Equation 4 Type II FTE'!$B25,'Equation 3 FTE Conversion'!$B$10:$E$32,4,FALSE)</f>
        <v>1.3338575122889507</v>
      </c>
      <c r="KF25" s="25">
        <f>'RIMS II Type II Employment'!KF25*VLOOKUP('Equation 4 Type II FTE'!$B25,'Equation 3 FTE Conversion'!$B$10:$E$32,4,FALSE)</f>
        <v>0.80603222910878392</v>
      </c>
      <c r="KG25" s="25">
        <f>'RIMS II Type II Employment'!KG25*VLOOKUP('Equation 4 Type II FTE'!$B25,'Equation 3 FTE Conversion'!$B$10:$E$32,4,FALSE)</f>
        <v>1.1554793973071169</v>
      </c>
      <c r="KH25" s="25">
        <f>'RIMS II Type II Employment'!KH25*VLOOKUP('Equation 4 Type II FTE'!$B25,'Equation 3 FTE Conversion'!$B$10:$E$32,4,FALSE)</f>
        <v>0.89864451805941448</v>
      </c>
      <c r="KI25" s="25">
        <f>'RIMS II Type II Employment'!KI25*VLOOKUP('Equation 4 Type II FTE'!$B25,'Equation 3 FTE Conversion'!$B$10:$E$32,4,FALSE)</f>
        <v>2.8812506518486853</v>
      </c>
      <c r="KJ25" s="25">
        <f>'RIMS II Type II Employment'!KJ25*VLOOKUP('Equation 4 Type II FTE'!$B25,'Equation 3 FTE Conversion'!$B$10:$E$32,4,FALSE)</f>
        <v>0.74395146398803169</v>
      </c>
      <c r="KK25" s="25">
        <f>'RIMS II Type II Employment'!KK25*VLOOKUP('Equation 4 Type II FTE'!$B25,'Equation 3 FTE Conversion'!$B$10:$E$32,4,FALSE)</f>
        <v>0.44677796537721737</v>
      </c>
      <c r="KL25" s="25">
        <f>'RIMS II Type II Employment'!KL25*VLOOKUP('Equation 4 Type II FTE'!$B25,'Equation 3 FTE Conversion'!$B$10:$E$32,4,FALSE)</f>
        <v>0.63921908527463134</v>
      </c>
      <c r="KM25" s="25">
        <f>'RIMS II Type II Employment'!KM25*VLOOKUP('Equation 4 Type II FTE'!$B25,'Equation 3 FTE Conversion'!$B$10:$E$32,4,FALSE)</f>
        <v>0.73904791622141486</v>
      </c>
      <c r="KN25" s="25">
        <f>'RIMS II Type II Employment'!KN25*VLOOKUP('Equation 4 Type II FTE'!$B25,'Equation 3 FTE Conversion'!$B$10:$E$32,4,FALSE)</f>
        <v>0.27922466338961316</v>
      </c>
      <c r="KO25" s="25">
        <f>'RIMS II Type II Employment'!KO25*VLOOKUP('Equation 4 Type II FTE'!$B25,'Equation 3 FTE Conversion'!$B$10:$E$32,4,FALSE)</f>
        <v>0.24443723017738833</v>
      </c>
      <c r="KP25" s="25">
        <f>'RIMS II Type II Employment'!KP25*VLOOKUP('Equation 4 Type II FTE'!$B25,'Equation 3 FTE Conversion'!$B$10:$E$32,4,FALSE)</f>
        <v>0.30966366745030988</v>
      </c>
      <c r="KQ25" s="25">
        <f>'RIMS II Type II Employment'!KQ25*VLOOKUP('Equation 4 Type II FTE'!$B25,'Equation 3 FTE Conversion'!$B$10:$E$32,4,FALSE)</f>
        <v>0.54817963240008549</v>
      </c>
      <c r="KR25" s="25">
        <f>'RIMS II Type II Employment'!KR25*VLOOKUP('Equation 4 Type II FTE'!$B25,'Equation 3 FTE Conversion'!$B$10:$E$32,4,FALSE)</f>
        <v>0.44603780722376574</v>
      </c>
      <c r="KS25" s="25">
        <f>'RIMS II Type II Employment'!KS25*VLOOKUP('Equation 4 Type II FTE'!$B25,'Equation 3 FTE Conversion'!$B$10:$E$32,4,FALSE)</f>
        <v>0.41661652062406496</v>
      </c>
      <c r="KT25" s="25">
        <f>'RIMS II Type II Employment'!KT25*VLOOKUP('Equation 4 Type II FTE'!$B25,'Equation 3 FTE Conversion'!$B$10:$E$32,4,FALSE)</f>
        <v>0.73803019876041887</v>
      </c>
      <c r="KU25" s="25">
        <f>'RIMS II Type II Employment'!KU25*VLOOKUP('Equation 4 Type II FTE'!$B25,'Equation 3 FTE Conversion'!$B$10:$E$32,4,FALSE)</f>
        <v>0.48554374866424455</v>
      </c>
      <c r="KV25" s="25">
        <f>'RIMS II Type II Employment'!KV25*VLOOKUP('Equation 4 Type II FTE'!$B25,'Equation 3 FTE Conversion'!$B$10:$E$32,4,FALSE)</f>
        <v>0.7387703569138705</v>
      </c>
      <c r="KW25" s="25">
        <f>'RIMS II Type II Employment'!KW25*VLOOKUP('Equation 4 Type II FTE'!$B25,'Equation 3 FTE Conversion'!$B$10:$E$32,4,FALSE)</f>
        <v>0.63792380850609109</v>
      </c>
      <c r="KX25" s="25">
        <f>'RIMS II Type II Employment'!KX25*VLOOKUP('Equation 4 Type II FTE'!$B25,'Equation 3 FTE Conversion'!$B$10:$E$32,4,FALSE)</f>
        <v>1.8935095960675361</v>
      </c>
      <c r="KY25" s="25">
        <f>'RIMS II Type II Employment'!KY25*VLOOKUP('Equation 4 Type II FTE'!$B25,'Equation 3 FTE Conversion'!$B$10:$E$32,4,FALSE)</f>
        <v>0.70055969224193204</v>
      </c>
      <c r="KZ25" s="25">
        <f>'RIMS II Type II Employment'!KZ25*VLOOKUP('Equation 4 Type II FTE'!$B25,'Equation 3 FTE Conversion'!$B$10:$E$32,4,FALSE)</f>
        <v>0.95165834580038466</v>
      </c>
      <c r="LA25" s="25">
        <f>'RIMS II Type II Employment'!LA25*VLOOKUP('Equation 4 Type II FTE'!$B25,'Equation 3 FTE Conversion'!$B$10:$E$32,4,FALSE)</f>
        <v>0.54521899978627919</v>
      </c>
      <c r="LB25" s="25">
        <f>'RIMS II Type II Employment'!LB25*VLOOKUP('Equation 4 Type II FTE'!$B25,'Equation 3 FTE Conversion'!$B$10:$E$32,4,FALSE)</f>
        <v>1.0893277623423809</v>
      </c>
      <c r="LC25" s="25">
        <f>'RIMS II Type II Employment'!LC25*VLOOKUP('Equation 4 Type II FTE'!$B25,'Equation 3 FTE Conversion'!$B$10:$E$32,4,FALSE)</f>
        <v>0.91233744389826887</v>
      </c>
      <c r="LD25" s="25">
        <f>'RIMS II Type II Employment'!LD25*VLOOKUP('Equation 4 Type II FTE'!$B25,'Equation 3 FTE Conversion'!$B$10:$E$32,4,FALSE)</f>
        <v>1.0244714041461851</v>
      </c>
      <c r="LE25" s="25">
        <f>'RIMS II Type II Employment'!LE25*VLOOKUP('Equation 4 Type II FTE'!$B25,'Equation 3 FTE Conversion'!$B$10:$E$32,4,FALSE)</f>
        <v>0.84664840777944006</v>
      </c>
      <c r="LF25" s="25">
        <f>'RIMS II Type II Employment'!LF25*VLOOKUP('Equation 4 Type II FTE'!$B25,'Equation 3 FTE Conversion'!$B$10:$E$32,4,FALSE)</f>
        <v>0.60637456721521688</v>
      </c>
      <c r="LG25" s="25">
        <f>'RIMS II Type II Employment'!LG25*VLOOKUP('Equation 4 Type II FTE'!$B25,'Equation 3 FTE Conversion'!$B$10:$E$32,4,FALSE)</f>
        <v>0.51940598418465489</v>
      </c>
      <c r="LH25" s="25">
        <f>'RIMS II Type II Employment'!LH25*VLOOKUP('Equation 4 Type II FTE'!$B25,'Equation 3 FTE Conversion'!$B$10:$E$32,4,FALSE)</f>
        <v>0.7564416328275273</v>
      </c>
      <c r="LI25" s="25">
        <f>'RIMS II Type II Employment'!LI25*VLOOKUP('Equation 4 Type II FTE'!$B25,'Equation 3 FTE Conversion'!$B$10:$E$32,4,FALSE)</f>
        <v>0.33168337251549473</v>
      </c>
      <c r="LJ25" s="25">
        <f>'RIMS II Type II Employment'!LJ25*VLOOKUP('Equation 4 Type II FTE'!$B25,'Equation 3 FTE Conversion'!$B$10:$E$32,4,FALSE)</f>
        <v>0.89179805513998722</v>
      </c>
      <c r="LK25" s="25">
        <f>'RIMS II Type II Employment'!LK25*VLOOKUP('Equation 4 Type II FTE'!$B25,'Equation 3 FTE Conversion'!$B$10:$E$32,4,FALSE)</f>
        <v>0.48110279974353498</v>
      </c>
      <c r="LL25" s="25">
        <f>'RIMS II Type II Employment'!LL25*VLOOKUP('Equation 4 Type II FTE'!$B25,'Equation 3 FTE Conversion'!$B$10:$E$32,4,FALSE)</f>
        <v>16.56955050224407</v>
      </c>
      <c r="LM25" s="25">
        <f>'RIMS II Type II Employment'!LM25*VLOOKUP('Equation 4 Type II FTE'!$B25,'Equation 3 FTE Conversion'!$B$10:$E$32,4,FALSE)</f>
        <v>12.311975764052148</v>
      </c>
      <c r="LN25" s="25">
        <f>'RIMS II Type II Employment'!LN25*VLOOKUP('Equation 4 Type II FTE'!$B25,'Equation 3 FTE Conversion'!$B$10:$E$32,4,FALSE)</f>
        <v>6.3986672365890156</v>
      </c>
      <c r="LO25" s="25">
        <f>'RIMS II Type II Employment'!LO25*VLOOKUP('Equation 4 Type II FTE'!$B25,'Equation 3 FTE Conversion'!$B$10:$E$32,4,FALSE)</f>
        <v>6.0825271852960032</v>
      </c>
      <c r="LP25" s="25">
        <f>'RIMS II Type II Employment'!LP25*VLOOKUP('Equation 4 Type II FTE'!$B25,'Equation 3 FTE Conversion'!$B$10:$E$32,4,FALSE)</f>
        <v>10.056158751870058</v>
      </c>
      <c r="LQ25" s="25">
        <f>'RIMS II Type II Employment'!LQ25*VLOOKUP('Equation 4 Type II FTE'!$B25,'Equation 3 FTE Conversion'!$B$10:$E$32,4,FALSE)</f>
        <v>4.5095060696730078</v>
      </c>
      <c r="LR25" s="25">
        <f>'RIMS II Type II Employment'!LR25*VLOOKUP('Equation 4 Type II FTE'!$B25,'Equation 3 FTE Conversion'!$B$10:$E$32,4,FALSE)</f>
        <v>14.95174981833725</v>
      </c>
      <c r="LS25" s="25">
        <f>'RIMS II Type II Employment'!LS25*VLOOKUP('Equation 4 Type II FTE'!$B25,'Equation 3 FTE Conversion'!$B$10:$E$32,4,FALSE)</f>
        <v>7.3633708698439841</v>
      </c>
      <c r="LT25" s="25">
        <f>'RIMS II Type II Employment'!LT25*VLOOKUP('Equation 4 Type II FTE'!$B25,'Equation 3 FTE Conversion'!$B$10:$E$32,4,FALSE)</f>
        <v>4.4101398375721308</v>
      </c>
      <c r="LU25" s="25">
        <f>'RIMS II Type II Employment'!LU25*VLOOKUP('Equation 4 Type II FTE'!$B25,'Equation 3 FTE Conversion'!$B$10:$E$32,4,FALSE)</f>
        <v>0.36156725796110278</v>
      </c>
      <c r="LV25" s="25">
        <f>'RIMS II Type II Employment'!LV25*VLOOKUP('Equation 4 Type II FTE'!$B25,'Equation 3 FTE Conversion'!$B$10:$E$32,4,FALSE)</f>
        <v>0.33575424235947854</v>
      </c>
      <c r="LW25" s="25">
        <f>'RIMS II Type II Employment'!LW25*VLOOKUP('Equation 4 Type II FTE'!$B25,'Equation 3 FTE Conversion'!$B$10:$E$32,4,FALSE)</f>
        <v>0.78789835434921995</v>
      </c>
      <c r="LX25" s="25">
        <f>'RIMS II Type II Employment'!LX25*VLOOKUP('Equation 4 Type II FTE'!$B25,'Equation 3 FTE Conversion'!$B$10:$E$32,4,FALSE)</f>
        <v>0.71702821115623006</v>
      </c>
      <c r="LY25" s="25">
        <f>'RIMS II Type II Employment'!LY25*VLOOKUP('Equation 4 Type II FTE'!$B25,'Equation 3 FTE Conversion'!$B$10:$E$32,4,FALSE)</f>
        <v>0.58546509938020952</v>
      </c>
      <c r="LZ25" s="25">
        <f>'RIMS II Type II Employment'!LZ25*VLOOKUP('Equation 4 Type II FTE'!$B25,'Equation 3 FTE Conversion'!$B$10:$E$32,4,FALSE)</f>
        <v>0.61081551613592655</v>
      </c>
      <c r="MA25" s="25">
        <f>'RIMS II Type II Employment'!MA25*VLOOKUP('Equation 4 Type II FTE'!$B25,'Equation 3 FTE Conversion'!$B$10:$E$32,4,FALSE)</f>
        <v>0.61673678136353915</v>
      </c>
      <c r="MB25" s="25">
        <f>'RIMS II Type II Employment'!MB25*VLOOKUP('Equation 4 Type II FTE'!$B25,'Equation 3 FTE Conversion'!$B$10:$E$32,4,FALSE)</f>
        <v>0.60665212652276124</v>
      </c>
      <c r="MC25" s="25">
        <f>'RIMS II Type II Employment'!MC25*VLOOKUP('Equation 4 Type II FTE'!$B25,'Equation 3 FTE Conversion'!$B$10:$E$32,4,FALSE)</f>
        <v>1.0461210301346442</v>
      </c>
      <c r="MD25" s="25">
        <f>'RIMS II Type II Employment'!MD25*VLOOKUP('Equation 4 Type II FTE'!$B25,'Equation 3 FTE Conversion'!$B$10:$E$32,4,FALSE)</f>
        <v>0.55178790339816208</v>
      </c>
      <c r="ME25" s="25">
        <f>'RIMS II Type II Employment'!ME25*VLOOKUP('Equation 4 Type II FTE'!$B25,'Equation 3 FTE Conversion'!$B$10:$E$32,4,FALSE)</f>
        <v>0.91455791835862366</v>
      </c>
      <c r="MF25" s="25">
        <f>'RIMS II Type II Employment'!MF25*VLOOKUP('Equation 4 Type II FTE'!$B25,'Equation 3 FTE Conversion'!$B$10:$E$32,4,FALSE)</f>
        <v>0.75190816413763628</v>
      </c>
      <c r="MG25" s="25">
        <f>'RIMS II Type II Employment'!MG25*VLOOKUP('Equation 4 Type II FTE'!$B25,'Equation 3 FTE Conversion'!$B$10:$E$32,4,FALSE)</f>
        <v>0.63875648642872407</v>
      </c>
      <c r="MH25" s="25">
        <f>'RIMS II Type II Employment'!MH25*VLOOKUP('Equation 4 Type II FTE'!$B25,'Equation 3 FTE Conversion'!$B$10:$E$32,4,FALSE)</f>
        <v>0.79835308826672369</v>
      </c>
      <c r="MI25" s="25">
        <f>'RIMS II Type II Employment'!MI25*VLOOKUP('Equation 4 Type II FTE'!$B25,'Equation 3 FTE Conversion'!$B$10:$E$32,4,FALSE)</f>
        <v>0.40440391109211371</v>
      </c>
      <c r="MJ25" s="25">
        <f>'RIMS II Type II Employment'!MJ25*VLOOKUP('Equation 4 Type II FTE'!$B25,'Equation 3 FTE Conversion'!$B$10:$E$32,4,FALSE)</f>
        <v>0.55752412908741189</v>
      </c>
      <c r="MK25" s="25">
        <f>'RIMS II Type II Employment'!MK25*VLOOKUP('Equation 4 Type II FTE'!$B25,'Equation 3 FTE Conversion'!$B$10:$E$32,4,FALSE)</f>
        <v>0.56677610600555683</v>
      </c>
      <c r="ML25" s="25">
        <f>'RIMS II Type II Employment'!ML25*VLOOKUP('Equation 4 Type II FTE'!$B25,'Equation 3 FTE Conversion'!$B$10:$E$32,4,FALSE)</f>
        <v>0.49285281042957896</v>
      </c>
      <c r="MM25" s="25">
        <f>'RIMS II Type II Employment'!MM25*VLOOKUP('Equation 4 Type II FTE'!$B25,'Equation 3 FTE Conversion'!$B$10:$E$32,4,FALSE)</f>
        <v>0.29328766830519343</v>
      </c>
      <c r="MN25" s="25">
        <f>'RIMS II Type II Employment'!MN25*VLOOKUP('Equation 4 Type II FTE'!$B25,'Equation 3 FTE Conversion'!$B$10:$E$32,4,FALSE)</f>
        <v>0.61701434067108363</v>
      </c>
      <c r="MO25" s="25">
        <f>'RIMS II Type II Employment'!MO25*VLOOKUP('Equation 4 Type II FTE'!$B25,'Equation 3 FTE Conversion'!$B$10:$E$32,4,FALSE)</f>
        <v>0.54383120324855738</v>
      </c>
      <c r="MP25" s="25">
        <f>'RIMS II Type II Employment'!MP25*VLOOKUP('Equation 4 Type II FTE'!$B25,'Equation 3 FTE Conversion'!$B$10:$E$32,4,FALSE)</f>
        <v>0.4177267578542424</v>
      </c>
      <c r="MQ25" s="25">
        <f>'RIMS II Type II Employment'!MQ25*VLOOKUP('Equation 4 Type II FTE'!$B25,'Equation 3 FTE Conversion'!$B$10:$E$32,4,FALSE)</f>
        <v>0.49118745458431295</v>
      </c>
      <c r="MR25" s="25">
        <f>'RIMS II Type II Employment'!MR25*VLOOKUP('Equation 4 Type II FTE'!$B25,'Equation 3 FTE Conversion'!$B$10:$E$32,4,FALSE)</f>
        <v>0.54614419747809362</v>
      </c>
      <c r="MS25" s="25">
        <f>'RIMS II Type II Employment'!MS25*VLOOKUP('Equation 4 Type II FTE'!$B25,'Equation 3 FTE Conversion'!$B$10:$E$32,4,FALSE)</f>
        <v>0.5785261166916007</v>
      </c>
      <c r="MT25" s="25">
        <f>'RIMS II Type II Employment'!MT25*VLOOKUP('Equation 4 Type II FTE'!$B25,'Equation 3 FTE Conversion'!$B$10:$E$32,4,FALSE)</f>
        <v>0.46907522974994659</v>
      </c>
      <c r="MU25" s="25">
        <f>'RIMS II Type II Employment'!MU25*VLOOKUP('Equation 4 Type II FTE'!$B25,'Equation 3 FTE Conversion'!$B$10:$E$32,4,FALSE)</f>
        <v>0.50238234665526826</v>
      </c>
      <c r="MV25" s="25">
        <f>'RIMS II Type II Employment'!MV25*VLOOKUP('Equation 4 Type II FTE'!$B25,'Equation 3 FTE Conversion'!$B$10:$E$32,4,FALSE)</f>
        <v>0.58250446676640311</v>
      </c>
      <c r="MW25" s="25">
        <f>'RIMS II Type II Employment'!MW25*VLOOKUP('Equation 4 Type II FTE'!$B25,'Equation 3 FTE Conversion'!$B$10:$E$32,4,FALSE)</f>
        <v>0.35869914511647788</v>
      </c>
      <c r="MX25" s="25">
        <f>'RIMS II Type II Employment'!MX25*VLOOKUP('Equation 4 Type II FTE'!$B25,'Equation 3 FTE Conversion'!$B$10:$E$32,4,FALSE)</f>
        <v>0.60942771959820474</v>
      </c>
      <c r="MY25" s="25">
        <f>'RIMS II Type II Employment'!MY25*VLOOKUP('Equation 4 Type II FTE'!$B25,'Equation 3 FTE Conversion'!$B$10:$E$32,4,FALSE)</f>
        <v>0.53420914725368673</v>
      </c>
      <c r="MZ25" s="25">
        <f>'RIMS II Type II Employment'!MZ25*VLOOKUP('Equation 4 Type II FTE'!$B25,'Equation 3 FTE Conversion'!$B$10:$E$32,4,FALSE)</f>
        <v>0.26775221201111349</v>
      </c>
      <c r="NA25" s="25">
        <f>'RIMS II Type II Employment'!NA25*VLOOKUP('Equation 4 Type II FTE'!$B25,'Equation 3 FTE Conversion'!$B$10:$E$32,4,FALSE)</f>
        <v>0.500902030348365</v>
      </c>
      <c r="NB25" s="25">
        <f>'RIMS II Type II Employment'!NB25*VLOOKUP('Equation 4 Type II FTE'!$B25,'Equation 3 FTE Conversion'!$B$10:$E$32,4,FALSE)</f>
        <v>0.21705137849967943</v>
      </c>
      <c r="NC25" s="25">
        <f>'RIMS II Type II Employment'!NC25*VLOOKUP('Equation 4 Type II FTE'!$B25,'Equation 3 FTE Conversion'!$B$10:$E$32,4,FALSE)</f>
        <v>0.42956928830946783</v>
      </c>
      <c r="ND25" s="25">
        <f>'RIMS II Type II Employment'!ND25*VLOOKUP('Equation 4 Type II FTE'!$B25,'Equation 3 FTE Conversion'!$B$10:$E$32,4,FALSE)</f>
        <v>0.58083911092113705</v>
      </c>
      <c r="NE25" s="25">
        <f>'RIMS II Type II Employment'!NE25*VLOOKUP('Equation 4 Type II FTE'!$B25,'Equation 3 FTE Conversion'!$B$10:$E$32,4,FALSE)</f>
        <v>0.79863064757426805</v>
      </c>
      <c r="NF25" s="25">
        <f>'RIMS II Type II Employment'!NF25*VLOOKUP('Equation 4 Type II FTE'!$B25,'Equation 3 FTE Conversion'!$B$10:$E$32,4,FALSE)</f>
        <v>0.65698288095746948</v>
      </c>
      <c r="NG25" s="332">
        <f>'RIMS II Type II Employment'!NG25*VLOOKUP('Equation 4 Type II FTE'!$B25,'Equation 3 FTE Conversion'!$B$10:$E$32,4,FALSE)</f>
        <v>0.57538044453943149</v>
      </c>
      <c r="NH25" s="378">
        <f>'RIMS II Type II Employment'!NH25*VLOOKUP('Equation 4 Type II FTE'!$B25,'Equation 3 FTE Conversion'!$B$10:$E$32,4,FALSE)</f>
        <v>0.779664094892071</v>
      </c>
      <c r="NI25" s="332">
        <f>'RIMS II Type II Employment'!NI25*VLOOKUP('Equation 4 Type II FTE'!$B25,'Equation 3 FTE Conversion'!$B$10:$E$32,4,FALSE)</f>
        <v>0.5241244924129087</v>
      </c>
      <c r="NJ25" s="334">
        <f>'RIMS II Type II Employment'!NJ25*VLOOKUP('Equation 4 Type II FTE'!$B25,'Equation 3 FTE Conversion'!$B$10:$E$32,4,FALSE)</f>
        <v>0.36767356272707841</v>
      </c>
    </row>
    <row r="26" spans="2:374" x14ac:dyDescent="0.3">
      <c r="B26" s="83" t="s">
        <v>570</v>
      </c>
      <c r="C26" s="25">
        <f>'RIMS II Type II Employment'!C26*VLOOKUP('Equation 4 Type II FTE'!$B26,'Equation 3 FTE Conversion'!$B$10:$E$32,4,FALSE)</f>
        <v>0.10225051903114186</v>
      </c>
      <c r="D26" s="25">
        <f>'RIMS II Type II Employment'!D26*VLOOKUP('Equation 4 Type II FTE'!$B26,'Equation 3 FTE Conversion'!$B$10:$E$32,4,FALSE)</f>
        <v>0.11923268565344688</v>
      </c>
      <c r="E26" s="25">
        <f>'RIMS II Type II Employment'!E26*VLOOKUP('Equation 4 Type II FTE'!$B26,'Equation 3 FTE Conversion'!$B$10:$E$32,4,FALSE)</f>
        <v>0.12048400319403779</v>
      </c>
      <c r="F26" s="25">
        <f>'RIMS II Type II Employment'!F26*VLOOKUP('Equation 4 Type II FTE'!$B26,'Equation 3 FTE Conversion'!$B$10:$E$32,4,FALSE)</f>
        <v>0.16383321799307957</v>
      </c>
      <c r="G26" s="25">
        <f>'RIMS II Type II Employment'!G26*VLOOKUP('Equation 4 Type II FTE'!$B26,'Equation 3 FTE Conversion'!$B$10:$E$32,4,FALSE)</f>
        <v>0.11744508916688846</v>
      </c>
      <c r="H26" s="25">
        <f>'RIMS II Type II Employment'!H26*VLOOKUP('Equation 4 Type II FTE'!$B26,'Equation 3 FTE Conversion'!$B$10:$E$32,4,FALSE)</f>
        <v>9.9569124301304227E-2</v>
      </c>
      <c r="I26" s="25">
        <f>'RIMS II Type II Employment'!I26*VLOOKUP('Equation 4 Type II FTE'!$B26,'Equation 3 FTE Conversion'!$B$10:$E$32,4,FALSE)</f>
        <v>8.0888741016768698E-2</v>
      </c>
      <c r="J26" s="25">
        <f>'RIMS II Type II Employment'!J26*VLOOKUP('Equation 4 Type II FTE'!$B26,'Equation 3 FTE Conversion'!$B$10:$E$32,4,FALSE)</f>
        <v>9.8228426936385407E-2</v>
      </c>
      <c r="K26" s="25">
        <f>'RIMS II Type II Employment'!K26*VLOOKUP('Equation 4 Type II FTE'!$B26,'Equation 3 FTE Conversion'!$B$10:$E$32,4,FALSE)</f>
        <v>8.1961298908703753E-2</v>
      </c>
      <c r="L26" s="25">
        <f>'RIMS II Type II Employment'!L26*VLOOKUP('Equation 4 Type II FTE'!$B26,'Equation 3 FTE Conversion'!$B$10:$E$32,4,FALSE)</f>
        <v>0.16615709342560553</v>
      </c>
      <c r="M26" s="25">
        <f>'RIMS II Type II Employment'!M26*VLOOKUP('Equation 4 Type II FTE'!$B26,'Equation 3 FTE Conversion'!$B$10:$E$32,4,FALSE)</f>
        <v>9.8764705882352935E-2</v>
      </c>
      <c r="N26" s="25">
        <f>'RIMS II Type II Employment'!N26*VLOOKUP('Equation 4 Type II FTE'!$B26,'Equation 3 FTE Conversion'!$B$10:$E$32,4,FALSE)</f>
        <v>0.19261352142667021</v>
      </c>
      <c r="O26" s="25">
        <f>'RIMS II Type II Employment'!O26*VLOOKUP('Equation 4 Type II FTE'!$B26,'Equation 3 FTE Conversion'!$B$10:$E$32,4,FALSE)</f>
        <v>0.10028416289592759</v>
      </c>
      <c r="P26" s="25">
        <f>'RIMS II Type II Employment'!P26*VLOOKUP('Equation 4 Type II FTE'!$B26,'Equation 3 FTE Conversion'!$B$10:$E$32,4,FALSE)</f>
        <v>7.4006494543518764E-2</v>
      </c>
      <c r="Q26" s="25">
        <f>'RIMS II Type II Employment'!Q26*VLOOKUP('Equation 4 Type II FTE'!$B26,'Equation 3 FTE Conversion'!$B$10:$E$32,4,FALSE)</f>
        <v>0</v>
      </c>
      <c r="R26" s="25">
        <f>'RIMS II Type II Employment'!R26*VLOOKUP('Equation 4 Type II FTE'!$B26,'Equation 3 FTE Conversion'!$B$10:$E$32,4,FALSE)</f>
        <v>7.409587436784669E-2</v>
      </c>
      <c r="S26" s="25">
        <f>'RIMS II Type II Employment'!S26*VLOOKUP('Equation 4 Type II FTE'!$B26,'Equation 3 FTE Conversion'!$B$10:$E$32,4,FALSE)</f>
        <v>8.8128506787330307E-2</v>
      </c>
      <c r="T26" s="25">
        <f>'RIMS II Type II Employment'!T26*VLOOKUP('Equation 4 Type II FTE'!$B26,'Equation 3 FTE Conversion'!$B$10:$E$32,4,FALSE)</f>
        <v>8.9916103273888728E-2</v>
      </c>
      <c r="U26" s="25">
        <f>'RIMS II Type II Employment'!U26*VLOOKUP('Equation 4 Type II FTE'!$B26,'Equation 3 FTE Conversion'!$B$10:$E$32,4,FALSE)</f>
        <v>0.11127788128826191</v>
      </c>
      <c r="V26" s="25">
        <f>'RIMS II Type II Employment'!V26*VLOOKUP('Equation 4 Type II FTE'!$B26,'Equation 3 FTE Conversion'!$B$10:$E$32,4,FALSE)</f>
        <v>0.13004764439712535</v>
      </c>
      <c r="W26" s="25">
        <f>'RIMS II Type II Employment'!W26*VLOOKUP('Equation 4 Type II FTE'!$B26,'Equation 3 FTE Conversion'!$B$10:$E$32,4,FALSE)</f>
        <v>8.2140058557359591E-2</v>
      </c>
      <c r="X26" s="25">
        <f>'RIMS II Type II Employment'!X26*VLOOKUP('Equation 4 Type II FTE'!$B26,'Equation 3 FTE Conversion'!$B$10:$E$32,4,FALSE)</f>
        <v>8.2586957678999193E-2</v>
      </c>
      <c r="Y26" s="25">
        <f>'RIMS II Type II Employment'!Y26*VLOOKUP('Equation 4 Type II FTE'!$B26,'Equation 3 FTE Conversion'!$B$10:$E$32,4,FALSE)</f>
        <v>7.8564865584242749E-2</v>
      </c>
      <c r="Z26" s="25">
        <f>'RIMS II Type II Employment'!Z26*VLOOKUP('Equation 4 Type II FTE'!$B26,'Equation 3 FTE Conversion'!$B$10:$E$32,4,FALSE)</f>
        <v>0.18188794250731966</v>
      </c>
      <c r="AA26" s="25">
        <f>'RIMS II Type II Employment'!AA26*VLOOKUP('Equation 4 Type II FTE'!$B26,'Equation 3 FTE Conversion'!$B$10:$E$32,4,FALSE)</f>
        <v>0.12861756720787862</v>
      </c>
      <c r="AB26" s="25">
        <f>'RIMS II Type II Employment'!AB26*VLOOKUP('Equation 4 Type II FTE'!$B26,'Equation 3 FTE Conversion'!$B$10:$E$32,4,FALSE)</f>
        <v>0.17464817673675803</v>
      </c>
      <c r="AC26" s="25">
        <f>'RIMS II Type II Employment'!AC26*VLOOKUP('Equation 4 Type II FTE'!$B26,'Equation 3 FTE Conversion'!$B$10:$E$32,4,FALSE)</f>
        <v>0.11985834442374234</v>
      </c>
      <c r="AD26" s="25">
        <f>'RIMS II Type II Employment'!AD26*VLOOKUP('Equation 4 Type II FTE'!$B26,'Equation 3 FTE Conversion'!$B$10:$E$32,4,FALSE)</f>
        <v>9.1256800638807548E-2</v>
      </c>
      <c r="AE26" s="25">
        <f>'RIMS II Type II Employment'!AE26*VLOOKUP('Equation 4 Type II FTE'!$B26,'Equation 3 FTE Conversion'!$B$10:$E$32,4,FALSE)</f>
        <v>8.9647963800904978E-2</v>
      </c>
      <c r="AF26" s="25">
        <f>'RIMS II Type II Employment'!AF26*VLOOKUP('Equation 4 Type II FTE'!$B26,'Equation 3 FTE Conversion'!$B$10:$E$32,4,FALSE)</f>
        <v>0.1015354804365185</v>
      </c>
      <c r="AG26" s="25">
        <f>'RIMS II Type II Employment'!AG26*VLOOKUP('Equation 4 Type II FTE'!$B26,'Equation 3 FTE Conversion'!$B$10:$E$32,4,FALSE)</f>
        <v>9.9122225179664625E-2</v>
      </c>
      <c r="AH26" s="25">
        <f>'RIMS II Type II Employment'!AH26*VLOOKUP('Equation 4 Type II FTE'!$B26,'Equation 3 FTE Conversion'!$B$10:$E$32,4,FALSE)</f>
        <v>0.11145664093691775</v>
      </c>
      <c r="AI26" s="25">
        <f>'RIMS II Type II Employment'!AI26*VLOOKUP('Equation 4 Type II FTE'!$B26,'Equation 3 FTE Conversion'!$B$10:$E$32,4,FALSE)</f>
        <v>9.8943465531008787E-2</v>
      </c>
      <c r="AJ26" s="25">
        <f>'RIMS II Type II Employment'!AJ26*VLOOKUP('Equation 4 Type II FTE'!$B26,'Equation 3 FTE Conversion'!$B$10:$E$32,4,FALSE)</f>
        <v>8.6430290125099798E-2</v>
      </c>
      <c r="AK26" s="25">
        <f>'RIMS II Type II Employment'!AK26*VLOOKUP('Equation 4 Type II FTE'!$B26,'Equation 3 FTE Conversion'!$B$10:$E$32,4,FALSE)</f>
        <v>0.10984780409901516</v>
      </c>
      <c r="AL26" s="25">
        <f>'RIMS II Type II Employment'!AL26*VLOOKUP('Equation 4 Type II FTE'!$B26,'Equation 3 FTE Conversion'!$B$10:$E$32,4,FALSE)</f>
        <v>0.10841772690976843</v>
      </c>
      <c r="AM26" s="25">
        <f>'RIMS II Type II Employment'!AM26*VLOOKUP('Equation 4 Type II FTE'!$B26,'Equation 3 FTE Conversion'!$B$10:$E$32,4,FALSE)</f>
        <v>0.11967958477508649</v>
      </c>
      <c r="AN26" s="25">
        <f>'RIMS II Type II Employment'!AN26*VLOOKUP('Equation 4 Type II FTE'!$B26,'Equation 3 FTE Conversion'!$B$10:$E$32,4,FALSE)</f>
        <v>7.4810912962470055E-2</v>
      </c>
      <c r="AO26" s="25">
        <f>'RIMS II Type II Employment'!AO26*VLOOKUP('Equation 4 Type II FTE'!$B26,'Equation 3 FTE Conversion'!$B$10:$E$32,4,FALSE)</f>
        <v>6.6319829651317538E-2</v>
      </c>
      <c r="AP26" s="25">
        <f>'RIMS II Type II Employment'!AP26*VLOOKUP('Equation 4 Type II FTE'!$B26,'Equation 3 FTE Conversion'!$B$10:$E$32,4,FALSE)</f>
        <v>0.11664067074793719</v>
      </c>
      <c r="AQ26" s="25">
        <f>'RIMS II Type II Employment'!AQ26*VLOOKUP('Equation 4 Type II FTE'!$B26,'Equation 3 FTE Conversion'!$B$10:$E$32,4,FALSE)</f>
        <v>8.3301996273622572E-2</v>
      </c>
      <c r="AR26" s="25">
        <f>'RIMS II Type II Employment'!AR26*VLOOKUP('Equation 4 Type II FTE'!$B26,'Equation 3 FTE Conversion'!$B$10:$E$32,4,FALSE)</f>
        <v>9.1435560287463399E-2</v>
      </c>
      <c r="AS26" s="25">
        <f>'RIMS II Type II Employment'!AS26*VLOOKUP('Equation 4 Type II FTE'!$B26,'Equation 3 FTE Conversion'!$B$10:$E$32,4,FALSE)</f>
        <v>8.7234708544051104E-2</v>
      </c>
      <c r="AT26" s="25">
        <f>'RIMS II Type II Employment'!AT26*VLOOKUP('Equation 4 Type II FTE'!$B26,'Equation 3 FTE Conversion'!$B$10:$E$32,4,FALSE)</f>
        <v>8.1335640138408299E-2</v>
      </c>
      <c r="AU26" s="25">
        <f>'RIMS II Type II Employment'!AU26*VLOOKUP('Equation 4 Type II FTE'!$B26,'Equation 3 FTE Conversion'!$B$10:$E$32,4,FALSE)</f>
        <v>7.3827734894862926E-2</v>
      </c>
      <c r="AV26" s="25">
        <f>'RIMS II Type II Employment'!AV26*VLOOKUP('Equation 4 Type II FTE'!$B26,'Equation 3 FTE Conversion'!$B$10:$E$32,4,FALSE)</f>
        <v>9.1167420814479622E-2</v>
      </c>
      <c r="AW26" s="25">
        <f>'RIMS II Type II Employment'!AW26*VLOOKUP('Equation 4 Type II FTE'!$B26,'Equation 3 FTE Conversion'!$B$10:$E$32,4,FALSE)</f>
        <v>7.9011764705882351E-2</v>
      </c>
      <c r="AX26" s="25">
        <f>'RIMS II Type II Employment'!AX26*VLOOKUP('Equation 4 Type II FTE'!$B26,'Equation 3 FTE Conversion'!$B$10:$E$32,4,FALSE)</f>
        <v>7.9548043651849878E-2</v>
      </c>
      <c r="AY26" s="25">
        <f>'RIMS II Type II Employment'!AY26*VLOOKUP('Equation 4 Type II FTE'!$B26,'Equation 3 FTE Conversion'!$B$10:$E$32,4,FALSE)</f>
        <v>6.3817194570135752E-2</v>
      </c>
      <c r="AZ26" s="25">
        <f>'RIMS II Type II Employment'!AZ26*VLOOKUP('Equation 4 Type II FTE'!$B26,'Equation 3 FTE Conversion'!$B$10:$E$32,4,FALSE)</f>
        <v>6.9805642800106468E-2</v>
      </c>
      <c r="BA26" s="25">
        <f>'RIMS II Type II Employment'!BA26*VLOOKUP('Equation 4 Type II FTE'!$B26,'Equation 3 FTE Conversion'!$B$10:$E$32,4,FALSE)</f>
        <v>7.3202076124567472E-2</v>
      </c>
      <c r="BB26" s="25">
        <f>'RIMS II Type II Employment'!BB26*VLOOKUP('Equation 4 Type II FTE'!$B26,'Equation 3 FTE Conversion'!$B$10:$E$32,4,FALSE)</f>
        <v>9.5993931328187371E-2</v>
      </c>
      <c r="BC26" s="25">
        <f>'RIMS II Type II Employment'!BC26*VLOOKUP('Equation 4 Type II FTE'!$B26,'Equation 3 FTE Conversion'!$B$10:$E$32,4,FALSE)</f>
        <v>0.10600447165291454</v>
      </c>
      <c r="BD26" s="25">
        <f>'RIMS II Type II Employment'!BD26*VLOOKUP('Equation 4 Type II FTE'!$B26,'Equation 3 FTE Conversion'!$B$10:$E$32,4,FALSE)</f>
        <v>7.4542773489486291E-2</v>
      </c>
      <c r="BE26" s="25">
        <f>'RIMS II Type II Employment'!BE26*VLOOKUP('Equation 4 Type II FTE'!$B26,'Equation 3 FTE Conversion'!$B$10:$E$32,4,FALSE)</f>
        <v>9.5904551503859459E-2</v>
      </c>
      <c r="BF26" s="25">
        <f>'RIMS II Type II Employment'!BF26*VLOOKUP('Equation 4 Type II FTE'!$B26,'Equation 3 FTE Conversion'!$B$10:$E$32,4,FALSE)</f>
        <v>9.358067607133351E-2</v>
      </c>
      <c r="BG26" s="25">
        <f>'RIMS II Type II Employment'!BG26*VLOOKUP('Equation 4 Type II FTE'!$B26,'Equation 3 FTE Conversion'!$B$10:$E$32,4,FALSE)</f>
        <v>0.114584934788395</v>
      </c>
      <c r="BH26" s="25">
        <f>'RIMS II Type II Employment'!BH26*VLOOKUP('Equation 4 Type II FTE'!$B26,'Equation 3 FTE Conversion'!$B$10:$E$32,4,FALSE)</f>
        <v>0.10225051903114186</v>
      </c>
      <c r="BI26" s="25">
        <f>'RIMS II Type II Employment'!BI26*VLOOKUP('Equation 4 Type II FTE'!$B26,'Equation 3 FTE Conversion'!$B$10:$E$32,4,FALSE)</f>
        <v>0.11619377162629757</v>
      </c>
      <c r="BJ26" s="25">
        <f>'RIMS II Type II Employment'!BJ26*VLOOKUP('Equation 4 Type II FTE'!$B26,'Equation 3 FTE Conversion'!$B$10:$E$32,4,FALSE)</f>
        <v>0.10028416289592759</v>
      </c>
      <c r="BK26" s="25">
        <f>'RIMS II Type II Employment'!BK26*VLOOKUP('Equation 4 Type II FTE'!$B26,'Equation 3 FTE Conversion'!$B$10:$E$32,4,FALSE)</f>
        <v>9.1703699760447163E-2</v>
      </c>
      <c r="BL26" s="25">
        <f>'RIMS II Type II Employment'!BL26*VLOOKUP('Equation 4 Type II FTE'!$B26,'Equation 3 FTE Conversion'!$B$10:$E$32,4,FALSE)</f>
        <v>7.6062230503060949E-2</v>
      </c>
      <c r="BM26" s="25">
        <f>'RIMS II Type II Employment'!BM26*VLOOKUP('Equation 4 Type II FTE'!$B26,'Equation 3 FTE Conversion'!$B$10:$E$32,4,FALSE)</f>
        <v>9.4831993611924403E-2</v>
      </c>
      <c r="BN26" s="25">
        <f>'RIMS II Type II Employment'!BN26*VLOOKUP('Equation 4 Type II FTE'!$B26,'Equation 3 FTE Conversion'!$B$10:$E$32,4,FALSE)</f>
        <v>0.10305493745009316</v>
      </c>
      <c r="BO26" s="25">
        <f>'RIMS II Type II Employment'!BO26*VLOOKUP('Equation 4 Type II FTE'!$B26,'Equation 3 FTE Conversion'!$B$10:$E$32,4,FALSE)</f>
        <v>0.14828112856002129</v>
      </c>
      <c r="BP26" s="25">
        <f>'RIMS II Type II Employment'!BP26*VLOOKUP('Equation 4 Type II FTE'!$B26,'Equation 3 FTE Conversion'!$B$10:$E$32,4,FALSE)</f>
        <v>8.3391376097950484E-2</v>
      </c>
      <c r="BQ26" s="25">
        <f>'RIMS II Type II Employment'!BQ26*VLOOKUP('Equation 4 Type II FTE'!$B26,'Equation 3 FTE Conversion'!$B$10:$E$32,4,FALSE)</f>
        <v>0.10037354272025552</v>
      </c>
      <c r="BR26" s="25">
        <f>'RIMS II Type II Employment'!BR26*VLOOKUP('Equation 4 Type II FTE'!$B26,'Equation 3 FTE Conversion'!$B$10:$E$32,4,FALSE)</f>
        <v>7.963742347617779E-2</v>
      </c>
      <c r="BS26" s="25">
        <f>'RIMS II Type II Employment'!BS26*VLOOKUP('Equation 4 Type II FTE'!$B26,'Equation 3 FTE Conversion'!$B$10:$E$32,4,FALSE)</f>
        <v>9.4385094490284802E-2</v>
      </c>
      <c r="BT26" s="25">
        <f>'RIMS II Type II Employment'!BT26*VLOOKUP('Equation 4 Type II FTE'!$B26,'Equation 3 FTE Conversion'!$B$10:$E$32,4,FALSE)</f>
        <v>0.10341245674740483</v>
      </c>
      <c r="BU26" s="25">
        <f>'RIMS II Type II Employment'!BU26*VLOOKUP('Equation 4 Type II FTE'!$B26,'Equation 3 FTE Conversion'!$B$10:$E$32,4,FALSE)</f>
        <v>9.3044397125365982E-2</v>
      </c>
      <c r="BV26" s="25">
        <f>'RIMS II Type II Employment'!BV26*VLOOKUP('Equation 4 Type II FTE'!$B26,'Equation 3 FTE Conversion'!$B$10:$E$32,4,FALSE)</f>
        <v>9.3133776949693894E-2</v>
      </c>
      <c r="BW26" s="25">
        <f>'RIMS II Type II Employment'!BW26*VLOOKUP('Equation 4 Type II FTE'!$B26,'Equation 3 FTE Conversion'!$B$10:$E$32,4,FALSE)</f>
        <v>0.10528943305829118</v>
      </c>
      <c r="BX26" s="25">
        <f>'RIMS II Type II Employment'!BX26*VLOOKUP('Equation 4 Type II FTE'!$B26,'Equation 3 FTE Conversion'!$B$10:$E$32,4,FALSE)</f>
        <v>7.8564865584242749E-2</v>
      </c>
      <c r="BY26" s="25">
        <f>'RIMS II Type II Employment'!BY26*VLOOKUP('Equation 4 Type II FTE'!$B26,'Equation 3 FTE Conversion'!$B$10:$E$32,4,FALSE)</f>
        <v>7.4989672611125893E-2</v>
      </c>
      <c r="BZ26" s="25">
        <f>'RIMS II Type II Employment'!BZ26*VLOOKUP('Equation 4 Type II FTE'!$B26,'Equation 3 FTE Conversion'!$B$10:$E$32,4,FALSE)</f>
        <v>7.409587436784669E-2</v>
      </c>
      <c r="CA26" s="25">
        <f>'RIMS II Type II Employment'!CA26*VLOOKUP('Equation 4 Type II FTE'!$B26,'Equation 3 FTE Conversion'!$B$10:$E$32,4,FALSE)</f>
        <v>0.11056284269363854</v>
      </c>
      <c r="CB26" s="25">
        <f>'RIMS II Type II Employment'!CB26*VLOOKUP('Equation 4 Type II FTE'!$B26,'Equation 3 FTE Conversion'!$B$10:$E$32,4,FALSE)</f>
        <v>0.10305493745009316</v>
      </c>
      <c r="CC26" s="25">
        <f>'RIMS II Type II Employment'!CC26*VLOOKUP('Equation 4 Type II FTE'!$B26,'Equation 3 FTE Conversion'!$B$10:$E$32,4,FALSE)</f>
        <v>9.983726377428799E-2</v>
      </c>
      <c r="CD26" s="25">
        <f>'RIMS II Type II Employment'!CD26*VLOOKUP('Equation 4 Type II FTE'!$B26,'Equation 3 FTE Conversion'!$B$10:$E$32,4,FALSE)</f>
        <v>0.16222438115517698</v>
      </c>
      <c r="CE26" s="25">
        <f>'RIMS II Type II Employment'!CE26*VLOOKUP('Equation 4 Type II FTE'!$B26,'Equation 3 FTE Conversion'!$B$10:$E$32,4,FALSE)</f>
        <v>0.1171769496939047</v>
      </c>
      <c r="CF26" s="25">
        <f>'RIMS II Type II Employment'!CF26*VLOOKUP('Equation 4 Type II FTE'!$B26,'Equation 3 FTE Conversion'!$B$10:$E$32,4,FALSE)</f>
        <v>9.8228426936385407E-2</v>
      </c>
      <c r="CG26" s="25">
        <f>'RIMS II Type II Employment'!CG26*VLOOKUP('Equation 4 Type II FTE'!$B26,'Equation 3 FTE Conversion'!$B$10:$E$32,4,FALSE)</f>
        <v>9.3312536598349746E-2</v>
      </c>
      <c r="CH26" s="25">
        <f>'RIMS II Type II Employment'!CH26*VLOOKUP('Equation 4 Type II FTE'!$B26,'Equation 3 FTE Conversion'!$B$10:$E$32,4,FALSE)</f>
        <v>7.5972850678733037E-2</v>
      </c>
      <c r="CI26" s="25">
        <f>'RIMS II Type II Employment'!CI26*VLOOKUP('Equation 4 Type II FTE'!$B26,'Equation 3 FTE Conversion'!$B$10:$E$32,4,FALSE)</f>
        <v>9.4653233963268552E-2</v>
      </c>
      <c r="CJ26" s="25">
        <f>'RIMS II Type II Employment'!CJ26*VLOOKUP('Equation 4 Type II FTE'!$B26,'Equation 3 FTE Conversion'!$B$10:$E$32,4,FALSE)</f>
        <v>0.13710865051903115</v>
      </c>
      <c r="CK26" s="25">
        <f>'RIMS II Type II Employment'!CK26*VLOOKUP('Equation 4 Type II FTE'!$B26,'Equation 3 FTE Conversion'!$B$10:$E$32,4,FALSE)</f>
        <v>0.16222438115517698</v>
      </c>
      <c r="CL26" s="25">
        <f>'RIMS II Type II Employment'!CL26*VLOOKUP('Equation 4 Type II FTE'!$B26,'Equation 3 FTE Conversion'!$B$10:$E$32,4,FALSE)</f>
        <v>0.11306547777482033</v>
      </c>
      <c r="CM26" s="25">
        <f>'RIMS II Type II Employment'!CM26*VLOOKUP('Equation 4 Type II FTE'!$B26,'Equation 3 FTE Conversion'!$B$10:$E$32,4,FALSE)</f>
        <v>0.11467431461272291</v>
      </c>
      <c r="CN26" s="25">
        <f>'RIMS II Type II Employment'!CN26*VLOOKUP('Equation 4 Type II FTE'!$B26,'Equation 3 FTE Conversion'!$B$10:$E$32,4,FALSE)</f>
        <v>8.2229438381687517E-2</v>
      </c>
      <c r="CO26" s="25">
        <f>'RIMS II Type II Employment'!CO26*VLOOKUP('Equation 4 Type II FTE'!$B26,'Equation 3 FTE Conversion'!$B$10:$E$32,4,FALSE)</f>
        <v>9.0452382219856256E-2</v>
      </c>
      <c r="CP26" s="25">
        <f>'RIMS II Type II Employment'!CP26*VLOOKUP('Equation 4 Type II FTE'!$B26,'Equation 3 FTE Conversion'!$B$10:$E$32,4,FALSE)</f>
        <v>9.0273622571200432E-2</v>
      </c>
      <c r="CQ26" s="25">
        <f>'RIMS II Type II Employment'!CQ26*VLOOKUP('Equation 4 Type II FTE'!$B26,'Equation 3 FTE Conversion'!$B$10:$E$32,4,FALSE)</f>
        <v>8.1246260314080374E-2</v>
      </c>
      <c r="CR26" s="25">
        <f>'RIMS II Type II Employment'!CR26*VLOOKUP('Equation 4 Type II FTE'!$B26,'Equation 3 FTE Conversion'!$B$10:$E$32,4,FALSE)</f>
        <v>7.963742347617779E-2</v>
      </c>
      <c r="CS26" s="25">
        <f>'RIMS II Type II Employment'!CS26*VLOOKUP('Equation 4 Type II FTE'!$B26,'Equation 3 FTE Conversion'!$B$10:$E$32,4,FALSE)</f>
        <v>8.0620601543784934E-2</v>
      </c>
      <c r="CT26" s="25">
        <f>'RIMS II Type II Employment'!CT26*VLOOKUP('Equation 4 Type II FTE'!$B26,'Equation 3 FTE Conversion'!$B$10:$E$32,4,FALSE)</f>
        <v>7.7581687516635606E-2</v>
      </c>
      <c r="CU26" s="25">
        <f>'RIMS II Type II Employment'!CU26*VLOOKUP('Equation 4 Type II FTE'!$B26,'Equation 3 FTE Conversion'!$B$10:$E$32,4,FALSE)</f>
        <v>7.3291455948895398E-2</v>
      </c>
      <c r="CV26" s="25">
        <f>'RIMS II Type II Employment'!CV26*VLOOKUP('Equation 4 Type II FTE'!$B26,'Equation 3 FTE Conversion'!$B$10:$E$32,4,FALSE)</f>
        <v>0.10931152515304765</v>
      </c>
      <c r="CW26" s="25">
        <f>'RIMS II Type II Employment'!CW26*VLOOKUP('Equation 4 Type II FTE'!$B26,'Equation 3 FTE Conversion'!$B$10:$E$32,4,FALSE)</f>
        <v>0.10922214532871972</v>
      </c>
      <c r="CX26" s="25">
        <f>'RIMS II Type II Employment'!CX26*VLOOKUP('Equation 4 Type II FTE'!$B26,'Equation 3 FTE Conversion'!$B$10:$E$32,4,FALSE)</f>
        <v>8.8128506787330307E-2</v>
      </c>
      <c r="CY26" s="25">
        <f>'RIMS II Type II Employment'!CY26*VLOOKUP('Equation 4 Type II FTE'!$B26,'Equation 3 FTE Conversion'!$B$10:$E$32,4,FALSE)</f>
        <v>0.10645137077455416</v>
      </c>
      <c r="CZ26" s="25">
        <f>'RIMS II Type II Employment'!CZ26*VLOOKUP('Equation 4 Type II FTE'!$B26,'Equation 3 FTE Conversion'!$B$10:$E$32,4,FALSE)</f>
        <v>0.16615709342560553</v>
      </c>
      <c r="DA26" s="25">
        <f>'RIMS II Type II Employment'!DA26*VLOOKUP('Equation 4 Type II FTE'!$B26,'Equation 3 FTE Conversion'!$B$10:$E$32,4,FALSE)</f>
        <v>0.15811290923609261</v>
      </c>
      <c r="DB26" s="25">
        <f>'RIMS II Type II Employment'!DB26*VLOOKUP('Equation 4 Type II FTE'!$B26,'Equation 3 FTE Conversion'!$B$10:$E$32,4,FALSE)</f>
        <v>0.10180361990950226</v>
      </c>
      <c r="DC26" s="25">
        <f>'RIMS II Type II Employment'!DC26*VLOOKUP('Equation 4 Type II FTE'!$B26,'Equation 3 FTE Conversion'!$B$10:$E$32,4,FALSE)</f>
        <v>0.12575741282938513</v>
      </c>
      <c r="DD26" s="25">
        <f>'RIMS II Type II Employment'!DD26*VLOOKUP('Equation 4 Type II FTE'!$B26,'Equation 3 FTE Conversion'!$B$10:$E$32,4,FALSE)</f>
        <v>9.4742613787596477E-2</v>
      </c>
      <c r="DE26" s="25">
        <f>'RIMS II Type II Employment'!DE26*VLOOKUP('Equation 4 Type II FTE'!$B26,'Equation 3 FTE Conversion'!$B$10:$E$32,4,FALSE)</f>
        <v>0.16642523289858929</v>
      </c>
      <c r="DF26" s="25">
        <f>'RIMS II Type II Employment'!DF26*VLOOKUP('Equation 4 Type II FTE'!$B26,'Equation 3 FTE Conversion'!$B$10:$E$32,4,FALSE)</f>
        <v>0.11985834442374234</v>
      </c>
      <c r="DG26" s="25">
        <f>'RIMS II Type II Employment'!DG26*VLOOKUP('Equation 4 Type II FTE'!$B26,'Equation 3 FTE Conversion'!$B$10:$E$32,4,FALSE)</f>
        <v>0.11369113654511578</v>
      </c>
      <c r="DH26" s="25">
        <f>'RIMS II Type II Employment'!DH26*VLOOKUP('Equation 4 Type II FTE'!$B26,'Equation 3 FTE Conversion'!$B$10:$E$32,4,FALSE)</f>
        <v>0.15990050572265105</v>
      </c>
      <c r="DI26" s="25">
        <f>'RIMS II Type II Employment'!DI26*VLOOKUP('Equation 4 Type II FTE'!$B26,'Equation 3 FTE Conversion'!$B$10:$E$32,4,FALSE)</f>
        <v>7.7581687516635606E-2</v>
      </c>
      <c r="DJ26" s="25">
        <f>'RIMS II Type II Employment'!DJ26*VLOOKUP('Equation 4 Type II FTE'!$B26,'Equation 3 FTE Conversion'!$B$10:$E$32,4,FALSE)</f>
        <v>0.11074160234229437</v>
      </c>
      <c r="DK26" s="25">
        <f>'RIMS II Type II Employment'!DK26*VLOOKUP('Equation 4 Type II FTE'!$B26,'Equation 3 FTE Conversion'!$B$10:$E$32,4,FALSE)</f>
        <v>0.17402251796646259</v>
      </c>
      <c r="DL26" s="25">
        <f>'RIMS II Type II Employment'!DL26*VLOOKUP('Equation 4 Type II FTE'!$B26,'Equation 3 FTE Conversion'!$B$10:$E$32,4,FALSE)</f>
        <v>0.18608879425073196</v>
      </c>
      <c r="DM26" s="25">
        <f>'RIMS II Type II Employment'!DM26*VLOOKUP('Equation 4 Type II FTE'!$B26,'Equation 3 FTE Conversion'!$B$10:$E$32,4,FALSE)</f>
        <v>5.9080063880755922E-2</v>
      </c>
      <c r="DN26" s="25">
        <f>'RIMS II Type II Employment'!DN26*VLOOKUP('Equation 4 Type II FTE'!$B26,'Equation 3 FTE Conversion'!$B$10:$E$32,4,FALSE)</f>
        <v>0.13710865051903115</v>
      </c>
      <c r="DO26" s="25">
        <f>'RIMS II Type II Employment'!DO26*VLOOKUP('Equation 4 Type II FTE'!$B26,'Equation 3 FTE Conversion'!$B$10:$E$32,4,FALSE)</f>
        <v>9.0720521692840034E-2</v>
      </c>
      <c r="DP26" s="25">
        <f>'RIMS II Type II Employment'!DP26*VLOOKUP('Equation 4 Type II FTE'!$B26,'Equation 3 FTE Conversion'!$B$10:$E$32,4,FALSE)</f>
        <v>0.10591509182858663</v>
      </c>
      <c r="DQ26" s="25">
        <f>'RIMS II Type II Employment'!DQ26*VLOOKUP('Equation 4 Type II FTE'!$B26,'Equation 3 FTE Conversion'!$B$10:$E$32,4,FALSE)</f>
        <v>9.5278892733564005E-2</v>
      </c>
      <c r="DR26" s="25">
        <f>'RIMS II Type II Employment'!DR26*VLOOKUP('Equation 4 Type II FTE'!$B26,'Equation 3 FTE Conversion'!$B$10:$E$32,4,FALSE)</f>
        <v>0.14506345488421613</v>
      </c>
      <c r="DS26" s="25">
        <f>'RIMS II Type II Employment'!DS26*VLOOKUP('Equation 4 Type II FTE'!$B26,'Equation 3 FTE Conversion'!$B$10:$E$32,4,FALSE)</f>
        <v>0.10314431727442108</v>
      </c>
      <c r="DT26" s="25">
        <f>'RIMS II Type II Employment'!DT26*VLOOKUP('Equation 4 Type II FTE'!$B26,'Equation 3 FTE Conversion'!$B$10:$E$32,4,FALSE)</f>
        <v>0.11842826723449561</v>
      </c>
      <c r="DU26" s="25">
        <f>'RIMS II Type II Employment'!DU26*VLOOKUP('Equation 4 Type II FTE'!$B26,'Equation 3 FTE Conversion'!$B$10:$E$32,4,FALSE)</f>
        <v>9.6798349747138662E-2</v>
      </c>
      <c r="DV26" s="25">
        <f>'RIMS II Type II Employment'!DV26*VLOOKUP('Equation 4 Type II FTE'!$B26,'Equation 3 FTE Conversion'!$B$10:$E$32,4,FALSE)</f>
        <v>9.0541762044184182E-2</v>
      </c>
      <c r="DW26" s="25">
        <f>'RIMS II Type II Employment'!DW26*VLOOKUP('Equation 4 Type II FTE'!$B26,'Equation 3 FTE Conversion'!$B$10:$E$32,4,FALSE)</f>
        <v>7.1682619110992801E-2</v>
      </c>
      <c r="DX26" s="25">
        <f>'RIMS II Type II Employment'!DX26*VLOOKUP('Equation 4 Type II FTE'!$B26,'Equation 3 FTE Conversion'!$B$10:$E$32,4,FALSE)</f>
        <v>9.6351450625499074E-2</v>
      </c>
      <c r="DY26" s="25">
        <f>'RIMS II Type II Employment'!DY26*VLOOKUP('Equation 4 Type II FTE'!$B26,'Equation 3 FTE Conversion'!$B$10:$E$32,4,FALSE)</f>
        <v>8.3838275219590086E-2</v>
      </c>
      <c r="DZ26" s="25">
        <f>'RIMS II Type II Employment'!DZ26*VLOOKUP('Equation 4 Type II FTE'!$B26,'Equation 3 FTE Conversion'!$B$10:$E$32,4,FALSE)</f>
        <v>9.3401916422677658E-2</v>
      </c>
      <c r="EA26" s="25">
        <f>'RIMS II Type II Employment'!EA26*VLOOKUP('Equation 4 Type II FTE'!$B26,'Equation 3 FTE Conversion'!$B$10:$E$32,4,FALSE)</f>
        <v>0.12209284003194038</v>
      </c>
      <c r="EB26" s="25">
        <f>'RIMS II Type II Employment'!EB26*VLOOKUP('Equation 4 Type II FTE'!$B26,'Equation 3 FTE Conversion'!$B$10:$E$32,4,FALSE)</f>
        <v>6.6856108597285066E-2</v>
      </c>
      <c r="EC26" s="25">
        <f>'RIMS II Type II Employment'!EC26*VLOOKUP('Equation 4 Type II FTE'!$B26,'Equation 3 FTE Conversion'!$B$10:$E$32,4,FALSE)</f>
        <v>8.5715251530476433E-2</v>
      </c>
      <c r="ED26" s="25">
        <f>'RIMS II Type II Employment'!ED26*VLOOKUP('Equation 4 Type II FTE'!$B26,'Equation 3 FTE Conversion'!$B$10:$E$32,4,FALSE)</f>
        <v>7.2665797178599945E-2</v>
      </c>
      <c r="EE26" s="25">
        <f>'RIMS II Type II Employment'!EE26*VLOOKUP('Equation 4 Type II FTE'!$B26,'Equation 3 FTE Conversion'!$B$10:$E$32,4,FALSE)</f>
        <v>8.3659515570934248E-2</v>
      </c>
      <c r="EF26" s="25">
        <f>'RIMS II Type II Employment'!EF26*VLOOKUP('Equation 4 Type II FTE'!$B26,'Equation 3 FTE Conversion'!$B$10:$E$32,4,FALSE)</f>
        <v>7.5704711205749259E-2</v>
      </c>
      <c r="EG26" s="25">
        <f>'RIMS II Type II Employment'!EG26*VLOOKUP('Equation 4 Type II FTE'!$B26,'Equation 3 FTE Conversion'!$B$10:$E$32,4,FALSE)</f>
        <v>0.10859648655842427</v>
      </c>
      <c r="EH26" s="25">
        <f>'RIMS II Type II Employment'!EH26*VLOOKUP('Equation 4 Type II FTE'!$B26,'Equation 3 FTE Conversion'!$B$10:$E$32,4,FALSE)</f>
        <v>6.5157891935054571E-2</v>
      </c>
      <c r="EI26" s="25">
        <f>'RIMS II Type II Employment'!EI26*VLOOKUP('Equation 4 Type II FTE'!$B26,'Equation 3 FTE Conversion'!$B$10:$E$32,4,FALSE)</f>
        <v>6.6319829651317538E-2</v>
      </c>
      <c r="EJ26" s="25">
        <f>'RIMS II Type II Employment'!EJ26*VLOOKUP('Equation 4 Type II FTE'!$B26,'Equation 3 FTE Conversion'!$B$10:$E$32,4,FALSE)</f>
        <v>6.9179984029811015E-2</v>
      </c>
      <c r="EK26" s="25">
        <f>'RIMS II Type II Employment'!EK26*VLOOKUP('Equation 4 Type II FTE'!$B26,'Equation 3 FTE Conversion'!$B$10:$E$32,4,FALSE)</f>
        <v>0.10216113920681394</v>
      </c>
      <c r="EL26" s="25">
        <f>'RIMS II Type II Employment'!EL26*VLOOKUP('Equation 4 Type II FTE'!$B26,'Equation 3 FTE Conversion'!$B$10:$E$32,4,FALSE)</f>
        <v>8.6519669949427724E-2</v>
      </c>
      <c r="EM26" s="25">
        <f>'RIMS II Type II Employment'!EM26*VLOOKUP('Equation 4 Type II FTE'!$B26,'Equation 3 FTE Conversion'!$B$10:$E$32,4,FALSE)</f>
        <v>8.2408198030343355E-2</v>
      </c>
      <c r="EN26" s="25">
        <f>'RIMS II Type II Employment'!EN26*VLOOKUP('Equation 4 Type II FTE'!$B26,'Equation 3 FTE Conversion'!$B$10:$E$32,4,FALSE)</f>
        <v>7.9458663827521966E-2</v>
      </c>
      <c r="EO26" s="25">
        <f>'RIMS II Type II Employment'!EO26*VLOOKUP('Equation 4 Type II FTE'!$B26,'Equation 3 FTE Conversion'!$B$10:$E$32,4,FALSE)</f>
        <v>8.7324088368379016E-2</v>
      </c>
      <c r="EP26" s="25">
        <f>'RIMS II Type II Employment'!EP26*VLOOKUP('Equation 4 Type II FTE'!$B26,'Equation 3 FTE Conversion'!$B$10:$E$32,4,FALSE)</f>
        <v>9.0631141868512108E-2</v>
      </c>
      <c r="EQ26" s="25">
        <f>'RIMS II Type II Employment'!EQ26*VLOOKUP('Equation 4 Type II FTE'!$B26,'Equation 3 FTE Conversion'!$B$10:$E$32,4,FALSE)</f>
        <v>8.7413468192706942E-2</v>
      </c>
      <c r="ER26" s="25">
        <f>'RIMS II Type II Employment'!ER26*VLOOKUP('Equation 4 Type II FTE'!$B26,'Equation 3 FTE Conversion'!$B$10:$E$32,4,FALSE)</f>
        <v>8.446393398988554E-2</v>
      </c>
      <c r="ES26" s="25">
        <f>'RIMS II Type II Employment'!ES26*VLOOKUP('Equation 4 Type II FTE'!$B26,'Equation 3 FTE Conversion'!$B$10:$E$32,4,FALSE)</f>
        <v>8.0352462070801156E-2</v>
      </c>
      <c r="ET26" s="25">
        <f>'RIMS II Type II Employment'!ET26*VLOOKUP('Equation 4 Type II FTE'!$B26,'Equation 3 FTE Conversion'!$B$10:$E$32,4,FALSE)</f>
        <v>8.5536491881820595E-2</v>
      </c>
      <c r="EU26" s="25">
        <f>'RIMS II Type II Employment'!EU26*VLOOKUP('Equation 4 Type II FTE'!$B26,'Equation 3 FTE Conversion'!$B$10:$E$32,4,FALSE)</f>
        <v>8.8307266435986159E-2</v>
      </c>
      <c r="EV26" s="25">
        <f>'RIMS II Type II Employment'!EV26*VLOOKUP('Equation 4 Type II FTE'!$B26,'Equation 3 FTE Conversion'!$B$10:$E$32,4,FALSE)</f>
        <v>8.1246260314080374E-2</v>
      </c>
      <c r="EW26" s="25">
        <f>'RIMS II Type II Employment'!EW26*VLOOKUP('Equation 4 Type II FTE'!$B26,'Equation 3 FTE Conversion'!$B$10:$E$32,4,FALSE)</f>
        <v>7.1771998935320727E-2</v>
      </c>
      <c r="EX26" s="25">
        <f>'RIMS II Type II Employment'!EX26*VLOOKUP('Equation 4 Type II FTE'!$B26,'Equation 3 FTE Conversion'!$B$10:$E$32,4,FALSE)</f>
        <v>9.9211605003992537E-2</v>
      </c>
      <c r="EY26" s="25">
        <f>'RIMS II Type II Employment'!EY26*VLOOKUP('Equation 4 Type II FTE'!$B26,'Equation 3 FTE Conversion'!$B$10:$E$32,4,FALSE)</f>
        <v>0.16749779079052435</v>
      </c>
      <c r="EZ26" s="25">
        <f>'RIMS II Type II Employment'!EZ26*VLOOKUP('Equation 4 Type II FTE'!$B26,'Equation 3 FTE Conversion'!$B$10:$E$32,4,FALSE)</f>
        <v>0.12960074527548573</v>
      </c>
      <c r="FA26" s="25">
        <f>'RIMS II Type II Employment'!FA26*VLOOKUP('Equation 4 Type II FTE'!$B26,'Equation 3 FTE Conversion'!$B$10:$E$32,4,FALSE)</f>
        <v>8.2765717327655045E-2</v>
      </c>
      <c r="FB26" s="25">
        <f>'RIMS II Type II Employment'!FB26*VLOOKUP('Equation 4 Type II FTE'!$B26,'Equation 3 FTE Conversion'!$B$10:$E$32,4,FALSE)</f>
        <v>0.14300771892467393</v>
      </c>
      <c r="FC26" s="25">
        <f>'RIMS II Type II Employment'!FC26*VLOOKUP('Equation 4 Type II FTE'!$B26,'Equation 3 FTE Conversion'!$B$10:$E$32,4,FALSE)</f>
        <v>0.10135672078786265</v>
      </c>
      <c r="FD26" s="25">
        <f>'RIMS II Type II Employment'!FD26*VLOOKUP('Equation 4 Type II FTE'!$B26,'Equation 3 FTE Conversion'!$B$10:$E$32,4,FALSE)</f>
        <v>7.8475485759914823E-2</v>
      </c>
      <c r="FE26" s="25">
        <f>'RIMS II Type II Employment'!FE26*VLOOKUP('Equation 4 Type II FTE'!$B26,'Equation 3 FTE Conversion'!$B$10:$E$32,4,FALSE)</f>
        <v>7.409587436784669E-2</v>
      </c>
      <c r="FF26" s="25">
        <f>'RIMS II Type II Employment'!FF26*VLOOKUP('Equation 4 Type II FTE'!$B26,'Equation 3 FTE Conversion'!$B$10:$E$32,4,FALSE)</f>
        <v>7.1593239286664889E-2</v>
      </c>
      <c r="FG26" s="25">
        <f>'RIMS II Type II Employment'!FG26*VLOOKUP('Equation 4 Type II FTE'!$B26,'Equation 3 FTE Conversion'!$B$10:$E$32,4,FALSE)</f>
        <v>0.14175640138408302</v>
      </c>
      <c r="FH26" s="25">
        <f>'RIMS II Type II Employment'!FH26*VLOOKUP('Equation 4 Type II FTE'!$B26,'Equation 3 FTE Conversion'!$B$10:$E$32,4,FALSE)</f>
        <v>8.8575405908969909E-2</v>
      </c>
      <c r="FI26" s="25">
        <f>'RIMS II Type II Employment'!FI26*VLOOKUP('Equation 4 Type II FTE'!$B26,'Equation 3 FTE Conversion'!$B$10:$E$32,4,FALSE)</f>
        <v>0.11628315145062548</v>
      </c>
      <c r="FJ26" s="25">
        <f>'RIMS II Type II Employment'!FJ26*VLOOKUP('Equation 4 Type II FTE'!$B26,'Equation 3 FTE Conversion'!$B$10:$E$32,4,FALSE)</f>
        <v>0.11020532339632685</v>
      </c>
      <c r="FK26" s="25">
        <f>'RIMS II Type II Employment'!FK26*VLOOKUP('Equation 4 Type II FTE'!$B26,'Equation 3 FTE Conversion'!$B$10:$E$32,4,FALSE)</f>
        <v>9.4385094490284802E-2</v>
      </c>
      <c r="FL26" s="25">
        <f>'RIMS II Type II Employment'!FL26*VLOOKUP('Equation 4 Type II FTE'!$B26,'Equation 3 FTE Conversion'!$B$10:$E$32,4,FALSE)</f>
        <v>0.11440617513973915</v>
      </c>
      <c r="FM26" s="25">
        <f>'RIMS II Type II Employment'!FM26*VLOOKUP('Equation 4 Type II FTE'!$B26,'Equation 3 FTE Conversion'!$B$10:$E$32,4,FALSE)</f>
        <v>9.8496566409369171E-2</v>
      </c>
      <c r="FN26" s="25">
        <f>'RIMS II Type II Employment'!FN26*VLOOKUP('Equation 4 Type II FTE'!$B26,'Equation 3 FTE Conversion'!$B$10:$E$32,4,FALSE)</f>
        <v>0.10394873569337236</v>
      </c>
      <c r="FO26" s="25">
        <f>'RIMS II Type II Employment'!FO26*VLOOKUP('Equation 4 Type II FTE'!$B26,'Equation 3 FTE Conversion'!$B$10:$E$32,4,FALSE)</f>
        <v>0.10743454884216129</v>
      </c>
      <c r="FP26" s="25">
        <f>'RIMS II Type II Employment'!FP26*VLOOKUP('Equation 4 Type II FTE'!$B26,'Equation 3 FTE Conversion'!$B$10:$E$32,4,FALSE)</f>
        <v>9.769214799041788E-2</v>
      </c>
      <c r="FQ26" s="25">
        <f>'RIMS II Type II Employment'!FQ26*VLOOKUP('Equation 4 Type II FTE'!$B26,'Equation 3 FTE Conversion'!$B$10:$E$32,4,FALSE)</f>
        <v>9.4295714665956876E-2</v>
      </c>
      <c r="FR26" s="25">
        <f>'RIMS II Type II Employment'!FR26*VLOOKUP('Equation 4 Type II FTE'!$B26,'Equation 3 FTE Conversion'!$B$10:$E$32,4,FALSE)</f>
        <v>9.6440830449826986E-2</v>
      </c>
      <c r="FS26" s="25">
        <f>'RIMS II Type II Employment'!FS26*VLOOKUP('Equation 4 Type II FTE'!$B26,'Equation 3 FTE Conversion'!$B$10:$E$32,4,FALSE)</f>
        <v>0.16535267500665424</v>
      </c>
      <c r="FT26" s="25">
        <f>'RIMS II Type II Employment'!FT26*VLOOKUP('Equation 4 Type II FTE'!$B26,'Equation 3 FTE Conversion'!$B$10:$E$32,4,FALSE)</f>
        <v>8.0441841895129082E-2</v>
      </c>
      <c r="FU26" s="25">
        <f>'RIMS II Type II Employment'!FU26*VLOOKUP('Equation 4 Type II FTE'!$B26,'Equation 3 FTE Conversion'!$B$10:$E$32,4,FALSE)</f>
        <v>0.10609385147724247</v>
      </c>
      <c r="FV26" s="25">
        <f>'RIMS II Type II Employment'!FV26*VLOOKUP('Equation 4 Type II FTE'!$B26,'Equation 3 FTE Conversion'!$B$10:$E$32,4,FALSE)</f>
        <v>0.12209284003194038</v>
      </c>
      <c r="FW26" s="25">
        <f>'RIMS II Type II Employment'!FW26*VLOOKUP('Equation 4 Type II FTE'!$B26,'Equation 3 FTE Conversion'!$B$10:$E$32,4,FALSE)</f>
        <v>8.9111684854937437E-2</v>
      </c>
      <c r="FX26" s="25">
        <f>'RIMS II Type II Employment'!FX26*VLOOKUP('Equation 4 Type II FTE'!$B26,'Equation 3 FTE Conversion'!$B$10:$E$32,4,FALSE)</f>
        <v>0.12414857599148256</v>
      </c>
      <c r="FY26" s="25">
        <f>'RIMS II Type II Employment'!FY26*VLOOKUP('Equation 4 Type II FTE'!$B26,'Equation 3 FTE Conversion'!$B$10:$E$32,4,FALSE)</f>
        <v>0.10627261112589832</v>
      </c>
      <c r="FZ26" s="25">
        <f>'RIMS II Type II Employment'!FZ26*VLOOKUP('Equation 4 Type II FTE'!$B26,'Equation 3 FTE Conversion'!$B$10:$E$32,4,FALSE)</f>
        <v>7.4900292786797967E-2</v>
      </c>
      <c r="GA26" s="25">
        <f>'RIMS II Type II Employment'!GA26*VLOOKUP('Equation 4 Type II FTE'!$B26,'Equation 3 FTE Conversion'!$B$10:$E$32,4,FALSE)</f>
        <v>7.5525951557093421E-2</v>
      </c>
      <c r="GB26" s="25">
        <f>'RIMS II Type II Employment'!GB26*VLOOKUP('Equation 4 Type II FTE'!$B26,'Equation 3 FTE Conversion'!$B$10:$E$32,4,FALSE)</f>
        <v>6.6677348948629228E-2</v>
      </c>
      <c r="GC26" s="25">
        <f>'RIMS II Type II Employment'!GC26*VLOOKUP('Equation 4 Type II FTE'!$B26,'Equation 3 FTE Conversion'!$B$10:$E$32,4,FALSE)</f>
        <v>6.712424807026883E-2</v>
      </c>
      <c r="GD26" s="25">
        <f>'RIMS II Type II Employment'!GD26*VLOOKUP('Equation 4 Type II FTE'!$B26,'Equation 3 FTE Conversion'!$B$10:$E$32,4,FALSE)</f>
        <v>8.3033856800638794E-2</v>
      </c>
      <c r="GE26" s="25">
        <f>'RIMS II Type II Employment'!GE26*VLOOKUP('Equation 4 Type II FTE'!$B26,'Equation 3 FTE Conversion'!$B$10:$E$32,4,FALSE)</f>
        <v>6.4710992813414955E-2</v>
      </c>
      <c r="GF26" s="25">
        <f>'RIMS II Type II Employment'!GF26*VLOOKUP('Equation 4 Type II FTE'!$B26,'Equation 3 FTE Conversion'!$B$10:$E$32,4,FALSE)</f>
        <v>8.0888741016768698E-2</v>
      </c>
      <c r="GG26" s="25">
        <f>'RIMS II Type II Employment'!GG26*VLOOKUP('Equation 4 Type II FTE'!$B26,'Equation 3 FTE Conversion'!$B$10:$E$32,4,FALSE)</f>
        <v>9.5189512909236079E-2</v>
      </c>
      <c r="GH26" s="25">
        <f>'RIMS II Type II Employment'!GH26*VLOOKUP('Equation 4 Type II FTE'!$B26,'Equation 3 FTE Conversion'!$B$10:$E$32,4,FALSE)</f>
        <v>8.8932925206281613E-2</v>
      </c>
      <c r="GI26" s="25">
        <f>'RIMS II Type II Employment'!GI26*VLOOKUP('Equation 4 Type II FTE'!$B26,'Equation 3 FTE Conversion'!$B$10:$E$32,4,FALSE)</f>
        <v>9.8585946233697083E-2</v>
      </c>
      <c r="GJ26" s="25">
        <f>'RIMS II Type II Employment'!GJ26*VLOOKUP('Equation 4 Type II FTE'!$B26,'Equation 3 FTE Conversion'!$B$10:$E$32,4,FALSE)</f>
        <v>0.13576795315411233</v>
      </c>
      <c r="GK26" s="25">
        <f>'RIMS II Type II Employment'!GK26*VLOOKUP('Equation 4 Type II FTE'!$B26,'Equation 3 FTE Conversion'!$B$10:$E$32,4,FALSE)</f>
        <v>0.10940090497737555</v>
      </c>
      <c r="GL26" s="25">
        <f>'RIMS II Type II Employment'!GL26*VLOOKUP('Equation 4 Type II FTE'!$B26,'Equation 3 FTE Conversion'!$B$10:$E$32,4,FALSE)</f>
        <v>0.12137780143731701</v>
      </c>
      <c r="GM26" s="25">
        <f>'RIMS II Type II Employment'!GM26*VLOOKUP('Equation 4 Type II FTE'!$B26,'Equation 3 FTE Conversion'!$B$10:$E$32,4,FALSE)</f>
        <v>0.10671951024753792</v>
      </c>
      <c r="GN26" s="25">
        <f>'RIMS II Type II Employment'!GN26*VLOOKUP('Equation 4 Type II FTE'!$B26,'Equation 3 FTE Conversion'!$B$10:$E$32,4,FALSE)</f>
        <v>7.7671067340963532E-2</v>
      </c>
      <c r="GO26" s="25">
        <f>'RIMS II Type II Employment'!GO26*VLOOKUP('Equation 4 Type II FTE'!$B26,'Equation 3 FTE Conversion'!$B$10:$E$32,4,FALSE)</f>
        <v>7.3112696300239546E-2</v>
      </c>
      <c r="GP26" s="25">
        <f>'RIMS II Type II Employment'!GP26*VLOOKUP('Equation 4 Type II FTE'!$B26,'Equation 3 FTE Conversion'!$B$10:$E$32,4,FALSE)</f>
        <v>7.3470215597551236E-2</v>
      </c>
      <c r="GQ26" s="25">
        <f>'RIMS II Type II Employment'!GQ26*VLOOKUP('Equation 4 Type II FTE'!$B26,'Equation 3 FTE Conversion'!$B$10:$E$32,4,FALSE)</f>
        <v>0.11932206547777482</v>
      </c>
      <c r="GR26" s="25">
        <f>'RIMS II Type II Employment'!GR26*VLOOKUP('Equation 4 Type II FTE'!$B26,'Equation 3 FTE Conversion'!$B$10:$E$32,4,FALSE)</f>
        <v>9.3044397125365982E-2</v>
      </c>
      <c r="GS26" s="25">
        <f>'RIMS II Type II Employment'!GS26*VLOOKUP('Equation 4 Type II FTE'!$B26,'Equation 3 FTE Conversion'!$B$10:$E$32,4,FALSE)</f>
        <v>9.1882459409103001E-2</v>
      </c>
      <c r="GT26" s="25">
        <f>'RIMS II Type II Employment'!GT26*VLOOKUP('Equation 4 Type II FTE'!$B26,'Equation 3 FTE Conversion'!$B$10:$E$32,4,FALSE)</f>
        <v>7.9369284003194041E-2</v>
      </c>
      <c r="GU26" s="25">
        <f>'RIMS II Type II Employment'!GU26*VLOOKUP('Equation 4 Type II FTE'!$B26,'Equation 3 FTE Conversion'!$B$10:$E$32,4,FALSE)</f>
        <v>8.6430290125099798E-2</v>
      </c>
      <c r="GV26" s="25">
        <f>'RIMS II Type II Employment'!GV26*VLOOKUP('Equation 4 Type II FTE'!$B26,'Equation 3 FTE Conversion'!$B$10:$E$32,4,FALSE)</f>
        <v>9.6887729571466588E-2</v>
      </c>
      <c r="GW26" s="25">
        <f>'RIMS II Type II Employment'!GW26*VLOOKUP('Equation 4 Type II FTE'!$B26,'Equation 3 FTE Conversion'!$B$10:$E$32,4,FALSE)</f>
        <v>9.3044397125365982E-2</v>
      </c>
      <c r="GX26" s="25">
        <f>'RIMS II Type II Employment'!GX26*VLOOKUP('Equation 4 Type II FTE'!$B26,'Equation 3 FTE Conversion'!$B$10:$E$32,4,FALSE)</f>
        <v>8.9201064679265363E-2</v>
      </c>
      <c r="GY26" s="25">
        <f>'RIMS II Type II Employment'!GY26*VLOOKUP('Equation 4 Type II FTE'!$B26,'Equation 3 FTE Conversion'!$B$10:$E$32,4,FALSE)</f>
        <v>7.5794091030077185E-2</v>
      </c>
      <c r="GZ26" s="25">
        <f>'RIMS II Type II Employment'!GZ26*VLOOKUP('Equation 4 Type II FTE'!$B26,'Equation 3 FTE Conversion'!$B$10:$E$32,4,FALSE)</f>
        <v>9.9032845355336699E-2</v>
      </c>
      <c r="HA26" s="25">
        <f>'RIMS II Type II Employment'!HA26*VLOOKUP('Equation 4 Type II FTE'!$B26,'Equation 3 FTE Conversion'!$B$10:$E$32,4,FALSE)</f>
        <v>7.2397657705616181E-2</v>
      </c>
      <c r="HB26" s="25">
        <f>'RIMS II Type II Employment'!HB26*VLOOKUP('Equation 4 Type II FTE'!$B26,'Equation 3 FTE Conversion'!$B$10:$E$32,4,FALSE)</f>
        <v>6.0420761245674734E-2</v>
      </c>
      <c r="HC26" s="25">
        <f>'RIMS II Type II Employment'!HC26*VLOOKUP('Equation 4 Type II FTE'!$B26,'Equation 3 FTE Conversion'!$B$10:$E$32,4,FALSE)</f>
        <v>7.1146340165025287E-2</v>
      </c>
      <c r="HD26" s="25">
        <f>'RIMS II Type II Employment'!HD26*VLOOKUP('Equation 4 Type II FTE'!$B26,'Equation 3 FTE Conversion'!$B$10:$E$32,4,FALSE)</f>
        <v>8.070998136811286E-2</v>
      </c>
      <c r="HE26" s="25">
        <f>'RIMS II Type II Employment'!HE26*VLOOKUP('Equation 4 Type II FTE'!$B26,'Equation 3 FTE Conversion'!$B$10:$E$32,4,FALSE)</f>
        <v>0.10394873569337236</v>
      </c>
      <c r="HF26" s="25">
        <f>'RIMS II Type II Employment'!HF26*VLOOKUP('Equation 4 Type II FTE'!$B26,'Equation 3 FTE Conversion'!$B$10:$E$32,4,FALSE)</f>
        <v>7.3202076124567472E-2</v>
      </c>
      <c r="HG26" s="25">
        <f>'RIMS II Type II Employment'!HG26*VLOOKUP('Equation 4 Type II FTE'!$B26,'Equation 3 FTE Conversion'!$B$10:$E$32,4,FALSE)</f>
        <v>9.6530210274154898E-2</v>
      </c>
      <c r="HH26" s="25">
        <f>'RIMS II Type II Employment'!HH26*VLOOKUP('Equation 4 Type II FTE'!$B26,'Equation 3 FTE Conversion'!$B$10:$E$32,4,FALSE)</f>
        <v>0.1201264838967261</v>
      </c>
      <c r="HI26" s="25">
        <f>'RIMS II Type II Employment'!HI26*VLOOKUP('Equation 4 Type II FTE'!$B26,'Equation 3 FTE Conversion'!$B$10:$E$32,4,FALSE)</f>
        <v>0.1685703486824594</v>
      </c>
      <c r="HJ26" s="25">
        <f>'RIMS II Type II Employment'!HJ26*VLOOKUP('Equation 4 Type II FTE'!$B26,'Equation 3 FTE Conversion'!$B$10:$E$32,4,FALSE)</f>
        <v>0.10627261112589832</v>
      </c>
      <c r="HK26" s="25">
        <f>'RIMS II Type II Employment'!HK26*VLOOKUP('Equation 4 Type II FTE'!$B26,'Equation 3 FTE Conversion'!$B$10:$E$32,4,FALSE)</f>
        <v>0</v>
      </c>
      <c r="HL26" s="25">
        <f>'RIMS II Type II Employment'!HL26*VLOOKUP('Equation 4 Type II FTE'!$B26,'Equation 3 FTE Conversion'!$B$10:$E$32,4,FALSE)</f>
        <v>7.8743625232898587E-2</v>
      </c>
      <c r="HM26" s="25">
        <f>'RIMS II Type II Employment'!HM26*VLOOKUP('Equation 4 Type II FTE'!$B26,'Equation 3 FTE Conversion'!$B$10:$E$32,4,FALSE)</f>
        <v>8.4910833111525155E-2</v>
      </c>
      <c r="HN26" s="25">
        <f>'RIMS II Type II Employment'!HN26*VLOOKUP('Equation 4 Type II FTE'!$B26,'Equation 3 FTE Conversion'!$B$10:$E$32,4,FALSE)</f>
        <v>7.8475485759914823E-2</v>
      </c>
      <c r="HO26" s="25">
        <f>'RIMS II Type II Employment'!HO26*VLOOKUP('Equation 4 Type II FTE'!$B26,'Equation 3 FTE Conversion'!$B$10:$E$32,4,FALSE)</f>
        <v>7.9279904178866115E-2</v>
      </c>
      <c r="HP26" s="25">
        <f>'RIMS II Type II Employment'!HP26*VLOOKUP('Equation 4 Type II FTE'!$B26,'Equation 3 FTE Conversion'!$B$10:$E$32,4,FALSE)</f>
        <v>8.3033856800638794E-2</v>
      </c>
      <c r="HQ26" s="25">
        <f>'RIMS II Type II Employment'!HQ26*VLOOKUP('Equation 4 Type II FTE'!$B26,'Equation 3 FTE Conversion'!$B$10:$E$32,4,FALSE)</f>
        <v>7.6687889273356402E-2</v>
      </c>
      <c r="HR26" s="25">
        <f>'RIMS II Type II Employment'!HR26*VLOOKUP('Equation 4 Type II FTE'!$B26,'Equation 3 FTE Conversion'!$B$10:$E$32,4,FALSE)</f>
        <v>8.6787809422411502E-2</v>
      </c>
      <c r="HS26" s="25">
        <f>'RIMS II Type II Employment'!HS26*VLOOKUP('Equation 4 Type II FTE'!$B26,'Equation 3 FTE Conversion'!$B$10:$E$32,4,FALSE)</f>
        <v>0.12942198562682991</v>
      </c>
      <c r="HT26" s="25">
        <f>'RIMS II Type II Employment'!HT26*VLOOKUP('Equation 4 Type II FTE'!$B26,'Equation 3 FTE Conversion'!$B$10:$E$32,4,FALSE)</f>
        <v>0.14595725312749533</v>
      </c>
      <c r="HU26" s="25">
        <f>'RIMS II Type II Employment'!HU26*VLOOKUP('Equation 4 Type II FTE'!$B26,'Equation 3 FTE Conversion'!$B$10:$E$32,4,FALSE)</f>
        <v>6.1493319137609789E-2</v>
      </c>
      <c r="HV26" s="25">
        <f>'RIMS II Type II Employment'!HV26*VLOOKUP('Equation 4 Type II FTE'!$B26,'Equation 3 FTE Conversion'!$B$10:$E$32,4,FALSE)</f>
        <v>9.1435560287463399E-2</v>
      </c>
      <c r="HW26" s="25">
        <f>'RIMS II Type II Employment'!HW26*VLOOKUP('Equation 4 Type II FTE'!$B26,'Equation 3 FTE Conversion'!$B$10:$E$32,4,FALSE)</f>
        <v>9.0988661165823798E-2</v>
      </c>
      <c r="HX26" s="25">
        <f>'RIMS II Type II Employment'!HX26*VLOOKUP('Equation 4 Type II FTE'!$B26,'Equation 3 FTE Conversion'!$B$10:$E$32,4,FALSE)</f>
        <v>7.5257812084109657E-2</v>
      </c>
      <c r="HY26" s="25">
        <f>'RIMS II Type II Employment'!HY26*VLOOKUP('Equation 4 Type II FTE'!$B26,'Equation 3 FTE Conversion'!$B$10:$E$32,4,FALSE)</f>
        <v>6.4621612989087043E-2</v>
      </c>
      <c r="HZ26" s="25">
        <f>'RIMS II Type II Employment'!HZ26*VLOOKUP('Equation 4 Type II FTE'!$B26,'Equation 3 FTE Conversion'!$B$10:$E$32,4,FALSE)</f>
        <v>0.11869640670747937</v>
      </c>
      <c r="IA26" s="25">
        <f>'RIMS II Type II Employment'!IA26*VLOOKUP('Equation 4 Type II FTE'!$B26,'Equation 3 FTE Conversion'!$B$10:$E$32,4,FALSE)</f>
        <v>7.6240990151716787E-2</v>
      </c>
      <c r="IB26" s="25">
        <f>'RIMS II Type II Employment'!IB26*VLOOKUP('Equation 4 Type II FTE'!$B26,'Equation 3 FTE Conversion'!$B$10:$E$32,4,FALSE)</f>
        <v>7.8296726111258971E-2</v>
      </c>
      <c r="IC26" s="25">
        <f>'RIMS II Type II Employment'!IC26*VLOOKUP('Equation 4 Type II FTE'!$B26,'Equation 3 FTE Conversion'!$B$10:$E$32,4,FALSE)</f>
        <v>7.5615331381421333E-2</v>
      </c>
      <c r="ID26" s="25">
        <f>'RIMS II Type II Employment'!ID26*VLOOKUP('Equation 4 Type II FTE'!$B26,'Equation 3 FTE Conversion'!$B$10:$E$32,4,FALSE)</f>
        <v>7.3470215597551236E-2</v>
      </c>
      <c r="IE26" s="25">
        <f>'RIMS II Type II Employment'!IE26*VLOOKUP('Equation 4 Type II FTE'!$B26,'Equation 3 FTE Conversion'!$B$10:$E$32,4,FALSE)</f>
        <v>7.5436571732765509E-2</v>
      </c>
      <c r="IF26" s="25">
        <f>'RIMS II Type II Employment'!IF26*VLOOKUP('Equation 4 Type II FTE'!$B26,'Equation 3 FTE Conversion'!$B$10:$E$32,4,FALSE)</f>
        <v>9.0541762044184182E-2</v>
      </c>
      <c r="IG26" s="25">
        <f>'RIMS II Type II Employment'!IG26*VLOOKUP('Equation 4 Type II FTE'!$B26,'Equation 3 FTE Conversion'!$B$10:$E$32,4,FALSE)</f>
        <v>8.6430290125099798E-2</v>
      </c>
      <c r="IH26" s="25">
        <f>'RIMS II Type II Employment'!IH26*VLOOKUP('Equation 4 Type II FTE'!$B26,'Equation 3 FTE Conversion'!$B$10:$E$32,4,FALSE)</f>
        <v>8.660904977375565E-2</v>
      </c>
      <c r="II26" s="25">
        <f>'RIMS II Type II Employment'!II26*VLOOKUP('Equation 4 Type II FTE'!$B26,'Equation 3 FTE Conversion'!$B$10:$E$32,4,FALSE)</f>
        <v>6.3280915624168224E-2</v>
      </c>
      <c r="IJ26" s="25">
        <f>'RIMS II Type II Employment'!IJ26*VLOOKUP('Equation 4 Type II FTE'!$B26,'Equation 3 FTE Conversion'!$B$10:$E$32,4,FALSE)</f>
        <v>8.1067500665424536E-2</v>
      </c>
      <c r="IK26" s="25">
        <f>'RIMS II Type II Employment'!IK26*VLOOKUP('Equation 4 Type II FTE'!$B26,'Equation 3 FTE Conversion'!$B$10:$E$32,4,FALSE)</f>
        <v>7.0520681394729834E-2</v>
      </c>
      <c r="IL26" s="25">
        <f>'RIMS II Type II Employment'!IL26*VLOOKUP('Equation 4 Type II FTE'!$B26,'Equation 3 FTE Conversion'!$B$10:$E$32,4,FALSE)</f>
        <v>7.0341921746073996E-2</v>
      </c>
      <c r="IM26" s="25">
        <f>'RIMS II Type II Employment'!IM26*VLOOKUP('Equation 4 Type II FTE'!$B26,'Equation 3 FTE Conversion'!$B$10:$E$32,4,FALSE)</f>
        <v>7.6598509449028476E-2</v>
      </c>
      <c r="IN26" s="25">
        <f>'RIMS II Type II Employment'!IN26*VLOOKUP('Equation 4 Type II FTE'!$B26,'Equation 3 FTE Conversion'!$B$10:$E$32,4,FALSE)</f>
        <v>7.4989672611125893E-2</v>
      </c>
      <c r="IO26" s="25">
        <f>'RIMS II Type II Employment'!IO26*VLOOKUP('Equation 4 Type II FTE'!$B26,'Equation 3 FTE Conversion'!$B$10:$E$32,4,FALSE)</f>
        <v>7.7402927867979768E-2</v>
      </c>
      <c r="IP26" s="25">
        <f>'RIMS II Type II Employment'!IP26*VLOOKUP('Equation 4 Type II FTE'!$B26,'Equation 3 FTE Conversion'!$B$10:$E$32,4,FALSE)</f>
        <v>7.9190524354538189E-2</v>
      </c>
      <c r="IQ26" s="25">
        <f>'RIMS II Type II Employment'!IQ26*VLOOKUP('Equation 4 Type II FTE'!$B26,'Equation 3 FTE Conversion'!$B$10:$E$32,4,FALSE)</f>
        <v>7.7045408570668078E-2</v>
      </c>
      <c r="IR26" s="25">
        <f>'RIMS II Type II Employment'!IR26*VLOOKUP('Equation 4 Type II FTE'!$B26,'Equation 3 FTE Conversion'!$B$10:$E$32,4,FALSE)</f>
        <v>7.6151610327388874E-2</v>
      </c>
      <c r="IS26" s="25">
        <f>'RIMS II Type II Employment'!IS26*VLOOKUP('Equation 4 Type II FTE'!$B26,'Equation 3 FTE Conversion'!$B$10:$E$32,4,FALSE)</f>
        <v>7.5525951557093421E-2</v>
      </c>
      <c r="IT26" s="25">
        <f>'RIMS II Type II Employment'!IT26*VLOOKUP('Equation 4 Type II FTE'!$B26,'Equation 3 FTE Conversion'!$B$10:$E$32,4,FALSE)</f>
        <v>8.7770987490018618E-2</v>
      </c>
      <c r="IU26" s="25">
        <f>'RIMS II Type II Employment'!IU26*VLOOKUP('Equation 4 Type II FTE'!$B26,'Equation 3 FTE Conversion'!$B$10:$E$32,4,FALSE)</f>
        <v>9.7781527814745806E-2</v>
      </c>
      <c r="IV26" s="25">
        <f>'RIMS II Type II Employment'!IV26*VLOOKUP('Equation 4 Type II FTE'!$B26,'Equation 3 FTE Conversion'!$B$10:$E$32,4,FALSE)</f>
        <v>8.1067500665424536E-2</v>
      </c>
      <c r="IW26" s="25">
        <f>'RIMS II Type II Employment'!IW26*VLOOKUP('Equation 4 Type II FTE'!$B26,'Equation 3 FTE Conversion'!$B$10:$E$32,4,FALSE)</f>
        <v>7.1325099813681125E-2</v>
      </c>
      <c r="IX26" s="25">
        <f>'RIMS II Type II Employment'!IX26*VLOOKUP('Equation 4 Type II FTE'!$B26,'Equation 3 FTE Conversion'!$B$10:$E$32,4,FALSE)</f>
        <v>8.2586957678999193E-2</v>
      </c>
      <c r="IY26" s="25">
        <f>'RIMS II Type II Employment'!IY26*VLOOKUP('Equation 4 Type II FTE'!$B26,'Equation 3 FTE Conversion'!$B$10:$E$32,4,FALSE)</f>
        <v>7.6062230503060949E-2</v>
      </c>
      <c r="IZ26" s="25">
        <f>'RIMS II Type II Employment'!IZ26*VLOOKUP('Equation 4 Type II FTE'!$B26,'Equation 3 FTE Conversion'!$B$10:$E$32,4,FALSE)</f>
        <v>9.7870907639073718E-2</v>
      </c>
      <c r="JA26" s="25">
        <f>'RIMS II Type II Employment'!JA26*VLOOKUP('Equation 4 Type II FTE'!$B26,'Equation 3 FTE Conversion'!$B$10:$E$32,4,FALSE)</f>
        <v>7.9548043651849878E-2</v>
      </c>
      <c r="JB26" s="25">
        <f>'RIMS II Type II Employment'!JB26*VLOOKUP('Equation 4 Type II FTE'!$B26,'Equation 3 FTE Conversion'!$B$10:$E$32,4,FALSE)</f>
        <v>0.13103082246473249</v>
      </c>
      <c r="JC26" s="25">
        <f>'RIMS II Type II Employment'!JC26*VLOOKUP('Equation 4 Type II FTE'!$B26,'Equation 3 FTE Conversion'!$B$10:$E$32,4,FALSE)</f>
        <v>0.14524221453287198</v>
      </c>
      <c r="JD26" s="25">
        <f>'RIMS II Type II Employment'!JD26*VLOOKUP('Equation 4 Type II FTE'!$B26,'Equation 3 FTE Conversion'!$B$10:$E$32,4,FALSE)</f>
        <v>0.18242422145328718</v>
      </c>
      <c r="JE26" s="25">
        <f>'RIMS II Type II Employment'!JE26*VLOOKUP('Equation 4 Type II FTE'!$B26,'Equation 3 FTE Conversion'!$B$10:$E$32,4,FALSE)</f>
        <v>0.13523167420814478</v>
      </c>
      <c r="JF26" s="25">
        <f>'RIMS II Type II Employment'!JF26*VLOOKUP('Equation 4 Type II FTE'!$B26,'Equation 3 FTE Conversion'!$B$10:$E$32,4,FALSE)</f>
        <v>0.18233484162895924</v>
      </c>
      <c r="JG26" s="25">
        <f>'RIMS II Type II Employment'!JG26*VLOOKUP('Equation 4 Type II FTE'!$B26,'Equation 3 FTE Conversion'!$B$10:$E$32,4,FALSE)</f>
        <v>0.16517391535799839</v>
      </c>
      <c r="JH26" s="25">
        <f>'RIMS II Type II Employment'!JH26*VLOOKUP('Equation 4 Type II FTE'!$B26,'Equation 3 FTE Conversion'!$B$10:$E$32,4,FALSE)</f>
        <v>0.2364096353473516</v>
      </c>
      <c r="JI26" s="25">
        <f>'RIMS II Type II Employment'!JI26*VLOOKUP('Equation 4 Type II FTE'!$B26,'Equation 3 FTE Conversion'!$B$10:$E$32,4,FALSE)</f>
        <v>0.12790252861325527</v>
      </c>
      <c r="JJ26" s="25">
        <f>'RIMS II Type II Employment'!JJ26*VLOOKUP('Equation 4 Type II FTE'!$B26,'Equation 3 FTE Conversion'!$B$10:$E$32,4,FALSE)</f>
        <v>0.15230322065477775</v>
      </c>
      <c r="JK26" s="25">
        <f>'RIMS II Type II Employment'!JK26*VLOOKUP('Equation 4 Type II FTE'!$B26,'Equation 3 FTE Conversion'!$B$10:$E$32,4,FALSE)</f>
        <v>0.17750833111525152</v>
      </c>
      <c r="JL26" s="25">
        <f>'RIMS II Type II Employment'!JL26*VLOOKUP('Equation 4 Type II FTE'!$B26,'Equation 3 FTE Conversion'!$B$10:$E$32,4,FALSE)</f>
        <v>0.13362283737024219</v>
      </c>
      <c r="JM26" s="25">
        <f>'RIMS II Type II Employment'!JM26*VLOOKUP('Equation 4 Type II FTE'!$B26,'Equation 3 FTE Conversion'!$B$10:$E$32,4,FALSE)</f>
        <v>0.1137805163694437</v>
      </c>
      <c r="JN26" s="25">
        <f>'RIMS II Type II Employment'!JN26*VLOOKUP('Equation 4 Type II FTE'!$B26,'Equation 3 FTE Conversion'!$B$10:$E$32,4,FALSE)</f>
        <v>0.11404865584242746</v>
      </c>
      <c r="JO26" s="25">
        <f>'RIMS II Type II Employment'!JO26*VLOOKUP('Equation 4 Type II FTE'!$B26,'Equation 3 FTE Conversion'!$B$10:$E$32,4,FALSE)</f>
        <v>0.15033686451956346</v>
      </c>
      <c r="JP26" s="25">
        <f>'RIMS II Type II Employment'!JP26*VLOOKUP('Equation 4 Type II FTE'!$B26,'Equation 3 FTE Conversion'!$B$10:$E$32,4,FALSE)</f>
        <v>0.15176694170881022</v>
      </c>
      <c r="JQ26" s="25">
        <f>'RIMS II Type II Employment'!JQ26*VLOOKUP('Equation 4 Type II FTE'!$B26,'Equation 3 FTE Conversion'!$B$10:$E$32,4,FALSE)</f>
        <v>0.19216662230503059</v>
      </c>
      <c r="JR26" s="25">
        <f>'RIMS II Type II Employment'!JR26*VLOOKUP('Equation 4 Type II FTE'!$B26,'Equation 3 FTE Conversion'!$B$10:$E$32,4,FALSE)</f>
        <v>0.17688267234495605</v>
      </c>
      <c r="JS26" s="25">
        <f>'RIMS II Type II Employment'!JS26*VLOOKUP('Equation 4 Type II FTE'!$B26,'Equation 3 FTE Conversion'!$B$10:$E$32,4,FALSE)</f>
        <v>0.13451663561352142</v>
      </c>
      <c r="JT26" s="25">
        <f>'RIMS II Type II Employment'!JT26*VLOOKUP('Equation 4 Type II FTE'!$B26,'Equation 3 FTE Conversion'!$B$10:$E$32,4,FALSE)</f>
        <v>0.13103082246473249</v>
      </c>
      <c r="JU26" s="25">
        <f>'RIMS II Type II Employment'!JU26*VLOOKUP('Equation 4 Type II FTE'!$B26,'Equation 3 FTE Conversion'!$B$10:$E$32,4,FALSE)</f>
        <v>0.12110966196433325</v>
      </c>
      <c r="JV26" s="25">
        <f>'RIMS II Type II Employment'!JV26*VLOOKUP('Equation 4 Type II FTE'!$B26,'Equation 3 FTE Conversion'!$B$10:$E$32,4,FALSE)</f>
        <v>0.11083098216662229</v>
      </c>
      <c r="JW26" s="25">
        <f>'RIMS II Type II Employment'!JW26*VLOOKUP('Equation 4 Type II FTE'!$B26,'Equation 3 FTE Conversion'!$B$10:$E$32,4,FALSE)</f>
        <v>0.10546819270694702</v>
      </c>
      <c r="JX26" s="25">
        <f>'RIMS II Type II Employment'!JX26*VLOOKUP('Equation 4 Type II FTE'!$B26,'Equation 3 FTE Conversion'!$B$10:$E$32,4,FALSE)</f>
        <v>9.2239978706414691E-2</v>
      </c>
      <c r="JY26" s="25">
        <f>'RIMS II Type II Employment'!JY26*VLOOKUP('Equation 4 Type II FTE'!$B26,'Equation 3 FTE Conversion'!$B$10:$E$32,4,FALSE)</f>
        <v>0.12960074527548573</v>
      </c>
      <c r="JZ26" s="25">
        <f>'RIMS II Type II Employment'!JZ26*VLOOKUP('Equation 4 Type II FTE'!$B26,'Equation 3 FTE Conversion'!$B$10:$E$32,4,FALSE)</f>
        <v>0.12182470055895661</v>
      </c>
      <c r="KA26" s="25">
        <f>'RIMS II Type II Employment'!KA26*VLOOKUP('Equation 4 Type II FTE'!$B26,'Equation 3 FTE Conversion'!$B$10:$E$32,4,FALSE)</f>
        <v>6.399595421879159E-2</v>
      </c>
      <c r="KB26" s="25">
        <f>'RIMS II Type II Employment'!KB26*VLOOKUP('Equation 4 Type II FTE'!$B26,'Equation 3 FTE Conversion'!$B$10:$E$32,4,FALSE)</f>
        <v>0.24633079584775086</v>
      </c>
      <c r="KC26" s="25">
        <f>'RIMS II Type II Employment'!KC26*VLOOKUP('Equation 4 Type II FTE'!$B26,'Equation 3 FTE Conversion'!$B$10:$E$32,4,FALSE)</f>
        <v>0.16678275219590097</v>
      </c>
      <c r="KD26" s="25">
        <f>'RIMS II Type II Employment'!KD26*VLOOKUP('Equation 4 Type II FTE'!$B26,'Equation 3 FTE Conversion'!$B$10:$E$32,4,FALSE)</f>
        <v>9.733462869310619E-2</v>
      </c>
      <c r="KE26" s="25">
        <f>'RIMS II Type II Employment'!KE26*VLOOKUP('Equation 4 Type II FTE'!$B26,'Equation 3 FTE Conversion'!$B$10:$E$32,4,FALSE)</f>
        <v>0.11181416023422942</v>
      </c>
      <c r="KF26" s="25">
        <f>'RIMS II Type II Employment'!KF26*VLOOKUP('Equation 4 Type II FTE'!$B26,'Equation 3 FTE Conversion'!$B$10:$E$32,4,FALSE)</f>
        <v>0.1205733830183657</v>
      </c>
      <c r="KG26" s="25">
        <f>'RIMS II Type II Employment'!KG26*VLOOKUP('Equation 4 Type II FTE'!$B26,'Equation 3 FTE Conversion'!$B$10:$E$32,4,FALSE)</f>
        <v>0.1500687250465797</v>
      </c>
      <c r="KH26" s="25">
        <f>'RIMS II Type II Employment'!KH26*VLOOKUP('Equation 4 Type II FTE'!$B26,'Equation 3 FTE Conversion'!$B$10:$E$32,4,FALSE)</f>
        <v>0.11431679531541124</v>
      </c>
      <c r="KI26" s="25">
        <f>'RIMS II Type II Employment'!KI26*VLOOKUP('Equation 4 Type II FTE'!$B26,'Equation 3 FTE Conversion'!$B$10:$E$32,4,FALSE)</f>
        <v>0.12754500931594356</v>
      </c>
      <c r="KJ26" s="25">
        <f>'RIMS II Type II Employment'!KJ26*VLOOKUP('Equation 4 Type II FTE'!$B26,'Equation 3 FTE Conversion'!$B$10:$E$32,4,FALSE)</f>
        <v>0.15051562416821931</v>
      </c>
      <c r="KK26" s="25">
        <f>'RIMS II Type II Employment'!KK26*VLOOKUP('Equation 4 Type II FTE'!$B26,'Equation 3 FTE Conversion'!$B$10:$E$32,4,FALSE)</f>
        <v>0.10645137077455416</v>
      </c>
      <c r="KL26" s="25">
        <f>'RIMS II Type II Employment'!KL26*VLOOKUP('Equation 4 Type II FTE'!$B26,'Equation 3 FTE Conversion'!$B$10:$E$32,4,FALSE)</f>
        <v>0.18885956880489752</v>
      </c>
      <c r="KM26" s="25">
        <f>'RIMS II Type II Employment'!KM26*VLOOKUP('Equation 4 Type II FTE'!$B26,'Equation 3 FTE Conversion'!$B$10:$E$32,4,FALSE)</f>
        <v>0.17902778812882619</v>
      </c>
      <c r="KN26" s="25">
        <f>'RIMS II Type II Employment'!KN26*VLOOKUP('Equation 4 Type II FTE'!$B26,'Equation 3 FTE Conversion'!$B$10:$E$32,4,FALSE)</f>
        <v>0.11529997338301837</v>
      </c>
      <c r="KO26" s="25">
        <f>'RIMS II Type II Employment'!KO26*VLOOKUP('Equation 4 Type II FTE'!$B26,'Equation 3 FTE Conversion'!$B$10:$E$32,4,FALSE)</f>
        <v>0.10671951024753792</v>
      </c>
      <c r="KP26" s="25">
        <f>'RIMS II Type II Employment'!KP26*VLOOKUP('Equation 4 Type II FTE'!$B26,'Equation 3 FTE Conversion'!$B$10:$E$32,4,FALSE)</f>
        <v>0.12602555230236889</v>
      </c>
      <c r="KQ26" s="25">
        <f>'RIMS II Type II Employment'!KQ26*VLOOKUP('Equation 4 Type II FTE'!$B26,'Equation 3 FTE Conversion'!$B$10:$E$32,4,FALSE)</f>
        <v>0.17107298376364119</v>
      </c>
      <c r="KR26" s="25">
        <f>'RIMS II Type II Employment'!KR26*VLOOKUP('Equation 4 Type II FTE'!$B26,'Equation 3 FTE Conversion'!$B$10:$E$32,4,FALSE)</f>
        <v>7.4810912962470055E-2</v>
      </c>
      <c r="KS26" s="25">
        <f>'RIMS II Type II Employment'!KS26*VLOOKUP('Equation 4 Type II FTE'!$B26,'Equation 3 FTE Conversion'!$B$10:$E$32,4,FALSE)</f>
        <v>0.12325477774820334</v>
      </c>
      <c r="KT26" s="25">
        <f>'RIMS II Type II Employment'!KT26*VLOOKUP('Equation 4 Type II FTE'!$B26,'Equation 3 FTE Conversion'!$B$10:$E$32,4,FALSE)</f>
        <v>0.12754500931594356</v>
      </c>
      <c r="KU26" s="25">
        <f>'RIMS II Type II Employment'!KU26*VLOOKUP('Equation 4 Type II FTE'!$B26,'Equation 3 FTE Conversion'!$B$10:$E$32,4,FALSE)</f>
        <v>0.1580235294117647</v>
      </c>
      <c r="KV26" s="25">
        <f>'RIMS II Type II Employment'!KV26*VLOOKUP('Equation 4 Type II FTE'!$B26,'Equation 3 FTE Conversion'!$B$10:$E$32,4,FALSE)</f>
        <v>8.973734362523289E-2</v>
      </c>
      <c r="KW26" s="25">
        <f>'RIMS II Type II Employment'!KW26*VLOOKUP('Equation 4 Type II FTE'!$B26,'Equation 3 FTE Conversion'!$B$10:$E$32,4,FALSE)</f>
        <v>0.19994266702155974</v>
      </c>
      <c r="KX26" s="25">
        <f>'RIMS II Type II Employment'!KX26*VLOOKUP('Equation 4 Type II FTE'!$B26,'Equation 3 FTE Conversion'!$B$10:$E$32,4,FALSE)</f>
        <v>0.19395421879158903</v>
      </c>
      <c r="KY26" s="25">
        <f>'RIMS II Type II Employment'!KY26*VLOOKUP('Equation 4 Type II FTE'!$B26,'Equation 3 FTE Conversion'!$B$10:$E$32,4,FALSE)</f>
        <v>0.18894894862922543</v>
      </c>
      <c r="KZ26" s="25">
        <f>'RIMS II Type II Employment'!KZ26*VLOOKUP('Equation 4 Type II FTE'!$B26,'Equation 3 FTE Conversion'!$B$10:$E$32,4,FALSE)</f>
        <v>0.19189848283204683</v>
      </c>
      <c r="LA26" s="25">
        <f>'RIMS II Type II Employment'!LA26*VLOOKUP('Equation 4 Type II FTE'!$B26,'Equation 3 FTE Conversion'!$B$10:$E$32,4,FALSE)</f>
        <v>0.19234538195368645</v>
      </c>
      <c r="LB26" s="25">
        <f>'RIMS II Type II Employment'!LB26*VLOOKUP('Equation 4 Type II FTE'!$B26,'Equation 3 FTE Conversion'!$B$10:$E$32,4,FALSE)</f>
        <v>0.18358615916955015</v>
      </c>
      <c r="LC26" s="25">
        <f>'RIMS II Type II Employment'!LC26*VLOOKUP('Equation 4 Type II FTE'!$B26,'Equation 3 FTE Conversion'!$B$10:$E$32,4,FALSE)</f>
        <v>0.19779755123768963</v>
      </c>
      <c r="LD26" s="25">
        <f>'RIMS II Type II Employment'!LD26*VLOOKUP('Equation 4 Type II FTE'!$B26,'Equation 3 FTE Conversion'!$B$10:$E$32,4,FALSE)</f>
        <v>0.2153159968059622</v>
      </c>
      <c r="LE26" s="25">
        <f>'RIMS II Type II Employment'!LE26*VLOOKUP('Equation 4 Type II FTE'!$B26,'Equation 3 FTE Conversion'!$B$10:$E$32,4,FALSE)</f>
        <v>0.17786585041256323</v>
      </c>
      <c r="LF26" s="25">
        <f>'RIMS II Type II Employment'!LF26*VLOOKUP('Equation 4 Type II FTE'!$B26,'Equation 3 FTE Conversion'!$B$10:$E$32,4,FALSE)</f>
        <v>0.1276343891402715</v>
      </c>
      <c r="LG26" s="25">
        <f>'RIMS II Type II Employment'!LG26*VLOOKUP('Equation 4 Type II FTE'!$B26,'Equation 3 FTE Conversion'!$B$10:$E$32,4,FALSE)</f>
        <v>0.18975336704817672</v>
      </c>
      <c r="LH26" s="25">
        <f>'RIMS II Type II Employment'!LH26*VLOOKUP('Equation 4 Type II FTE'!$B26,'Equation 3 FTE Conversion'!$B$10:$E$32,4,FALSE)</f>
        <v>0.19145158371040724</v>
      </c>
      <c r="LI26" s="25">
        <f>'RIMS II Type II Employment'!LI26*VLOOKUP('Equation 4 Type II FTE'!$B26,'Equation 3 FTE Conversion'!$B$10:$E$32,4,FALSE)</f>
        <v>0.19663561352142667</v>
      </c>
      <c r="LJ26" s="25">
        <f>'RIMS II Type II Employment'!LJ26*VLOOKUP('Equation 4 Type II FTE'!$B26,'Equation 3 FTE Conversion'!$B$10:$E$32,4,FALSE)</f>
        <v>0.14229268033005057</v>
      </c>
      <c r="LK26" s="25">
        <f>'RIMS II Type II Employment'!LK26*VLOOKUP('Equation 4 Type II FTE'!$B26,'Equation 3 FTE Conversion'!$B$10:$E$32,4,FALSE)</f>
        <v>0.17545259515570932</v>
      </c>
      <c r="LL26" s="25">
        <f>'RIMS II Type II Employment'!LL26*VLOOKUP('Equation 4 Type II FTE'!$B26,'Equation 3 FTE Conversion'!$B$10:$E$32,4,FALSE)</f>
        <v>0.2284548309821666</v>
      </c>
      <c r="LM26" s="25">
        <f>'RIMS II Type II Employment'!LM26*VLOOKUP('Equation 4 Type II FTE'!$B26,'Equation 3 FTE Conversion'!$B$10:$E$32,4,FALSE)</f>
        <v>0.18742949161565078</v>
      </c>
      <c r="LN26" s="25">
        <f>'RIMS II Type II Employment'!LN26*VLOOKUP('Equation 4 Type II FTE'!$B26,'Equation 3 FTE Conversion'!$B$10:$E$32,4,FALSE)</f>
        <v>0.21174080383284535</v>
      </c>
      <c r="LO26" s="25">
        <f>'RIMS II Type II Employment'!LO26*VLOOKUP('Equation 4 Type II FTE'!$B26,'Equation 3 FTE Conversion'!$B$10:$E$32,4,FALSE)</f>
        <v>0.13103082246473249</v>
      </c>
      <c r="LP26" s="25">
        <f>'RIMS II Type II Employment'!LP26*VLOOKUP('Equation 4 Type II FTE'!$B26,'Equation 3 FTE Conversion'!$B$10:$E$32,4,FALSE)</f>
        <v>0.22434335906308223</v>
      </c>
      <c r="LQ26" s="25">
        <f>'RIMS II Type II Employment'!LQ26*VLOOKUP('Equation 4 Type II FTE'!$B26,'Equation 3 FTE Conversion'!$B$10:$E$32,4,FALSE)</f>
        <v>0.16025802501996272</v>
      </c>
      <c r="LR26" s="25">
        <f>'RIMS II Type II Employment'!LR26*VLOOKUP('Equation 4 Type II FTE'!$B26,'Equation 3 FTE Conversion'!$B$10:$E$32,4,FALSE)</f>
        <v>0.20137274421080648</v>
      </c>
      <c r="LS26" s="25">
        <f>'RIMS II Type II Employment'!LS26*VLOOKUP('Equation 4 Type II FTE'!$B26,'Equation 3 FTE Conversion'!$B$10:$E$32,4,FALSE)</f>
        <v>0.22586281607665687</v>
      </c>
      <c r="LT26" s="25">
        <f>'RIMS II Type II Employment'!LT26*VLOOKUP('Equation 4 Type II FTE'!$B26,'Equation 3 FTE Conversion'!$B$10:$E$32,4,FALSE)</f>
        <v>0.12253973915357998</v>
      </c>
      <c r="LU26" s="25">
        <f>'RIMS II Type II Employment'!LU26*VLOOKUP('Equation 4 Type II FTE'!$B26,'Equation 3 FTE Conversion'!$B$10:$E$32,4,FALSE)</f>
        <v>15.191352462070801</v>
      </c>
      <c r="LV26" s="25">
        <f>'RIMS II Type II Employment'!LV26*VLOOKUP('Equation 4 Type II FTE'!$B26,'Equation 3 FTE Conversion'!$B$10:$E$32,4,FALSE)</f>
        <v>9.4466430130423209</v>
      </c>
      <c r="LW26" s="25">
        <f>'RIMS II Type II Employment'!LW26*VLOOKUP('Equation 4 Type II FTE'!$B26,'Equation 3 FTE Conversion'!$B$10:$E$32,4,FALSE)</f>
        <v>15.493724407772159</v>
      </c>
      <c r="LX26" s="25">
        <f>'RIMS II Type II Employment'!LX26*VLOOKUP('Equation 4 Type II FTE'!$B26,'Equation 3 FTE Conversion'!$B$10:$E$32,4,FALSE)</f>
        <v>0.20816561085972848</v>
      </c>
      <c r="LY26" s="25">
        <f>'RIMS II Type II Employment'!LY26*VLOOKUP('Equation 4 Type II FTE'!$B26,'Equation 3 FTE Conversion'!$B$10:$E$32,4,FALSE)</f>
        <v>0.18027910566941707</v>
      </c>
      <c r="LZ26" s="25">
        <f>'RIMS II Type II Employment'!LZ26*VLOOKUP('Equation 4 Type II FTE'!$B26,'Equation 3 FTE Conversion'!$B$10:$E$32,4,FALSE)</f>
        <v>0.15677221187117379</v>
      </c>
      <c r="MA26" s="25">
        <f>'RIMS II Type II Employment'!MA26*VLOOKUP('Equation 4 Type II FTE'!$B26,'Equation 3 FTE Conversion'!$B$10:$E$32,4,FALSE)</f>
        <v>0.14148826191109928</v>
      </c>
      <c r="MB26" s="25">
        <f>'RIMS II Type II Employment'!MB26*VLOOKUP('Equation 4 Type II FTE'!$B26,'Equation 3 FTE Conversion'!$B$10:$E$32,4,FALSE)</f>
        <v>0.15927484695235558</v>
      </c>
      <c r="MC26" s="25">
        <f>'RIMS II Type II Employment'!MC26*VLOOKUP('Equation 4 Type II FTE'!$B26,'Equation 3 FTE Conversion'!$B$10:$E$32,4,FALSE)</f>
        <v>0.20736119244077722</v>
      </c>
      <c r="MD26" s="25">
        <f>'RIMS II Type II Employment'!MD26*VLOOKUP('Equation 4 Type II FTE'!$B26,'Equation 3 FTE Conversion'!$B$10:$E$32,4,FALSE)</f>
        <v>0.17017918552036199</v>
      </c>
      <c r="ME26" s="25">
        <f>'RIMS II Type II Employment'!ME26*VLOOKUP('Equation 4 Type II FTE'!$B26,'Equation 3 FTE Conversion'!$B$10:$E$32,4,FALSE)</f>
        <v>0.16660399254724514</v>
      </c>
      <c r="MF26" s="25">
        <f>'RIMS II Type II Employment'!MF26*VLOOKUP('Equation 4 Type II FTE'!$B26,'Equation 3 FTE Conversion'!$B$10:$E$32,4,FALSE)</f>
        <v>0.19556305562949161</v>
      </c>
      <c r="MG26" s="25">
        <f>'RIMS II Type II Employment'!MG26*VLOOKUP('Equation 4 Type II FTE'!$B26,'Equation 3 FTE Conversion'!$B$10:$E$32,4,FALSE)</f>
        <v>0.17822336970987487</v>
      </c>
      <c r="MH26" s="25">
        <f>'RIMS II Type II Employment'!MH26*VLOOKUP('Equation 4 Type II FTE'!$B26,'Equation 3 FTE Conversion'!$B$10:$E$32,4,FALSE)</f>
        <v>0.18018972584508916</v>
      </c>
      <c r="MI26" s="25">
        <f>'RIMS II Type II Employment'!MI26*VLOOKUP('Equation 4 Type II FTE'!$B26,'Equation 3 FTE Conversion'!$B$10:$E$32,4,FALSE)</f>
        <v>0.16526329518232633</v>
      </c>
      <c r="MJ26" s="25">
        <f>'RIMS II Type II Employment'!MJ26*VLOOKUP('Equation 4 Type II FTE'!$B26,'Equation 3 FTE Conversion'!$B$10:$E$32,4,FALSE)</f>
        <v>0.14997934522225179</v>
      </c>
      <c r="MK26" s="25">
        <f>'RIMS II Type II Employment'!MK26*VLOOKUP('Equation 4 Type II FTE'!$B26,'Equation 3 FTE Conversion'!$B$10:$E$32,4,FALSE)</f>
        <v>0.29084194836305566</v>
      </c>
      <c r="ML26" s="25">
        <f>'RIMS II Type II Employment'!ML26*VLOOKUP('Equation 4 Type II FTE'!$B26,'Equation 3 FTE Conversion'!$B$10:$E$32,4,FALSE)</f>
        <v>0.28002698961937716</v>
      </c>
      <c r="MM26" s="25">
        <f>'RIMS II Type II Employment'!MM26*VLOOKUP('Equation 4 Type II FTE'!$B26,'Equation 3 FTE Conversion'!$B$10:$E$32,4,FALSE)</f>
        <v>0.1697322863987224</v>
      </c>
      <c r="MN26" s="25">
        <f>'RIMS II Type II Employment'!MN26*VLOOKUP('Equation 4 Type II FTE'!$B26,'Equation 3 FTE Conversion'!$B$10:$E$32,4,FALSE)</f>
        <v>0.5980404045781208</v>
      </c>
      <c r="MO26" s="25">
        <f>'RIMS II Type II Employment'!MO26*VLOOKUP('Equation 4 Type II FTE'!$B26,'Equation 3 FTE Conversion'!$B$10:$E$32,4,FALSE)</f>
        <v>0.16919600745275484</v>
      </c>
      <c r="MP26" s="25">
        <f>'RIMS II Type II Employment'!MP26*VLOOKUP('Equation 4 Type II FTE'!$B26,'Equation 3 FTE Conversion'!$B$10:$E$32,4,FALSE)</f>
        <v>0.12262911897790789</v>
      </c>
      <c r="MQ26" s="25">
        <f>'RIMS II Type II Employment'!MQ26*VLOOKUP('Equation 4 Type II FTE'!$B26,'Equation 3 FTE Conversion'!$B$10:$E$32,4,FALSE)</f>
        <v>0.12718749001863189</v>
      </c>
      <c r="MR26" s="25">
        <f>'RIMS II Type II Employment'!MR26*VLOOKUP('Equation 4 Type II FTE'!$B26,'Equation 3 FTE Conversion'!$B$10:$E$32,4,FALSE)</f>
        <v>0.1867144530210274</v>
      </c>
      <c r="MS26" s="25">
        <f>'RIMS II Type II Employment'!MS26*VLOOKUP('Equation 4 Type II FTE'!$B26,'Equation 3 FTE Conversion'!$B$10:$E$32,4,FALSE)</f>
        <v>0.14032632419483629</v>
      </c>
      <c r="MT26" s="25">
        <f>'RIMS II Type II Employment'!MT26*VLOOKUP('Equation 4 Type II FTE'!$B26,'Equation 3 FTE Conversion'!$B$10:$E$32,4,FALSE)</f>
        <v>0.14935368645195635</v>
      </c>
      <c r="MU26" s="25">
        <f>'RIMS II Type II Employment'!MU26*VLOOKUP('Equation 4 Type II FTE'!$B26,'Equation 3 FTE Conversion'!$B$10:$E$32,4,FALSE)</f>
        <v>0.12423795581581049</v>
      </c>
      <c r="MV26" s="25">
        <f>'RIMS II Type II Employment'!MV26*VLOOKUP('Equation 4 Type II FTE'!$B26,'Equation 3 FTE Conversion'!$B$10:$E$32,4,FALSE)</f>
        <v>0.17446941708810221</v>
      </c>
      <c r="MW26" s="25">
        <f>'RIMS II Type II Employment'!MW26*VLOOKUP('Equation 4 Type II FTE'!$B26,'Equation 3 FTE Conversion'!$B$10:$E$32,4,FALSE)</f>
        <v>0.1617774820335374</v>
      </c>
      <c r="MX26" s="25">
        <f>'RIMS II Type II Employment'!MX26*VLOOKUP('Equation 4 Type II FTE'!$B26,'Equation 3 FTE Conversion'!$B$10:$E$32,4,FALSE)</f>
        <v>0.17813398988554696</v>
      </c>
      <c r="MY26" s="25">
        <f>'RIMS II Type II Employment'!MY26*VLOOKUP('Equation 4 Type II FTE'!$B26,'Equation 3 FTE Conversion'!$B$10:$E$32,4,FALSE)</f>
        <v>0.16848096885813149</v>
      </c>
      <c r="MZ26" s="25">
        <f>'RIMS II Type II Employment'!MZ26*VLOOKUP('Equation 4 Type II FTE'!$B26,'Equation 3 FTE Conversion'!$B$10:$E$32,4,FALSE)</f>
        <v>0.12245035932925206</v>
      </c>
      <c r="NA26" s="25">
        <f>'RIMS II Type II Employment'!NA26*VLOOKUP('Equation 4 Type II FTE'!$B26,'Equation 3 FTE Conversion'!$B$10:$E$32,4,FALSE)</f>
        <v>0.21352840031940376</v>
      </c>
      <c r="NB26" s="25">
        <f>'RIMS II Type II Employment'!NB26*VLOOKUP('Equation 4 Type II FTE'!$B26,'Equation 3 FTE Conversion'!$B$10:$E$32,4,FALSE)</f>
        <v>0.14649353207346286</v>
      </c>
      <c r="NC26" s="25">
        <f>'RIMS II Type II Employment'!NC26*VLOOKUP('Equation 4 Type II FTE'!$B26,'Equation 3 FTE Conversion'!$B$10:$E$32,4,FALSE)</f>
        <v>0.16687213202022891</v>
      </c>
      <c r="ND26" s="25">
        <f>'RIMS II Type II Employment'!ND26*VLOOKUP('Equation 4 Type II FTE'!$B26,'Equation 3 FTE Conversion'!$B$10:$E$32,4,FALSE)</f>
        <v>0.18957460739952089</v>
      </c>
      <c r="NE26" s="25">
        <f>'RIMS II Type II Employment'!NE26*VLOOKUP('Equation 4 Type II FTE'!$B26,'Equation 3 FTE Conversion'!$B$10:$E$32,4,FALSE)</f>
        <v>0.22934862922544583</v>
      </c>
      <c r="NF26" s="25">
        <f>'RIMS II Type II Employment'!NF26*VLOOKUP('Equation 4 Type II FTE'!$B26,'Equation 3 FTE Conversion'!$B$10:$E$32,4,FALSE)</f>
        <v>0.46102113388341764</v>
      </c>
      <c r="NG26" s="332">
        <f>'RIMS II Type II Employment'!NG26*VLOOKUP('Equation 4 Type II FTE'!$B26,'Equation 3 FTE Conversion'!$B$10:$E$32,4,FALSE)</f>
        <v>0.41329230769230763</v>
      </c>
      <c r="NH26" s="378">
        <f>'RIMS II Type II Employment'!NH26*VLOOKUP('Equation 4 Type II FTE'!$B26,'Equation 3 FTE Conversion'!$B$10:$E$32,4,FALSE)</f>
        <v>0.19198786265637474</v>
      </c>
      <c r="NI26" s="332">
        <f>'RIMS II Type II Employment'!NI26*VLOOKUP('Equation 4 Type II FTE'!$B26,'Equation 3 FTE Conversion'!$B$10:$E$32,4,FALSE)</f>
        <v>0.12316539792387543</v>
      </c>
      <c r="NJ26" s="334">
        <f>'RIMS II Type II Employment'!NJ26*VLOOKUP('Equation 4 Type II FTE'!$B26,'Equation 3 FTE Conversion'!$B$10:$E$32,4,FALSE)</f>
        <v>0.27725621506521159</v>
      </c>
    </row>
    <row r="27" spans="2:374" x14ac:dyDescent="0.3">
      <c r="B27" s="83" t="s">
        <v>571</v>
      </c>
      <c r="C27" s="25">
        <f>'RIMS II Type II Employment'!C27*VLOOKUP('Equation 4 Type II FTE'!$B27,'Equation 3 FTE Conversion'!$B$10:$E$32,4,FALSE)</f>
        <v>0.40676948042426314</v>
      </c>
      <c r="D27" s="25">
        <f>'RIMS II Type II Employment'!D27*VLOOKUP('Equation 4 Type II FTE'!$B27,'Equation 3 FTE Conversion'!$B$10:$E$32,4,FALSE)</f>
        <v>0.48005717777017454</v>
      </c>
      <c r="E27" s="25">
        <f>'RIMS II Type II Employment'!E27*VLOOKUP('Equation 4 Type II FTE'!$B27,'Equation 3 FTE Conversion'!$B$10:$E$32,4,FALSE)</f>
        <v>0.48979852387702238</v>
      </c>
      <c r="F27" s="25">
        <f>'RIMS II Type II Employment'!F27*VLOOKUP('Equation 4 Type II FTE'!$B27,'Equation 3 FTE Conversion'!$B$10:$E$32,4,FALSE)</f>
        <v>0.6654158756537466</v>
      </c>
      <c r="G27" s="25">
        <f>'RIMS II Type II Employment'!G27*VLOOKUP('Equation 4 Type II FTE'!$B27,'Equation 3 FTE Conversion'!$B$10:$E$32,4,FALSE)</f>
        <v>0.47377537514052498</v>
      </c>
      <c r="H27" s="25">
        <f>'RIMS II Type II Employment'!H27*VLOOKUP('Equation 4 Type II FTE'!$B27,'Equation 3 FTE Conversion'!$B$10:$E$32,4,FALSE)</f>
        <v>0.3911104941590498</v>
      </c>
      <c r="I27" s="25">
        <f>'RIMS II Type II Employment'!I27*VLOOKUP('Equation 4 Type II FTE'!$B27,'Equation 3 FTE Conversion'!$B$10:$E$32,4,FALSE)</f>
        <v>0.32419564006060908</v>
      </c>
      <c r="J27" s="25">
        <f>'RIMS II Type II Employment'!J27*VLOOKUP('Equation 4 Type II FTE'!$B27,'Equation 3 FTE Conversion'!$B$10:$E$32,4,FALSE)</f>
        <v>0.38528389461850532</v>
      </c>
      <c r="K27" s="25">
        <f>'RIMS II Type II Employment'!K27*VLOOKUP('Equation 4 Type II FTE'!$B27,'Equation 3 FTE Conversion'!$B$10:$E$32,4,FALSE)</f>
        <v>0.33129680825064767</v>
      </c>
      <c r="L27" s="25">
        <f>'RIMS II Type II Employment'!L27*VLOOKUP('Equation 4 Type II FTE'!$B27,'Equation 3 FTE Conversion'!$B$10:$E$32,4,FALSE)</f>
        <v>0.67834364338432962</v>
      </c>
      <c r="M27" s="25">
        <f>'RIMS II Type II Employment'!M27*VLOOKUP('Equation 4 Type II FTE'!$B27,'Equation 3 FTE Conversion'!$B$10:$E$32,4,FALSE)</f>
        <v>0.39648189061048927</v>
      </c>
      <c r="N27" s="25">
        <f>'RIMS II Type II Employment'!N27*VLOOKUP('Equation 4 Type II FTE'!$B27,'Equation 3 FTE Conversion'!$B$10:$E$32,4,FALSE)</f>
        <v>0.78595365364876091</v>
      </c>
      <c r="O27" s="25">
        <f>'RIMS II Type II Employment'!O27*VLOOKUP('Equation 4 Type II FTE'!$B27,'Equation 3 FTE Conversion'!$B$10:$E$32,4,FALSE)</f>
        <v>0.40376514003616992</v>
      </c>
      <c r="P27" s="25">
        <f>'RIMS II Type II Employment'!P27*VLOOKUP('Equation 4 Type II FTE'!$B27,'Equation 3 FTE Conversion'!$B$10:$E$32,4,FALSE)</f>
        <v>0.29651929224302265</v>
      </c>
      <c r="Q27" s="25">
        <f>'RIMS II Type II Employment'!Q27*VLOOKUP('Equation 4 Type II FTE'!$B27,'Equation 3 FTE Conversion'!$B$10:$E$32,4,FALSE)</f>
        <v>0</v>
      </c>
      <c r="R27" s="25">
        <f>'RIMS II Type II Employment'!R27*VLOOKUP('Equation 4 Type II FTE'!$B27,'Equation 3 FTE Conversion'!$B$10:$E$32,4,FALSE)</f>
        <v>0.29488056112224453</v>
      </c>
      <c r="S27" s="25">
        <f>'RIMS II Type II Employment'!S27*VLOOKUP('Equation 4 Type II FTE'!$B27,'Equation 3 FTE Conversion'!$B$10:$E$32,4,FALSE)</f>
        <v>0.346773713280219</v>
      </c>
      <c r="T27" s="25">
        <f>'RIMS II Type II Employment'!T27*VLOOKUP('Equation 4 Type II FTE'!$B27,'Equation 3 FTE Conversion'!$B$10:$E$32,4,FALSE)</f>
        <v>0.35797170927220295</v>
      </c>
      <c r="U27" s="25">
        <f>'RIMS II Type II Employment'!U27*VLOOKUP('Equation 4 Type II FTE'!$B27,'Equation 3 FTE Conversion'!$B$10:$E$32,4,FALSE)</f>
        <v>0.44418717434869742</v>
      </c>
      <c r="V27" s="25">
        <f>'RIMS II Type II Employment'!V27*VLOOKUP('Equation 4 Type II FTE'!$B27,'Equation 3 FTE Conversion'!$B$10:$E$32,4,FALSE)</f>
        <v>0.49990403245515425</v>
      </c>
      <c r="W27" s="25">
        <f>'RIMS II Type II Employment'!W27*VLOOKUP('Equation 4 Type II FTE'!$B27,'Equation 3 FTE Conversion'!$B$10:$E$32,4,FALSE)</f>
        <v>0.29269558629454034</v>
      </c>
      <c r="X27" s="25">
        <f>'RIMS II Type II Employment'!X27*VLOOKUP('Equation 4 Type II FTE'!$B27,'Equation 3 FTE Conversion'!$B$10:$E$32,4,FALSE)</f>
        <v>0.28832563663913191</v>
      </c>
      <c r="Y27" s="25">
        <f>'RIMS II Type II Employment'!Y27*VLOOKUP('Equation 4 Type II FTE'!$B27,'Equation 3 FTE Conversion'!$B$10:$E$32,4,FALSE)</f>
        <v>0.31035746615181581</v>
      </c>
      <c r="Z27" s="25">
        <f>'RIMS II Type II Employment'!Z27*VLOOKUP('Equation 4 Type II FTE'!$B27,'Equation 3 FTE Conversion'!$B$10:$E$32,4,FALSE)</f>
        <v>0.73824836991055276</v>
      </c>
      <c r="AA27" s="25">
        <f>'RIMS II Type II Employment'!AA27*VLOOKUP('Equation 4 Type II FTE'!$B27,'Equation 3 FTE Conversion'!$B$10:$E$32,4,FALSE)</f>
        <v>0.49680865144923991</v>
      </c>
      <c r="AB27" s="25">
        <f>'RIMS II Type II Employment'!AB27*VLOOKUP('Equation 4 Type II FTE'!$B27,'Equation 3 FTE Conversion'!$B$10:$E$32,4,FALSE)</f>
        <v>0.69655176694853127</v>
      </c>
      <c r="AC27" s="25">
        <f>'RIMS II Type II Employment'!AC27*VLOOKUP('Equation 4 Type II FTE'!$B27,'Equation 3 FTE Conversion'!$B$10:$E$32,4,FALSE)</f>
        <v>0.48388088371865684</v>
      </c>
      <c r="AD27" s="25">
        <f>'RIMS II Type II Employment'!AD27*VLOOKUP('Equation 4 Type II FTE'!$B27,'Equation 3 FTE Conversion'!$B$10:$E$32,4,FALSE)</f>
        <v>0.35715234371181387</v>
      </c>
      <c r="AE27" s="25">
        <f>'RIMS II Type II Employment'!AE27*VLOOKUP('Equation 4 Type II FTE'!$B27,'Equation 3 FTE Conversion'!$B$10:$E$32,4,FALSE)</f>
        <v>0.35278239405640555</v>
      </c>
      <c r="AF27" s="25">
        <f>'RIMS II Type II Employment'!AF27*VLOOKUP('Equation 4 Type II FTE'!$B27,'Equation 3 FTE Conversion'!$B$10:$E$32,4,FALSE)</f>
        <v>0.39375067207585907</v>
      </c>
      <c r="AG27" s="25">
        <f>'RIMS II Type II Employment'!AG27*VLOOKUP('Equation 4 Type II FTE'!$B27,'Equation 3 FTE Conversion'!$B$10:$E$32,4,FALSE)</f>
        <v>0.38218851361259104</v>
      </c>
      <c r="AH27" s="25">
        <f>'RIMS II Type II Employment'!AH27*VLOOKUP('Equation 4 Type II FTE'!$B27,'Equation 3 FTE Conversion'!$B$10:$E$32,4,FALSE)</f>
        <v>0.44100075272496214</v>
      </c>
      <c r="AI27" s="25">
        <f>'RIMS II Type II Employment'!AI27*VLOOKUP('Equation 4 Type II FTE'!$B27,'Equation 3 FTE Conversion'!$B$10:$E$32,4,FALSE)</f>
        <v>0.3859211789432524</v>
      </c>
      <c r="AJ27" s="25">
        <f>'RIMS II Type II Employment'!AJ27*VLOOKUP('Equation 4 Type II FTE'!$B27,'Equation 3 FTE Conversion'!$B$10:$E$32,4,FALSE)</f>
        <v>0.33384594554963593</v>
      </c>
      <c r="AK27" s="25">
        <f>'RIMS II Type II Employment'!AK27*VLOOKUP('Equation 4 Type II FTE'!$B27,'Equation 3 FTE Conversion'!$B$10:$E$32,4,FALSE)</f>
        <v>0.41997037000830933</v>
      </c>
      <c r="AL27" s="25">
        <f>'RIMS II Type II Employment'!AL27*VLOOKUP('Equation 4 Type II FTE'!$B27,'Equation 3 FTE Conversion'!$B$10:$E$32,4,FALSE)</f>
        <v>0.41632874529546898</v>
      </c>
      <c r="AM27" s="25">
        <f>'RIMS II Type II Employment'!AM27*VLOOKUP('Equation 4 Type II FTE'!$B27,'Equation 3 FTE Conversion'!$B$10:$E$32,4,FALSE)</f>
        <v>0.45893575443570067</v>
      </c>
      <c r="AN27" s="25">
        <f>'RIMS II Type II Employment'!AN27*VLOOKUP('Equation 4 Type II FTE'!$B27,'Equation 3 FTE Conversion'!$B$10:$E$32,4,FALSE)</f>
        <v>0.29551784544699156</v>
      </c>
      <c r="AO27" s="25">
        <f>'RIMS II Type II Employment'!AO27*VLOOKUP('Equation 4 Type II FTE'!$B27,'Equation 3 FTE Conversion'!$B$10:$E$32,4,FALSE)</f>
        <v>0.25919263893640943</v>
      </c>
      <c r="AP27" s="25">
        <f>'RIMS II Type II Employment'!AP27*VLOOKUP('Equation 4 Type II FTE'!$B27,'Equation 3 FTE Conversion'!$B$10:$E$32,4,FALSE)</f>
        <v>0.45365539860208226</v>
      </c>
      <c r="AQ27" s="25">
        <f>'RIMS II Type II Employment'!AQ27*VLOOKUP('Equation 4 Type II FTE'!$B27,'Equation 3 FTE Conversion'!$B$10:$E$32,4,FALSE)</f>
        <v>0.32073609658341073</v>
      </c>
      <c r="AR27" s="25">
        <f>'RIMS II Type II Employment'!AR27*VLOOKUP('Equation 4 Type II FTE'!$B27,'Equation 3 FTE Conversion'!$B$10:$E$32,4,FALSE)</f>
        <v>0.35778962803656095</v>
      </c>
      <c r="AS27" s="25">
        <f>'RIMS II Type II Employment'!AS27*VLOOKUP('Equation 4 Type II FTE'!$B27,'Equation 3 FTE Conversion'!$B$10:$E$32,4,FALSE)</f>
        <v>0.33666820470208714</v>
      </c>
      <c r="AT27" s="25">
        <f>'RIMS II Type II Employment'!AT27*VLOOKUP('Equation 4 Type II FTE'!$B27,'Equation 3 FTE Conversion'!$B$10:$E$32,4,FALSE)</f>
        <v>0.31581990322107628</v>
      </c>
      <c r="AU27" s="25">
        <f>'RIMS II Type II Employment'!AU27*VLOOKUP('Equation 4 Type II FTE'!$B27,'Equation 3 FTE Conversion'!$B$10:$E$32,4,FALSE)</f>
        <v>0.289145002199521</v>
      </c>
      <c r="AV27" s="25">
        <f>'RIMS II Type II Employment'!AV27*VLOOKUP('Equation 4 Type II FTE'!$B27,'Equation 3 FTE Conversion'!$B$10:$E$32,4,FALSE)</f>
        <v>0.35341967838115257</v>
      </c>
      <c r="AW27" s="25">
        <f>'RIMS II Type II Employment'!AW27*VLOOKUP('Equation 4 Type II FTE'!$B27,'Equation 3 FTE Conversion'!$B$10:$E$32,4,FALSE)</f>
        <v>0.3112678723300259</v>
      </c>
      <c r="AX27" s="25">
        <f>'RIMS II Type II Employment'!AX27*VLOOKUP('Equation 4 Type II FTE'!$B27,'Equation 3 FTE Conversion'!$B$10:$E$32,4,FALSE)</f>
        <v>0.31308868468644607</v>
      </c>
      <c r="AY27" s="25">
        <f>'RIMS II Type II Employment'!AY27*VLOOKUP('Equation 4 Type II FTE'!$B27,'Equation 3 FTE Conversion'!$B$10:$E$32,4,FALSE)</f>
        <v>0.25491372989882205</v>
      </c>
      <c r="AZ27" s="25">
        <f>'RIMS II Type II Employment'!AZ27*VLOOKUP('Equation 4 Type II FTE'!$B27,'Equation 3 FTE Conversion'!$B$10:$E$32,4,FALSE)</f>
        <v>0.27612619385111692</v>
      </c>
      <c r="BA27" s="25">
        <f>'RIMS II Type II Employment'!BA27*VLOOKUP('Equation 4 Type II FTE'!$B27,'Equation 3 FTE Conversion'!$B$10:$E$32,4,FALSE)</f>
        <v>0.29041957084901515</v>
      </c>
      <c r="BB27" s="25">
        <f>'RIMS II Type II Employment'!BB27*VLOOKUP('Equation 4 Type II FTE'!$B27,'Equation 3 FTE Conversion'!$B$10:$E$32,4,FALSE)</f>
        <v>0.38018562002052891</v>
      </c>
      <c r="BC27" s="25">
        <f>'RIMS II Type II Employment'!BC27*VLOOKUP('Equation 4 Type II FTE'!$B27,'Equation 3 FTE Conversion'!$B$10:$E$32,4,FALSE)</f>
        <v>0.40886341463414638</v>
      </c>
      <c r="BD27" s="25">
        <f>'RIMS II Type II Employment'!BD27*VLOOKUP('Equation 4 Type II FTE'!$B27,'Equation 3 FTE Conversion'!$B$10:$E$32,4,FALSE)</f>
        <v>0.29142101764504619</v>
      </c>
      <c r="BE27" s="25">
        <f>'RIMS II Type II Employment'!BE27*VLOOKUP('Equation 4 Type II FTE'!$B27,'Equation 3 FTE Conversion'!$B$10:$E$32,4,FALSE)</f>
        <v>0.37235612688792219</v>
      </c>
      <c r="BF27" s="25">
        <f>'RIMS II Type II Employment'!BF27*VLOOKUP('Equation 4 Type II FTE'!$B27,'Equation 3 FTE Conversion'!$B$10:$E$32,4,FALSE)</f>
        <v>0.36616536487609369</v>
      </c>
      <c r="BG27" s="25">
        <f>'RIMS II Type II Employment'!BG27*VLOOKUP('Equation 4 Type II FTE'!$B27,'Equation 3 FTE Conversion'!$B$10:$E$32,4,FALSE)</f>
        <v>0.45374643921990326</v>
      </c>
      <c r="BH27" s="25">
        <f>'RIMS II Type II Employment'!BH27*VLOOKUP('Equation 4 Type II FTE'!$B27,'Equation 3 FTE Conversion'!$B$10:$E$32,4,FALSE)</f>
        <v>0.39830270296690945</v>
      </c>
      <c r="BI27" s="25">
        <f>'RIMS II Type II Employment'!BI27*VLOOKUP('Equation 4 Type II FTE'!$B27,'Equation 3 FTE Conversion'!$B$10:$E$32,4,FALSE)</f>
        <v>0.4548389266337553</v>
      </c>
      <c r="BJ27" s="25">
        <f>'RIMS II Type II Employment'!BJ27*VLOOKUP('Equation 4 Type II FTE'!$B27,'Equation 3 FTE Conversion'!$B$10:$E$32,4,FALSE)</f>
        <v>0.39948623099858255</v>
      </c>
      <c r="BK27" s="25">
        <f>'RIMS II Type II Employment'!BK27*VLOOKUP('Equation 4 Type II FTE'!$B27,'Equation 3 FTE Conversion'!$B$10:$E$32,4,FALSE)</f>
        <v>0.35651505938706685</v>
      </c>
      <c r="BL27" s="25">
        <f>'RIMS II Type II Employment'!BL27*VLOOKUP('Equation 4 Type II FTE'!$B27,'Equation 3 FTE Conversion'!$B$10:$E$32,4,FALSE)</f>
        <v>0.30189068869446212</v>
      </c>
      <c r="BM27" s="25">
        <f>'RIMS II Type II Employment'!BM27*VLOOKUP('Equation 4 Type II FTE'!$B27,'Equation 3 FTE Conversion'!$B$10:$E$32,4,FALSE)</f>
        <v>0.36097604966029623</v>
      </c>
      <c r="BN27" s="25">
        <f>'RIMS II Type II Employment'!BN27*VLOOKUP('Equation 4 Type II FTE'!$B27,'Equation 3 FTE Conversion'!$B$10:$E$32,4,FALSE)</f>
        <v>0.40513074930348503</v>
      </c>
      <c r="BO27" s="25">
        <f>'RIMS II Type II Employment'!BO27*VLOOKUP('Equation 4 Type II FTE'!$B27,'Equation 3 FTE Conversion'!$B$10:$E$32,4,FALSE)</f>
        <v>0.57947353243071509</v>
      </c>
      <c r="BP27" s="25">
        <f>'RIMS II Type II Employment'!BP27*VLOOKUP('Equation 4 Type II FTE'!$B27,'Equation 3 FTE Conversion'!$B$10:$E$32,4,FALSE)</f>
        <v>0.32028089349430572</v>
      </c>
      <c r="BQ27" s="25">
        <f>'RIMS II Type II Employment'!BQ27*VLOOKUP('Equation 4 Type II FTE'!$B27,'Equation 3 FTE Conversion'!$B$10:$E$32,4,FALSE)</f>
        <v>0.393386509604575</v>
      </c>
      <c r="BR27" s="25">
        <f>'RIMS II Type II Employment'!BR27*VLOOKUP('Equation 4 Type II FTE'!$B27,'Equation 3 FTE Conversion'!$B$10:$E$32,4,FALSE)</f>
        <v>0.31572886260325528</v>
      </c>
      <c r="BS27" s="25">
        <f>'RIMS II Type II Employment'!BS27*VLOOKUP('Equation 4 Type II FTE'!$B27,'Equation 3 FTE Conversion'!$B$10:$E$32,4,FALSE)</f>
        <v>0.37108155823842809</v>
      </c>
      <c r="BT27" s="25">
        <f>'RIMS II Type II Employment'!BT27*VLOOKUP('Equation 4 Type II FTE'!$B27,'Equation 3 FTE Conversion'!$B$10:$E$32,4,FALSE)</f>
        <v>0.41204983625788166</v>
      </c>
      <c r="BU27" s="25">
        <f>'RIMS II Type II Employment'!BU27*VLOOKUP('Equation 4 Type II FTE'!$B27,'Equation 3 FTE Conversion'!$B$10:$E$32,4,FALSE)</f>
        <v>0.36625640549391469</v>
      </c>
      <c r="BV27" s="25">
        <f>'RIMS II Type II Employment'!BV27*VLOOKUP('Equation 4 Type II FTE'!$B27,'Equation 3 FTE Conversion'!$B$10:$E$32,4,FALSE)</f>
        <v>0.37208300503445918</v>
      </c>
      <c r="BW27" s="25">
        <f>'RIMS II Type II Employment'!BW27*VLOOKUP('Equation 4 Type II FTE'!$B27,'Equation 3 FTE Conversion'!$B$10:$E$32,4,FALSE)</f>
        <v>0.41505417664597494</v>
      </c>
      <c r="BX27" s="25">
        <f>'RIMS II Type II Employment'!BX27*VLOOKUP('Equation 4 Type II FTE'!$B27,'Equation 3 FTE Conversion'!$B$10:$E$32,4,FALSE)</f>
        <v>0.30771728823500666</v>
      </c>
      <c r="BY27" s="25">
        <f>'RIMS II Type II Employment'!BY27*VLOOKUP('Equation 4 Type II FTE'!$B27,'Equation 3 FTE Conversion'!$B$10:$E$32,4,FALSE)</f>
        <v>0.29788490151033775</v>
      </c>
      <c r="BZ27" s="25">
        <f>'RIMS II Type II Employment'!BZ27*VLOOKUP('Equation 4 Type II FTE'!$B27,'Equation 3 FTE Conversion'!$B$10:$E$32,4,FALSE)</f>
        <v>0.29305974876582436</v>
      </c>
      <c r="CA27" s="25">
        <f>'RIMS II Type II Employment'!CA27*VLOOKUP('Equation 4 Type II FTE'!$B27,'Equation 3 FTE Conversion'!$B$10:$E$32,4,FALSE)</f>
        <v>0.42707153819834798</v>
      </c>
      <c r="CB27" s="25">
        <f>'RIMS II Type II Employment'!CB27*VLOOKUP('Equation 4 Type II FTE'!$B27,'Equation 3 FTE Conversion'!$B$10:$E$32,4,FALSE)</f>
        <v>0.40786196783811529</v>
      </c>
      <c r="CC27" s="25">
        <f>'RIMS II Type II Employment'!CC27*VLOOKUP('Equation 4 Type II FTE'!$B27,'Equation 3 FTE Conversion'!$B$10:$E$32,4,FALSE)</f>
        <v>0.38546597585414732</v>
      </c>
      <c r="CD27" s="25">
        <f>'RIMS II Type II Employment'!CD27*VLOOKUP('Equation 4 Type II FTE'!$B27,'Equation 3 FTE Conversion'!$B$10:$E$32,4,FALSE)</f>
        <v>0.63464414683024595</v>
      </c>
      <c r="CE27" s="25">
        <f>'RIMS II Type II Employment'!CE27*VLOOKUP('Equation 4 Type II FTE'!$B27,'Equation 3 FTE Conversion'!$B$10:$E$32,4,FALSE)</f>
        <v>0.46840397868908545</v>
      </c>
      <c r="CF27" s="25">
        <f>'RIMS II Type II Employment'!CF27*VLOOKUP('Equation 4 Type II FTE'!$B27,'Equation 3 FTE Conversion'!$B$10:$E$32,4,FALSE)</f>
        <v>0.38674054450364148</v>
      </c>
      <c r="CG27" s="25">
        <f>'RIMS II Type II Employment'!CG27*VLOOKUP('Equation 4 Type II FTE'!$B27,'Equation 3 FTE Conversion'!$B$10:$E$32,4,FALSE)</f>
        <v>0.36124917151375924</v>
      </c>
      <c r="CH27" s="25">
        <f>'RIMS II Type II Employment'!CH27*VLOOKUP('Equation 4 Type II FTE'!$B27,'Equation 3 FTE Conversion'!$B$10:$E$32,4,FALSE)</f>
        <v>0.30016091695586294</v>
      </c>
      <c r="CI27" s="25">
        <f>'RIMS II Type II Employment'!CI27*VLOOKUP('Equation 4 Type II FTE'!$B27,'Equation 3 FTE Conversion'!$B$10:$E$32,4,FALSE)</f>
        <v>0.37526942665819446</v>
      </c>
      <c r="CJ27" s="25">
        <f>'RIMS II Type II Employment'!CJ27*VLOOKUP('Equation 4 Type II FTE'!$B27,'Equation 3 FTE Conversion'!$B$10:$E$32,4,FALSE)</f>
        <v>0.54715411310425732</v>
      </c>
      <c r="CK27" s="25">
        <f>'RIMS II Type II Employment'!CK27*VLOOKUP('Equation 4 Type II FTE'!$B27,'Equation 3 FTE Conversion'!$B$10:$E$32,4,FALSE)</f>
        <v>0.64966584877071221</v>
      </c>
      <c r="CL27" s="25">
        <f>'RIMS II Type II Employment'!CL27*VLOOKUP('Equation 4 Type II FTE'!$B27,'Equation 3 FTE Conversion'!$B$10:$E$32,4,FALSE)</f>
        <v>0.43499207194877565</v>
      </c>
      <c r="CM27" s="25">
        <f>'RIMS II Type II Employment'!CM27*VLOOKUP('Equation 4 Type II FTE'!$B27,'Equation 3 FTE Conversion'!$B$10:$E$32,4,FALSE)</f>
        <v>0.45447476416247129</v>
      </c>
      <c r="CN27" s="25">
        <f>'RIMS II Type II Employment'!CN27*VLOOKUP('Equation 4 Type II FTE'!$B27,'Equation 3 FTE Conversion'!$B$10:$E$32,4,FALSE)</f>
        <v>0.32829246786255439</v>
      </c>
      <c r="CO27" s="25">
        <f>'RIMS II Type II Employment'!CO27*VLOOKUP('Equation 4 Type II FTE'!$B27,'Equation 3 FTE Conversion'!$B$10:$E$32,4,FALSE)</f>
        <v>0.35751650618309794</v>
      </c>
      <c r="CP27" s="25">
        <f>'RIMS II Type II Employment'!CP27*VLOOKUP('Equation 4 Type II FTE'!$B27,'Equation 3 FTE Conversion'!$B$10:$E$32,4,FALSE)</f>
        <v>0.35596881568014083</v>
      </c>
      <c r="CQ27" s="25">
        <f>'RIMS II Type II Employment'!CQ27*VLOOKUP('Equation 4 Type II FTE'!$B27,'Equation 3 FTE Conversion'!$B$10:$E$32,4,FALSE)</f>
        <v>0.31846008113788554</v>
      </c>
      <c r="CR27" s="25">
        <f>'RIMS II Type II Employment'!CR27*VLOOKUP('Equation 4 Type II FTE'!$B27,'Equation 3 FTE Conversion'!$B$10:$E$32,4,FALSE)</f>
        <v>0.31290660345080407</v>
      </c>
      <c r="CS27" s="25">
        <f>'RIMS II Type II Employment'!CS27*VLOOKUP('Equation 4 Type II FTE'!$B27,'Equation 3 FTE Conversion'!$B$10:$E$32,4,FALSE)</f>
        <v>0.31581990322107628</v>
      </c>
      <c r="CT27" s="25">
        <f>'RIMS II Type II Employment'!CT27*VLOOKUP('Equation 4 Type II FTE'!$B27,'Equation 3 FTE Conversion'!$B$10:$E$32,4,FALSE)</f>
        <v>0.30680688205679657</v>
      </c>
      <c r="CU27" s="25">
        <f>'RIMS II Type II Employment'!CU27*VLOOKUP('Equation 4 Type II FTE'!$B27,'Equation 3 FTE Conversion'!$B$10:$E$32,4,FALSE)</f>
        <v>0.29178518011633026</v>
      </c>
      <c r="CV27" s="25">
        <f>'RIMS II Type II Employment'!CV27*VLOOKUP('Equation 4 Type II FTE'!$B27,'Equation 3 FTE Conversion'!$B$10:$E$32,4,FALSE)</f>
        <v>0.42861922870130509</v>
      </c>
      <c r="CW27" s="25">
        <f>'RIMS II Type II Employment'!CW27*VLOOKUP('Equation 4 Type II FTE'!$B27,'Equation 3 FTE Conversion'!$B$10:$E$32,4,FALSE)</f>
        <v>0.43553831565570167</v>
      </c>
      <c r="CX27" s="25">
        <f>'RIMS II Type II Employment'!CX27*VLOOKUP('Equation 4 Type II FTE'!$B27,'Equation 3 FTE Conversion'!$B$10:$E$32,4,FALSE)</f>
        <v>0.3417664793000636</v>
      </c>
      <c r="CY27" s="25">
        <f>'RIMS II Type II Employment'!CY27*VLOOKUP('Equation 4 Type II FTE'!$B27,'Equation 3 FTE Conversion'!$B$10:$E$32,4,FALSE)</f>
        <v>0.42215534483601352</v>
      </c>
      <c r="CZ27" s="25">
        <f>'RIMS II Type II Employment'!CZ27*VLOOKUP('Equation 4 Type II FTE'!$B27,'Equation 3 FTE Conversion'!$B$10:$E$32,4,FALSE)</f>
        <v>0.6801644557407498</v>
      </c>
      <c r="DA27" s="25">
        <f>'RIMS II Type II Employment'!DA27*VLOOKUP('Equation 4 Type II FTE'!$B27,'Equation 3 FTE Conversion'!$B$10:$E$32,4,FALSE)</f>
        <v>0.63956034019258035</v>
      </c>
      <c r="DB27" s="25">
        <f>'RIMS II Type II Employment'!DB27*VLOOKUP('Equation 4 Type II FTE'!$B27,'Equation 3 FTE Conversion'!$B$10:$E$32,4,FALSE)</f>
        <v>0.4130512830539127</v>
      </c>
      <c r="DC27" s="25">
        <f>'RIMS II Type II Employment'!DC27*VLOOKUP('Equation 4 Type II FTE'!$B27,'Equation 3 FTE Conversion'!$B$10:$E$32,4,FALSE)</f>
        <v>0.50855289114814994</v>
      </c>
      <c r="DD27" s="25">
        <f>'RIMS II Type II Employment'!DD27*VLOOKUP('Equation 4 Type II FTE'!$B27,'Equation 3 FTE Conversion'!$B$10:$E$32,4,FALSE)</f>
        <v>0.38082290434527594</v>
      </c>
      <c r="DE27" s="25">
        <f>'RIMS II Type II Employment'!DE27*VLOOKUP('Equation 4 Type II FTE'!$B27,'Equation 3 FTE Conversion'!$B$10:$E$32,4,FALSE)</f>
        <v>0.67552138423187846</v>
      </c>
      <c r="DF27" s="25">
        <f>'RIMS II Type II Employment'!DF27*VLOOKUP('Equation 4 Type II FTE'!$B27,'Equation 3 FTE Conversion'!$B$10:$E$32,4,FALSE)</f>
        <v>0.48643002101764504</v>
      </c>
      <c r="DG27" s="25">
        <f>'RIMS II Type II Employment'!DG27*VLOOKUP('Equation 4 Type II FTE'!$B27,'Equation 3 FTE Conversion'!$B$10:$E$32,4,FALSE)</f>
        <v>0.45802534825749058</v>
      </c>
      <c r="DH27" s="25">
        <f>'RIMS II Type II Employment'!DH27*VLOOKUP('Equation 4 Type II FTE'!$B27,'Equation 3 FTE Conversion'!$B$10:$E$32,4,FALSE)</f>
        <v>0.64766295517865002</v>
      </c>
      <c r="DI27" s="25">
        <f>'RIMS II Type II Employment'!DI27*VLOOKUP('Equation 4 Type II FTE'!$B27,'Equation 3 FTE Conversion'!$B$10:$E$32,4,FALSE)</f>
        <v>0.31299764406862507</v>
      </c>
      <c r="DJ27" s="25">
        <f>'RIMS II Type II Employment'!DJ27*VLOOKUP('Equation 4 Type II FTE'!$B27,'Equation 3 FTE Conversion'!$B$10:$E$32,4,FALSE)</f>
        <v>0.45001377388924196</v>
      </c>
      <c r="DK27" s="25">
        <f>'RIMS II Type II Employment'!DK27*VLOOKUP('Equation 4 Type II FTE'!$B27,'Equation 3 FTE Conversion'!$B$10:$E$32,4,FALSE)</f>
        <v>0.70920641282565133</v>
      </c>
      <c r="DL27" s="25">
        <f>'RIMS II Type II Employment'!DL27*VLOOKUP('Equation 4 Type II FTE'!$B27,'Equation 3 FTE Conversion'!$B$10:$E$32,4,FALSE)</f>
        <v>0.75345215308666114</v>
      </c>
      <c r="DM27" s="25">
        <f>'RIMS II Type II Employment'!DM27*VLOOKUP('Equation 4 Type II FTE'!$B27,'Equation 3 FTE Conversion'!$B$10:$E$32,4,FALSE)</f>
        <v>0.23916370301578768</v>
      </c>
      <c r="DN27" s="25">
        <f>'RIMS II Type II Employment'!DN27*VLOOKUP('Equation 4 Type II FTE'!$B27,'Equation 3 FTE Conversion'!$B$10:$E$32,4,FALSE)</f>
        <v>0.54633474754386824</v>
      </c>
      <c r="DO27" s="25">
        <f>'RIMS II Type II Employment'!DO27*VLOOKUP('Equation 4 Type II FTE'!$B27,'Equation 3 FTE Conversion'!$B$10:$E$32,4,FALSE)</f>
        <v>0.36425351190185251</v>
      </c>
      <c r="DP27" s="25">
        <f>'RIMS II Type II Employment'!DP27*VLOOKUP('Equation 4 Type II FTE'!$B27,'Equation 3 FTE Conversion'!$B$10:$E$32,4,FALSE)</f>
        <v>0.42925651302605211</v>
      </c>
      <c r="DQ27" s="25">
        <f>'RIMS II Type II Employment'!DQ27*VLOOKUP('Equation 4 Type II FTE'!$B27,'Equation 3 FTE Conversion'!$B$10:$E$32,4,FALSE)</f>
        <v>0.38464661029375824</v>
      </c>
      <c r="DR27" s="25">
        <f>'RIMS II Type II Employment'!DR27*VLOOKUP('Equation 4 Type II FTE'!$B27,'Equation 3 FTE Conversion'!$B$10:$E$32,4,FALSE)</f>
        <v>0.58739406618114276</v>
      </c>
      <c r="DS27" s="25">
        <f>'RIMS II Type II Employment'!DS27*VLOOKUP('Equation 4 Type II FTE'!$B27,'Equation 3 FTE Conversion'!$B$10:$E$32,4,FALSE)</f>
        <v>0.41660186714893205</v>
      </c>
      <c r="DT27" s="25">
        <f>'RIMS II Type II Employment'!DT27*VLOOKUP('Equation 4 Type II FTE'!$B27,'Equation 3 FTE Conversion'!$B$10:$E$32,4,FALSE)</f>
        <v>0.47468578131873501</v>
      </c>
      <c r="DU27" s="25">
        <f>'RIMS II Type II Employment'!DU27*VLOOKUP('Equation 4 Type II FTE'!$B27,'Equation 3 FTE Conversion'!$B$10:$E$32,4,FALSE)</f>
        <v>0.38255267608387511</v>
      </c>
      <c r="DV27" s="25">
        <f>'RIMS II Type II Employment'!DV27*VLOOKUP('Equation 4 Type II FTE'!$B27,'Equation 3 FTE Conversion'!$B$10:$E$32,4,FALSE)</f>
        <v>0.36015668409990714</v>
      </c>
      <c r="DW27" s="25">
        <f>'RIMS II Type II Employment'!DW27*VLOOKUP('Equation 4 Type II FTE'!$B27,'Equation 3 FTE Conversion'!$B$10:$E$32,4,FALSE)</f>
        <v>0.28741523046092182</v>
      </c>
      <c r="DX27" s="25">
        <f>'RIMS II Type II Employment'!DX27*VLOOKUP('Equation 4 Type II FTE'!$B27,'Equation 3 FTE Conversion'!$B$10:$E$32,4,FALSE)</f>
        <v>0.38755991006403057</v>
      </c>
      <c r="DY27" s="25">
        <f>'RIMS II Type II Employment'!DY27*VLOOKUP('Equation 4 Type II FTE'!$B27,'Equation 3 FTE Conversion'!$B$10:$E$32,4,FALSE)</f>
        <v>0.33739652964465516</v>
      </c>
      <c r="DZ27" s="25">
        <f>'RIMS II Type II Employment'!DZ27*VLOOKUP('Equation 4 Type II FTE'!$B27,'Equation 3 FTE Conversion'!$B$10:$E$32,4,FALSE)</f>
        <v>0.37308445183049027</v>
      </c>
      <c r="EA27" s="25">
        <f>'RIMS II Type II Employment'!EA27*VLOOKUP('Equation 4 Type II FTE'!$B27,'Equation 3 FTE Conversion'!$B$10:$E$32,4,FALSE)</f>
        <v>0.49516992032846185</v>
      </c>
      <c r="EB27" s="25">
        <f>'RIMS II Type II Employment'!EB27*VLOOKUP('Equation 4 Type II FTE'!$B27,'Equation 3 FTE Conversion'!$B$10:$E$32,4,FALSE)</f>
        <v>0.26656692897991108</v>
      </c>
      <c r="EC27" s="25">
        <f>'RIMS II Type II Employment'!EC27*VLOOKUP('Equation 4 Type II FTE'!$B27,'Equation 3 FTE Conversion'!$B$10:$E$32,4,FALSE)</f>
        <v>0.34659163204457694</v>
      </c>
      <c r="ED27" s="25">
        <f>'RIMS II Type II Employment'!ED27*VLOOKUP('Equation 4 Type II FTE'!$B27,'Equation 3 FTE Conversion'!$B$10:$E$32,4,FALSE)</f>
        <v>0.2881435554034899</v>
      </c>
      <c r="EE27" s="25">
        <f>'RIMS II Type II Employment'!EE27*VLOOKUP('Equation 4 Type II FTE'!$B27,'Equation 3 FTE Conversion'!$B$10:$E$32,4,FALSE)</f>
        <v>0.33430114863874094</v>
      </c>
      <c r="EF27" s="25">
        <f>'RIMS II Type II Employment'!EF27*VLOOKUP('Equation 4 Type II FTE'!$B27,'Equation 3 FTE Conversion'!$B$10:$E$32,4,FALSE)</f>
        <v>0.30207276993010412</v>
      </c>
      <c r="EG27" s="25">
        <f>'RIMS II Type II Employment'!EG27*VLOOKUP('Equation 4 Type II FTE'!$B27,'Equation 3 FTE Conversion'!$B$10:$E$32,4,FALSE)</f>
        <v>0.42488656337064373</v>
      </c>
      <c r="EH27" s="25">
        <f>'RIMS II Type II Employment'!EH27*VLOOKUP('Equation 4 Type II FTE'!$B27,'Equation 3 FTE Conversion'!$B$10:$E$32,4,FALSE)</f>
        <v>0.26010304511461951</v>
      </c>
      <c r="EI27" s="25">
        <f>'RIMS II Type II Employment'!EI27*VLOOKUP('Equation 4 Type II FTE'!$B27,'Equation 3 FTE Conversion'!$B$10:$E$32,4,FALSE)</f>
        <v>0.26565652280170099</v>
      </c>
      <c r="EJ27" s="25">
        <f>'RIMS II Type II Employment'!EJ27*VLOOKUP('Equation 4 Type II FTE'!$B27,'Equation 3 FTE Conversion'!$B$10:$E$32,4,FALSE)</f>
        <v>0.27585307199765385</v>
      </c>
      <c r="EK27" s="25">
        <f>'RIMS II Type II Employment'!EK27*VLOOKUP('Equation 4 Type II FTE'!$B27,'Equation 3 FTE Conversion'!$B$10:$E$32,4,FALSE)</f>
        <v>0.40640531795297918</v>
      </c>
      <c r="EL27" s="25">
        <f>'RIMS II Type II Employment'!EL27*VLOOKUP('Equation 4 Type II FTE'!$B27,'Equation 3 FTE Conversion'!$B$10:$E$32,4,FALSE)</f>
        <v>0.34222168238916861</v>
      </c>
      <c r="EM27" s="25">
        <f>'RIMS II Type II Employment'!EM27*VLOOKUP('Equation 4 Type II FTE'!$B27,'Equation 3 FTE Conversion'!$B$10:$E$32,4,FALSE)</f>
        <v>0.33284449875360478</v>
      </c>
      <c r="EN27" s="25">
        <f>'RIMS II Type II Employment'!EN27*VLOOKUP('Equation 4 Type II FTE'!$B27,'Equation 3 FTE Conversion'!$B$10:$E$32,4,FALSE)</f>
        <v>0.31144995356566796</v>
      </c>
      <c r="EO27" s="25">
        <f>'RIMS II Type II Employment'!EO27*VLOOKUP('Equation 4 Type II FTE'!$B27,'Equation 3 FTE Conversion'!$B$10:$E$32,4,FALSE)</f>
        <v>0.34367833227430472</v>
      </c>
      <c r="EP27" s="25">
        <f>'RIMS II Type II Employment'!EP27*VLOOKUP('Equation 4 Type II FTE'!$B27,'Equation 3 FTE Conversion'!$B$10:$E$32,4,FALSE)</f>
        <v>0.35769858741873994</v>
      </c>
      <c r="EQ27" s="25">
        <f>'RIMS II Type II Employment'!EQ27*VLOOKUP('Equation 4 Type II FTE'!$B27,'Equation 3 FTE Conversion'!$B$10:$E$32,4,FALSE)</f>
        <v>0.34622746957329298</v>
      </c>
      <c r="ER27" s="25">
        <f>'RIMS II Type II Employment'!ER27*VLOOKUP('Equation 4 Type II FTE'!$B27,'Equation 3 FTE Conversion'!$B$10:$E$32,4,FALSE)</f>
        <v>0.33348178307835186</v>
      </c>
      <c r="ES27" s="25">
        <f>'RIMS II Type II Employment'!ES27*VLOOKUP('Equation 4 Type II FTE'!$B27,'Equation 3 FTE Conversion'!$B$10:$E$32,4,FALSE)</f>
        <v>0.30853665379539569</v>
      </c>
      <c r="ET27" s="25">
        <f>'RIMS II Type II Employment'!ET27*VLOOKUP('Equation 4 Type II FTE'!$B27,'Equation 3 FTE Conversion'!$B$10:$E$32,4,FALSE)</f>
        <v>0.33293553937142584</v>
      </c>
      <c r="EU27" s="25">
        <f>'RIMS II Type II Employment'!EU27*VLOOKUP('Equation 4 Type II FTE'!$B27,'Equation 3 FTE Conversion'!$B$10:$E$32,4,FALSE)</f>
        <v>0.3481393225475341</v>
      </c>
      <c r="EV27" s="25">
        <f>'RIMS II Type II Employment'!EV27*VLOOKUP('Equation 4 Type II FTE'!$B27,'Equation 3 FTE Conversion'!$B$10:$E$32,4,FALSE)</f>
        <v>0.32510604623881911</v>
      </c>
      <c r="EW27" s="25">
        <f>'RIMS II Type II Employment'!EW27*VLOOKUP('Equation 4 Type II FTE'!$B27,'Equation 3 FTE Conversion'!$B$10:$E$32,4,FALSE)</f>
        <v>0.28787043355002689</v>
      </c>
      <c r="EX27" s="25">
        <f>'RIMS II Type II Employment'!EX27*VLOOKUP('Equation 4 Type II FTE'!$B27,'Equation 3 FTE Conversion'!$B$10:$E$32,4,FALSE)</f>
        <v>0.39629980937484732</v>
      </c>
      <c r="EY27" s="25">
        <f>'RIMS II Type II Employment'!EY27*VLOOKUP('Equation 4 Type II FTE'!$B27,'Equation 3 FTE Conversion'!$B$10:$E$32,4,FALSE)</f>
        <v>0.67970925265164484</v>
      </c>
      <c r="EZ27" s="25">
        <f>'RIMS II Type II Employment'!EZ27*VLOOKUP('Equation 4 Type II FTE'!$B27,'Equation 3 FTE Conversion'!$B$10:$E$32,4,FALSE)</f>
        <v>0.52129857764309107</v>
      </c>
      <c r="FA27" s="25">
        <f>'RIMS II Type II Employment'!FA27*VLOOKUP('Equation 4 Type II FTE'!$B27,'Equation 3 FTE Conversion'!$B$10:$E$32,4,FALSE)</f>
        <v>0.323467315118041</v>
      </c>
      <c r="FB27" s="25">
        <f>'RIMS II Type II Employment'!FB27*VLOOKUP('Equation 4 Type II FTE'!$B27,'Equation 3 FTE Conversion'!$B$10:$E$32,4,FALSE)</f>
        <v>0.55498360623686405</v>
      </c>
      <c r="FC27" s="25">
        <f>'RIMS II Type II Employment'!FC27*VLOOKUP('Equation 4 Type II FTE'!$B27,'Equation 3 FTE Conversion'!$B$10:$E$32,4,FALSE)</f>
        <v>0.39994143408768762</v>
      </c>
      <c r="FD27" s="25">
        <f>'RIMS II Type II Employment'!FD27*VLOOKUP('Equation 4 Type II FTE'!$B27,'Equation 3 FTE Conversion'!$B$10:$E$32,4,FALSE)</f>
        <v>0.31172307541913097</v>
      </c>
      <c r="FE27" s="25">
        <f>'RIMS II Type II Employment'!FE27*VLOOKUP('Equation 4 Type II FTE'!$B27,'Equation 3 FTE Conversion'!$B$10:$E$32,4,FALSE)</f>
        <v>0.29906842954201091</v>
      </c>
      <c r="FF27" s="25">
        <f>'RIMS II Type II Employment'!FF27*VLOOKUP('Equation 4 Type II FTE'!$B27,'Equation 3 FTE Conversion'!$B$10:$E$32,4,FALSE)</f>
        <v>0.28595858057578571</v>
      </c>
      <c r="FG27" s="25">
        <f>'RIMS II Type II Employment'!FG27*VLOOKUP('Equation 4 Type II FTE'!$B27,'Equation 3 FTE Conversion'!$B$10:$E$32,4,FALSE)</f>
        <v>0.54952116916760352</v>
      </c>
      <c r="FH27" s="25">
        <f>'RIMS II Type II Employment'!FH27*VLOOKUP('Equation 4 Type II FTE'!$B27,'Equation 3 FTE Conversion'!$B$10:$E$32,4,FALSE)</f>
        <v>0.34977805366831222</v>
      </c>
      <c r="FI27" s="25">
        <f>'RIMS II Type II Employment'!FI27*VLOOKUP('Equation 4 Type II FTE'!$B27,'Equation 3 FTE Conversion'!$B$10:$E$32,4,FALSE)</f>
        <v>0.45920887628916368</v>
      </c>
      <c r="FJ27" s="25">
        <f>'RIMS II Type II Employment'!FJ27*VLOOKUP('Equation 4 Type II FTE'!$B27,'Equation 3 FTE Conversion'!$B$10:$E$32,4,FALSE)</f>
        <v>0.41377960799648078</v>
      </c>
      <c r="FK27" s="25">
        <f>'RIMS II Type II Employment'!FK27*VLOOKUP('Equation 4 Type II FTE'!$B27,'Equation 3 FTE Conversion'!$B$10:$E$32,4,FALSE)</f>
        <v>0.35706130309399287</v>
      </c>
      <c r="FL27" s="25">
        <f>'RIMS II Type II Employment'!FL27*VLOOKUP('Equation 4 Type II FTE'!$B27,'Equation 3 FTE Conversion'!$B$10:$E$32,4,FALSE)</f>
        <v>0.45429268292682928</v>
      </c>
      <c r="FM27" s="25">
        <f>'RIMS II Type II Employment'!FM27*VLOOKUP('Equation 4 Type II FTE'!$B27,'Equation 3 FTE Conversion'!$B$10:$E$32,4,FALSE)</f>
        <v>0.37900209198885576</v>
      </c>
      <c r="FN27" s="25">
        <f>'RIMS II Type II Employment'!FN27*VLOOKUP('Equation 4 Type II FTE'!$B27,'Equation 3 FTE Conversion'!$B$10:$E$32,4,FALSE)</f>
        <v>0.39265818466200697</v>
      </c>
      <c r="FO27" s="25">
        <f>'RIMS II Type II Employment'!FO27*VLOOKUP('Equation 4 Type II FTE'!$B27,'Equation 3 FTE Conversion'!$B$10:$E$32,4,FALSE)</f>
        <v>0.42625217263795889</v>
      </c>
      <c r="FP27" s="25">
        <f>'RIMS II Type II Employment'!FP27*VLOOKUP('Equation 4 Type II FTE'!$B27,'Equation 3 FTE Conversion'!$B$10:$E$32,4,FALSE)</f>
        <v>0.36989803020675499</v>
      </c>
      <c r="FQ27" s="25">
        <f>'RIMS II Type II Employment'!FQ27*VLOOKUP('Equation 4 Type II FTE'!$B27,'Equation 3 FTE Conversion'!$B$10:$E$32,4,FALSE)</f>
        <v>0.37299341121266927</v>
      </c>
      <c r="FR27" s="25">
        <f>'RIMS II Type II Employment'!FR27*VLOOKUP('Equation 4 Type II FTE'!$B27,'Equation 3 FTE Conversion'!$B$10:$E$32,4,FALSE)</f>
        <v>0.37900209198885576</v>
      </c>
      <c r="FS27" s="25">
        <f>'RIMS II Type II Employment'!FS27*VLOOKUP('Equation 4 Type II FTE'!$B27,'Equation 3 FTE Conversion'!$B$10:$E$32,4,FALSE)</f>
        <v>0.6583147074637079</v>
      </c>
      <c r="FT27" s="25">
        <f>'RIMS II Type II Employment'!FT27*VLOOKUP('Equation 4 Type II FTE'!$B27,'Equation 3 FTE Conversion'!$B$10:$E$32,4,FALSE)</f>
        <v>0.31254244097952005</v>
      </c>
      <c r="FU27" s="25">
        <f>'RIMS II Type II Employment'!FU27*VLOOKUP('Equation 4 Type II FTE'!$B27,'Equation 3 FTE Conversion'!$B$10:$E$32,4,FALSE)</f>
        <v>0.40194432767974975</v>
      </c>
      <c r="FV27" s="25">
        <f>'RIMS II Type II Employment'!FV27*VLOOKUP('Equation 4 Type II FTE'!$B27,'Equation 3 FTE Conversion'!$B$10:$E$32,4,FALSE)</f>
        <v>0.48797771152060221</v>
      </c>
      <c r="FW27" s="25">
        <f>'RIMS II Type II Employment'!FW27*VLOOKUP('Equation 4 Type II FTE'!$B27,'Equation 3 FTE Conversion'!$B$10:$E$32,4,FALSE)</f>
        <v>0.34895868810792313</v>
      </c>
      <c r="FX27" s="25">
        <f>'RIMS II Type II Employment'!FX27*VLOOKUP('Equation 4 Type II FTE'!$B27,'Equation 3 FTE Conversion'!$B$10:$E$32,4,FALSE)</f>
        <v>0.49444159538589377</v>
      </c>
      <c r="FY27" s="25">
        <f>'RIMS II Type II Employment'!FY27*VLOOKUP('Equation 4 Type II FTE'!$B27,'Equation 3 FTE Conversion'!$B$10:$E$32,4,FALSE)</f>
        <v>0.41587354220636397</v>
      </c>
      <c r="FZ27" s="25">
        <f>'RIMS II Type II Employment'!FZ27*VLOOKUP('Equation 4 Type II FTE'!$B27,'Equation 3 FTE Conversion'!$B$10:$E$32,4,FALSE)</f>
        <v>0.29815802336380082</v>
      </c>
      <c r="GA27" s="25">
        <f>'RIMS II Type II Employment'!GA27*VLOOKUP('Equation 4 Type II FTE'!$B27,'Equation 3 FTE Conversion'!$B$10:$E$32,4,FALSE)</f>
        <v>0.29997883572022094</v>
      </c>
      <c r="GB27" s="25">
        <f>'RIMS II Type II Employment'!GB27*VLOOKUP('Equation 4 Type II FTE'!$B27,'Equation 3 FTE Conversion'!$B$10:$E$32,4,FALSE)</f>
        <v>0.26556548218387999</v>
      </c>
      <c r="GC27" s="25">
        <f>'RIMS II Type II Employment'!GC27*VLOOKUP('Equation 4 Type II FTE'!$B27,'Equation 3 FTE Conversion'!$B$10:$E$32,4,FALSE)</f>
        <v>0.26693109145119509</v>
      </c>
      <c r="GD27" s="25">
        <f>'RIMS II Type II Employment'!GD27*VLOOKUP('Equation 4 Type II FTE'!$B27,'Equation 3 FTE Conversion'!$B$10:$E$32,4,FALSE)</f>
        <v>0.33147888948628967</v>
      </c>
      <c r="GE27" s="25">
        <f>'RIMS II Type II Employment'!GE27*VLOOKUP('Equation 4 Type II FTE'!$B27,'Equation 3 FTE Conversion'!$B$10:$E$32,4,FALSE)</f>
        <v>0.26174177623539763</v>
      </c>
      <c r="GF27" s="25">
        <f>'RIMS II Type II Employment'!GF27*VLOOKUP('Equation 4 Type II FTE'!$B27,'Equation 3 FTE Conversion'!$B$10:$E$32,4,FALSE)</f>
        <v>0.32273899017547292</v>
      </c>
      <c r="GG27" s="25">
        <f>'RIMS II Type II Employment'!GG27*VLOOKUP('Equation 4 Type II FTE'!$B27,'Equation 3 FTE Conversion'!$B$10:$E$32,4,FALSE)</f>
        <v>0.37526942665819446</v>
      </c>
      <c r="GH27" s="25">
        <f>'RIMS II Type II Employment'!GH27*VLOOKUP('Equation 4 Type II FTE'!$B27,'Equation 3 FTE Conversion'!$B$10:$E$32,4,FALSE)</f>
        <v>0.35533153135539369</v>
      </c>
      <c r="GI27" s="25">
        <f>'RIMS II Type II Employment'!GI27*VLOOKUP('Equation 4 Type II FTE'!$B27,'Equation 3 FTE Conversion'!$B$10:$E$32,4,FALSE)</f>
        <v>0.3910194535412288</v>
      </c>
      <c r="GJ27" s="25">
        <f>'RIMS II Type II Employment'!GJ27*VLOOKUP('Equation 4 Type II FTE'!$B27,'Equation 3 FTE Conversion'!$B$10:$E$32,4,FALSE)</f>
        <v>0.53877837626472458</v>
      </c>
      <c r="GK27" s="25">
        <f>'RIMS II Type II Employment'!GK27*VLOOKUP('Equation 4 Type II FTE'!$B27,'Equation 3 FTE Conversion'!$B$10:$E$32,4,FALSE)</f>
        <v>0.43326230021017648</v>
      </c>
      <c r="GL27" s="25">
        <f>'RIMS II Type II Employment'!GL27*VLOOKUP('Equation 4 Type II FTE'!$B27,'Equation 3 FTE Conversion'!$B$10:$E$32,4,FALSE)</f>
        <v>0.47641555305733418</v>
      </c>
      <c r="GM27" s="25">
        <f>'RIMS II Type II Employment'!GM27*VLOOKUP('Equation 4 Type II FTE'!$B27,'Equation 3 FTE Conversion'!$B$10:$E$32,4,FALSE)</f>
        <v>0.42261054792511854</v>
      </c>
      <c r="GN27" s="25">
        <f>'RIMS II Type II Employment'!GN27*VLOOKUP('Equation 4 Type II FTE'!$B27,'Equation 3 FTE Conversion'!$B$10:$E$32,4,FALSE)</f>
        <v>0.30826353194193268</v>
      </c>
      <c r="GO27" s="25">
        <f>'RIMS II Type II Employment'!GO27*VLOOKUP('Equation 4 Type II FTE'!$B27,'Equation 3 FTE Conversion'!$B$10:$E$32,4,FALSE)</f>
        <v>0.29233142382325628</v>
      </c>
      <c r="GP27" s="25">
        <f>'RIMS II Type II Employment'!GP27*VLOOKUP('Equation 4 Type II FTE'!$B27,'Equation 3 FTE Conversion'!$B$10:$E$32,4,FALSE)</f>
        <v>0.28996436775991008</v>
      </c>
      <c r="GQ27" s="25">
        <f>'RIMS II Type II Employment'!GQ27*VLOOKUP('Equation 4 Type II FTE'!$B27,'Equation 3 FTE Conversion'!$B$10:$E$32,4,FALSE)</f>
        <v>0.4631236228554671</v>
      </c>
      <c r="GR27" s="25">
        <f>'RIMS II Type II Employment'!GR27*VLOOKUP('Equation 4 Type II FTE'!$B27,'Equation 3 FTE Conversion'!$B$10:$E$32,4,FALSE)</f>
        <v>0.36306998387017941</v>
      </c>
      <c r="GS27" s="25">
        <f>'RIMS II Type II Employment'!GS27*VLOOKUP('Equation 4 Type II FTE'!$B27,'Equation 3 FTE Conversion'!$B$10:$E$32,4,FALSE)</f>
        <v>0.36543703993352561</v>
      </c>
      <c r="GT27" s="25">
        <f>'RIMS II Type II Employment'!GT27*VLOOKUP('Equation 4 Type II FTE'!$B27,'Equation 3 FTE Conversion'!$B$10:$E$32,4,FALSE)</f>
        <v>0.31190515665477297</v>
      </c>
      <c r="GU27" s="25">
        <f>'RIMS II Type II Employment'!GU27*VLOOKUP('Equation 4 Type II FTE'!$B27,'Equation 3 FTE Conversion'!$B$10:$E$32,4,FALSE)</f>
        <v>0.34021878879710643</v>
      </c>
      <c r="GV27" s="25">
        <f>'RIMS II Type II Employment'!GV27*VLOOKUP('Equation 4 Type II FTE'!$B27,'Equation 3 FTE Conversion'!$B$10:$E$32,4,FALSE)</f>
        <v>0.38064082310963393</v>
      </c>
      <c r="GW27" s="25">
        <f>'RIMS II Type II Employment'!GW27*VLOOKUP('Equation 4 Type II FTE'!$B27,'Equation 3 FTE Conversion'!$B$10:$E$32,4,FALSE)</f>
        <v>0.36407143066621045</v>
      </c>
      <c r="GX27" s="25">
        <f>'RIMS II Type II Employment'!GX27*VLOOKUP('Equation 4 Type II FTE'!$B27,'Equation 3 FTE Conversion'!$B$10:$E$32,4,FALSE)</f>
        <v>0.34768411945842909</v>
      </c>
      <c r="GY27" s="25">
        <f>'RIMS II Type II Employment'!GY27*VLOOKUP('Equation 4 Type II FTE'!$B27,'Equation 3 FTE Conversion'!$B$10:$E$32,4,FALSE)</f>
        <v>0.30034299819150501</v>
      </c>
      <c r="GZ27" s="25">
        <f>'RIMS II Type II Employment'!GZ27*VLOOKUP('Equation 4 Type II FTE'!$B27,'Equation 3 FTE Conversion'!$B$10:$E$32,4,FALSE)</f>
        <v>0.38983592550955576</v>
      </c>
      <c r="HA27" s="25">
        <f>'RIMS II Type II Employment'!HA27*VLOOKUP('Equation 4 Type II FTE'!$B27,'Equation 3 FTE Conversion'!$B$10:$E$32,4,FALSE)</f>
        <v>0.28878083972823698</v>
      </c>
      <c r="HB27" s="25">
        <f>'RIMS II Type II Employment'!HB27*VLOOKUP('Equation 4 Type II FTE'!$B27,'Equation 3 FTE Conversion'!$B$10:$E$32,4,FALSE)</f>
        <v>0.24171284031477591</v>
      </c>
      <c r="HC27" s="25">
        <f>'RIMS II Type II Employment'!HC27*VLOOKUP('Equation 4 Type II FTE'!$B27,'Equation 3 FTE Conversion'!$B$10:$E$32,4,FALSE)</f>
        <v>0.2843198494550076</v>
      </c>
      <c r="HD27" s="25">
        <f>'RIMS II Type II Employment'!HD27*VLOOKUP('Equation 4 Type II FTE'!$B27,'Equation 3 FTE Conversion'!$B$10:$E$32,4,FALSE)</f>
        <v>0.31991673102302165</v>
      </c>
      <c r="HE27" s="25">
        <f>'RIMS II Type II Employment'!HE27*VLOOKUP('Equation 4 Type II FTE'!$B27,'Equation 3 FTE Conversion'!$B$10:$E$32,4,FALSE)</f>
        <v>0.41141255193313458</v>
      </c>
      <c r="HF27" s="25">
        <f>'RIMS II Type II Employment'!HF27*VLOOKUP('Equation 4 Type II FTE'!$B27,'Equation 3 FTE Conversion'!$B$10:$E$32,4,FALSE)</f>
        <v>0.29142101764504619</v>
      </c>
      <c r="HG27" s="25">
        <f>'RIMS II Type II Employment'!HG27*VLOOKUP('Equation 4 Type II FTE'!$B27,'Equation 3 FTE Conversion'!$B$10:$E$32,4,FALSE)</f>
        <v>0.3848286915294003</v>
      </c>
      <c r="HH27" s="25">
        <f>'RIMS II Type II Employment'!HH27*VLOOKUP('Equation 4 Type II FTE'!$B27,'Equation 3 FTE Conversion'!$B$10:$E$32,4,FALSE)</f>
        <v>0.47377537514052498</v>
      </c>
      <c r="HI27" s="25">
        <f>'RIMS II Type II Employment'!HI27*VLOOKUP('Equation 4 Type II FTE'!$B27,'Equation 3 FTE Conversion'!$B$10:$E$32,4,FALSE)</f>
        <v>0.68098382130113888</v>
      </c>
      <c r="HJ27" s="25">
        <f>'RIMS II Type II Employment'!HJ27*VLOOKUP('Equation 4 Type II FTE'!$B27,'Equation 3 FTE Conversion'!$B$10:$E$32,4,FALSE)</f>
        <v>0.41678394838457405</v>
      </c>
      <c r="HK27" s="25">
        <f>'RIMS II Type II Employment'!HK27*VLOOKUP('Equation 4 Type II FTE'!$B27,'Equation 3 FTE Conversion'!$B$10:$E$32,4,FALSE)</f>
        <v>0</v>
      </c>
      <c r="HL27" s="25">
        <f>'RIMS II Type II Employment'!HL27*VLOOKUP('Equation 4 Type II FTE'!$B27,'Equation 3 FTE Conversion'!$B$10:$E$32,4,FALSE)</f>
        <v>0.30962914120924778</v>
      </c>
      <c r="HM27" s="25">
        <f>'RIMS II Type II Employment'!HM27*VLOOKUP('Equation 4 Type II FTE'!$B27,'Equation 3 FTE Conversion'!$B$10:$E$32,4,FALSE)</f>
        <v>0.33411906740309888</v>
      </c>
      <c r="HN27" s="25">
        <f>'RIMS II Type II Employment'!HN27*VLOOKUP('Equation 4 Type II FTE'!$B27,'Equation 3 FTE Conversion'!$B$10:$E$32,4,FALSE)</f>
        <v>0.30371150105088229</v>
      </c>
      <c r="HO27" s="25">
        <f>'RIMS II Type II Employment'!HO27*VLOOKUP('Equation 4 Type II FTE'!$B27,'Equation 3 FTE Conversion'!$B$10:$E$32,4,FALSE)</f>
        <v>0.31427221271811917</v>
      </c>
      <c r="HP27" s="25">
        <f>'RIMS II Type II Employment'!HP27*VLOOKUP('Equation 4 Type II FTE'!$B27,'Equation 3 FTE Conversion'!$B$10:$E$32,4,FALSE)</f>
        <v>0.32292107141111492</v>
      </c>
      <c r="HQ27" s="25">
        <f>'RIMS II Type II Employment'!HQ27*VLOOKUP('Equation 4 Type II FTE'!$B27,'Equation 3 FTE Conversion'!$B$10:$E$32,4,FALSE)</f>
        <v>0.30325629796177722</v>
      </c>
      <c r="HR27" s="25">
        <f>'RIMS II Type II Employment'!HR27*VLOOKUP('Equation 4 Type II FTE'!$B27,'Equation 3 FTE Conversion'!$B$10:$E$32,4,FALSE)</f>
        <v>0.33958150447235935</v>
      </c>
      <c r="HS27" s="25">
        <f>'RIMS II Type II Employment'!HS27*VLOOKUP('Equation 4 Type II FTE'!$B27,'Equation 3 FTE Conversion'!$B$10:$E$32,4,FALSE)</f>
        <v>0.45784326702184863</v>
      </c>
      <c r="HT27" s="25">
        <f>'RIMS II Type II Employment'!HT27*VLOOKUP('Equation 4 Type II FTE'!$B27,'Equation 3 FTE Conversion'!$B$10:$E$32,4,FALSE)</f>
        <v>0.56536223666845886</v>
      </c>
      <c r="HU27" s="25">
        <f>'RIMS II Type II Employment'!HU27*VLOOKUP('Equation 4 Type II FTE'!$B27,'Equation 3 FTE Conversion'!$B$10:$E$32,4,FALSE)</f>
        <v>0.2475394398553204</v>
      </c>
      <c r="HV27" s="25">
        <f>'RIMS II Type II Employment'!HV27*VLOOKUP('Equation 4 Type II FTE'!$B27,'Equation 3 FTE Conversion'!$B$10:$E$32,4,FALSE)</f>
        <v>0.36270582139889535</v>
      </c>
      <c r="HW27" s="25">
        <f>'RIMS II Type II Employment'!HW27*VLOOKUP('Equation 4 Type II FTE'!$B27,'Equation 3 FTE Conversion'!$B$10:$E$32,4,FALSE)</f>
        <v>0.36106709027811723</v>
      </c>
      <c r="HX27" s="25">
        <f>'RIMS II Type II Employment'!HX27*VLOOKUP('Equation 4 Type II FTE'!$B27,'Equation 3 FTE Conversion'!$B$10:$E$32,4,FALSE)</f>
        <v>0.29752073903905374</v>
      </c>
      <c r="HY27" s="25">
        <f>'RIMS II Type II Employment'!HY27*VLOOKUP('Equation 4 Type II FTE'!$B27,'Equation 3 FTE Conversion'!$B$10:$E$32,4,FALSE)</f>
        <v>0.26019408573244052</v>
      </c>
      <c r="HZ27" s="25">
        <f>'RIMS II Type II Employment'!HZ27*VLOOKUP('Equation 4 Type II FTE'!$B27,'Equation 3 FTE Conversion'!$B$10:$E$32,4,FALSE)</f>
        <v>0.4756872281147661</v>
      </c>
      <c r="IA27" s="25">
        <f>'RIMS II Type II Employment'!IA27*VLOOKUP('Equation 4 Type II FTE'!$B27,'Equation 3 FTE Conversion'!$B$10:$E$32,4,FALSE)</f>
        <v>0.30471294784691333</v>
      </c>
      <c r="IB27" s="25">
        <f>'RIMS II Type II Employment'!IB27*VLOOKUP('Equation 4 Type II FTE'!$B27,'Equation 3 FTE Conversion'!$B$10:$E$32,4,FALSE)</f>
        <v>0.30708000391025952</v>
      </c>
      <c r="IC27" s="25">
        <f>'RIMS II Type II Employment'!IC27*VLOOKUP('Equation 4 Type II FTE'!$B27,'Equation 3 FTE Conversion'!$B$10:$E$32,4,FALSE)</f>
        <v>0.29779386089251675</v>
      </c>
      <c r="ID27" s="25">
        <f>'RIMS II Type II Employment'!ID27*VLOOKUP('Equation 4 Type II FTE'!$B27,'Equation 3 FTE Conversion'!$B$10:$E$32,4,FALSE)</f>
        <v>0.29123893640940418</v>
      </c>
      <c r="IE27" s="25">
        <f>'RIMS II Type II Employment'!IE27*VLOOKUP('Equation 4 Type II FTE'!$B27,'Equation 3 FTE Conversion'!$B$10:$E$32,4,FALSE)</f>
        <v>0.29970571386675793</v>
      </c>
      <c r="IF27" s="25">
        <f>'RIMS II Type II Employment'!IF27*VLOOKUP('Equation 4 Type II FTE'!$B27,'Equation 3 FTE Conversion'!$B$10:$E$32,4,FALSE)</f>
        <v>0.36006564348208614</v>
      </c>
      <c r="IG27" s="25">
        <f>'RIMS II Type II Employment'!IG27*VLOOKUP('Equation 4 Type II FTE'!$B27,'Equation 3 FTE Conversion'!$B$10:$E$32,4,FALSE)</f>
        <v>0.34531706339508289</v>
      </c>
      <c r="IH27" s="25">
        <f>'RIMS II Type II Employment'!IH27*VLOOKUP('Equation 4 Type II FTE'!$B27,'Equation 3 FTE Conversion'!$B$10:$E$32,4,FALSE)</f>
        <v>0.34331416980302071</v>
      </c>
      <c r="II27" s="25">
        <f>'RIMS II Type II Employment'!II27*VLOOKUP('Equation 4 Type II FTE'!$B27,'Equation 3 FTE Conversion'!$B$10:$E$32,4,FALSE)</f>
        <v>0.25382124248496996</v>
      </c>
      <c r="IJ27" s="25">
        <f>'RIMS II Type II Employment'!IJ27*VLOOKUP('Equation 4 Type II FTE'!$B27,'Equation 3 FTE Conversion'!$B$10:$E$32,4,FALSE)</f>
        <v>0.31909736546263257</v>
      </c>
      <c r="IK27" s="25">
        <f>'RIMS II Type II Employment'!IK27*VLOOKUP('Equation 4 Type II FTE'!$B27,'Equation 3 FTE Conversion'!$B$10:$E$32,4,FALSE)</f>
        <v>0.28177071215601934</v>
      </c>
      <c r="IL27" s="25">
        <f>'RIMS II Type II Employment'!IL27*VLOOKUP('Equation 4 Type II FTE'!$B27,'Equation 3 FTE Conversion'!$B$10:$E$32,4,FALSE)</f>
        <v>0.27903949362138913</v>
      </c>
      <c r="IM27" s="25">
        <f>'RIMS II Type II Employment'!IM27*VLOOKUP('Equation 4 Type II FTE'!$B27,'Equation 3 FTE Conversion'!$B$10:$E$32,4,FALSE)</f>
        <v>0.30334733857959822</v>
      </c>
      <c r="IN27" s="25">
        <f>'RIMS II Type II Employment'!IN27*VLOOKUP('Equation 4 Type II FTE'!$B27,'Equation 3 FTE Conversion'!$B$10:$E$32,4,FALSE)</f>
        <v>0.29661033286084365</v>
      </c>
      <c r="IO27" s="25">
        <f>'RIMS II Type II Employment'!IO27*VLOOKUP('Equation 4 Type II FTE'!$B27,'Equation 3 FTE Conversion'!$B$10:$E$32,4,FALSE)</f>
        <v>0.30562335402512342</v>
      </c>
      <c r="IP27" s="25">
        <f>'RIMS II Type II Employment'!IP27*VLOOKUP('Equation 4 Type II FTE'!$B27,'Equation 3 FTE Conversion'!$B$10:$E$32,4,FALSE)</f>
        <v>0.31536470013197127</v>
      </c>
      <c r="IQ27" s="25">
        <f>'RIMS II Type II Employment'!IQ27*VLOOKUP('Equation 4 Type II FTE'!$B27,'Equation 3 FTE Conversion'!$B$10:$E$32,4,FALSE)</f>
        <v>0.30371150105088229</v>
      </c>
      <c r="IR27" s="25">
        <f>'RIMS II Type II Employment'!IR27*VLOOKUP('Equation 4 Type II FTE'!$B27,'Equation 3 FTE Conversion'!$B$10:$E$32,4,FALSE)</f>
        <v>0.29333287061928737</v>
      </c>
      <c r="IS27" s="25">
        <f>'RIMS II Type II Employment'!IS27*VLOOKUP('Equation 4 Type II FTE'!$B27,'Equation 3 FTE Conversion'!$B$10:$E$32,4,FALSE)</f>
        <v>0.3014354856053571</v>
      </c>
      <c r="IT27" s="25">
        <f>'RIMS II Type II Employment'!IT27*VLOOKUP('Equation 4 Type II FTE'!$B27,'Equation 3 FTE Conversion'!$B$10:$E$32,4,FALSE)</f>
        <v>0.35351071899897357</v>
      </c>
      <c r="IU27" s="25">
        <f>'RIMS II Type II Employment'!IU27*VLOOKUP('Equation 4 Type II FTE'!$B27,'Equation 3 FTE Conversion'!$B$10:$E$32,4,FALSE)</f>
        <v>0.31026642553399481</v>
      </c>
      <c r="IV27" s="25">
        <f>'RIMS II Type II Employment'!IV27*VLOOKUP('Equation 4 Type II FTE'!$B27,'Equation 3 FTE Conversion'!$B$10:$E$32,4,FALSE)</f>
        <v>0.31254244097952005</v>
      </c>
      <c r="IW27" s="25">
        <f>'RIMS II Type II Employment'!IW27*VLOOKUP('Equation 4 Type II FTE'!$B27,'Equation 3 FTE Conversion'!$B$10:$E$32,4,FALSE)</f>
        <v>0.2816796715381984</v>
      </c>
      <c r="IX27" s="25">
        <f>'RIMS II Type II Employment'!IX27*VLOOKUP('Equation 4 Type II FTE'!$B27,'Equation 3 FTE Conversion'!$B$10:$E$32,4,FALSE)</f>
        <v>0.31818695928442248</v>
      </c>
      <c r="IY27" s="25">
        <f>'RIMS II Type II Employment'!IY27*VLOOKUP('Equation 4 Type II FTE'!$B27,'Equation 3 FTE Conversion'!$B$10:$E$32,4,FALSE)</f>
        <v>0.29870426707072684</v>
      </c>
      <c r="IZ27" s="25">
        <f>'RIMS II Type II Employment'!IZ27*VLOOKUP('Equation 4 Type II FTE'!$B27,'Equation 3 FTE Conversion'!$B$10:$E$32,4,FALSE)</f>
        <v>0.38774199129967252</v>
      </c>
      <c r="JA27" s="25">
        <f>'RIMS II Type II Employment'!JA27*VLOOKUP('Equation 4 Type II FTE'!$B27,'Equation 3 FTE Conversion'!$B$10:$E$32,4,FALSE)</f>
        <v>0.31181411603695197</v>
      </c>
      <c r="JB27" s="25">
        <f>'RIMS II Type II Employment'!JB27*VLOOKUP('Equation 4 Type II FTE'!$B27,'Equation 3 FTE Conversion'!$B$10:$E$32,4,FALSE)</f>
        <v>0.4756872281147661</v>
      </c>
      <c r="JC27" s="25">
        <f>'RIMS II Type II Employment'!JC27*VLOOKUP('Equation 4 Type II FTE'!$B27,'Equation 3 FTE Conversion'!$B$10:$E$32,4,FALSE)</f>
        <v>0.57592294833569591</v>
      </c>
      <c r="JD27" s="25">
        <f>'RIMS II Type II Employment'!JD27*VLOOKUP('Equation 4 Type II FTE'!$B27,'Equation 3 FTE Conversion'!$B$10:$E$32,4,FALSE)</f>
        <v>0.57073363311989833</v>
      </c>
      <c r="JE27" s="25">
        <f>'RIMS II Type II Employment'!JE27*VLOOKUP('Equation 4 Type II FTE'!$B27,'Equation 3 FTE Conversion'!$B$10:$E$32,4,FALSE)</f>
        <v>0.53768588885087254</v>
      </c>
      <c r="JF27" s="25">
        <f>'RIMS II Type II Employment'!JF27*VLOOKUP('Equation 4 Type II FTE'!$B27,'Equation 3 FTE Conversion'!$B$10:$E$32,4,FALSE)</f>
        <v>0.53022055818954994</v>
      </c>
      <c r="JG27" s="25">
        <f>'RIMS II Type II Employment'!JG27*VLOOKUP('Equation 4 Type II FTE'!$B27,'Equation 3 FTE Conversion'!$B$10:$E$32,4,FALSE)</f>
        <v>0.66332194144386336</v>
      </c>
      <c r="JH27" s="25">
        <f>'RIMS II Type II Employment'!JH27*VLOOKUP('Equation 4 Type II FTE'!$B27,'Equation 3 FTE Conversion'!$B$10:$E$32,4,FALSE)</f>
        <v>0.56081020577740848</v>
      </c>
      <c r="JI27" s="25">
        <f>'RIMS II Type II Employment'!JI27*VLOOKUP('Equation 4 Type II FTE'!$B27,'Equation 3 FTE Conversion'!$B$10:$E$32,4,FALSE)</f>
        <v>0.50527542890659372</v>
      </c>
      <c r="JJ27" s="25">
        <f>'RIMS II Type II Employment'!JJ27*VLOOKUP('Equation 4 Type II FTE'!$B27,'Equation 3 FTE Conversion'!$B$10:$E$32,4,FALSE)</f>
        <v>0.40795300845593629</v>
      </c>
      <c r="JK27" s="25">
        <f>'RIMS II Type II Employment'!JK27*VLOOKUP('Equation 4 Type II FTE'!$B27,'Equation 3 FTE Conversion'!$B$10:$E$32,4,FALSE)</f>
        <v>0.63600975609756105</v>
      </c>
      <c r="JL27" s="25">
        <f>'RIMS II Type II Employment'!JL27*VLOOKUP('Equation 4 Type II FTE'!$B27,'Equation 3 FTE Conversion'!$B$10:$E$32,4,FALSE)</f>
        <v>0.39411483454714308</v>
      </c>
      <c r="JM27" s="25">
        <f>'RIMS II Type II Employment'!JM27*VLOOKUP('Equation 4 Type II FTE'!$B27,'Equation 3 FTE Conversion'!$B$10:$E$32,4,FALSE)</f>
        <v>0.43590247812698568</v>
      </c>
      <c r="JN27" s="25">
        <f>'RIMS II Type II Employment'!JN27*VLOOKUP('Equation 4 Type II FTE'!$B27,'Equation 3 FTE Conversion'!$B$10:$E$32,4,FALSE)</f>
        <v>0.44382301187741335</v>
      </c>
      <c r="JO27" s="25">
        <f>'RIMS II Type II Employment'!JO27*VLOOKUP('Equation 4 Type II FTE'!$B27,'Equation 3 FTE Conversion'!$B$10:$E$32,4,FALSE)</f>
        <v>0.59831894031966371</v>
      </c>
      <c r="JP27" s="25">
        <f>'RIMS II Type II Employment'!JP27*VLOOKUP('Equation 4 Type II FTE'!$B27,'Equation 3 FTE Conversion'!$B$10:$E$32,4,FALSE)</f>
        <v>0.60678571777701751</v>
      </c>
      <c r="JQ27" s="25">
        <f>'RIMS II Type II Employment'!JQ27*VLOOKUP('Equation 4 Type II FTE'!$B27,'Equation 3 FTE Conversion'!$B$10:$E$32,4,FALSE)</f>
        <v>0.76947530182315849</v>
      </c>
      <c r="JR27" s="25">
        <f>'RIMS II Type II Employment'!JR27*VLOOKUP('Equation 4 Type II FTE'!$B27,'Equation 3 FTE Conversion'!$B$10:$E$32,4,FALSE)</f>
        <v>0.68007341512292885</v>
      </c>
      <c r="JS27" s="25">
        <f>'RIMS II Type II Employment'!JS27*VLOOKUP('Equation 4 Type II FTE'!$B27,'Equation 3 FTE Conversion'!$B$10:$E$32,4,FALSE)</f>
        <v>0.52057025270052304</v>
      </c>
      <c r="JT27" s="25">
        <f>'RIMS II Type II Employment'!JT27*VLOOKUP('Equation 4 Type II FTE'!$B27,'Equation 3 FTE Conversion'!$B$10:$E$32,4,FALSE)</f>
        <v>0.51346908451048434</v>
      </c>
      <c r="JU27" s="25">
        <f>'RIMS II Type II Employment'!JU27*VLOOKUP('Equation 4 Type II FTE'!$B27,'Equation 3 FTE Conversion'!$B$10:$E$32,4,FALSE)</f>
        <v>0.47623347182169218</v>
      </c>
      <c r="JV27" s="25">
        <f>'RIMS II Type II Employment'!JV27*VLOOKUP('Equation 4 Type II FTE'!$B27,'Equation 3 FTE Conversion'!$B$10:$E$32,4,FALSE)</f>
        <v>0.41441689232122786</v>
      </c>
      <c r="JW27" s="25">
        <f>'RIMS II Type II Employment'!JW27*VLOOKUP('Equation 4 Type II FTE'!$B27,'Equation 3 FTE Conversion'!$B$10:$E$32,4,FALSE)</f>
        <v>0.38473765091157924</v>
      </c>
      <c r="JX27" s="25">
        <f>'RIMS II Type II Employment'!JX27*VLOOKUP('Equation 4 Type II FTE'!$B27,'Equation 3 FTE Conversion'!$B$10:$E$32,4,FALSE)</f>
        <v>0.3430410479495577</v>
      </c>
      <c r="JY27" s="25">
        <f>'RIMS II Type II Employment'!JY27*VLOOKUP('Equation 4 Type II FTE'!$B27,'Equation 3 FTE Conversion'!$B$10:$E$32,4,FALSE)</f>
        <v>0.51328700327484234</v>
      </c>
      <c r="JZ27" s="25">
        <f>'RIMS II Type II Employment'!JZ27*VLOOKUP('Equation 4 Type II FTE'!$B27,'Equation 3 FTE Conversion'!$B$10:$E$32,4,FALSE)</f>
        <v>0.45438372354465029</v>
      </c>
      <c r="KA27" s="25">
        <f>'RIMS II Type II Employment'!KA27*VLOOKUP('Equation 4 Type II FTE'!$B27,'Equation 3 FTE Conversion'!$B$10:$E$32,4,FALSE)</f>
        <v>0.2397099467227137</v>
      </c>
      <c r="KB27" s="25">
        <f>'RIMS II Type II Employment'!KB27*VLOOKUP('Equation 4 Type II FTE'!$B27,'Equation 3 FTE Conversion'!$B$10:$E$32,4,FALSE)</f>
        <v>0.80953317366440203</v>
      </c>
      <c r="KC27" s="25">
        <f>'RIMS II Type II Employment'!KC27*VLOOKUP('Equation 4 Type II FTE'!$B27,'Equation 3 FTE Conversion'!$B$10:$E$32,4,FALSE)</f>
        <v>0.59130881274744607</v>
      </c>
      <c r="KD27" s="25">
        <f>'RIMS II Type II Employment'!KD27*VLOOKUP('Equation 4 Type II FTE'!$B27,'Equation 3 FTE Conversion'!$B$10:$E$32,4,FALSE)</f>
        <v>0.37108155823842809</v>
      </c>
      <c r="KE27" s="25">
        <f>'RIMS II Type II Employment'!KE27*VLOOKUP('Equation 4 Type II FTE'!$B27,'Equation 3 FTE Conversion'!$B$10:$E$32,4,FALSE)</f>
        <v>0.41459897355686987</v>
      </c>
      <c r="KF27" s="25">
        <f>'RIMS II Type II Employment'!KF27*VLOOKUP('Equation 4 Type II FTE'!$B27,'Equation 3 FTE Conversion'!$B$10:$E$32,4,FALSE)</f>
        <v>0.43927098098636297</v>
      </c>
      <c r="KG27" s="25">
        <f>'RIMS II Type II Employment'!KG27*VLOOKUP('Equation 4 Type II FTE'!$B27,'Equation 3 FTE Conversion'!$B$10:$E$32,4,FALSE)</f>
        <v>0.45656869837235442</v>
      </c>
      <c r="KH27" s="25">
        <f>'RIMS II Type II Employment'!KH27*VLOOKUP('Equation 4 Type II FTE'!$B27,'Equation 3 FTE Conversion'!$B$10:$E$32,4,FALSE)</f>
        <v>0.41814955765188916</v>
      </c>
      <c r="KI27" s="25">
        <f>'RIMS II Type II Employment'!KI27*VLOOKUP('Equation 4 Type II FTE'!$B27,'Equation 3 FTE Conversion'!$B$10:$E$32,4,FALSE)</f>
        <v>0.50090547925118534</v>
      </c>
      <c r="KJ27" s="25">
        <f>'RIMS II Type II Employment'!KJ27*VLOOKUP('Equation 4 Type II FTE'!$B27,'Equation 3 FTE Conversion'!$B$10:$E$32,4,FALSE)</f>
        <v>0.56117436824869249</v>
      </c>
      <c r="KK27" s="25">
        <f>'RIMS II Type II Employment'!KK27*VLOOKUP('Equation 4 Type II FTE'!$B27,'Equation 3 FTE Conversion'!$B$10:$E$32,4,FALSE)</f>
        <v>0.39538940319663723</v>
      </c>
      <c r="KL27" s="25">
        <f>'RIMS II Type II Employment'!KL27*VLOOKUP('Equation 4 Type II FTE'!$B27,'Equation 3 FTE Conversion'!$B$10:$E$32,4,FALSE)</f>
        <v>0.70693039738012609</v>
      </c>
      <c r="KM27" s="25">
        <f>'RIMS II Type II Employment'!KM27*VLOOKUP('Equation 4 Type II FTE'!$B27,'Equation 3 FTE Conversion'!$B$10:$E$32,4,FALSE)</f>
        <v>0.69718905127327835</v>
      </c>
      <c r="KN27" s="25">
        <f>'RIMS II Type II Employment'!KN27*VLOOKUP('Equation 4 Type II FTE'!$B27,'Equation 3 FTE Conversion'!$B$10:$E$32,4,FALSE)</f>
        <v>0.46048344493865784</v>
      </c>
      <c r="KO27" s="25">
        <f>'RIMS II Type II Employment'!KO27*VLOOKUP('Equation 4 Type II FTE'!$B27,'Equation 3 FTE Conversion'!$B$10:$E$32,4,FALSE)</f>
        <v>0.4239761571924337</v>
      </c>
      <c r="KP27" s="25">
        <f>'RIMS II Type II Employment'!KP27*VLOOKUP('Equation 4 Type II FTE'!$B27,'Equation 3 FTE Conversion'!$B$10:$E$32,4,FALSE)</f>
        <v>0.49480575785717779</v>
      </c>
      <c r="KQ27" s="25">
        <f>'RIMS II Type II Employment'!KQ27*VLOOKUP('Equation 4 Type II FTE'!$B27,'Equation 3 FTE Conversion'!$B$10:$E$32,4,FALSE)</f>
        <v>0.6457511022044089</v>
      </c>
      <c r="KR27" s="25">
        <f>'RIMS II Type II Employment'!KR27*VLOOKUP('Equation 4 Type II FTE'!$B27,'Equation 3 FTE Conversion'!$B$10:$E$32,4,FALSE)</f>
        <v>0.2830452808055135</v>
      </c>
      <c r="KS27" s="25">
        <f>'RIMS II Type II Employment'!KS27*VLOOKUP('Equation 4 Type II FTE'!$B27,'Equation 3 FTE Conversion'!$B$10:$E$32,4,FALSE)</f>
        <v>0.45611349528324946</v>
      </c>
      <c r="KT27" s="25">
        <f>'RIMS II Type II Employment'!KT27*VLOOKUP('Equation 4 Type II FTE'!$B27,'Equation 3 FTE Conversion'!$B$10:$E$32,4,FALSE)</f>
        <v>0.47805428417811235</v>
      </c>
      <c r="KU27" s="25">
        <f>'RIMS II Type II Employment'!KU27*VLOOKUP('Equation 4 Type II FTE'!$B27,'Equation 3 FTE Conversion'!$B$10:$E$32,4,FALSE)</f>
        <v>0.60387241800674518</v>
      </c>
      <c r="KV27" s="25">
        <f>'RIMS II Type II Employment'!KV27*VLOOKUP('Equation 4 Type II FTE'!$B27,'Equation 3 FTE Conversion'!$B$10:$E$32,4,FALSE)</f>
        <v>0.33275345813578378</v>
      </c>
      <c r="KW27" s="25">
        <f>'RIMS II Type II Employment'!KW27*VLOOKUP('Equation 4 Type II FTE'!$B27,'Equation 3 FTE Conversion'!$B$10:$E$32,4,FALSE)</f>
        <v>0.77466461703895595</v>
      </c>
      <c r="KX27" s="25">
        <f>'RIMS II Type II Employment'!KX27*VLOOKUP('Equation 4 Type II FTE'!$B27,'Equation 3 FTE Conversion'!$B$10:$E$32,4,FALSE)</f>
        <v>0.77111403294393666</v>
      </c>
      <c r="KY27" s="25">
        <f>'RIMS II Type II Employment'!KY27*VLOOKUP('Equation 4 Type II FTE'!$B27,'Equation 3 FTE Conversion'!$B$10:$E$32,4,FALSE)</f>
        <v>0.71831047460775221</v>
      </c>
      <c r="KZ27" s="25">
        <f>'RIMS II Type II Employment'!KZ27*VLOOKUP('Equation 4 Type II FTE'!$B27,'Equation 3 FTE Conversion'!$B$10:$E$32,4,FALSE)</f>
        <v>0.66969478469133392</v>
      </c>
      <c r="LA27" s="25">
        <f>'RIMS II Type II Employment'!LA27*VLOOKUP('Equation 4 Type II FTE'!$B27,'Equation 3 FTE Conversion'!$B$10:$E$32,4,FALSE)</f>
        <v>0.74826283787086367</v>
      </c>
      <c r="LB27" s="25">
        <f>'RIMS II Type II Employment'!LB27*VLOOKUP('Equation 4 Type II FTE'!$B27,'Equation 3 FTE Conversion'!$B$10:$E$32,4,FALSE)</f>
        <v>0.69764425436238331</v>
      </c>
      <c r="LC27" s="25">
        <f>'RIMS II Type II Employment'!LC27*VLOOKUP('Equation 4 Type II FTE'!$B27,'Equation 3 FTE Conversion'!$B$10:$E$32,4,FALSE)</f>
        <v>0.74034230412043611</v>
      </c>
      <c r="LD27" s="25">
        <f>'RIMS II Type II Employment'!LD27*VLOOKUP('Equation 4 Type II FTE'!$B27,'Equation 3 FTE Conversion'!$B$10:$E$32,4,FALSE)</f>
        <v>0.84349132411163796</v>
      </c>
      <c r="LE27" s="25">
        <f>'RIMS II Type II Employment'!LE27*VLOOKUP('Equation 4 Type II FTE'!$B27,'Equation 3 FTE Conversion'!$B$10:$E$32,4,FALSE)</f>
        <v>0.63054731902830052</v>
      </c>
      <c r="LF27" s="25">
        <f>'RIMS II Type II Employment'!LF27*VLOOKUP('Equation 4 Type II FTE'!$B27,'Equation 3 FTE Conversion'!$B$10:$E$32,4,FALSE)</f>
        <v>0.48105862456620557</v>
      </c>
      <c r="LG27" s="25">
        <f>'RIMS II Type II Employment'!LG27*VLOOKUP('Equation 4 Type II FTE'!$B27,'Equation 3 FTE Conversion'!$B$10:$E$32,4,FALSE)</f>
        <v>0.75682065594603853</v>
      </c>
      <c r="LH27" s="25">
        <f>'RIMS II Type II Employment'!LH27*VLOOKUP('Equation 4 Type II FTE'!$B27,'Equation 3 FTE Conversion'!$B$10:$E$32,4,FALSE)</f>
        <v>0.74890012219561075</v>
      </c>
      <c r="LI27" s="25">
        <f>'RIMS II Type II Employment'!LI27*VLOOKUP('Equation 4 Type II FTE'!$B27,'Equation 3 FTE Conversion'!$B$10:$E$32,4,FALSE)</f>
        <v>0.80452593968424657</v>
      </c>
      <c r="LJ27" s="25">
        <f>'RIMS II Type II Employment'!LJ27*VLOOKUP('Equation 4 Type II FTE'!$B27,'Equation 3 FTE Conversion'!$B$10:$E$32,4,FALSE)</f>
        <v>0.54715411310425732</v>
      </c>
      <c r="LK27" s="25">
        <f>'RIMS II Type II Employment'!LK27*VLOOKUP('Equation 4 Type II FTE'!$B27,'Equation 3 FTE Conversion'!$B$10:$E$32,4,FALSE)</f>
        <v>0.68599105528129434</v>
      </c>
      <c r="LL27" s="25">
        <f>'RIMS II Type II Employment'!LL27*VLOOKUP('Equation 4 Type II FTE'!$B27,'Equation 3 FTE Conversion'!$B$10:$E$32,4,FALSE)</f>
        <v>0.86825437215895207</v>
      </c>
      <c r="LM27" s="25">
        <f>'RIMS II Type II Employment'!LM27*VLOOKUP('Equation 4 Type II FTE'!$B27,'Equation 3 FTE Conversion'!$B$10:$E$32,4,FALSE)</f>
        <v>0.57683335451390594</v>
      </c>
      <c r="LN27" s="25">
        <f>'RIMS II Type II Employment'!LN27*VLOOKUP('Equation 4 Type II FTE'!$B27,'Equation 3 FTE Conversion'!$B$10:$E$32,4,FALSE)</f>
        <v>0.78067329781514261</v>
      </c>
      <c r="LO27" s="25">
        <f>'RIMS II Type II Employment'!LO27*VLOOKUP('Equation 4 Type II FTE'!$B27,'Equation 3 FTE Conversion'!$B$10:$E$32,4,FALSE)</f>
        <v>0.48825083337406522</v>
      </c>
      <c r="LP27" s="25">
        <f>'RIMS II Type II Employment'!LP27*VLOOKUP('Equation 4 Type II FTE'!$B27,'Equation 3 FTE Conversion'!$B$10:$E$32,4,FALSE)</f>
        <v>0.73943189794222597</v>
      </c>
      <c r="LQ27" s="25">
        <f>'RIMS II Type II Employment'!LQ27*VLOOKUP('Equation 4 Type II FTE'!$B27,'Equation 3 FTE Conversion'!$B$10:$E$32,4,FALSE)</f>
        <v>0.53049368004301289</v>
      </c>
      <c r="LR27" s="25">
        <f>'RIMS II Type II Employment'!LR27*VLOOKUP('Equation 4 Type II FTE'!$B27,'Equation 3 FTE Conversion'!$B$10:$E$32,4,FALSE)</f>
        <v>0.76656200205288627</v>
      </c>
      <c r="LS27" s="25">
        <f>'RIMS II Type II Employment'!LS27*VLOOKUP('Equation 4 Type II FTE'!$B27,'Equation 3 FTE Conversion'!$B$10:$E$32,4,FALSE)</f>
        <v>0.59886518402658984</v>
      </c>
      <c r="LT27" s="25">
        <f>'RIMS II Type II Employment'!LT27*VLOOKUP('Equation 4 Type II FTE'!$B27,'Equation 3 FTE Conversion'!$B$10:$E$32,4,FALSE)</f>
        <v>0.45957303876044775</v>
      </c>
      <c r="LU27" s="25">
        <f>'RIMS II Type II Employment'!LU27*VLOOKUP('Equation 4 Type II FTE'!$B27,'Equation 3 FTE Conversion'!$B$10:$E$32,4,FALSE)</f>
        <v>0.73324113593039741</v>
      </c>
      <c r="LV27" s="25">
        <f>'RIMS II Type II Employment'!LV27*VLOOKUP('Equation 4 Type II FTE'!$B27,'Equation 3 FTE Conversion'!$B$10:$E$32,4,FALSE)</f>
        <v>0.62517592257686105</v>
      </c>
      <c r="LW27" s="25">
        <f>'RIMS II Type II Employment'!LW27*VLOOKUP('Equation 4 Type II FTE'!$B27,'Equation 3 FTE Conversion'!$B$10:$E$32,4,FALSE)</f>
        <v>0.66814709418837681</v>
      </c>
      <c r="LX27" s="25">
        <f>'RIMS II Type II Employment'!LX27*VLOOKUP('Equation 4 Type II FTE'!$B27,'Equation 3 FTE Conversion'!$B$10:$E$32,4,FALSE)</f>
        <v>6.7057787868419769</v>
      </c>
      <c r="LY27" s="25">
        <f>'RIMS II Type II Employment'!LY27*VLOOKUP('Equation 4 Type II FTE'!$B27,'Equation 3 FTE Conversion'!$B$10:$E$32,4,FALSE)</f>
        <v>9.8510500513221562</v>
      </c>
      <c r="LZ27" s="25">
        <f>'RIMS II Type II Employment'!LZ27*VLOOKUP('Equation 4 Type II FTE'!$B27,'Equation 3 FTE Conversion'!$B$10:$E$32,4,FALSE)</f>
        <v>10.265831106114668</v>
      </c>
      <c r="MA27" s="25">
        <f>'RIMS II Type II Employment'!MA27*VLOOKUP('Equation 4 Type II FTE'!$B27,'Equation 3 FTE Conversion'!$B$10:$E$32,4,FALSE)</f>
        <v>3.6004743535852195</v>
      </c>
      <c r="MB27" s="25">
        <f>'RIMS II Type II Employment'!MB27*VLOOKUP('Equation 4 Type II FTE'!$B27,'Equation 3 FTE Conversion'!$B$10:$E$32,4,FALSE)</f>
        <v>5.8490865731462929</v>
      </c>
      <c r="MC27" s="25">
        <f>'RIMS II Type II Employment'!MC27*VLOOKUP('Equation 4 Type II FTE'!$B27,'Equation 3 FTE Conversion'!$B$10:$E$32,4,FALSE)</f>
        <v>15.027892702478127</v>
      </c>
      <c r="MD27" s="25">
        <f>'RIMS II Type II Employment'!MD27*VLOOKUP('Equation 4 Type II FTE'!$B27,'Equation 3 FTE Conversion'!$B$10:$E$32,4,FALSE)</f>
        <v>8.8918461019600183</v>
      </c>
      <c r="ME27" s="25">
        <f>'RIMS II Type II Employment'!ME27*VLOOKUP('Equation 4 Type II FTE'!$B27,'Equation 3 FTE Conversion'!$B$10:$E$32,4,FALSE)</f>
        <v>5.9157283053912701</v>
      </c>
      <c r="MF27" s="25">
        <f>'RIMS II Type II Employment'!MF27*VLOOKUP('Equation 4 Type II FTE'!$B27,'Equation 3 FTE Conversion'!$B$10:$E$32,4,FALSE)</f>
        <v>12.112590038613813</v>
      </c>
      <c r="MG27" s="25">
        <f>'RIMS II Type II Employment'!MG27*VLOOKUP('Equation 4 Type II FTE'!$B27,'Equation 3 FTE Conversion'!$B$10:$E$32,4,FALSE)</f>
        <v>12.481304540788896</v>
      </c>
      <c r="MH27" s="25">
        <f>'RIMS II Type II Employment'!MH27*VLOOKUP('Equation 4 Type II FTE'!$B27,'Equation 3 FTE Conversion'!$B$10:$E$32,4,FALSE)</f>
        <v>20.558974397575639</v>
      </c>
      <c r="MI27" s="25">
        <f>'RIMS II Type II Employment'!MI27*VLOOKUP('Equation 4 Type II FTE'!$B27,'Equation 3 FTE Conversion'!$B$10:$E$32,4,FALSE)</f>
        <v>17.975059582579796</v>
      </c>
      <c r="MJ27" s="25">
        <f>'RIMS II Type II Employment'!MJ27*VLOOKUP('Equation 4 Type II FTE'!$B27,'Equation 3 FTE Conversion'!$B$10:$E$32,4,FALSE)</f>
        <v>9.4713196343907331</v>
      </c>
      <c r="MK27" s="25">
        <f>'RIMS II Type II Employment'!MK27*VLOOKUP('Equation 4 Type II FTE'!$B27,'Equation 3 FTE Conversion'!$B$10:$E$32,4,FALSE)</f>
        <v>0.63619183733320306</v>
      </c>
      <c r="ML27" s="25">
        <f>'RIMS II Type II Employment'!ML27*VLOOKUP('Equation 4 Type II FTE'!$B27,'Equation 3 FTE Conversion'!$B$10:$E$32,4,FALSE)</f>
        <v>0.84667774573537324</v>
      </c>
      <c r="MM27" s="25">
        <f>'RIMS II Type II Employment'!MM27*VLOOKUP('Equation 4 Type II FTE'!$B27,'Equation 3 FTE Conversion'!$B$10:$E$32,4,FALSE)</f>
        <v>0.5881223911237109</v>
      </c>
      <c r="MN27" s="25">
        <f>'RIMS II Type II Employment'!MN27*VLOOKUP('Equation 4 Type II FTE'!$B27,'Equation 3 FTE Conversion'!$B$10:$E$32,4,FALSE)</f>
        <v>0.57164403929810848</v>
      </c>
      <c r="MO27" s="25">
        <f>'RIMS II Type II Employment'!MO27*VLOOKUP('Equation 4 Type II FTE'!$B27,'Equation 3 FTE Conversion'!$B$10:$E$32,4,FALSE)</f>
        <v>0.47586930935040822</v>
      </c>
      <c r="MP27" s="25">
        <f>'RIMS II Type II Employment'!MP27*VLOOKUP('Equation 4 Type II FTE'!$B27,'Equation 3 FTE Conversion'!$B$10:$E$32,4,FALSE)</f>
        <v>0.48014821838799548</v>
      </c>
      <c r="MQ27" s="25">
        <f>'RIMS II Type II Employment'!MQ27*VLOOKUP('Equation 4 Type II FTE'!$B27,'Equation 3 FTE Conversion'!$B$10:$E$32,4,FALSE)</f>
        <v>0.44555278361601253</v>
      </c>
      <c r="MR27" s="25">
        <f>'RIMS II Type II Employment'!MR27*VLOOKUP('Equation 4 Type II FTE'!$B27,'Equation 3 FTE Conversion'!$B$10:$E$32,4,FALSE)</f>
        <v>0.56800241458526812</v>
      </c>
      <c r="MS27" s="25">
        <f>'RIMS II Type II Employment'!MS27*VLOOKUP('Equation 4 Type II FTE'!$B27,'Equation 3 FTE Conversion'!$B$10:$E$32,4,FALSE)</f>
        <v>0.49862946380566009</v>
      </c>
      <c r="MT27" s="25">
        <f>'RIMS II Type II Employment'!MT27*VLOOKUP('Equation 4 Type II FTE'!$B27,'Equation 3 FTE Conversion'!$B$10:$E$32,4,FALSE)</f>
        <v>0.58775822865242677</v>
      </c>
      <c r="MU27" s="25">
        <f>'RIMS II Type II Employment'!MU27*VLOOKUP('Equation 4 Type II FTE'!$B27,'Equation 3 FTE Conversion'!$B$10:$E$32,4,FALSE)</f>
        <v>0.4680398162178015</v>
      </c>
      <c r="MV27" s="25">
        <f>'RIMS II Type II Employment'!MV27*VLOOKUP('Equation 4 Type II FTE'!$B27,'Equation 3 FTE Conversion'!$B$10:$E$32,4,FALSE)</f>
        <v>0.693547426560438</v>
      </c>
      <c r="MW27" s="25">
        <f>'RIMS II Type II Employment'!MW27*VLOOKUP('Equation 4 Type II FTE'!$B27,'Equation 3 FTE Conversion'!$B$10:$E$32,4,FALSE)</f>
        <v>0.65485516398650967</v>
      </c>
      <c r="MX27" s="25">
        <f>'RIMS II Type II Employment'!MX27*VLOOKUP('Equation 4 Type II FTE'!$B27,'Equation 3 FTE Conversion'!$B$10:$E$32,4,FALSE)</f>
        <v>0.72404603353047559</v>
      </c>
      <c r="MY27" s="25">
        <f>'RIMS II Type II Employment'!MY27*VLOOKUP('Equation 4 Type II FTE'!$B27,'Equation 3 FTE Conversion'!$B$10:$E$32,4,FALSE)</f>
        <v>0.67096935334082797</v>
      </c>
      <c r="MZ27" s="25">
        <f>'RIMS II Type II Employment'!MZ27*VLOOKUP('Equation 4 Type II FTE'!$B27,'Equation 3 FTE Conversion'!$B$10:$E$32,4,FALSE)</f>
        <v>0.49826530133437608</v>
      </c>
      <c r="NA27" s="25">
        <f>'RIMS II Type II Employment'!NA27*VLOOKUP('Equation 4 Type II FTE'!$B27,'Equation 3 FTE Conversion'!$B$10:$E$32,4,FALSE)</f>
        <v>0.82719505352167755</v>
      </c>
      <c r="NB27" s="25">
        <f>'RIMS II Type II Employment'!NB27*VLOOKUP('Equation 4 Type II FTE'!$B27,'Equation 3 FTE Conversion'!$B$10:$E$32,4,FALSE)</f>
        <v>0.60296201182853515</v>
      </c>
      <c r="NC27" s="25">
        <f>'RIMS II Type II Employment'!NC27*VLOOKUP('Equation 4 Type II FTE'!$B27,'Equation 3 FTE Conversion'!$B$10:$E$32,4,FALSE)</f>
        <v>0.67260808446160614</v>
      </c>
      <c r="ND27" s="25">
        <f>'RIMS II Type II Employment'!ND27*VLOOKUP('Equation 4 Type II FTE'!$B27,'Equation 3 FTE Conversion'!$B$10:$E$32,4,FALSE)</f>
        <v>0.75381631555794515</v>
      </c>
      <c r="NE27" s="25">
        <f>'RIMS II Type II Employment'!NE27*VLOOKUP('Equation 4 Type II FTE'!$B27,'Equation 3 FTE Conversion'!$B$10:$E$32,4,FALSE)</f>
        <v>0.485246492985972</v>
      </c>
      <c r="NF27" s="25">
        <f>'RIMS II Type II Employment'!NF27*VLOOKUP('Equation 4 Type II FTE'!$B27,'Equation 3 FTE Conversion'!$B$10:$E$32,4,FALSE)</f>
        <v>0.67397369372892124</v>
      </c>
      <c r="NG27" s="332">
        <f>'RIMS II Type II Employment'!NG27*VLOOKUP('Equation 4 Type II FTE'!$B27,'Equation 3 FTE Conversion'!$B$10:$E$32,4,FALSE)</f>
        <v>0.72559372403343281</v>
      </c>
      <c r="NH27" s="378">
        <f>'RIMS II Type II Employment'!NH27*VLOOKUP('Equation 4 Type II FTE'!$B27,'Equation 3 FTE Conversion'!$B$10:$E$32,4,FALSE)</f>
        <v>0.76729032699545441</v>
      </c>
      <c r="NI27" s="332">
        <f>'RIMS II Type II Employment'!NI27*VLOOKUP('Equation 4 Type II FTE'!$B27,'Equation 3 FTE Conversion'!$B$10:$E$32,4,FALSE)</f>
        <v>0.48124070580184758</v>
      </c>
      <c r="NJ27" s="334">
        <f>'RIMS II Type II Employment'!NJ27*VLOOKUP('Equation 4 Type II FTE'!$B27,'Equation 3 FTE Conversion'!$B$10:$E$32,4,FALSE)</f>
        <v>1.145564094041742</v>
      </c>
    </row>
    <row r="28" spans="2:374" x14ac:dyDescent="0.3">
      <c r="B28" s="83" t="s">
        <v>572</v>
      </c>
      <c r="C28" s="25">
        <f>'RIMS II Type II Employment'!C28*VLOOKUP('Equation 4 Type II FTE'!$B28,'Equation 3 FTE Conversion'!$B$10:$E$32,4,FALSE)</f>
        <v>7.9679975678962303E-2</v>
      </c>
      <c r="D28" s="25">
        <f>'RIMS II Type II Employment'!D28*VLOOKUP('Equation 4 Type II FTE'!$B28,'Equation 3 FTE Conversion'!$B$10:$E$32,4,FALSE)</f>
        <v>8.9588366436967978E-2</v>
      </c>
      <c r="E28" s="25">
        <f>'RIMS II Type II Employment'!E28*VLOOKUP('Equation 4 Type II FTE'!$B28,'Equation 3 FTE Conversion'!$B$10:$E$32,4,FALSE)</f>
        <v>8.793696797730037E-2</v>
      </c>
      <c r="F28" s="25">
        <f>'RIMS II Type II Employment'!F28*VLOOKUP('Equation 4 Type II FTE'!$B28,'Equation 3 FTE Conversion'!$B$10:$E$32,4,FALSE)</f>
        <v>0.12030437778678557</v>
      </c>
      <c r="G28" s="25">
        <f>'RIMS II Type II Employment'!G28*VLOOKUP('Equation 4 Type II FTE'!$B28,'Equation 3 FTE Conversion'!$B$10:$E$32,4,FALSE)</f>
        <v>8.7606688285366843E-2</v>
      </c>
      <c r="H28" s="25">
        <f>'RIMS II Type II Employment'!H28*VLOOKUP('Equation 4 Type II FTE'!$B28,'Equation 3 FTE Conversion'!$B$10:$E$32,4,FALSE)</f>
        <v>8.2652492906364006E-2</v>
      </c>
      <c r="I28" s="25">
        <f>'RIMS II Type II Employment'!I28*VLOOKUP('Equation 4 Type II FTE'!$B28,'Equation 3 FTE Conversion'!$B$10:$E$32,4,FALSE)</f>
        <v>6.1019173084718277E-2</v>
      </c>
      <c r="J28" s="25">
        <f>'RIMS II Type II Employment'!J28*VLOOKUP('Equation 4 Type II FTE'!$B28,'Equation 3 FTE Conversion'!$B$10:$E$32,4,FALSE)</f>
        <v>7.8689136603161736E-2</v>
      </c>
      <c r="K28" s="25">
        <f>'RIMS II Type II Employment'!K28*VLOOKUP('Equation 4 Type II FTE'!$B28,'Equation 3 FTE Conversion'!$B$10:$E$32,4,FALSE)</f>
        <v>6.1514592622618568E-2</v>
      </c>
      <c r="L28" s="25">
        <f>'RIMS II Type II Employment'!L28*VLOOKUP('Equation 4 Type II FTE'!$B28,'Equation 3 FTE Conversion'!$B$10:$E$32,4,FALSE)</f>
        <v>0.12046951763275233</v>
      </c>
      <c r="M28" s="25">
        <f>'RIMS II Type II Employment'!M28*VLOOKUP('Equation 4 Type II FTE'!$B28,'Equation 3 FTE Conversion'!$B$10:$E$32,4,FALSE)</f>
        <v>7.1010133765707334E-2</v>
      </c>
      <c r="N28" s="25">
        <f>'RIMS II Type II Employment'!N28*VLOOKUP('Equation 4 Type II FTE'!$B28,'Equation 3 FTE Conversion'!$B$10:$E$32,4,FALSE)</f>
        <v>0.13739635184434537</v>
      </c>
      <c r="O28" s="25">
        <f>'RIMS II Type II Employment'!O28*VLOOKUP('Equation 4 Type II FTE'!$B28,'Equation 3 FTE Conversion'!$B$10:$E$32,4,FALSE)</f>
        <v>7.6872598297527364E-2</v>
      </c>
      <c r="P28" s="25">
        <f>'RIMS II Type II Employment'!P28*VLOOKUP('Equation 4 Type II FTE'!$B28,'Equation 3 FTE Conversion'!$B$10:$E$32,4,FALSE)</f>
        <v>5.79640859343332E-2</v>
      </c>
      <c r="Q28" s="25">
        <f>'RIMS II Type II Employment'!Q28*VLOOKUP('Equation 4 Type II FTE'!$B28,'Equation 3 FTE Conversion'!$B$10:$E$32,4,FALSE)</f>
        <v>0</v>
      </c>
      <c r="R28" s="25">
        <f>'RIMS II Type II Employment'!R28*VLOOKUP('Equation 4 Type II FTE'!$B28,'Equation 3 FTE Conversion'!$B$10:$E$32,4,FALSE)</f>
        <v>5.7551236319416298E-2</v>
      </c>
      <c r="S28" s="25">
        <f>'RIMS II Type II Employment'!S28*VLOOKUP('Equation 4 Type II FTE'!$B28,'Equation 3 FTE Conversion'!$B$10:$E$32,4,FALSE)</f>
        <v>7.1010133765707334E-2</v>
      </c>
      <c r="T28" s="25">
        <f>'RIMS II Type II Employment'!T28*VLOOKUP('Equation 4 Type II FTE'!$B28,'Equation 3 FTE Conversion'!$B$10:$E$32,4,FALSE)</f>
        <v>7.0762423996757196E-2</v>
      </c>
      <c r="U28" s="25">
        <f>'RIMS II Type II Employment'!U28*VLOOKUP('Equation 4 Type II FTE'!$B28,'Equation 3 FTE Conversion'!$B$10:$E$32,4,FALSE)</f>
        <v>8.7028698824483178E-2</v>
      </c>
      <c r="V28" s="25">
        <f>'RIMS II Type II Employment'!V28*VLOOKUP('Equation 4 Type II FTE'!$B28,'Equation 3 FTE Conversion'!$B$10:$E$32,4,FALSE)</f>
        <v>0.10502894203486017</v>
      </c>
      <c r="W28" s="25">
        <f>'RIMS II Type II Employment'!W28*VLOOKUP('Equation 4 Type II FTE'!$B28,'Equation 3 FTE Conversion'!$B$10:$E$32,4,FALSE)</f>
        <v>6.0854033238751527E-2</v>
      </c>
      <c r="X28" s="25">
        <f>'RIMS II Type II Employment'!X28*VLOOKUP('Equation 4 Type II FTE'!$B28,'Equation 3 FTE Conversion'!$B$10:$E$32,4,FALSE)</f>
        <v>5.9532914471017433E-2</v>
      </c>
      <c r="Y28" s="25">
        <f>'RIMS II Type II Employment'!Y28*VLOOKUP('Equation 4 Type II FTE'!$B28,'Equation 3 FTE Conversion'!$B$10:$E$32,4,FALSE)</f>
        <v>7.0597284150790446E-2</v>
      </c>
      <c r="Z28" s="25">
        <f>'RIMS II Type II Employment'!Z28*VLOOKUP('Equation 4 Type II FTE'!$B28,'Equation 3 FTE Conversion'!$B$10:$E$32,4,FALSE)</f>
        <v>0.13450640453992704</v>
      </c>
      <c r="AA28" s="25">
        <f>'RIMS II Type II Employment'!AA28*VLOOKUP('Equation 4 Type II FTE'!$B28,'Equation 3 FTE Conversion'!$B$10:$E$32,4,FALSE)</f>
        <v>9.7597648966355907E-2</v>
      </c>
      <c r="AB28" s="25">
        <f>'RIMS II Type II Employment'!AB28*VLOOKUP('Equation 4 Type II FTE'!$B28,'Equation 3 FTE Conversion'!$B$10:$E$32,4,FALSE)</f>
        <v>0.12880907985407378</v>
      </c>
      <c r="AC28" s="25">
        <f>'RIMS II Type II Employment'!AC28*VLOOKUP('Equation 4 Type II FTE'!$B28,'Equation 3 FTE Conversion'!$B$10:$E$32,4,FALSE)</f>
        <v>9.0826915281718698E-2</v>
      </c>
      <c r="AD28" s="25">
        <f>'RIMS II Type II Employment'!AD28*VLOOKUP('Equation 4 Type II FTE'!$B28,'Equation 3 FTE Conversion'!$B$10:$E$32,4,FALSE)</f>
        <v>7.4643210376976077E-2</v>
      </c>
      <c r="AE28" s="25">
        <f>'RIMS II Type II Employment'!AE28*VLOOKUP('Equation 4 Type II FTE'!$B28,'Equation 3 FTE Conversion'!$B$10:$E$32,4,FALSE)</f>
        <v>7.0349574381840294E-2</v>
      </c>
      <c r="AF28" s="25">
        <f>'RIMS II Type II Employment'!AF28*VLOOKUP('Equation 4 Type II FTE'!$B28,'Equation 3 FTE Conversion'!$B$10:$E$32,4,FALSE)</f>
        <v>8.2982772598297533E-2</v>
      </c>
      <c r="AG28" s="25">
        <f>'RIMS II Type II Employment'!AG28*VLOOKUP('Equation 4 Type II FTE'!$B28,'Equation 3 FTE Conversion'!$B$10:$E$32,4,FALSE)</f>
        <v>8.1083664369679773E-2</v>
      </c>
      <c r="AH28" s="25">
        <f>'RIMS II Type II Employment'!AH28*VLOOKUP('Equation 4 Type II FTE'!$B28,'Equation 3 FTE Conversion'!$B$10:$E$32,4,FALSE)</f>
        <v>8.8267247669233884E-2</v>
      </c>
      <c r="AI28" s="25">
        <f>'RIMS II Type II Employment'!AI28*VLOOKUP('Equation 4 Type II FTE'!$B28,'Equation 3 FTE Conversion'!$B$10:$E$32,4,FALSE)</f>
        <v>7.9927685447912442E-2</v>
      </c>
      <c r="AJ28" s="25">
        <f>'RIMS II Type II Employment'!AJ28*VLOOKUP('Equation 4 Type II FTE'!$B28,'Equation 3 FTE Conversion'!$B$10:$E$32,4,FALSE)</f>
        <v>6.8698175922172686E-2</v>
      </c>
      <c r="AK28" s="25">
        <f>'RIMS II Type II Employment'!AK28*VLOOKUP('Equation 4 Type II FTE'!$B28,'Equation 3 FTE Conversion'!$B$10:$E$32,4,FALSE)</f>
        <v>9.1157194973652211E-2</v>
      </c>
      <c r="AL28" s="25">
        <f>'RIMS II Type II Employment'!AL28*VLOOKUP('Equation 4 Type II FTE'!$B28,'Equation 3 FTE Conversion'!$B$10:$E$32,4,FALSE)</f>
        <v>9.0248925820835019E-2</v>
      </c>
      <c r="AM28" s="25">
        <f>'RIMS II Type II Employment'!AM28*VLOOKUP('Equation 4 Type II FTE'!$B28,'Equation 3 FTE Conversion'!$B$10:$E$32,4,FALSE)</f>
        <v>9.8588488042156475E-2</v>
      </c>
      <c r="AN28" s="25">
        <f>'RIMS II Type II Employment'!AN28*VLOOKUP('Equation 4 Type II FTE'!$B28,'Equation 3 FTE Conversion'!$B$10:$E$32,4,FALSE)</f>
        <v>5.8542075395216872E-2</v>
      </c>
      <c r="AO28" s="25">
        <f>'RIMS II Type II Employment'!AO28*VLOOKUP('Equation 4 Type II FTE'!$B28,'Equation 3 FTE Conversion'!$B$10:$E$32,4,FALSE)</f>
        <v>5.3422740170247264E-2</v>
      </c>
      <c r="AP28" s="25">
        <f>'RIMS II Type II Employment'!AP28*VLOOKUP('Equation 4 Type II FTE'!$B28,'Equation 3 FTE Conversion'!$B$10:$E$32,4,FALSE)</f>
        <v>9.1404904742602364E-2</v>
      </c>
      <c r="AQ28" s="25">
        <f>'RIMS II Type II Employment'!AQ28*VLOOKUP('Equation 4 Type II FTE'!$B28,'Equation 3 FTE Conversion'!$B$10:$E$32,4,FALSE)</f>
        <v>6.6799067693554925E-2</v>
      </c>
      <c r="AR28" s="25">
        <f>'RIMS II Type II Employment'!AR28*VLOOKUP('Equation 4 Type II FTE'!$B28,'Equation 3 FTE Conversion'!$B$10:$E$32,4,FALSE)</f>
        <v>7.1257843534657486E-2</v>
      </c>
      <c r="AS28" s="25">
        <f>'RIMS II Type II Employment'!AS28*VLOOKUP('Equation 4 Type II FTE'!$B28,'Equation 3 FTE Conversion'!$B$10:$E$32,4,FALSE)</f>
        <v>7.1092703688690723E-2</v>
      </c>
      <c r="AT28" s="25">
        <f>'RIMS II Type II Employment'!AT28*VLOOKUP('Equation 4 Type II FTE'!$B28,'Equation 3 FTE Conversion'!$B$10:$E$32,4,FALSE)</f>
        <v>6.5395379002837456E-2</v>
      </c>
      <c r="AU28" s="25">
        <f>'RIMS II Type II Employment'!AU28*VLOOKUP('Equation 4 Type II FTE'!$B28,'Equation 3 FTE Conversion'!$B$10:$E$32,4,FALSE)</f>
        <v>5.862464531820024E-2</v>
      </c>
      <c r="AV28" s="25">
        <f>'RIMS II Type II Employment'!AV28*VLOOKUP('Equation 4 Type II FTE'!$B28,'Equation 3 FTE Conversion'!$B$10:$E$32,4,FALSE)</f>
        <v>7.3652371301175523E-2</v>
      </c>
      <c r="AW28" s="25">
        <f>'RIMS II Type II Employment'!AW28*VLOOKUP('Equation 4 Type II FTE'!$B28,'Equation 3 FTE Conversion'!$B$10:$E$32,4,FALSE)</f>
        <v>5.9285204702067294E-2</v>
      </c>
      <c r="AX28" s="25">
        <f>'RIMS II Type II Employment'!AX28*VLOOKUP('Equation 4 Type II FTE'!$B28,'Equation 3 FTE Conversion'!$B$10:$E$32,4,FALSE)</f>
        <v>6.2010012160518851E-2</v>
      </c>
      <c r="AY28" s="25">
        <f>'RIMS II Type II Employment'!AY28*VLOOKUP('Equation 4 Type II FTE'!$B28,'Equation 3 FTE Conversion'!$B$10:$E$32,4,FALSE)</f>
        <v>4.8138265099310906E-2</v>
      </c>
      <c r="AZ28" s="25">
        <f>'RIMS II Type II Employment'!AZ28*VLOOKUP('Equation 4 Type II FTE'!$B28,'Equation 3 FTE Conversion'!$B$10:$E$32,4,FALSE)</f>
        <v>5.400072963113093E-2</v>
      </c>
      <c r="BA28" s="25">
        <f>'RIMS II Type II Employment'!BA28*VLOOKUP('Equation 4 Type II FTE'!$B28,'Equation 3 FTE Conversion'!$B$10:$E$32,4,FALSE)</f>
        <v>5.7055816781516007E-2</v>
      </c>
      <c r="BB28" s="25">
        <f>'RIMS II Type II Employment'!BB28*VLOOKUP('Equation 4 Type II FTE'!$B28,'Equation 3 FTE Conversion'!$B$10:$E$32,4,FALSE)</f>
        <v>7.4230360762059175E-2</v>
      </c>
      <c r="BC28" s="25">
        <f>'RIMS II Type II Employment'!BC28*VLOOKUP('Equation 4 Type II FTE'!$B28,'Equation 3 FTE Conversion'!$B$10:$E$32,4,FALSE)</f>
        <v>8.6285569517632749E-2</v>
      </c>
      <c r="BD28" s="25">
        <f>'RIMS II Type II Employment'!BD28*VLOOKUP('Equation 4 Type II FTE'!$B28,'Equation 3 FTE Conversion'!$B$10:$E$32,4,FALSE)</f>
        <v>5.8211795703283338E-2</v>
      </c>
      <c r="BE28" s="25">
        <f>'RIMS II Type II Employment'!BE28*VLOOKUP('Equation 4 Type II FTE'!$B28,'Equation 3 FTE Conversion'!$B$10:$E$32,4,FALSE)</f>
        <v>7.555147952979327E-2</v>
      </c>
      <c r="BF28" s="25">
        <f>'RIMS II Type II Employment'!BF28*VLOOKUP('Equation 4 Type II FTE'!$B28,'Equation 3 FTE Conversion'!$B$10:$E$32,4,FALSE)</f>
        <v>7.555147952979327E-2</v>
      </c>
      <c r="BG28" s="25">
        <f>'RIMS II Type II Employment'!BG28*VLOOKUP('Equation 4 Type II FTE'!$B28,'Equation 3 FTE Conversion'!$B$10:$E$32,4,FALSE)</f>
        <v>9.7102229428455616E-2</v>
      </c>
      <c r="BH28" s="25">
        <f>'RIMS II Type II Employment'!BH28*VLOOKUP('Equation 4 Type II FTE'!$B28,'Equation 3 FTE Conversion'!$B$10:$E$32,4,FALSE)</f>
        <v>8.1496513984596675E-2</v>
      </c>
      <c r="BI28" s="25">
        <f>'RIMS II Type II Employment'!BI28*VLOOKUP('Equation 4 Type II FTE'!$B28,'Equation 3 FTE Conversion'!$B$10:$E$32,4,FALSE)</f>
        <v>9.4294852047020677E-2</v>
      </c>
      <c r="BJ28" s="25">
        <f>'RIMS II Type II Employment'!BJ28*VLOOKUP('Equation 4 Type II FTE'!$B28,'Equation 3 FTE Conversion'!$B$10:$E$32,4,FALSE)</f>
        <v>7.8111147142278084E-2</v>
      </c>
      <c r="BK28" s="25">
        <f>'RIMS II Type II Employment'!BK28*VLOOKUP('Equation 4 Type II FTE'!$B28,'Equation 3 FTE Conversion'!$B$10:$E$32,4,FALSE)</f>
        <v>7.4312930685042564E-2</v>
      </c>
      <c r="BL28" s="25">
        <f>'RIMS II Type II Employment'!BL28*VLOOKUP('Equation 4 Type II FTE'!$B28,'Equation 3 FTE Conversion'!$B$10:$E$32,4,FALSE)</f>
        <v>5.9285204702067294E-2</v>
      </c>
      <c r="BM28" s="25">
        <f>'RIMS II Type II Employment'!BM28*VLOOKUP('Equation 4 Type II FTE'!$B28,'Equation 3 FTE Conversion'!$B$10:$E$32,4,FALSE)</f>
        <v>8.2982772598297533E-2</v>
      </c>
      <c r="BN28" s="25">
        <f>'RIMS II Type II Employment'!BN28*VLOOKUP('Equation 4 Type II FTE'!$B28,'Equation 3 FTE Conversion'!$B$10:$E$32,4,FALSE)</f>
        <v>8.2735062829347381E-2</v>
      </c>
      <c r="BO28" s="25">
        <f>'RIMS II Type II Employment'!BO28*VLOOKUP('Equation 4 Type II FTE'!$B28,'Equation 3 FTE Conversion'!$B$10:$E$32,4,FALSE)</f>
        <v>0.11733186055938388</v>
      </c>
      <c r="BP28" s="25">
        <f>'RIMS II Type II Employment'!BP28*VLOOKUP('Equation 4 Type II FTE'!$B28,'Equation 3 FTE Conversion'!$B$10:$E$32,4,FALSE)</f>
        <v>7.0349574381840294E-2</v>
      </c>
      <c r="BQ28" s="25">
        <f>'RIMS II Type II Employment'!BQ28*VLOOKUP('Equation 4 Type II FTE'!$B28,'Equation 3 FTE Conversion'!$B$10:$E$32,4,FALSE)</f>
        <v>7.951483583299554E-2</v>
      </c>
      <c r="BR28" s="25">
        <f>'RIMS II Type II Employment'!BR28*VLOOKUP('Equation 4 Type II FTE'!$B28,'Equation 3 FTE Conversion'!$B$10:$E$32,4,FALSE)</f>
        <v>6.5147669233887318E-2</v>
      </c>
      <c r="BS28" s="25">
        <f>'RIMS II Type II Employment'!BS28*VLOOKUP('Equation 4 Type II FTE'!$B28,'Equation 3 FTE Conversion'!$B$10:$E$32,4,FALSE)</f>
        <v>7.5964329144710172E-2</v>
      </c>
      <c r="BT28" s="25">
        <f>'RIMS II Type II Employment'!BT28*VLOOKUP('Equation 4 Type II FTE'!$B28,'Equation 3 FTE Conversion'!$B$10:$E$32,4,FALSE)</f>
        <v>8.0670814754762871E-2</v>
      </c>
      <c r="BU28" s="25">
        <f>'RIMS II Type II Employment'!BU28*VLOOKUP('Equation 4 Type II FTE'!$B28,'Equation 3 FTE Conversion'!$B$10:$E$32,4,FALSE)</f>
        <v>7.3569801378192135E-2</v>
      </c>
      <c r="BV28" s="25">
        <f>'RIMS II Type II Employment'!BV28*VLOOKUP('Equation 4 Type II FTE'!$B28,'Equation 3 FTE Conversion'!$B$10:$E$32,4,FALSE)</f>
        <v>7.2744102148358331E-2</v>
      </c>
      <c r="BW28" s="25">
        <f>'RIMS II Type II Employment'!BW28*VLOOKUP('Equation 4 Type II FTE'!$B28,'Equation 3 FTE Conversion'!$B$10:$E$32,4,FALSE)</f>
        <v>8.5790149979732472E-2</v>
      </c>
      <c r="BX28" s="25">
        <f>'RIMS II Type II Employment'!BX28*VLOOKUP('Equation 4 Type II FTE'!$B28,'Equation 3 FTE Conversion'!$B$10:$E$32,4,FALSE)</f>
        <v>6.4074260235103375E-2</v>
      </c>
      <c r="BY28" s="25">
        <f>'RIMS II Type II Employment'!BY28*VLOOKUP('Equation 4 Type II FTE'!$B28,'Equation 3 FTE Conversion'!$B$10:$E$32,4,FALSE)</f>
        <v>5.9532914471017433E-2</v>
      </c>
      <c r="BZ28" s="25">
        <f>'RIMS II Type II Employment'!BZ28*VLOOKUP('Equation 4 Type II FTE'!$B28,'Equation 3 FTE Conversion'!$B$10:$E$32,4,FALSE)</f>
        <v>5.9532914471017433E-2</v>
      </c>
      <c r="CA28" s="25">
        <f>'RIMS II Type II Employment'!CA28*VLOOKUP('Equation 4 Type II FTE'!$B28,'Equation 3 FTE Conversion'!$B$10:$E$32,4,FALSE)</f>
        <v>8.7358978516416705E-2</v>
      </c>
      <c r="CB28" s="25">
        <f>'RIMS II Type II Employment'!CB28*VLOOKUP('Equation 4 Type II FTE'!$B28,'Equation 3 FTE Conversion'!$B$10:$E$32,4,FALSE)</f>
        <v>8.4303891366031614E-2</v>
      </c>
      <c r="CC28" s="25">
        <f>'RIMS II Type II Employment'!CC28*VLOOKUP('Equation 4 Type II FTE'!$B28,'Equation 3 FTE Conversion'!$B$10:$E$32,4,FALSE)</f>
        <v>8.3808471828131337E-2</v>
      </c>
      <c r="CD28" s="25">
        <f>'RIMS II Type II Employment'!CD28*VLOOKUP('Equation 4 Type II FTE'!$B28,'Equation 3 FTE Conversion'!$B$10:$E$32,4,FALSE)</f>
        <v>0.13219444669639238</v>
      </c>
      <c r="CE28" s="25">
        <f>'RIMS II Type II Employment'!CE28*VLOOKUP('Equation 4 Type II FTE'!$B28,'Equation 3 FTE Conversion'!$B$10:$E$32,4,FALSE)</f>
        <v>0.10139586542359141</v>
      </c>
      <c r="CF28" s="25">
        <f>'RIMS II Type II Employment'!CF28*VLOOKUP('Equation 4 Type II FTE'!$B28,'Equation 3 FTE Conversion'!$B$10:$E$32,4,FALSE)</f>
        <v>8.0505674908796121E-2</v>
      </c>
      <c r="CG28" s="25">
        <f>'RIMS II Type II Employment'!CG28*VLOOKUP('Equation 4 Type II FTE'!$B28,'Equation 3 FTE Conversion'!$B$10:$E$32,4,FALSE)</f>
        <v>8.001025537089583E-2</v>
      </c>
      <c r="CH28" s="25">
        <f>'RIMS II Type II Employment'!CH28*VLOOKUP('Equation 4 Type II FTE'!$B28,'Equation 3 FTE Conversion'!$B$10:$E$32,4,FALSE)</f>
        <v>6.1597162545601949E-2</v>
      </c>
      <c r="CI28" s="25">
        <f>'RIMS II Type II Employment'!CI28*VLOOKUP('Equation 4 Type II FTE'!$B28,'Equation 3 FTE Conversion'!$B$10:$E$32,4,FALSE)</f>
        <v>7.5303769760843131E-2</v>
      </c>
      <c r="CJ28" s="25">
        <f>'RIMS II Type II Employment'!CJ28*VLOOKUP('Equation 4 Type II FTE'!$B28,'Equation 3 FTE Conversion'!$B$10:$E$32,4,FALSE)</f>
        <v>0.10899229833806244</v>
      </c>
      <c r="CK28" s="25">
        <f>'RIMS II Type II Employment'!CK28*VLOOKUP('Equation 4 Type II FTE'!$B28,'Equation 3 FTE Conversion'!$B$10:$E$32,4,FALSE)</f>
        <v>0.12608427239562223</v>
      </c>
      <c r="CL28" s="25">
        <f>'RIMS II Type II Employment'!CL28*VLOOKUP('Equation 4 Type II FTE'!$B28,'Equation 3 FTE Conversion'!$B$10:$E$32,4,FALSE)</f>
        <v>9.190032428050264E-2</v>
      </c>
      <c r="CM28" s="25">
        <f>'RIMS II Type II Employment'!CM28*VLOOKUP('Equation 4 Type II FTE'!$B28,'Equation 3 FTE Conversion'!$B$10:$E$32,4,FALSE)</f>
        <v>9.2726023510336444E-2</v>
      </c>
      <c r="CN28" s="25">
        <f>'RIMS II Type II Employment'!CN28*VLOOKUP('Equation 4 Type II FTE'!$B28,'Equation 3 FTE Conversion'!$B$10:$E$32,4,FALSE)</f>
        <v>6.4569679773003652E-2</v>
      </c>
      <c r="CO28" s="25">
        <f>'RIMS II Type II Employment'!CO28*VLOOKUP('Equation 4 Type II FTE'!$B28,'Equation 3 FTE Conversion'!$B$10:$E$32,4,FALSE)</f>
        <v>7.1505553303607625E-2</v>
      </c>
      <c r="CP28" s="25">
        <f>'RIMS II Type II Employment'!CP28*VLOOKUP('Equation 4 Type II FTE'!$B28,'Equation 3 FTE Conversion'!$B$10:$E$32,4,FALSE)</f>
        <v>7.2578962302391581E-2</v>
      </c>
      <c r="CQ28" s="25">
        <f>'RIMS II Type II Employment'!CQ28*VLOOKUP('Equation 4 Type II FTE'!$B28,'Equation 3 FTE Conversion'!$B$10:$E$32,4,FALSE)</f>
        <v>6.5147669233887318E-2</v>
      </c>
      <c r="CR28" s="25">
        <f>'RIMS II Type II Employment'!CR28*VLOOKUP('Equation 4 Type II FTE'!$B28,'Equation 3 FTE Conversion'!$B$10:$E$32,4,FALSE)</f>
        <v>6.481738954195379E-2</v>
      </c>
      <c r="CS28" s="25">
        <f>'RIMS II Type II Employment'!CS28*VLOOKUP('Equation 4 Type II FTE'!$B28,'Equation 3 FTE Conversion'!$B$10:$E$32,4,FALSE)</f>
        <v>6.7294487231455216E-2</v>
      </c>
      <c r="CT28" s="25">
        <f>'RIMS II Type II Employment'!CT28*VLOOKUP('Equation 4 Type II FTE'!$B28,'Equation 3 FTE Conversion'!$B$10:$E$32,4,FALSE)</f>
        <v>6.2918281313336044E-2</v>
      </c>
      <c r="CU28" s="25">
        <f>'RIMS II Type II Employment'!CU28*VLOOKUP('Equation 4 Type II FTE'!$B28,'Equation 3 FTE Conversion'!$B$10:$E$32,4,FALSE)</f>
        <v>6.2505431698419142E-2</v>
      </c>
      <c r="CV28" s="25">
        <f>'RIMS II Type II Employment'!CV28*VLOOKUP('Equation 4 Type II FTE'!$B28,'Equation 3 FTE Conversion'!$B$10:$E$32,4,FALSE)</f>
        <v>9.1322334819618975E-2</v>
      </c>
      <c r="CW28" s="25">
        <f>'RIMS II Type II Employment'!CW28*VLOOKUP('Equation 4 Type II FTE'!$B28,'Equation 3 FTE Conversion'!$B$10:$E$32,4,FALSE)</f>
        <v>8.6698419132549651E-2</v>
      </c>
      <c r="CX28" s="25">
        <f>'RIMS II Type II Employment'!CX28*VLOOKUP('Equation 4 Type II FTE'!$B28,'Equation 3 FTE Conversion'!$B$10:$E$32,4,FALSE)</f>
        <v>7.2826672071341719E-2</v>
      </c>
      <c r="CY28" s="25">
        <f>'RIMS II Type II Employment'!CY28*VLOOKUP('Equation 4 Type II FTE'!$B28,'Equation 3 FTE Conversion'!$B$10:$E$32,4,FALSE)</f>
        <v>8.2239643291447104E-2</v>
      </c>
      <c r="CZ28" s="25">
        <f>'RIMS II Type II Employment'!CZ28*VLOOKUP('Equation 4 Type II FTE'!$B28,'Equation 3 FTE Conversion'!$B$10:$E$32,4,FALSE)</f>
        <v>0.12377231455208756</v>
      </c>
      <c r="DA28" s="25">
        <f>'RIMS II Type II Employment'!DA28*VLOOKUP('Equation 4 Type II FTE'!$B28,'Equation 3 FTE Conversion'!$B$10:$E$32,4,FALSE)</f>
        <v>0.13698350222942846</v>
      </c>
      <c r="DB28" s="25">
        <f>'RIMS II Type II Employment'!DB28*VLOOKUP('Equation 4 Type II FTE'!$B28,'Equation 3 FTE Conversion'!$B$10:$E$32,4,FALSE)</f>
        <v>7.6459748682610462E-2</v>
      </c>
      <c r="DC28" s="25">
        <f>'RIMS II Type II Employment'!DC28*VLOOKUP('Equation 4 Type II FTE'!$B28,'Equation 3 FTE Conversion'!$B$10:$E$32,4,FALSE)</f>
        <v>0.10271698419132549</v>
      </c>
      <c r="DD28" s="25">
        <f>'RIMS II Type II Employment'!DD28*VLOOKUP('Equation 4 Type II FTE'!$B28,'Equation 3 FTE Conversion'!$B$10:$E$32,4,FALSE)</f>
        <v>7.5303769760843131E-2</v>
      </c>
      <c r="DE28" s="25">
        <f>'RIMS II Type II Employment'!DE28*VLOOKUP('Equation 4 Type II FTE'!$B28,'Equation 3 FTE Conversion'!$B$10:$E$32,4,FALSE)</f>
        <v>0.13062561815970816</v>
      </c>
      <c r="DF28" s="25">
        <f>'RIMS II Type II Employment'!DF28*VLOOKUP('Equation 4 Type II FTE'!$B28,'Equation 3 FTE Conversion'!$B$10:$E$32,4,FALSE)</f>
        <v>9.4294852047020677E-2</v>
      </c>
      <c r="DG28" s="25">
        <f>'RIMS II Type II Employment'!DG28*VLOOKUP('Equation 4 Type II FTE'!$B28,'Equation 3 FTE Conversion'!$B$10:$E$32,4,FALSE)</f>
        <v>9.6028820429671674E-2</v>
      </c>
      <c r="DH28" s="25">
        <f>'RIMS II Type II Employment'!DH28*VLOOKUP('Equation 4 Type II FTE'!$B28,'Equation 3 FTE Conversion'!$B$10:$E$32,4,FALSE)</f>
        <v>0.12567142278070531</v>
      </c>
      <c r="DI28" s="25">
        <f>'RIMS II Type II Employment'!DI28*VLOOKUP('Equation 4 Type II FTE'!$B28,'Equation 3 FTE Conversion'!$B$10:$E$32,4,FALSE)</f>
        <v>6.225772192946899E-2</v>
      </c>
      <c r="DJ28" s="25">
        <f>'RIMS II Type II Employment'!DJ28*VLOOKUP('Equation 4 Type II FTE'!$B28,'Equation 3 FTE Conversion'!$B$10:$E$32,4,FALSE)</f>
        <v>8.7028698824483178E-2</v>
      </c>
      <c r="DK28" s="25">
        <f>'RIMS II Type II Employment'!DK28*VLOOKUP('Equation 4 Type II FTE'!$B28,'Equation 3 FTE Conversion'!$B$10:$E$32,4,FALSE)</f>
        <v>0.13607523307661129</v>
      </c>
      <c r="DL28" s="25">
        <f>'RIMS II Type II Employment'!DL28*VLOOKUP('Equation 4 Type II FTE'!$B28,'Equation 3 FTE Conversion'!$B$10:$E$32,4,FALSE)</f>
        <v>0.14358909606809891</v>
      </c>
      <c r="DM28" s="25">
        <f>'RIMS II Type II Employment'!DM28*VLOOKUP('Equation 4 Type II FTE'!$B28,'Equation 3 FTE Conversion'!$B$10:$E$32,4,FALSE)</f>
        <v>4.5661167409809487E-2</v>
      </c>
      <c r="DN28" s="25">
        <f>'RIMS II Type II Employment'!DN28*VLOOKUP('Equation 4 Type II FTE'!$B28,'Equation 3 FTE Conversion'!$B$10:$E$32,4,FALSE)</f>
        <v>0.13145131738954197</v>
      </c>
      <c r="DO28" s="25">
        <f>'RIMS II Type II Employment'!DO28*VLOOKUP('Equation 4 Type II FTE'!$B28,'Equation 3 FTE Conversion'!$B$10:$E$32,4,FALSE)</f>
        <v>7.4065220916092425E-2</v>
      </c>
      <c r="DP28" s="25">
        <f>'RIMS II Type II Employment'!DP28*VLOOKUP('Equation 4 Type II FTE'!$B28,'Equation 3 FTE Conversion'!$B$10:$E$32,4,FALSE)</f>
        <v>8.3808471828131337E-2</v>
      </c>
      <c r="DQ28" s="25">
        <f>'RIMS II Type II Employment'!DQ28*VLOOKUP('Equation 4 Type II FTE'!$B28,'Equation 3 FTE Conversion'!$B$10:$E$32,4,FALSE)</f>
        <v>7.538633968382652E-2</v>
      </c>
      <c r="DR28" s="25">
        <f>'RIMS II Type II Employment'!DR28*VLOOKUP('Equation 4 Type II FTE'!$B28,'Equation 3 FTE Conversion'!$B$10:$E$32,4,FALSE)</f>
        <v>0.1189006890960681</v>
      </c>
      <c r="DS28" s="25">
        <f>'RIMS II Type II Employment'!DS28*VLOOKUP('Equation 4 Type II FTE'!$B28,'Equation 3 FTE Conversion'!$B$10:$E$32,4,FALSE)</f>
        <v>8.6285569517632749E-2</v>
      </c>
      <c r="DT28" s="25">
        <f>'RIMS II Type II Employment'!DT28*VLOOKUP('Equation 4 Type II FTE'!$B28,'Equation 3 FTE Conversion'!$B$10:$E$32,4,FALSE)</f>
        <v>9.1074625050668823E-2</v>
      </c>
      <c r="DU28" s="25">
        <f>'RIMS II Type II Employment'!DU28*VLOOKUP('Equation 4 Type II FTE'!$B28,'Equation 3 FTE Conversion'!$B$10:$E$32,4,FALSE)</f>
        <v>7.8276286988244834E-2</v>
      </c>
      <c r="DV28" s="25">
        <f>'RIMS II Type II Employment'!DV28*VLOOKUP('Equation 4 Type II FTE'!$B28,'Equation 3 FTE Conversion'!$B$10:$E$32,4,FALSE)</f>
        <v>7.1340413457640861E-2</v>
      </c>
      <c r="DW28" s="25">
        <f>'RIMS II Type II Employment'!DW28*VLOOKUP('Equation 4 Type II FTE'!$B28,'Equation 3 FTE Conversion'!$B$10:$E$32,4,FALSE)</f>
        <v>5.4991568706931504E-2</v>
      </c>
      <c r="DX28" s="25">
        <f>'RIMS II Type II Employment'!DX28*VLOOKUP('Equation 4 Type II FTE'!$B28,'Equation 3 FTE Conversion'!$B$10:$E$32,4,FALSE)</f>
        <v>7.2661532225374942E-2</v>
      </c>
      <c r="DY28" s="25">
        <f>'RIMS II Type II Employment'!DY28*VLOOKUP('Equation 4 Type II FTE'!$B28,'Equation 3 FTE Conversion'!$B$10:$E$32,4,FALSE)</f>
        <v>6.3661410620186459E-2</v>
      </c>
      <c r="DZ28" s="25">
        <f>'RIMS II Type II Employment'!DZ28*VLOOKUP('Equation 4 Type II FTE'!$B28,'Equation 3 FTE Conversion'!$B$10:$E$32,4,FALSE)</f>
        <v>7.2413822456424817E-2</v>
      </c>
      <c r="EA28" s="25">
        <f>'RIMS II Type II Employment'!EA28*VLOOKUP('Equation 4 Type II FTE'!$B28,'Equation 3 FTE Conversion'!$B$10:$E$32,4,FALSE)</f>
        <v>9.1487474665585738E-2</v>
      </c>
      <c r="EB28" s="25">
        <f>'RIMS II Type II Employment'!EB28*VLOOKUP('Equation 4 Type II FTE'!$B28,'Equation 3 FTE Conversion'!$B$10:$E$32,4,FALSE)</f>
        <v>5.1110782326712609E-2</v>
      </c>
      <c r="EC28" s="25">
        <f>'RIMS II Type II Employment'!EC28*VLOOKUP('Equation 4 Type II FTE'!$B28,'Equation 3 FTE Conversion'!$B$10:$E$32,4,FALSE)</f>
        <v>6.3496270774219696E-2</v>
      </c>
      <c r="ED28" s="25">
        <f>'RIMS II Type II Employment'!ED28*VLOOKUP('Equation 4 Type II FTE'!$B28,'Equation 3 FTE Conversion'!$B$10:$E$32,4,FALSE)</f>
        <v>5.6725537089582487E-2</v>
      </c>
      <c r="EE28" s="25">
        <f>'RIMS II Type II Employment'!EE28*VLOOKUP('Equation 4 Type II FTE'!$B28,'Equation 3 FTE Conversion'!$B$10:$E$32,4,FALSE)</f>
        <v>6.4734819618970416E-2</v>
      </c>
      <c r="EF28" s="25">
        <f>'RIMS II Type II Employment'!EF28*VLOOKUP('Equation 4 Type II FTE'!$B28,'Equation 3 FTE Conversion'!$B$10:$E$32,4,FALSE)</f>
        <v>5.7881516011349818E-2</v>
      </c>
      <c r="EG28" s="25">
        <f>'RIMS II Type II Employment'!EG28*VLOOKUP('Equation 4 Type II FTE'!$B28,'Equation 3 FTE Conversion'!$B$10:$E$32,4,FALSE)</f>
        <v>9.0083785974868269E-2</v>
      </c>
      <c r="EH28" s="25">
        <f>'RIMS II Type II Employment'!EH28*VLOOKUP('Equation 4 Type II FTE'!$B28,'Equation 3 FTE Conversion'!$B$10:$E$32,4,FALSE)</f>
        <v>4.9789663558978521E-2</v>
      </c>
      <c r="EI28" s="25">
        <f>'RIMS II Type II Employment'!EI28*VLOOKUP('Equation 4 Type II FTE'!$B28,'Equation 3 FTE Conversion'!$B$10:$E$32,4,FALSE)</f>
        <v>5.0945642480745845E-2</v>
      </c>
      <c r="EJ28" s="25">
        <f>'RIMS II Type II Employment'!EJ28*VLOOKUP('Equation 4 Type II FTE'!$B28,'Equation 3 FTE Conversion'!$B$10:$E$32,4,FALSE)</f>
        <v>5.2927320632346987E-2</v>
      </c>
      <c r="EK28" s="25">
        <f>'RIMS II Type II Employment'!EK28*VLOOKUP('Equation 4 Type II FTE'!$B28,'Equation 3 FTE Conversion'!$B$10:$E$32,4,FALSE)</f>
        <v>8.0670814754762871E-2</v>
      </c>
      <c r="EL28" s="25">
        <f>'RIMS II Type II Employment'!EL28*VLOOKUP('Equation 4 Type II FTE'!$B28,'Equation 3 FTE Conversion'!$B$10:$E$32,4,FALSE)</f>
        <v>6.9936724766923392E-2</v>
      </c>
      <c r="EM28" s="25">
        <f>'RIMS II Type II Employment'!EM28*VLOOKUP('Equation 4 Type II FTE'!$B28,'Equation 3 FTE Conversion'!$B$10:$E$32,4,FALSE)</f>
        <v>6.4899959464937179E-2</v>
      </c>
      <c r="EN28" s="25">
        <f>'RIMS II Type II Employment'!EN28*VLOOKUP('Equation 4 Type II FTE'!$B28,'Equation 3 FTE Conversion'!$B$10:$E$32,4,FALSE)</f>
        <v>6.4239400081070125E-2</v>
      </c>
      <c r="EO28" s="25">
        <f>'RIMS II Type II Employment'!EO28*VLOOKUP('Equation 4 Type II FTE'!$B28,'Equation 3 FTE Conversion'!$B$10:$E$32,4,FALSE)</f>
        <v>6.952387515200649E-2</v>
      </c>
      <c r="EP28" s="25">
        <f>'RIMS II Type II Employment'!EP28*VLOOKUP('Equation 4 Type II FTE'!$B28,'Equation 3 FTE Conversion'!$B$10:$E$32,4,FALSE)</f>
        <v>7.2744102148358331E-2</v>
      </c>
      <c r="EQ28" s="25">
        <f>'RIMS II Type II Employment'!EQ28*VLOOKUP('Equation 4 Type II FTE'!$B28,'Equation 3 FTE Conversion'!$B$10:$E$32,4,FALSE)</f>
        <v>6.952387515200649E-2</v>
      </c>
      <c r="ER28" s="25">
        <f>'RIMS II Type II Employment'!ER28*VLOOKUP('Equation 4 Type II FTE'!$B28,'Equation 3 FTE Conversion'!$B$10:$E$32,4,FALSE)</f>
        <v>6.6881637616538314E-2</v>
      </c>
      <c r="ES28" s="25">
        <f>'RIMS II Type II Employment'!ES28*VLOOKUP('Equation 4 Type II FTE'!$B28,'Equation 3 FTE Conversion'!$B$10:$E$32,4,FALSE)</f>
        <v>6.556051884880422E-2</v>
      </c>
      <c r="ET28" s="25">
        <f>'RIMS II Type II Employment'!ET28*VLOOKUP('Equation 4 Type II FTE'!$B28,'Equation 3 FTE Conversion'!$B$10:$E$32,4,FALSE)</f>
        <v>6.9771584920956642E-2</v>
      </c>
      <c r="EU28" s="25">
        <f>'RIMS II Type II Employment'!EU28*VLOOKUP('Equation 4 Type II FTE'!$B28,'Equation 3 FTE Conversion'!$B$10:$E$32,4,FALSE)</f>
        <v>7.0597284150790446E-2</v>
      </c>
      <c r="EV28" s="25">
        <f>'RIMS II Type II Employment'!EV28*VLOOKUP('Equation 4 Type II FTE'!$B28,'Equation 3 FTE Conversion'!$B$10:$E$32,4,FALSE)</f>
        <v>6.4074260235103375E-2</v>
      </c>
      <c r="EW28" s="25">
        <f>'RIMS II Type II Employment'!EW28*VLOOKUP('Equation 4 Type II FTE'!$B28,'Equation 3 FTE Conversion'!$B$10:$E$32,4,FALSE)</f>
        <v>5.400072963113093E-2</v>
      </c>
      <c r="EX28" s="25">
        <f>'RIMS II Type II Employment'!EX28*VLOOKUP('Equation 4 Type II FTE'!$B28,'Equation 3 FTE Conversion'!$B$10:$E$32,4,FALSE)</f>
        <v>7.5881759221726797E-2</v>
      </c>
      <c r="EY28" s="25">
        <f>'RIMS II Type II Employment'!EY28*VLOOKUP('Equation 4 Type II FTE'!$B28,'Equation 3 FTE Conversion'!$B$10:$E$32,4,FALSE)</f>
        <v>0.12567142278070531</v>
      </c>
      <c r="EZ28" s="25">
        <f>'RIMS II Type II Employment'!EZ28*VLOOKUP('Equation 4 Type II FTE'!$B28,'Equation 3 FTE Conversion'!$B$10:$E$32,4,FALSE)</f>
        <v>0.10114815565464126</v>
      </c>
      <c r="FA28" s="25">
        <f>'RIMS II Type II Employment'!FA28*VLOOKUP('Equation 4 Type II FTE'!$B28,'Equation 3 FTE Conversion'!$B$10:$E$32,4,FALSE)</f>
        <v>6.6386218078638023E-2</v>
      </c>
      <c r="FB28" s="25">
        <f>'RIMS II Type II Employment'!FB28*VLOOKUP('Equation 4 Type II FTE'!$B28,'Equation 3 FTE Conversion'!$B$10:$E$32,4,FALSE)</f>
        <v>0.11270794487231457</v>
      </c>
      <c r="FC28" s="25">
        <f>'RIMS II Type II Employment'!FC28*VLOOKUP('Equation 4 Type II FTE'!$B28,'Equation 3 FTE Conversion'!$B$10:$E$32,4,FALSE)</f>
        <v>8.5790149979732472E-2</v>
      </c>
      <c r="FD28" s="25">
        <f>'RIMS II Type II Employment'!FD28*VLOOKUP('Equation 4 Type II FTE'!$B28,'Equation 3 FTE Conversion'!$B$10:$E$32,4,FALSE)</f>
        <v>6.1349452776651811E-2</v>
      </c>
      <c r="FE28" s="25">
        <f>'RIMS II Type II Employment'!FE28*VLOOKUP('Equation 4 Type II FTE'!$B28,'Equation 3 FTE Conversion'!$B$10:$E$32,4,FALSE)</f>
        <v>5.6147547628698828E-2</v>
      </c>
      <c r="FF28" s="25">
        <f>'RIMS II Type II Employment'!FF28*VLOOKUP('Equation 4 Type II FTE'!$B28,'Equation 3 FTE Conversion'!$B$10:$E$32,4,FALSE)</f>
        <v>5.6725537089582487E-2</v>
      </c>
      <c r="FG28" s="25">
        <f>'RIMS II Type II Employment'!FG28*VLOOKUP('Equation 4 Type II FTE'!$B28,'Equation 3 FTE Conversion'!$B$10:$E$32,4,FALSE)</f>
        <v>0.11072626672071342</v>
      </c>
      <c r="FH28" s="25">
        <f>'RIMS II Type II Employment'!FH28*VLOOKUP('Equation 4 Type II FTE'!$B28,'Equation 3 FTE Conversion'!$B$10:$E$32,4,FALSE)</f>
        <v>7.1092703688690723E-2</v>
      </c>
      <c r="FI28" s="25">
        <f>'RIMS II Type II Employment'!FI28*VLOOKUP('Equation 4 Type II FTE'!$B28,'Equation 3 FTE Conversion'!$B$10:$E$32,4,FALSE)</f>
        <v>9.3386582894203499E-2</v>
      </c>
      <c r="FJ28" s="25">
        <f>'RIMS II Type II Employment'!FJ28*VLOOKUP('Equation 4 Type II FTE'!$B28,'Equation 3 FTE Conversion'!$B$10:$E$32,4,FALSE)</f>
        <v>9.0248925820835019E-2</v>
      </c>
      <c r="FK28" s="25">
        <f>'RIMS II Type II Employment'!FK28*VLOOKUP('Equation 4 Type II FTE'!$B28,'Equation 3 FTE Conversion'!$B$10:$E$32,4,FALSE)</f>
        <v>8.1331374138629925E-2</v>
      </c>
      <c r="FL28" s="25">
        <f>'RIMS II Type II Employment'!FL28*VLOOKUP('Equation 4 Type II FTE'!$B28,'Equation 3 FTE Conversion'!$B$10:$E$32,4,FALSE)</f>
        <v>8.8597527361167425E-2</v>
      </c>
      <c r="FM28" s="25">
        <f>'RIMS II Type II Employment'!FM28*VLOOKUP('Equation 4 Type II FTE'!$B28,'Equation 3 FTE Conversion'!$B$10:$E$32,4,FALSE)</f>
        <v>8.0670814754762871E-2</v>
      </c>
      <c r="FN28" s="25">
        <f>'RIMS II Type II Employment'!FN28*VLOOKUP('Equation 4 Type II FTE'!$B28,'Equation 3 FTE Conversion'!$B$10:$E$32,4,FALSE)</f>
        <v>9.743250912038913E-2</v>
      </c>
      <c r="FO28" s="25">
        <f>'RIMS II Type II Employment'!FO28*VLOOKUP('Equation 4 Type II FTE'!$B28,'Equation 3 FTE Conversion'!$B$10:$E$32,4,FALSE)</f>
        <v>8.4634171057965141E-2</v>
      </c>
      <c r="FP28" s="25">
        <f>'RIMS II Type II Employment'!FP28*VLOOKUP('Equation 4 Type II FTE'!$B28,'Equation 3 FTE Conversion'!$B$10:$E$32,4,FALSE)</f>
        <v>8.1826793676530202E-2</v>
      </c>
      <c r="FQ28" s="25">
        <f>'RIMS II Type II Employment'!FQ28*VLOOKUP('Equation 4 Type II FTE'!$B28,'Equation 3 FTE Conversion'!$B$10:$E$32,4,FALSE)</f>
        <v>7.7368017835427655E-2</v>
      </c>
      <c r="FR28" s="25">
        <f>'RIMS II Type II Employment'!FR28*VLOOKUP('Equation 4 Type II FTE'!$B28,'Equation 3 FTE Conversion'!$B$10:$E$32,4,FALSE)</f>
        <v>8.3891041751114712E-2</v>
      </c>
      <c r="FS28" s="25">
        <f>'RIMS II Type II Employment'!FS28*VLOOKUP('Equation 4 Type II FTE'!$B28,'Equation 3 FTE Conversion'!$B$10:$E$32,4,FALSE)</f>
        <v>0.13293757600324282</v>
      </c>
      <c r="FT28" s="25">
        <f>'RIMS II Type II Employment'!FT28*VLOOKUP('Equation 4 Type II FTE'!$B28,'Equation 3 FTE Conversion'!$B$10:$E$32,4,FALSE)</f>
        <v>6.8863315768139449E-2</v>
      </c>
      <c r="FU28" s="25">
        <f>'RIMS II Type II Employment'!FU28*VLOOKUP('Equation 4 Type II FTE'!$B28,'Equation 3 FTE Conversion'!$B$10:$E$32,4,FALSE)</f>
        <v>0.10304726388325902</v>
      </c>
      <c r="FV28" s="25">
        <f>'RIMS II Type II Employment'!FV28*VLOOKUP('Equation 4 Type II FTE'!$B28,'Equation 3 FTE Conversion'!$B$10:$E$32,4,FALSE)</f>
        <v>0.10544179164977707</v>
      </c>
      <c r="FW28" s="25">
        <f>'RIMS II Type II Employment'!FW28*VLOOKUP('Equation 4 Type II FTE'!$B28,'Equation 3 FTE Conversion'!$B$10:$E$32,4,FALSE)</f>
        <v>8.6368139440616137E-2</v>
      </c>
      <c r="FX28" s="25">
        <f>'RIMS II Type II Employment'!FX28*VLOOKUP('Equation 4 Type II FTE'!$B28,'Equation 3 FTE Conversion'!$B$10:$E$32,4,FALSE)</f>
        <v>0.10131329550060804</v>
      </c>
      <c r="FY28" s="25">
        <f>'RIMS II Type II Employment'!FY28*VLOOKUP('Equation 4 Type II FTE'!$B28,'Equation 3 FTE Conversion'!$B$10:$E$32,4,FALSE)</f>
        <v>9.12397648966356E-2</v>
      </c>
      <c r="FZ28" s="25">
        <f>'RIMS II Type II Employment'!FZ28*VLOOKUP('Equation 4 Type II FTE'!$B28,'Equation 3 FTE Conversion'!$B$10:$E$32,4,FALSE)</f>
        <v>6.0110903931901098E-2</v>
      </c>
      <c r="GA28" s="25">
        <f>'RIMS II Type II Employment'!GA28*VLOOKUP('Equation 4 Type II FTE'!$B28,'Equation 3 FTE Conversion'!$B$10:$E$32,4,FALSE)</f>
        <v>5.8954925010133774E-2</v>
      </c>
      <c r="GB28" s="25">
        <f>'RIMS II Type II Employment'!GB28*VLOOKUP('Equation 4 Type II FTE'!$B28,'Equation 3 FTE Conversion'!$B$10:$E$32,4,FALSE)</f>
        <v>5.3340170247263889E-2</v>
      </c>
      <c r="GC28" s="25">
        <f>'RIMS II Type II Employment'!GC28*VLOOKUP('Equation 4 Type II FTE'!$B28,'Equation 3 FTE Conversion'!$B$10:$E$32,4,FALSE)</f>
        <v>5.086307255776247E-2</v>
      </c>
      <c r="GD28" s="25">
        <f>'RIMS II Type II Employment'!GD28*VLOOKUP('Equation 4 Type II FTE'!$B28,'Equation 3 FTE Conversion'!$B$10:$E$32,4,FALSE)</f>
        <v>6.415683015808675E-2</v>
      </c>
      <c r="GE28" s="25">
        <f>'RIMS II Type II Employment'!GE28*VLOOKUP('Equation 4 Type II FTE'!$B28,'Equation 3 FTE Conversion'!$B$10:$E$32,4,FALSE)</f>
        <v>4.8055695176327524E-2</v>
      </c>
      <c r="GF28" s="25">
        <f>'RIMS II Type II Employment'!GF28*VLOOKUP('Equation 4 Type II FTE'!$B28,'Equation 3 FTE Conversion'!$B$10:$E$32,4,FALSE)</f>
        <v>6.622107823267126E-2</v>
      </c>
      <c r="GG28" s="25">
        <f>'RIMS II Type II Employment'!GG28*VLOOKUP('Equation 4 Type II FTE'!$B28,'Equation 3 FTE Conversion'!$B$10:$E$32,4,FALSE)</f>
        <v>8.2982772598297533E-2</v>
      </c>
      <c r="GH28" s="25">
        <f>'RIMS II Type II Employment'!GH28*VLOOKUP('Equation 4 Type II FTE'!$B28,'Equation 3 FTE Conversion'!$B$10:$E$32,4,FALSE)</f>
        <v>6.9854154843940003E-2</v>
      </c>
      <c r="GI28" s="25">
        <f>'RIMS II Type II Employment'!GI28*VLOOKUP('Equation 4 Type II FTE'!$B28,'Equation 3 FTE Conversion'!$B$10:$E$32,4,FALSE)</f>
        <v>7.9679975678962303E-2</v>
      </c>
      <c r="GJ28" s="25">
        <f>'RIMS II Type II Employment'!GJ28*VLOOKUP('Equation 4 Type II FTE'!$B28,'Equation 3 FTE Conversion'!$B$10:$E$32,4,FALSE)</f>
        <v>0.10791888933927848</v>
      </c>
      <c r="GK28" s="25">
        <f>'RIMS II Type II Employment'!GK28*VLOOKUP('Equation 4 Type II FTE'!$B28,'Equation 3 FTE Conversion'!$B$10:$E$32,4,FALSE)</f>
        <v>8.9092946899067688E-2</v>
      </c>
      <c r="GL28" s="25">
        <f>'RIMS II Type II Employment'!GL28*VLOOKUP('Equation 4 Type II FTE'!$B28,'Equation 3 FTE Conversion'!$B$10:$E$32,4,FALSE)</f>
        <v>9.9001337657073377E-2</v>
      </c>
      <c r="GM28" s="25">
        <f>'RIMS II Type II Employment'!GM28*VLOOKUP('Equation 4 Type II FTE'!$B28,'Equation 3 FTE Conversion'!$B$10:$E$32,4,FALSE)</f>
        <v>8.8762667207134174E-2</v>
      </c>
      <c r="GN28" s="25">
        <f>'RIMS II Type II Employment'!GN28*VLOOKUP('Equation 4 Type II FTE'!$B28,'Equation 3 FTE Conversion'!$B$10:$E$32,4,FALSE)</f>
        <v>6.2175152006485615E-2</v>
      </c>
      <c r="GO28" s="25">
        <f>'RIMS II Type II Employment'!GO28*VLOOKUP('Equation 4 Type II FTE'!$B28,'Equation 3 FTE Conversion'!$B$10:$E$32,4,FALSE)</f>
        <v>5.6147547628698828E-2</v>
      </c>
      <c r="GP28" s="25">
        <f>'RIMS II Type II Employment'!GP28*VLOOKUP('Equation 4 Type II FTE'!$B28,'Equation 3 FTE Conversion'!$B$10:$E$32,4,FALSE)</f>
        <v>6.0688893392784757E-2</v>
      </c>
      <c r="GQ28" s="25">
        <f>'RIMS II Type II Employment'!GQ28*VLOOKUP('Equation 4 Type II FTE'!$B28,'Equation 3 FTE Conversion'!$B$10:$E$32,4,FALSE)</f>
        <v>0.10131329550060804</v>
      </c>
      <c r="GR28" s="25">
        <f>'RIMS II Type II Employment'!GR28*VLOOKUP('Equation 4 Type II FTE'!$B28,'Equation 3 FTE Conversion'!$B$10:$E$32,4,FALSE)</f>
        <v>7.7780867450344557E-2</v>
      </c>
      <c r="GS28" s="25">
        <f>'RIMS II Type II Employment'!GS28*VLOOKUP('Equation 4 Type II FTE'!$B28,'Equation 3 FTE Conversion'!$B$10:$E$32,4,FALSE)</f>
        <v>7.4395500608025952E-2</v>
      </c>
      <c r="GT28" s="25">
        <f>'RIMS II Type II Employment'!GT28*VLOOKUP('Equation 4 Type II FTE'!$B28,'Equation 3 FTE Conversion'!$B$10:$E$32,4,FALSE)</f>
        <v>6.4982529387920554E-2</v>
      </c>
      <c r="GU28" s="25">
        <f>'RIMS II Type II Employment'!GU28*VLOOKUP('Equation 4 Type II FTE'!$B28,'Equation 3 FTE Conversion'!$B$10:$E$32,4,FALSE)</f>
        <v>6.6799067693554925E-2</v>
      </c>
      <c r="GV28" s="25">
        <f>'RIMS II Type II Employment'!GV28*VLOOKUP('Equation 4 Type II FTE'!$B28,'Equation 3 FTE Conversion'!$B$10:$E$32,4,FALSE)</f>
        <v>8.1166234292663161E-2</v>
      </c>
      <c r="GW28" s="25">
        <f>'RIMS II Type II Employment'!GW28*VLOOKUP('Equation 4 Type II FTE'!$B28,'Equation 3 FTE Conversion'!$B$10:$E$32,4,FALSE)</f>
        <v>7.604689906769356E-2</v>
      </c>
      <c r="GX28" s="25">
        <f>'RIMS II Type II Employment'!GX28*VLOOKUP('Equation 4 Type II FTE'!$B28,'Equation 3 FTE Conversion'!$B$10:$E$32,4,FALSE)</f>
        <v>7.1257843534657486E-2</v>
      </c>
      <c r="GY28" s="25">
        <f>'RIMS II Type II Employment'!GY28*VLOOKUP('Equation 4 Type II FTE'!$B28,'Equation 3 FTE Conversion'!$B$10:$E$32,4,FALSE)</f>
        <v>6.0606323469801389E-2</v>
      </c>
      <c r="GZ28" s="25">
        <f>'RIMS II Type II Employment'!GZ28*VLOOKUP('Equation 4 Type II FTE'!$B28,'Equation 3 FTE Conversion'!$B$10:$E$32,4,FALSE)</f>
        <v>8.0588244831779496E-2</v>
      </c>
      <c r="HA28" s="25">
        <f>'RIMS II Type II Employment'!HA28*VLOOKUP('Equation 4 Type II FTE'!$B28,'Equation 3 FTE Conversion'!$B$10:$E$32,4,FALSE)</f>
        <v>5.8707215241183622E-2</v>
      </c>
      <c r="HB28" s="25">
        <f>'RIMS II Type II Employment'!HB28*VLOOKUP('Equation 4 Type II FTE'!$B28,'Equation 3 FTE Conversion'!$B$10:$E$32,4,FALSE)</f>
        <v>4.5248317794892585E-2</v>
      </c>
      <c r="HC28" s="25">
        <f>'RIMS II Type II Employment'!HC28*VLOOKUP('Equation 4 Type II FTE'!$B28,'Equation 3 FTE Conversion'!$B$10:$E$32,4,FALSE)</f>
        <v>5.449614916903122E-2</v>
      </c>
      <c r="HD28" s="25">
        <f>'RIMS II Type II Employment'!HD28*VLOOKUP('Equation 4 Type II FTE'!$B28,'Equation 3 FTE Conversion'!$B$10:$E$32,4,FALSE)</f>
        <v>6.3578840697203085E-2</v>
      </c>
      <c r="HE28" s="25">
        <f>'RIMS II Type II Employment'!HE28*VLOOKUP('Equation 4 Type II FTE'!$B28,'Equation 3 FTE Conversion'!$B$10:$E$32,4,FALSE)</f>
        <v>8.5459870287798945E-2</v>
      </c>
      <c r="HF28" s="25">
        <f>'RIMS II Type II Employment'!HF28*VLOOKUP('Equation 4 Type II FTE'!$B28,'Equation 3 FTE Conversion'!$B$10:$E$32,4,FALSE)</f>
        <v>5.6725537089582487E-2</v>
      </c>
      <c r="HG28" s="25">
        <f>'RIMS II Type II Employment'!HG28*VLOOKUP('Equation 4 Type II FTE'!$B28,'Equation 3 FTE Conversion'!$B$10:$E$32,4,FALSE)</f>
        <v>8.2157073368463729E-2</v>
      </c>
      <c r="HH28" s="25">
        <f>'RIMS II Type II Employment'!HH28*VLOOKUP('Equation 4 Type II FTE'!$B28,'Equation 3 FTE Conversion'!$B$10:$E$32,4,FALSE)</f>
        <v>9.7680218889339282E-2</v>
      </c>
      <c r="HI28" s="25">
        <f>'RIMS II Type II Employment'!HI28*VLOOKUP('Equation 4 Type II FTE'!$B28,'Equation 3 FTE Conversion'!$B$10:$E$32,4,FALSE)</f>
        <v>0.12872650993109042</v>
      </c>
      <c r="HJ28" s="25">
        <f>'RIMS II Type II Employment'!HJ28*VLOOKUP('Equation 4 Type II FTE'!$B28,'Equation 3 FTE Conversion'!$B$10:$E$32,4,FALSE)</f>
        <v>8.8267247669233884E-2</v>
      </c>
      <c r="HK28" s="25">
        <f>'RIMS II Type II Employment'!HK28*VLOOKUP('Equation 4 Type II FTE'!$B28,'Equation 3 FTE Conversion'!$B$10:$E$32,4,FALSE)</f>
        <v>0</v>
      </c>
      <c r="HL28" s="25">
        <f>'RIMS II Type II Employment'!HL28*VLOOKUP('Equation 4 Type II FTE'!$B28,'Equation 3 FTE Conversion'!$B$10:$E$32,4,FALSE)</f>
        <v>6.2918281313336044E-2</v>
      </c>
      <c r="HM28" s="25">
        <f>'RIMS II Type II Employment'!HM28*VLOOKUP('Equation 4 Type II FTE'!$B28,'Equation 3 FTE Conversion'!$B$10:$E$32,4,FALSE)</f>
        <v>6.7294487231455216E-2</v>
      </c>
      <c r="HN28" s="25">
        <f>'RIMS II Type II Employment'!HN28*VLOOKUP('Equation 4 Type II FTE'!$B28,'Equation 3 FTE Conversion'!$B$10:$E$32,4,FALSE)</f>
        <v>6.3496270774219696E-2</v>
      </c>
      <c r="HO28" s="25">
        <f>'RIMS II Type II Employment'!HO28*VLOOKUP('Equation 4 Type II FTE'!$B28,'Equation 3 FTE Conversion'!$B$10:$E$32,4,FALSE)</f>
        <v>6.2753141467369281E-2</v>
      </c>
      <c r="HP28" s="25">
        <f>'RIMS II Type II Employment'!HP28*VLOOKUP('Equation 4 Type II FTE'!$B28,'Equation 3 FTE Conversion'!$B$10:$E$32,4,FALSE)</f>
        <v>6.9193595460072962E-2</v>
      </c>
      <c r="HQ28" s="25">
        <f>'RIMS II Type II Employment'!HQ28*VLOOKUP('Equation 4 Type II FTE'!$B28,'Equation 3 FTE Conversion'!$B$10:$E$32,4,FALSE)</f>
        <v>6.2588001621402517E-2</v>
      </c>
      <c r="HR28" s="25">
        <f>'RIMS II Type II Employment'!HR28*VLOOKUP('Equation 4 Type II FTE'!$B28,'Equation 3 FTE Conversion'!$B$10:$E$32,4,FALSE)</f>
        <v>7.2909241994325094E-2</v>
      </c>
      <c r="HS28" s="25">
        <f>'RIMS II Type II Employment'!HS28*VLOOKUP('Equation 4 Type II FTE'!$B28,'Equation 3 FTE Conversion'!$B$10:$E$32,4,FALSE)</f>
        <v>9.792792865828942E-2</v>
      </c>
      <c r="HT28" s="25">
        <f>'RIMS II Type II Employment'!HT28*VLOOKUP('Equation 4 Type II FTE'!$B28,'Equation 3 FTE Conversion'!$B$10:$E$32,4,FALSE)</f>
        <v>0.10882715849209566</v>
      </c>
      <c r="HU28" s="25">
        <f>'RIMS II Type II Employment'!HU28*VLOOKUP('Equation 4 Type II FTE'!$B28,'Equation 3 FTE Conversion'!$B$10:$E$32,4,FALSE)</f>
        <v>4.5496027563842731E-2</v>
      </c>
      <c r="HV28" s="25">
        <f>'RIMS II Type II Employment'!HV28*VLOOKUP('Equation 4 Type II FTE'!$B28,'Equation 3 FTE Conversion'!$B$10:$E$32,4,FALSE)</f>
        <v>7.1175273611674097E-2</v>
      </c>
      <c r="HW28" s="25">
        <f>'RIMS II Type II Employment'!HW28*VLOOKUP('Equation 4 Type II FTE'!$B28,'Equation 3 FTE Conversion'!$B$10:$E$32,4,FALSE)</f>
        <v>7.2166112687474679E-2</v>
      </c>
      <c r="HX28" s="25">
        <f>'RIMS II Type II Employment'!HX28*VLOOKUP('Equation 4 Type II FTE'!$B28,'Equation 3 FTE Conversion'!$B$10:$E$32,4,FALSE)</f>
        <v>5.6312687474665585E-2</v>
      </c>
      <c r="HY28" s="25">
        <f>'RIMS II Type II Employment'!HY28*VLOOKUP('Equation 4 Type II FTE'!$B28,'Equation 3 FTE Conversion'!$B$10:$E$32,4,FALSE)</f>
        <v>4.7560275638427241E-2</v>
      </c>
      <c r="HZ28" s="25">
        <f>'RIMS II Type II Employment'!HZ28*VLOOKUP('Equation 4 Type II FTE'!$B28,'Equation 3 FTE Conversion'!$B$10:$E$32,4,FALSE)</f>
        <v>8.8680097284150786E-2</v>
      </c>
      <c r="IA28" s="25">
        <f>'RIMS II Type II Employment'!IA28*VLOOKUP('Equation 4 Type II FTE'!$B28,'Equation 3 FTE Conversion'!$B$10:$E$32,4,FALSE)</f>
        <v>5.8872355087150392E-2</v>
      </c>
      <c r="IB28" s="25">
        <f>'RIMS II Type II Employment'!IB28*VLOOKUP('Equation 4 Type II FTE'!$B28,'Equation 3 FTE Conversion'!$B$10:$E$32,4,FALSE)</f>
        <v>6.2010012160518851E-2</v>
      </c>
      <c r="IC28" s="25">
        <f>'RIMS II Type II Employment'!IC28*VLOOKUP('Equation 4 Type II FTE'!$B28,'Equation 3 FTE Conversion'!$B$10:$E$32,4,FALSE)</f>
        <v>5.829436562626672E-2</v>
      </c>
      <c r="ID28" s="25">
        <f>'RIMS II Type II Employment'!ID28*VLOOKUP('Equation 4 Type II FTE'!$B28,'Equation 3 FTE Conversion'!$B$10:$E$32,4,FALSE)</f>
        <v>5.7386096473449541E-2</v>
      </c>
      <c r="IE28" s="25">
        <f>'RIMS II Type II Employment'!IE28*VLOOKUP('Equation 4 Type II FTE'!$B28,'Equation 3 FTE Conversion'!$B$10:$E$32,4,FALSE)</f>
        <v>5.9615484394000814E-2</v>
      </c>
      <c r="IF28" s="25">
        <f>'RIMS II Type II Employment'!IF28*VLOOKUP('Equation 4 Type II FTE'!$B28,'Equation 3 FTE Conversion'!$B$10:$E$32,4,FALSE)</f>
        <v>8.0505674908796121E-2</v>
      </c>
      <c r="IG28" s="25">
        <f>'RIMS II Type II Employment'!IG28*VLOOKUP('Equation 4 Type II FTE'!$B28,'Equation 3 FTE Conversion'!$B$10:$E$32,4,FALSE)</f>
        <v>7.5138629914876368E-2</v>
      </c>
      <c r="IH28" s="25">
        <f>'RIMS II Type II Employment'!IH28*VLOOKUP('Equation 4 Type II FTE'!$B28,'Equation 3 FTE Conversion'!$B$10:$E$32,4,FALSE)</f>
        <v>7.2166112687474679E-2</v>
      </c>
      <c r="II28" s="25">
        <f>'RIMS II Type II Employment'!II28*VLOOKUP('Equation 4 Type II FTE'!$B28,'Equation 3 FTE Conversion'!$B$10:$E$32,4,FALSE)</f>
        <v>4.896396432914471E-2</v>
      </c>
      <c r="IJ28" s="25">
        <f>'RIMS II Type II Employment'!IJ28*VLOOKUP('Equation 4 Type II FTE'!$B28,'Equation 3 FTE Conversion'!$B$10:$E$32,4,FALSE)</f>
        <v>6.2835711390352655E-2</v>
      </c>
      <c r="IK28" s="25">
        <f>'RIMS II Type II Employment'!IK28*VLOOKUP('Equation 4 Type II FTE'!$B28,'Equation 3 FTE Conversion'!$B$10:$E$32,4,FALSE)</f>
        <v>5.6477827320632348E-2</v>
      </c>
      <c r="IL28" s="25">
        <f>'RIMS II Type II Employment'!IL28*VLOOKUP('Equation 4 Type II FTE'!$B28,'Equation 3 FTE Conversion'!$B$10:$E$32,4,FALSE)</f>
        <v>5.6642967166599105E-2</v>
      </c>
      <c r="IM28" s="25">
        <f>'RIMS II Type II Employment'!IM28*VLOOKUP('Equation 4 Type II FTE'!$B28,'Equation 3 FTE Conversion'!$B$10:$E$32,4,FALSE)</f>
        <v>6.2010012160518851E-2</v>
      </c>
      <c r="IN28" s="25">
        <f>'RIMS II Type II Employment'!IN28*VLOOKUP('Equation 4 Type II FTE'!$B28,'Equation 3 FTE Conversion'!$B$10:$E$32,4,FALSE)</f>
        <v>5.8459505472233483E-2</v>
      </c>
      <c r="IO28" s="25">
        <f>'RIMS II Type II Employment'!IO28*VLOOKUP('Equation 4 Type II FTE'!$B28,'Equation 3 FTE Conversion'!$B$10:$E$32,4,FALSE)</f>
        <v>6.8863315768139449E-2</v>
      </c>
      <c r="IP28" s="25">
        <f>'RIMS II Type II Employment'!IP28*VLOOKUP('Equation 4 Type II FTE'!$B28,'Equation 3 FTE Conversion'!$B$10:$E$32,4,FALSE)</f>
        <v>6.4074260235103375E-2</v>
      </c>
      <c r="IQ28" s="25">
        <f>'RIMS II Type II Employment'!IQ28*VLOOKUP('Equation 4 Type II FTE'!$B28,'Equation 3 FTE Conversion'!$B$10:$E$32,4,FALSE)</f>
        <v>6.192744223753547E-2</v>
      </c>
      <c r="IR28" s="25">
        <f>'RIMS II Type II Employment'!IR28*VLOOKUP('Equation 4 Type II FTE'!$B28,'Equation 3 FTE Conversion'!$B$10:$E$32,4,FALSE)</f>
        <v>6.1349452776651811E-2</v>
      </c>
      <c r="IS28" s="25">
        <f>'RIMS II Type II Employment'!IS28*VLOOKUP('Equation 4 Type II FTE'!$B28,'Equation 3 FTE Conversion'!$B$10:$E$32,4,FALSE)</f>
        <v>5.8459505472233483E-2</v>
      </c>
      <c r="IT28" s="25">
        <f>'RIMS II Type II Employment'!IT28*VLOOKUP('Equation 4 Type II FTE'!$B28,'Equation 3 FTE Conversion'!$B$10:$E$32,4,FALSE)</f>
        <v>6.6468788001621412E-2</v>
      </c>
      <c r="IU28" s="25">
        <f>'RIMS II Type II Employment'!IU28*VLOOKUP('Equation 4 Type II FTE'!$B28,'Equation 3 FTE Conversion'!$B$10:$E$32,4,FALSE)</f>
        <v>9.1074625050668823E-2</v>
      </c>
      <c r="IV28" s="25">
        <f>'RIMS II Type II Employment'!IV28*VLOOKUP('Equation 4 Type II FTE'!$B28,'Equation 3 FTE Conversion'!$B$10:$E$32,4,FALSE)</f>
        <v>6.6716497770571551E-2</v>
      </c>
      <c r="IW28" s="25">
        <f>'RIMS II Type II Employment'!IW28*VLOOKUP('Equation 4 Type II FTE'!$B28,'Equation 3 FTE Conversion'!$B$10:$E$32,4,FALSE)</f>
        <v>5.6147547628698828E-2</v>
      </c>
      <c r="IX28" s="25">
        <f>'RIMS II Type II Employment'!IX28*VLOOKUP('Equation 4 Type II FTE'!$B28,'Equation 3 FTE Conversion'!$B$10:$E$32,4,FALSE)</f>
        <v>6.9276165383056351E-2</v>
      </c>
      <c r="IY28" s="25">
        <f>'RIMS II Type II Employment'!IY28*VLOOKUP('Equation 4 Type II FTE'!$B28,'Equation 3 FTE Conversion'!$B$10:$E$32,4,FALSE)</f>
        <v>6.019347385488448E-2</v>
      </c>
      <c r="IZ28" s="25">
        <f>'RIMS II Type II Employment'!IZ28*VLOOKUP('Equation 4 Type II FTE'!$B28,'Equation 3 FTE Conversion'!$B$10:$E$32,4,FALSE)</f>
        <v>7.5964329144710172E-2</v>
      </c>
      <c r="JA28" s="25">
        <f>'RIMS II Type II Employment'!JA28*VLOOKUP('Equation 4 Type II FTE'!$B28,'Equation 3 FTE Conversion'!$B$10:$E$32,4,FALSE)</f>
        <v>6.3661410620186459E-2</v>
      </c>
      <c r="JB28" s="25">
        <f>'RIMS II Type II Employment'!JB28*VLOOKUP('Equation 4 Type II FTE'!$B28,'Equation 3 FTE Conversion'!$B$10:$E$32,4,FALSE)</f>
        <v>0.11873554925010135</v>
      </c>
      <c r="JC28" s="25">
        <f>'RIMS II Type II Employment'!JC28*VLOOKUP('Equation 4 Type II FTE'!$B28,'Equation 3 FTE Conversion'!$B$10:$E$32,4,FALSE)</f>
        <v>0.13962573976489664</v>
      </c>
      <c r="JD28" s="25">
        <f>'RIMS II Type II Employment'!JD28*VLOOKUP('Equation 4 Type II FTE'!$B28,'Equation 3 FTE Conversion'!$B$10:$E$32,4,FALSE)</f>
        <v>0.14515792460478316</v>
      </c>
      <c r="JE28" s="25">
        <f>'RIMS II Type II Employment'!JE28*VLOOKUP('Equation 4 Type II FTE'!$B28,'Equation 3 FTE Conversion'!$B$10:$E$32,4,FALSE)</f>
        <v>0.11824012971220105</v>
      </c>
      <c r="JF28" s="25">
        <f>'RIMS II Type II Employment'!JF28*VLOOKUP('Equation 4 Type II FTE'!$B28,'Equation 3 FTE Conversion'!$B$10:$E$32,4,FALSE)</f>
        <v>0.11584560194568302</v>
      </c>
      <c r="JG28" s="25">
        <f>'RIMS II Type II Employment'!JG28*VLOOKUP('Equation 4 Type II FTE'!$B28,'Equation 3 FTE Conversion'!$B$10:$E$32,4,FALSE)</f>
        <v>0.13780920145926226</v>
      </c>
      <c r="JH28" s="25">
        <f>'RIMS II Type II Employment'!JH28*VLOOKUP('Equation 4 Type II FTE'!$B28,'Equation 3 FTE Conversion'!$B$10:$E$32,4,FALSE)</f>
        <v>0.12220348601540332</v>
      </c>
      <c r="JI28" s="25">
        <f>'RIMS II Type II Employment'!JI28*VLOOKUP('Equation 4 Type II FTE'!$B28,'Equation 3 FTE Conversion'!$B$10:$E$32,4,FALSE)</f>
        <v>0.12179063640048642</v>
      </c>
      <c r="JJ28" s="25">
        <f>'RIMS II Type II Employment'!JJ28*VLOOKUP('Equation 4 Type II FTE'!$B28,'Equation 3 FTE Conversion'!$B$10:$E$32,4,FALSE)</f>
        <v>0.11369878394811511</v>
      </c>
      <c r="JK28" s="25">
        <f>'RIMS II Type II Employment'!JK28*VLOOKUP('Equation 4 Type II FTE'!$B28,'Equation 3 FTE Conversion'!$B$10:$E$32,4,FALSE)</f>
        <v>0.14680932306445077</v>
      </c>
      <c r="JL28" s="25">
        <f>'RIMS II Type II Employment'!JL28*VLOOKUP('Equation 4 Type II FTE'!$B28,'Equation 3 FTE Conversion'!$B$10:$E$32,4,FALSE)</f>
        <v>8.1248804215646536E-2</v>
      </c>
      <c r="JM28" s="25">
        <f>'RIMS II Type II Employment'!JM28*VLOOKUP('Equation 4 Type II FTE'!$B28,'Equation 3 FTE Conversion'!$B$10:$E$32,4,FALSE)</f>
        <v>0.13153388731252533</v>
      </c>
      <c r="JN28" s="25">
        <f>'RIMS II Type II Employment'!JN28*VLOOKUP('Equation 4 Type II FTE'!$B28,'Equation 3 FTE Conversion'!$B$10:$E$32,4,FALSE)</f>
        <v>0.10172614511552494</v>
      </c>
      <c r="JO28" s="25">
        <f>'RIMS II Type II Employment'!JO28*VLOOKUP('Equation 4 Type II FTE'!$B28,'Equation 3 FTE Conversion'!$B$10:$E$32,4,FALSE)</f>
        <v>0.11526761248479936</v>
      </c>
      <c r="JP28" s="25">
        <f>'RIMS II Type II Employment'!JP28*VLOOKUP('Equation 4 Type II FTE'!$B28,'Equation 3 FTE Conversion'!$B$10:$E$32,4,FALSE)</f>
        <v>0.11625845156059993</v>
      </c>
      <c r="JQ28" s="25">
        <f>'RIMS II Type II Employment'!JQ28*VLOOKUP('Equation 4 Type II FTE'!$B28,'Equation 3 FTE Conversion'!$B$10:$E$32,4,FALSE)</f>
        <v>0.14020372922578031</v>
      </c>
      <c r="JR28" s="25">
        <f>'RIMS II Type II Employment'!JR28*VLOOKUP('Equation 4 Type II FTE'!$B28,'Equation 3 FTE Conversion'!$B$10:$E$32,4,FALSE)</f>
        <v>0.15713056343737333</v>
      </c>
      <c r="JS28" s="25">
        <f>'RIMS II Type II Employment'!JS28*VLOOKUP('Equation 4 Type II FTE'!$B28,'Equation 3 FTE Conversion'!$B$10:$E$32,4,FALSE)</f>
        <v>9.9992176732873944E-2</v>
      </c>
      <c r="JT28" s="25">
        <f>'RIMS II Type II Employment'!JT28*VLOOKUP('Equation 4 Type II FTE'!$B28,'Equation 3 FTE Conversion'!$B$10:$E$32,4,FALSE)</f>
        <v>0.10709319010944468</v>
      </c>
      <c r="JU28" s="25">
        <f>'RIMS II Type II Employment'!JU28*VLOOKUP('Equation 4 Type II FTE'!$B28,'Equation 3 FTE Conversion'!$B$10:$E$32,4,FALSE)</f>
        <v>0.10585464126469397</v>
      </c>
      <c r="JV28" s="25">
        <f>'RIMS II Type II Employment'!JV28*VLOOKUP('Equation 4 Type II FTE'!$B28,'Equation 3 FTE Conversion'!$B$10:$E$32,4,FALSE)</f>
        <v>0.12046951763275233</v>
      </c>
      <c r="JW28" s="25">
        <f>'RIMS II Type II Employment'!JW28*VLOOKUP('Equation 4 Type II FTE'!$B28,'Equation 3 FTE Conversion'!$B$10:$E$32,4,FALSE)</f>
        <v>9.9661897040940417E-2</v>
      </c>
      <c r="JX28" s="25">
        <f>'RIMS II Type II Employment'!JX28*VLOOKUP('Equation 4 Type II FTE'!$B28,'Equation 3 FTE Conversion'!$B$10:$E$32,4,FALSE)</f>
        <v>9.1322334819618975E-2</v>
      </c>
      <c r="JY28" s="25">
        <f>'RIMS II Type II Employment'!JY28*VLOOKUP('Equation 4 Type II FTE'!$B28,'Equation 3 FTE Conversion'!$B$10:$E$32,4,FALSE)</f>
        <v>0.11997409809485206</v>
      </c>
      <c r="JZ28" s="25">
        <f>'RIMS II Type II Employment'!JZ28*VLOOKUP('Equation 4 Type II FTE'!$B28,'Equation 3 FTE Conversion'!$B$10:$E$32,4,FALSE)</f>
        <v>0.58401706526145125</v>
      </c>
      <c r="KA28" s="25">
        <f>'RIMS II Type II Employment'!KA28*VLOOKUP('Equation 4 Type II FTE'!$B28,'Equation 3 FTE Conversion'!$B$10:$E$32,4,FALSE)</f>
        <v>0.11807498986623428</v>
      </c>
      <c r="KB28" s="25">
        <f>'RIMS II Type II Employment'!KB28*VLOOKUP('Equation 4 Type II FTE'!$B28,'Equation 3 FTE Conversion'!$B$10:$E$32,4,FALSE)</f>
        <v>1.0786934738548846</v>
      </c>
      <c r="KC28" s="25">
        <f>'RIMS II Type II Employment'!KC28*VLOOKUP('Equation 4 Type II FTE'!$B28,'Equation 3 FTE Conversion'!$B$10:$E$32,4,FALSE)</f>
        <v>0.82404783137413862</v>
      </c>
      <c r="KD28" s="25">
        <f>'RIMS II Type II Employment'!KD28*VLOOKUP('Equation 4 Type II FTE'!$B28,'Equation 3 FTE Conversion'!$B$10:$E$32,4,FALSE)</f>
        <v>0.38337215241183625</v>
      </c>
      <c r="KE28" s="25">
        <f>'RIMS II Type II Employment'!KE28*VLOOKUP('Equation 4 Type II FTE'!$B28,'Equation 3 FTE Conversion'!$B$10:$E$32,4,FALSE)</f>
        <v>0.12030437778678557</v>
      </c>
      <c r="KF28" s="25">
        <f>'RIMS II Type II Employment'!KF28*VLOOKUP('Equation 4 Type II FTE'!$B28,'Equation 3 FTE Conversion'!$B$10:$E$32,4,FALSE)</f>
        <v>0.15060753952168626</v>
      </c>
      <c r="KG28" s="25">
        <f>'RIMS II Type II Employment'!KG28*VLOOKUP('Equation 4 Type II FTE'!$B28,'Equation 3 FTE Conversion'!$B$10:$E$32,4,FALSE)</f>
        <v>0.1462313336035671</v>
      </c>
      <c r="KH28" s="25">
        <f>'RIMS II Type II Employment'!KH28*VLOOKUP('Equation 4 Type II FTE'!$B28,'Equation 3 FTE Conversion'!$B$10:$E$32,4,FALSE)</f>
        <v>0.14086428860964736</v>
      </c>
      <c r="KI28" s="25">
        <f>'RIMS II Type II Employment'!KI28*VLOOKUP('Equation 4 Type II FTE'!$B28,'Equation 3 FTE Conversion'!$B$10:$E$32,4,FALSE)</f>
        <v>0.1155153222537495</v>
      </c>
      <c r="KJ28" s="25">
        <f>'RIMS II Type II Employment'!KJ28*VLOOKUP('Equation 4 Type II FTE'!$B28,'Equation 3 FTE Conversion'!$B$10:$E$32,4,FALSE)</f>
        <v>0.14268082691528172</v>
      </c>
      <c r="KK28" s="25">
        <f>'RIMS II Type II Employment'!KK28*VLOOKUP('Equation 4 Type II FTE'!$B28,'Equation 3 FTE Conversion'!$B$10:$E$32,4,FALSE)</f>
        <v>9.8918767734090002E-2</v>
      </c>
      <c r="KL28" s="25">
        <f>'RIMS II Type II Employment'!KL28*VLOOKUP('Equation 4 Type II FTE'!$B28,'Equation 3 FTE Conversion'!$B$10:$E$32,4,FALSE)</f>
        <v>0.15969023104985813</v>
      </c>
      <c r="KM28" s="25">
        <f>'RIMS II Type II Employment'!KM28*VLOOKUP('Equation 4 Type II FTE'!$B28,'Equation 3 FTE Conversion'!$B$10:$E$32,4,FALSE)</f>
        <v>0.15613972436157275</v>
      </c>
      <c r="KN28" s="25">
        <f>'RIMS II Type II Employment'!KN28*VLOOKUP('Equation 4 Type II FTE'!$B28,'Equation 3 FTE Conversion'!$B$10:$E$32,4,FALSE)</f>
        <v>8.7689258208350232E-2</v>
      </c>
      <c r="KO28" s="25">
        <f>'RIMS II Type II Employment'!KO28*VLOOKUP('Equation 4 Type II FTE'!$B28,'Equation 3 FTE Conversion'!$B$10:$E$32,4,FALSE)</f>
        <v>8.537730036481557E-2</v>
      </c>
      <c r="KP28" s="25">
        <f>'RIMS II Type II Employment'!KP28*VLOOKUP('Equation 4 Type II FTE'!$B28,'Equation 3 FTE Conversion'!$B$10:$E$32,4,FALSE)</f>
        <v>9.7184799351439005E-2</v>
      </c>
      <c r="KQ28" s="25">
        <f>'RIMS II Type II Employment'!KQ28*VLOOKUP('Equation 4 Type II FTE'!$B28,'Equation 3 FTE Conversion'!$B$10:$E$32,4,FALSE)</f>
        <v>0.1522589379813539</v>
      </c>
      <c r="KR28" s="25">
        <f>'RIMS II Type II Employment'!KR28*VLOOKUP('Equation 4 Type II FTE'!$B28,'Equation 3 FTE Conversion'!$B$10:$E$32,4,FALSE)</f>
        <v>6.9111025537089588E-2</v>
      </c>
      <c r="KS28" s="25">
        <f>'RIMS II Type II Employment'!KS28*VLOOKUP('Equation 4 Type II FTE'!$B28,'Equation 3 FTE Conversion'!$B$10:$E$32,4,FALSE)</f>
        <v>0.11749700040535065</v>
      </c>
      <c r="KT28" s="25">
        <f>'RIMS II Type II Employment'!KT28*VLOOKUP('Equation 4 Type II FTE'!$B28,'Equation 3 FTE Conversion'!$B$10:$E$32,4,FALSE)</f>
        <v>0.10841430887717876</v>
      </c>
      <c r="KU28" s="25">
        <f>'RIMS II Type II Employment'!KU28*VLOOKUP('Equation 4 Type II FTE'!$B28,'Equation 3 FTE Conversion'!$B$10:$E$32,4,FALSE)</f>
        <v>0.17331426834211594</v>
      </c>
      <c r="KV28" s="25">
        <f>'RIMS II Type II Employment'!KV28*VLOOKUP('Equation 4 Type II FTE'!$B28,'Equation 3 FTE Conversion'!$B$10:$E$32,4,FALSE)</f>
        <v>8.0505674908796121E-2</v>
      </c>
      <c r="KW28" s="25">
        <f>'RIMS II Type II Employment'!KW28*VLOOKUP('Equation 4 Type II FTE'!$B28,'Equation 3 FTE Conversion'!$B$10:$E$32,4,FALSE)</f>
        <v>0.17529594649371708</v>
      </c>
      <c r="KX28" s="25">
        <f>'RIMS II Type II Employment'!KX28*VLOOKUP('Equation 4 Type II FTE'!$B28,'Equation 3 FTE Conversion'!$B$10:$E$32,4,FALSE)</f>
        <v>0.15143323875152007</v>
      </c>
      <c r="KY28" s="25">
        <f>'RIMS II Type II Employment'!KY28*VLOOKUP('Equation 4 Type II FTE'!$B28,'Equation 3 FTE Conversion'!$B$10:$E$32,4,FALSE)</f>
        <v>0.14449736522091608</v>
      </c>
      <c r="KZ28" s="25">
        <f>'RIMS II Type II Employment'!KZ28*VLOOKUP('Equation 4 Type II FTE'!$B28,'Equation 3 FTE Conversion'!$B$10:$E$32,4,FALSE)</f>
        <v>0.18082813133360356</v>
      </c>
      <c r="LA28" s="25">
        <f>'RIMS II Type II Employment'!LA28*VLOOKUP('Equation 4 Type II FTE'!$B28,'Equation 3 FTE Conversion'!$B$10:$E$32,4,FALSE)</f>
        <v>0.1679472233481962</v>
      </c>
      <c r="LB28" s="25">
        <f>'RIMS II Type II Employment'!LB28*VLOOKUP('Equation 4 Type II FTE'!$B28,'Equation 3 FTE Conversion'!$B$10:$E$32,4,FALSE)</f>
        <v>0.1445799351438995</v>
      </c>
      <c r="LC28" s="25">
        <f>'RIMS II Type II Employment'!LC28*VLOOKUP('Equation 4 Type II FTE'!$B28,'Equation 3 FTE Conversion'!$B$10:$E$32,4,FALSE)</f>
        <v>0.16703895419537901</v>
      </c>
      <c r="LD28" s="25">
        <f>'RIMS II Type II Employment'!LD28*VLOOKUP('Equation 4 Type II FTE'!$B28,'Equation 3 FTE Conversion'!$B$10:$E$32,4,FALSE)</f>
        <v>0.18181897040940415</v>
      </c>
      <c r="LE28" s="25">
        <f>'RIMS II Type II Employment'!LE28*VLOOKUP('Equation 4 Type II FTE'!$B28,'Equation 3 FTE Conversion'!$B$10:$E$32,4,FALSE)</f>
        <v>0.1359926631536279</v>
      </c>
      <c r="LF28" s="25">
        <f>'RIMS II Type II Employment'!LF28*VLOOKUP('Equation 4 Type II FTE'!$B28,'Equation 3 FTE Conversion'!$B$10:$E$32,4,FALSE)</f>
        <v>0.27512298338062424</v>
      </c>
      <c r="LG28" s="25">
        <f>'RIMS II Type II Employment'!LG28*VLOOKUP('Equation 4 Type II FTE'!$B28,'Equation 3 FTE Conversion'!$B$10:$E$32,4,FALSE)</f>
        <v>0.14152484799351439</v>
      </c>
      <c r="LH28" s="25">
        <f>'RIMS II Type II Employment'!LH28*VLOOKUP('Equation 4 Type II FTE'!$B28,'Equation 3 FTE Conversion'!$B$10:$E$32,4,FALSE)</f>
        <v>0.15291949736522092</v>
      </c>
      <c r="LI28" s="25">
        <f>'RIMS II Type II Employment'!LI28*VLOOKUP('Equation 4 Type II FTE'!$B28,'Equation 3 FTE Conversion'!$B$10:$E$32,4,FALSE)</f>
        <v>0.1440019456830158</v>
      </c>
      <c r="LJ28" s="25">
        <f>'RIMS II Type II Employment'!LJ28*VLOOKUP('Equation 4 Type II FTE'!$B28,'Equation 3 FTE Conversion'!$B$10:$E$32,4,FALSE)</f>
        <v>0.12922192946899069</v>
      </c>
      <c r="LK28" s="25">
        <f>'RIMS II Type II Employment'!LK28*VLOOKUP('Equation 4 Type II FTE'!$B28,'Equation 3 FTE Conversion'!$B$10:$E$32,4,FALSE)</f>
        <v>0.21773688690717471</v>
      </c>
      <c r="LL28" s="25">
        <f>'RIMS II Type II Employment'!LL28*VLOOKUP('Equation 4 Type II FTE'!$B28,'Equation 3 FTE Conversion'!$B$10:$E$32,4,FALSE)</f>
        <v>0.17868131333603568</v>
      </c>
      <c r="LM28" s="25">
        <f>'RIMS II Type II Employment'!LM28*VLOOKUP('Equation 4 Type II FTE'!$B28,'Equation 3 FTE Conversion'!$B$10:$E$32,4,FALSE)</f>
        <v>0.12352460478313743</v>
      </c>
      <c r="LN28" s="25">
        <f>'RIMS II Type II Employment'!LN28*VLOOKUP('Equation 4 Type II FTE'!$B28,'Equation 3 FTE Conversion'!$B$10:$E$32,4,FALSE)</f>
        <v>0.22731499797324686</v>
      </c>
      <c r="LO28" s="25">
        <f>'RIMS II Type II Employment'!LO28*VLOOKUP('Equation 4 Type II FTE'!$B28,'Equation 3 FTE Conversion'!$B$10:$E$32,4,FALSE)</f>
        <v>0.10990056749087962</v>
      </c>
      <c r="LP28" s="25">
        <f>'RIMS II Type II Employment'!LP28*VLOOKUP('Equation 4 Type II FTE'!$B28,'Equation 3 FTE Conversion'!$B$10:$E$32,4,FALSE)</f>
        <v>0.16670867450344548</v>
      </c>
      <c r="LQ28" s="25">
        <f>'RIMS II Type II Employment'!LQ28*VLOOKUP('Equation 4 Type II FTE'!$B28,'Equation 3 FTE Conversion'!$B$10:$E$32,4,FALSE)</f>
        <v>0.22739756789623022</v>
      </c>
      <c r="LR28" s="25">
        <f>'RIMS II Type II Employment'!LR28*VLOOKUP('Equation 4 Type II FTE'!$B28,'Equation 3 FTE Conversion'!$B$10:$E$32,4,FALSE)</f>
        <v>0.16175447912444263</v>
      </c>
      <c r="LS28" s="25">
        <f>'RIMS II Type II Employment'!LS28*VLOOKUP('Equation 4 Type II FTE'!$B28,'Equation 3 FTE Conversion'!$B$10:$E$32,4,FALSE)</f>
        <v>0.20881933522496962</v>
      </c>
      <c r="LT28" s="25">
        <f>'RIMS II Type II Employment'!LT28*VLOOKUP('Equation 4 Type II FTE'!$B28,'Equation 3 FTE Conversion'!$B$10:$E$32,4,FALSE)</f>
        <v>0.10081787596270775</v>
      </c>
      <c r="LU28" s="25">
        <f>'RIMS II Type II Employment'!LU28*VLOOKUP('Equation 4 Type II FTE'!$B28,'Equation 3 FTE Conversion'!$B$10:$E$32,4,FALSE)</f>
        <v>0.18223182002432106</v>
      </c>
      <c r="LV28" s="25">
        <f>'RIMS II Type II Employment'!LV28*VLOOKUP('Equation 4 Type II FTE'!$B28,'Equation 3 FTE Conversion'!$B$10:$E$32,4,FALSE)</f>
        <v>0.15275435751925415</v>
      </c>
      <c r="LW28" s="25">
        <f>'RIMS II Type II Employment'!LW28*VLOOKUP('Equation 4 Type II FTE'!$B28,'Equation 3 FTE Conversion'!$B$10:$E$32,4,FALSE)</f>
        <v>0.1508552492906364</v>
      </c>
      <c r="LX28" s="25">
        <f>'RIMS II Type II Employment'!LX28*VLOOKUP('Equation 4 Type II FTE'!$B28,'Equation 3 FTE Conversion'!$B$10:$E$32,4,FALSE)</f>
        <v>0.16291045804620999</v>
      </c>
      <c r="LY28" s="25">
        <f>'RIMS II Type II Employment'!LY28*VLOOKUP('Equation 4 Type II FTE'!$B28,'Equation 3 FTE Conversion'!$B$10:$E$32,4,FALSE)</f>
        <v>0.14433222537494936</v>
      </c>
      <c r="LZ28" s="25">
        <f>'RIMS II Type II Employment'!LZ28*VLOOKUP('Equation 4 Type II FTE'!$B28,'Equation 3 FTE Conversion'!$B$10:$E$32,4,FALSE)</f>
        <v>0.11997409809485206</v>
      </c>
      <c r="MA28" s="25">
        <f>'RIMS II Type II Employment'!MA28*VLOOKUP('Equation 4 Type II FTE'!$B28,'Equation 3 FTE Conversion'!$B$10:$E$32,4,FALSE)</f>
        <v>9.5698540737738147E-2</v>
      </c>
      <c r="MB28" s="25">
        <f>'RIMS II Type II Employment'!MB28*VLOOKUP('Equation 4 Type II FTE'!$B28,'Equation 3 FTE Conversion'!$B$10:$E$32,4,FALSE)</f>
        <v>0.12311175516822052</v>
      </c>
      <c r="MC28" s="25">
        <f>'RIMS II Type II Employment'!MC28*VLOOKUP('Equation 4 Type II FTE'!$B28,'Equation 3 FTE Conversion'!$B$10:$E$32,4,FALSE)</f>
        <v>0.159442521280908</v>
      </c>
      <c r="MD28" s="25">
        <f>'RIMS II Type II Employment'!MD28*VLOOKUP('Equation 4 Type II FTE'!$B28,'Equation 3 FTE Conversion'!$B$10:$E$32,4,FALSE)</f>
        <v>0.13277243615727605</v>
      </c>
      <c r="ME28" s="25">
        <f>'RIMS II Type II Employment'!ME28*VLOOKUP('Equation 4 Type II FTE'!$B28,'Equation 3 FTE Conversion'!$B$10:$E$32,4,FALSE)</f>
        <v>0.13244215646534252</v>
      </c>
      <c r="MF28" s="25">
        <f>'RIMS II Type II Employment'!MF28*VLOOKUP('Equation 4 Type II FTE'!$B28,'Equation 3 FTE Conversion'!$B$10:$E$32,4,FALSE)</f>
        <v>0.14012115930279692</v>
      </c>
      <c r="MG28" s="25">
        <f>'RIMS II Type II Employment'!MG28*VLOOKUP('Equation 4 Type II FTE'!$B28,'Equation 3 FTE Conversion'!$B$10:$E$32,4,FALSE)</f>
        <v>0.14127713822456425</v>
      </c>
      <c r="MH28" s="25">
        <f>'RIMS II Type II Employment'!MH28*VLOOKUP('Equation 4 Type II FTE'!$B28,'Equation 3 FTE Conversion'!$B$10:$E$32,4,FALSE)</f>
        <v>0.14334138629914878</v>
      </c>
      <c r="MI28" s="25">
        <f>'RIMS II Type II Employment'!MI28*VLOOKUP('Equation 4 Type II FTE'!$B28,'Equation 3 FTE Conversion'!$B$10:$E$32,4,FALSE)</f>
        <v>0.1440019456830158</v>
      </c>
      <c r="MJ28" s="25">
        <f>'RIMS II Type II Employment'!MJ28*VLOOKUP('Equation 4 Type II FTE'!$B28,'Equation 3 FTE Conversion'!$B$10:$E$32,4,FALSE)</f>
        <v>0.12484572355087151</v>
      </c>
      <c r="MK28" s="25">
        <f>'RIMS II Type II Employment'!MK28*VLOOKUP('Equation 4 Type II FTE'!$B28,'Equation 3 FTE Conversion'!$B$10:$E$32,4,FALSE)</f>
        <v>16.86556732873936</v>
      </c>
      <c r="ML28" s="25">
        <f>'RIMS II Type II Employment'!ML28*VLOOKUP('Equation 4 Type II FTE'!$B28,'Equation 3 FTE Conversion'!$B$10:$E$32,4,FALSE)</f>
        <v>8.6695116335630313</v>
      </c>
      <c r="MM28" s="25">
        <f>'RIMS II Type II Employment'!MM28*VLOOKUP('Equation 4 Type II FTE'!$B28,'Equation 3 FTE Conversion'!$B$10:$E$32,4,FALSE)</f>
        <v>7.8223442237535465</v>
      </c>
      <c r="MN28" s="25">
        <f>'RIMS II Type II Employment'!MN28*VLOOKUP('Equation 4 Type II FTE'!$B28,'Equation 3 FTE Conversion'!$B$10:$E$32,4,FALSE)</f>
        <v>13.873481029590597</v>
      </c>
      <c r="MO28" s="25">
        <f>'RIMS II Type II Employment'!MO28*VLOOKUP('Equation 4 Type II FTE'!$B28,'Equation 3 FTE Conversion'!$B$10:$E$32,4,FALSE)</f>
        <v>6.4847114714227807</v>
      </c>
      <c r="MP28" s="25">
        <f>'RIMS II Type II Employment'!MP28*VLOOKUP('Equation 4 Type II FTE'!$B28,'Equation 3 FTE Conversion'!$B$10:$E$32,4,FALSE)</f>
        <v>8.8453029995946508</v>
      </c>
      <c r="MQ28" s="25">
        <f>'RIMS II Type II Employment'!MQ28*VLOOKUP('Equation 4 Type II FTE'!$B28,'Equation 3 FTE Conversion'!$B$10:$E$32,4,FALSE)</f>
        <v>4.2764614511552494</v>
      </c>
      <c r="MR28" s="25">
        <f>'RIMS II Type II Employment'!MR28*VLOOKUP('Equation 4 Type II FTE'!$B28,'Equation 3 FTE Conversion'!$B$10:$E$32,4,FALSE)</f>
        <v>10.430810660721525</v>
      </c>
      <c r="MS28" s="25">
        <f>'RIMS II Type II Employment'!MS28*VLOOKUP('Equation 4 Type II FTE'!$B28,'Equation 3 FTE Conversion'!$B$10:$E$32,4,FALSE)</f>
        <v>0.14367166599108228</v>
      </c>
      <c r="MT28" s="25">
        <f>'RIMS II Type II Employment'!MT28*VLOOKUP('Equation 4 Type II FTE'!$B28,'Equation 3 FTE Conversion'!$B$10:$E$32,4,FALSE)</f>
        <v>0.13979087961086342</v>
      </c>
      <c r="MU28" s="25">
        <f>'RIMS II Type II Employment'!MU28*VLOOKUP('Equation 4 Type II FTE'!$B28,'Equation 3 FTE Conversion'!$B$10:$E$32,4,FALSE)</f>
        <v>0.17620421564653427</v>
      </c>
      <c r="MV28" s="25">
        <f>'RIMS II Type II Employment'!MV28*VLOOKUP('Equation 4 Type II FTE'!$B28,'Equation 3 FTE Conversion'!$B$10:$E$32,4,FALSE)</f>
        <v>0.17389225780299961</v>
      </c>
      <c r="MW28" s="25">
        <f>'RIMS II Type II Employment'!MW28*VLOOKUP('Equation 4 Type II FTE'!$B28,'Equation 3 FTE Conversion'!$B$10:$E$32,4,FALSE)</f>
        <v>0.12368974462910418</v>
      </c>
      <c r="MX28" s="25">
        <f>'RIMS II Type II Employment'!MX28*VLOOKUP('Equation 4 Type II FTE'!$B28,'Equation 3 FTE Conversion'!$B$10:$E$32,4,FALSE)</f>
        <v>0.13392841507904338</v>
      </c>
      <c r="MY28" s="25">
        <f>'RIMS II Type II Employment'!MY28*VLOOKUP('Equation 4 Type II FTE'!$B28,'Equation 3 FTE Conversion'!$B$10:$E$32,4,FALSE)</f>
        <v>0.12757053100932306</v>
      </c>
      <c r="MZ28" s="25">
        <f>'RIMS II Type II Employment'!MZ28*VLOOKUP('Equation 4 Type II FTE'!$B28,'Equation 3 FTE Conversion'!$B$10:$E$32,4,FALSE)</f>
        <v>9.1652614511552502E-2</v>
      </c>
      <c r="NA28" s="25">
        <f>'RIMS II Type II Employment'!NA28*VLOOKUP('Equation 4 Type II FTE'!$B28,'Equation 3 FTE Conversion'!$B$10:$E$32,4,FALSE)</f>
        <v>0.15787369274422378</v>
      </c>
      <c r="NB28" s="25">
        <f>'RIMS II Type II Employment'!NB28*VLOOKUP('Equation 4 Type II FTE'!$B28,'Equation 3 FTE Conversion'!$B$10:$E$32,4,FALSE)</f>
        <v>0.10379039319010945</v>
      </c>
      <c r="NC28" s="25">
        <f>'RIMS II Type II Employment'!NC28*VLOOKUP('Equation 4 Type II FTE'!$B28,'Equation 3 FTE Conversion'!$B$10:$E$32,4,FALSE)</f>
        <v>0.12880907985407378</v>
      </c>
      <c r="ND28" s="25">
        <f>'RIMS II Type II Employment'!ND28*VLOOKUP('Equation 4 Type II FTE'!$B28,'Equation 3 FTE Conversion'!$B$10:$E$32,4,FALSE)</f>
        <v>0.24779233887312524</v>
      </c>
      <c r="NE28" s="25">
        <f>'RIMS II Type II Employment'!NE28*VLOOKUP('Equation 4 Type II FTE'!$B28,'Equation 3 FTE Conversion'!$B$10:$E$32,4,FALSE)</f>
        <v>0.20634223753546821</v>
      </c>
      <c r="NF28" s="25">
        <f>'RIMS II Type II Employment'!NF28*VLOOKUP('Equation 4 Type II FTE'!$B28,'Equation 3 FTE Conversion'!$B$10:$E$32,4,FALSE)</f>
        <v>0.14524049452776652</v>
      </c>
      <c r="NG28" s="332">
        <f>'RIMS II Type II Employment'!NG28*VLOOKUP('Equation 4 Type II FTE'!$B28,'Equation 3 FTE Conversion'!$B$10:$E$32,4,FALSE)</f>
        <v>0.24234272395622214</v>
      </c>
      <c r="NH28" s="378">
        <f>'RIMS II Type II Employment'!NH28*VLOOKUP('Equation 4 Type II FTE'!$B28,'Equation 3 FTE Conversion'!$B$10:$E$32,4,FALSE)</f>
        <v>0.15613972436157275</v>
      </c>
      <c r="NI28" s="332">
        <f>'RIMS II Type II Employment'!NI28*VLOOKUP('Equation 4 Type II FTE'!$B28,'Equation 3 FTE Conversion'!$B$10:$E$32,4,FALSE)</f>
        <v>9.7019659505472228E-2</v>
      </c>
      <c r="NJ28" s="334">
        <f>'RIMS II Type II Employment'!NJ28*VLOOKUP('Equation 4 Type II FTE'!$B28,'Equation 3 FTE Conversion'!$B$10:$E$32,4,FALSE)</f>
        <v>0.19403931901094446</v>
      </c>
    </row>
    <row r="29" spans="2:374" x14ac:dyDescent="0.3">
      <c r="B29" s="83" t="s">
        <v>503</v>
      </c>
      <c r="C29" s="25">
        <f>'RIMS II Type II Employment'!C29*VLOOKUP('Equation 4 Type II FTE'!$B29,'Equation 3 FTE Conversion'!$B$10:$E$32,4,FALSE)</f>
        <v>4.6242732558139536E-2</v>
      </c>
      <c r="D29" s="25">
        <f>'RIMS II Type II Employment'!D29*VLOOKUP('Equation 4 Type II FTE'!$B29,'Equation 3 FTE Conversion'!$B$10:$E$32,4,FALSE)</f>
        <v>5.2377906976744187E-2</v>
      </c>
      <c r="E29" s="25">
        <f>'RIMS II Type II Employment'!E29*VLOOKUP('Equation 4 Type II FTE'!$B29,'Equation 3 FTE Conversion'!$B$10:$E$32,4,FALSE)</f>
        <v>5.1370639534883716E-2</v>
      </c>
      <c r="F29" s="25">
        <f>'RIMS II Type II Employment'!F29*VLOOKUP('Equation 4 Type II FTE'!$B29,'Equation 3 FTE Conversion'!$B$10:$E$32,4,FALSE)</f>
        <v>6.9867732558139536E-2</v>
      </c>
      <c r="G29" s="25">
        <f>'RIMS II Type II Employment'!G29*VLOOKUP('Equation 4 Type II FTE'!$B29,'Equation 3 FTE Conversion'!$B$10:$E$32,4,FALSE)</f>
        <v>5.1370639534883716E-2</v>
      </c>
      <c r="H29" s="25">
        <f>'RIMS II Type II Employment'!H29*VLOOKUP('Equation 4 Type II FTE'!$B29,'Equation 3 FTE Conversion'!$B$10:$E$32,4,FALSE)</f>
        <v>4.5601744186046504E-2</v>
      </c>
      <c r="I29" s="25">
        <f>'RIMS II Type II Employment'!I29*VLOOKUP('Equation 4 Type II FTE'!$B29,'Equation 3 FTE Conversion'!$B$10:$E$32,4,FALSE)</f>
        <v>3.5620639534883716E-2</v>
      </c>
      <c r="J29" s="25">
        <f>'RIMS II Type II Employment'!J29*VLOOKUP('Equation 4 Type II FTE'!$B29,'Equation 3 FTE Conversion'!$B$10:$E$32,4,FALSE)</f>
        <v>4.4228197674418608E-2</v>
      </c>
      <c r="K29" s="25">
        <f>'RIMS II Type II Employment'!K29*VLOOKUP('Equation 4 Type II FTE'!$B29,'Equation 3 FTE Conversion'!$B$10:$E$32,4,FALSE)</f>
        <v>3.5071220930232558E-2</v>
      </c>
      <c r="L29" s="25">
        <f>'RIMS II Type II Employment'!L29*VLOOKUP('Equation 4 Type II FTE'!$B29,'Equation 3 FTE Conversion'!$B$10:$E$32,4,FALSE)</f>
        <v>7.0234011627906975E-2</v>
      </c>
      <c r="M29" s="25">
        <f>'RIMS II Type II Employment'!M29*VLOOKUP('Equation 4 Type II FTE'!$B29,'Equation 3 FTE Conversion'!$B$10:$E$32,4,FALSE)</f>
        <v>4.2122093023255813E-2</v>
      </c>
      <c r="N29" s="25">
        <f>'RIMS II Type II Employment'!N29*VLOOKUP('Equation 4 Type II FTE'!$B29,'Equation 3 FTE Conversion'!$B$10:$E$32,4,FALSE)</f>
        <v>8.0947674418604648E-2</v>
      </c>
      <c r="O29" s="25">
        <f>'RIMS II Type II Employment'!O29*VLOOKUP('Equation 4 Type II FTE'!$B29,'Equation 3 FTE Conversion'!$B$10:$E$32,4,FALSE)</f>
        <v>4.4045058139534882E-2</v>
      </c>
      <c r="P29" s="25">
        <f>'RIMS II Type II Employment'!P29*VLOOKUP('Equation 4 Type II FTE'!$B29,'Equation 3 FTE Conversion'!$B$10:$E$32,4,FALSE)</f>
        <v>3.3972383720930234E-2</v>
      </c>
      <c r="Q29" s="25">
        <f>'RIMS II Type II Employment'!Q29*VLOOKUP('Equation 4 Type II FTE'!$B29,'Equation 3 FTE Conversion'!$B$10:$E$32,4,FALSE)</f>
        <v>0</v>
      </c>
      <c r="R29" s="25">
        <f>'RIMS II Type II Employment'!R29*VLOOKUP('Equation 4 Type II FTE'!$B29,'Equation 3 FTE Conversion'!$B$10:$E$32,4,FALSE)</f>
        <v>3.4247093023255813E-2</v>
      </c>
      <c r="S29" s="25">
        <f>'RIMS II Type II Employment'!S29*VLOOKUP('Equation 4 Type II FTE'!$B29,'Equation 3 FTE Conversion'!$B$10:$E$32,4,FALSE)</f>
        <v>4.4777616279069767E-2</v>
      </c>
      <c r="T29" s="25">
        <f>'RIMS II Type II Employment'!T29*VLOOKUP('Equation 4 Type II FTE'!$B29,'Equation 3 FTE Conversion'!$B$10:$E$32,4,FALSE)</f>
        <v>4.2488372093023252E-2</v>
      </c>
      <c r="U29" s="25">
        <f>'RIMS II Type II Employment'!U29*VLOOKUP('Equation 4 Type II FTE'!$B29,'Equation 3 FTE Conversion'!$B$10:$E$32,4,FALSE)</f>
        <v>5.393459302325581E-2</v>
      </c>
      <c r="V29" s="25">
        <f>'RIMS II Type II Employment'!V29*VLOOKUP('Equation 4 Type II FTE'!$B29,'Equation 3 FTE Conversion'!$B$10:$E$32,4,FALSE)</f>
        <v>7.8658430232558141E-2</v>
      </c>
      <c r="W29" s="25">
        <f>'RIMS II Type II Employment'!W29*VLOOKUP('Equation 4 Type II FTE'!$B29,'Equation 3 FTE Conversion'!$B$10:$E$32,4,FALSE)</f>
        <v>4.2671511627906979E-2</v>
      </c>
      <c r="X29" s="25">
        <f>'RIMS II Type II Employment'!X29*VLOOKUP('Equation 4 Type II FTE'!$B29,'Equation 3 FTE Conversion'!$B$10:$E$32,4,FALSE)</f>
        <v>4.4136627906976741E-2</v>
      </c>
      <c r="Y29" s="25">
        <f>'RIMS II Type II Employment'!Y29*VLOOKUP('Equation 4 Type II FTE'!$B29,'Equation 3 FTE Conversion'!$B$10:$E$32,4,FALSE)</f>
        <v>3.8917151162790702E-2</v>
      </c>
      <c r="Z29" s="25">
        <f>'RIMS II Type II Employment'!Z29*VLOOKUP('Equation 4 Type II FTE'!$B29,'Equation 3 FTE Conversion'!$B$10:$E$32,4,FALSE)</f>
        <v>7.9665697674418598E-2</v>
      </c>
      <c r="AA29" s="25">
        <f>'RIMS II Type II Employment'!AA29*VLOOKUP('Equation 4 Type II FTE'!$B29,'Equation 3 FTE Conversion'!$B$10:$E$32,4,FALSE)</f>
        <v>6.2542151162790688E-2</v>
      </c>
      <c r="AB29" s="25">
        <f>'RIMS II Type II Employment'!AB29*VLOOKUP('Equation 4 Type II FTE'!$B29,'Equation 3 FTE Conversion'!$B$10:$E$32,4,FALSE)</f>
        <v>7.5178779069767443E-2</v>
      </c>
      <c r="AC29" s="25">
        <f>'RIMS II Type II Employment'!AC29*VLOOKUP('Equation 4 Type II FTE'!$B29,'Equation 3 FTE Conversion'!$B$10:$E$32,4,FALSE)</f>
        <v>5.384302325581395E-2</v>
      </c>
      <c r="AD29" s="25">
        <f>'RIMS II Type II Employment'!AD29*VLOOKUP('Equation 4 Type II FTE'!$B29,'Equation 3 FTE Conversion'!$B$10:$E$32,4,FALSE)</f>
        <v>4.5418604651162785E-2</v>
      </c>
      <c r="AE29" s="25">
        <f>'RIMS II Type II Employment'!AE29*VLOOKUP('Equation 4 Type II FTE'!$B29,'Equation 3 FTE Conversion'!$B$10:$E$32,4,FALSE)</f>
        <v>4.4777616279069767E-2</v>
      </c>
      <c r="AF29" s="25">
        <f>'RIMS II Type II Employment'!AF29*VLOOKUP('Equation 4 Type II FTE'!$B29,'Equation 3 FTE Conversion'!$B$10:$E$32,4,FALSE)</f>
        <v>5.521656976744186E-2</v>
      </c>
      <c r="AG29" s="25">
        <f>'RIMS II Type II Employment'!AG29*VLOOKUP('Equation 4 Type II FTE'!$B29,'Equation 3 FTE Conversion'!$B$10:$E$32,4,FALSE)</f>
        <v>5.5582848837209299E-2</v>
      </c>
      <c r="AH29" s="25">
        <f>'RIMS II Type II Employment'!AH29*VLOOKUP('Equation 4 Type II FTE'!$B29,'Equation 3 FTE Conversion'!$B$10:$E$32,4,FALSE)</f>
        <v>5.5949127906976745E-2</v>
      </c>
      <c r="AI29" s="25">
        <f>'RIMS II Type II Employment'!AI29*VLOOKUP('Equation 4 Type II FTE'!$B29,'Equation 3 FTE Conversion'!$B$10:$E$32,4,FALSE)</f>
        <v>5.246947674418604E-2</v>
      </c>
      <c r="AJ29" s="25">
        <f>'RIMS II Type II Employment'!AJ29*VLOOKUP('Equation 4 Type II FTE'!$B29,'Equation 3 FTE Conversion'!$B$10:$E$32,4,FALSE)</f>
        <v>4.5143895348837206E-2</v>
      </c>
      <c r="AK29" s="25">
        <f>'RIMS II Type II Employment'!AK29*VLOOKUP('Equation 4 Type II FTE'!$B29,'Equation 3 FTE Conversion'!$B$10:$E$32,4,FALSE)</f>
        <v>6.574709302325582E-2</v>
      </c>
      <c r="AL29" s="25">
        <f>'RIMS II Type II Employment'!AL29*VLOOKUP('Equation 4 Type II FTE'!$B29,'Equation 3 FTE Conversion'!$B$10:$E$32,4,FALSE)</f>
        <v>6.3457848837209299E-2</v>
      </c>
      <c r="AM29" s="25">
        <f>'RIMS II Type II Employment'!AM29*VLOOKUP('Equation 4 Type II FTE'!$B29,'Equation 3 FTE Conversion'!$B$10:$E$32,4,FALSE)</f>
        <v>7.0783430232558134E-2</v>
      </c>
      <c r="AN29" s="25">
        <f>'RIMS II Type II Employment'!AN29*VLOOKUP('Equation 4 Type II FTE'!$B29,'Equation 3 FTE Conversion'!$B$10:$E$32,4,FALSE)</f>
        <v>3.5986918604651162E-2</v>
      </c>
      <c r="AO29" s="25">
        <f>'RIMS II Type II Employment'!AO29*VLOOKUP('Equation 4 Type II FTE'!$B29,'Equation 3 FTE Conversion'!$B$10:$E$32,4,FALSE)</f>
        <v>3.5345930232558137E-2</v>
      </c>
      <c r="AP29" s="25">
        <f>'RIMS II Type II Employment'!AP29*VLOOKUP('Equation 4 Type II FTE'!$B29,'Equation 3 FTE Conversion'!$B$10:$E$32,4,FALSE)</f>
        <v>6.4556686046511616E-2</v>
      </c>
      <c r="AQ29" s="25">
        <f>'RIMS II Type II Employment'!AQ29*VLOOKUP('Equation 4 Type II FTE'!$B29,'Equation 3 FTE Conversion'!$B$10:$E$32,4,FALSE)</f>
        <v>4.8440406976744184E-2</v>
      </c>
      <c r="AR29" s="25">
        <f>'RIMS II Type II Employment'!AR29*VLOOKUP('Equation 4 Type II FTE'!$B29,'Equation 3 FTE Conversion'!$B$10:$E$32,4,FALSE)</f>
        <v>4.8531976744186044E-2</v>
      </c>
      <c r="AS29" s="25">
        <f>'RIMS II Type II Employment'!AS29*VLOOKUP('Equation 4 Type II FTE'!$B29,'Equation 3 FTE Conversion'!$B$10:$E$32,4,FALSE)</f>
        <v>5.0088662790697673E-2</v>
      </c>
      <c r="AT29" s="25">
        <f>'RIMS II Type II Employment'!AT29*VLOOKUP('Equation 4 Type II FTE'!$B29,'Equation 3 FTE Conversion'!$B$10:$E$32,4,FALSE)</f>
        <v>4.2488372093023252E-2</v>
      </c>
      <c r="AU29" s="25">
        <f>'RIMS II Type II Employment'!AU29*VLOOKUP('Equation 4 Type II FTE'!$B29,'Equation 3 FTE Conversion'!$B$10:$E$32,4,FALSE)</f>
        <v>3.7818313953488371E-2</v>
      </c>
      <c r="AV29" s="25">
        <f>'RIMS II Type II Employment'!AV29*VLOOKUP('Equation 4 Type II FTE'!$B29,'Equation 3 FTE Conversion'!$B$10:$E$32,4,FALSE)</f>
        <v>4.6700581395348835E-2</v>
      </c>
      <c r="AW29" s="25">
        <f>'RIMS II Type II Employment'!AW29*VLOOKUP('Equation 4 Type II FTE'!$B29,'Equation 3 FTE Conversion'!$B$10:$E$32,4,FALSE)</f>
        <v>3.7909883720930231E-2</v>
      </c>
      <c r="AX29" s="25">
        <f>'RIMS II Type II Employment'!AX29*VLOOKUP('Equation 4 Type II FTE'!$B29,'Equation 3 FTE Conversion'!$B$10:$E$32,4,FALSE)</f>
        <v>3.9283430232558141E-2</v>
      </c>
      <c r="AY29" s="25">
        <f>'RIMS II Type II Employment'!AY29*VLOOKUP('Equation 4 Type II FTE'!$B29,'Equation 3 FTE Conversion'!$B$10:$E$32,4,FALSE)</f>
        <v>2.9851744186046508E-2</v>
      </c>
      <c r="AZ29" s="25">
        <f>'RIMS II Type II Employment'!AZ29*VLOOKUP('Equation 4 Type II FTE'!$B29,'Equation 3 FTE Conversion'!$B$10:$E$32,4,FALSE)</f>
        <v>3.3514534883720928E-2</v>
      </c>
      <c r="BA29" s="25">
        <f>'RIMS II Type II Employment'!BA29*VLOOKUP('Equation 4 Type II FTE'!$B29,'Equation 3 FTE Conversion'!$B$10:$E$32,4,FALSE)</f>
        <v>3.4704941860465119E-2</v>
      </c>
      <c r="BB29" s="25">
        <f>'RIMS II Type II Employment'!BB29*VLOOKUP('Equation 4 Type II FTE'!$B29,'Equation 3 FTE Conversion'!$B$10:$E$32,4,FALSE)</f>
        <v>4.596802325581395E-2</v>
      </c>
      <c r="BC29" s="25">
        <f>'RIMS II Type II Employment'!BC29*VLOOKUP('Equation 4 Type II FTE'!$B29,'Equation 3 FTE Conversion'!$B$10:$E$32,4,FALSE)</f>
        <v>5.9245639534883709E-2</v>
      </c>
      <c r="BD29" s="25">
        <f>'RIMS II Type II Employment'!BD29*VLOOKUP('Equation 4 Type II FTE'!$B29,'Equation 3 FTE Conversion'!$B$10:$E$32,4,FALSE)</f>
        <v>3.9191860465116274E-2</v>
      </c>
      <c r="BE29" s="25">
        <f>'RIMS II Type II Employment'!BE29*VLOOKUP('Equation 4 Type II FTE'!$B29,'Equation 3 FTE Conversion'!$B$10:$E$32,4,FALSE)</f>
        <v>5.1370639534883716E-2</v>
      </c>
      <c r="BF29" s="25">
        <f>'RIMS II Type II Employment'!BF29*VLOOKUP('Equation 4 Type II FTE'!$B29,'Equation 3 FTE Conversion'!$B$10:$E$32,4,FALSE)</f>
        <v>4.9356104651162795E-2</v>
      </c>
      <c r="BG29" s="25">
        <f>'RIMS II Type II Employment'!BG29*VLOOKUP('Equation 4 Type II FTE'!$B29,'Equation 3 FTE Conversion'!$B$10:$E$32,4,FALSE)</f>
        <v>5.6223837209302324E-2</v>
      </c>
      <c r="BH29" s="25">
        <f>'RIMS II Type II Employment'!BH29*VLOOKUP('Equation 4 Type II FTE'!$B29,'Equation 3 FTE Conversion'!$B$10:$E$32,4,FALSE)</f>
        <v>5.4941860465116274E-2</v>
      </c>
      <c r="BI29" s="25">
        <f>'RIMS II Type II Employment'!BI29*VLOOKUP('Equation 4 Type II FTE'!$B29,'Equation 3 FTE Conversion'!$B$10:$E$32,4,FALSE)</f>
        <v>6.1992732558139529E-2</v>
      </c>
      <c r="BJ29" s="25">
        <f>'RIMS II Type II Employment'!BJ29*VLOOKUP('Equation 4 Type II FTE'!$B29,'Equation 3 FTE Conversion'!$B$10:$E$32,4,FALSE)</f>
        <v>4.8989825581395349E-2</v>
      </c>
      <c r="BK29" s="25">
        <f>'RIMS II Type II Employment'!BK29*VLOOKUP('Equation 4 Type II FTE'!$B29,'Equation 3 FTE Conversion'!$B$10:$E$32,4,FALSE)</f>
        <v>4.9539244186046515E-2</v>
      </c>
      <c r="BL29" s="25">
        <f>'RIMS II Type II Employment'!BL29*VLOOKUP('Equation 4 Type II FTE'!$B29,'Equation 3 FTE Conversion'!$B$10:$E$32,4,FALSE)</f>
        <v>3.6811046511627907E-2</v>
      </c>
      <c r="BM29" s="25">
        <f>'RIMS II Type II Employment'!BM29*VLOOKUP('Equation 4 Type II FTE'!$B29,'Equation 3 FTE Conversion'!$B$10:$E$32,4,FALSE)</f>
        <v>5.6681686046511623E-2</v>
      </c>
      <c r="BN29" s="25">
        <f>'RIMS II Type II Employment'!BN29*VLOOKUP('Equation 4 Type II FTE'!$B29,'Equation 3 FTE Conversion'!$B$10:$E$32,4,FALSE)</f>
        <v>5.3202034883720925E-2</v>
      </c>
      <c r="BO29" s="25">
        <f>'RIMS II Type II Employment'!BO29*VLOOKUP('Equation 4 Type II FTE'!$B29,'Equation 3 FTE Conversion'!$B$10:$E$32,4,FALSE)</f>
        <v>7.8566860465116281E-2</v>
      </c>
      <c r="BP29" s="25">
        <f>'RIMS II Type II Employment'!BP29*VLOOKUP('Equation 4 Type II FTE'!$B29,'Equation 3 FTE Conversion'!$B$10:$E$32,4,FALSE)</f>
        <v>4.8074127906976738E-2</v>
      </c>
      <c r="BQ29" s="25">
        <f>'RIMS II Type II Employment'!BQ29*VLOOKUP('Equation 4 Type II FTE'!$B29,'Equation 3 FTE Conversion'!$B$10:$E$32,4,FALSE)</f>
        <v>5.375145348837209E-2</v>
      </c>
      <c r="BR29" s="25">
        <f>'RIMS II Type II Employment'!BR29*VLOOKUP('Equation 4 Type II FTE'!$B29,'Equation 3 FTE Conversion'!$B$10:$E$32,4,FALSE)</f>
        <v>3.7726744186046511E-2</v>
      </c>
      <c r="BS29" s="25">
        <f>'RIMS II Type II Employment'!BS29*VLOOKUP('Equation 4 Type II FTE'!$B29,'Equation 3 FTE Conversion'!$B$10:$E$32,4,FALSE)</f>
        <v>4.7799418604651166E-2</v>
      </c>
      <c r="BT29" s="25">
        <f>'RIMS II Type II Employment'!BT29*VLOOKUP('Equation 4 Type II FTE'!$B29,'Equation 3 FTE Conversion'!$B$10:$E$32,4,FALSE)</f>
        <v>4.9081395348837209E-2</v>
      </c>
      <c r="BU29" s="25">
        <f>'RIMS II Type II Employment'!BU29*VLOOKUP('Equation 4 Type II FTE'!$B29,'Equation 3 FTE Conversion'!$B$10:$E$32,4,FALSE)</f>
        <v>4.8165697674418605E-2</v>
      </c>
      <c r="BV29" s="25">
        <f>'RIMS II Type II Employment'!BV29*VLOOKUP('Equation 4 Type II FTE'!$B29,'Equation 3 FTE Conversion'!$B$10:$E$32,4,FALSE)</f>
        <v>4.2671511627906979E-2</v>
      </c>
      <c r="BW29" s="25">
        <f>'RIMS II Type II Employment'!BW29*VLOOKUP('Equation 4 Type II FTE'!$B29,'Equation 3 FTE Conversion'!$B$10:$E$32,4,FALSE)</f>
        <v>5.3385174418604645E-2</v>
      </c>
      <c r="BX29" s="25">
        <f>'RIMS II Type II Employment'!BX29*VLOOKUP('Equation 4 Type II FTE'!$B29,'Equation 3 FTE Conversion'!$B$10:$E$32,4,FALSE)</f>
        <v>4.0015988372093025E-2</v>
      </c>
      <c r="BY29" s="25">
        <f>'RIMS II Type II Employment'!BY29*VLOOKUP('Equation 4 Type II FTE'!$B29,'Equation 3 FTE Conversion'!$B$10:$E$32,4,FALSE)</f>
        <v>3.5071220930232558E-2</v>
      </c>
      <c r="BZ29" s="25">
        <f>'RIMS II Type II Employment'!BZ29*VLOOKUP('Equation 4 Type II FTE'!$B29,'Equation 3 FTE Conversion'!$B$10:$E$32,4,FALSE)</f>
        <v>3.5712209302325583E-2</v>
      </c>
      <c r="CA29" s="25">
        <f>'RIMS II Type II Employment'!CA29*VLOOKUP('Equation 4 Type II FTE'!$B29,'Equation 3 FTE Conversion'!$B$10:$E$32,4,FALSE)</f>
        <v>6.4098837209302331E-2</v>
      </c>
      <c r="CB29" s="25">
        <f>'RIMS II Type II Employment'!CB29*VLOOKUP('Equation 4 Type II FTE'!$B29,'Equation 3 FTE Conversion'!$B$10:$E$32,4,FALSE)</f>
        <v>5.0088662790697673E-2</v>
      </c>
      <c r="CC29" s="25">
        <f>'RIMS II Type II Employment'!CC29*VLOOKUP('Equation 4 Type II FTE'!$B29,'Equation 3 FTE Conversion'!$B$10:$E$32,4,FALSE)</f>
        <v>5.1920058139534882E-2</v>
      </c>
      <c r="CD29" s="25">
        <f>'RIMS II Type II Employment'!CD29*VLOOKUP('Equation 4 Type II FTE'!$B29,'Equation 3 FTE Conversion'!$B$10:$E$32,4,FALSE)</f>
        <v>8.6533430232558134E-2</v>
      </c>
      <c r="CE29" s="25">
        <f>'RIMS II Type II Employment'!CE29*VLOOKUP('Equation 4 Type II FTE'!$B29,'Equation 3 FTE Conversion'!$B$10:$E$32,4,FALSE)</f>
        <v>5.402616279069767E-2</v>
      </c>
      <c r="CF29" s="25">
        <f>'RIMS II Type II Employment'!CF29*VLOOKUP('Equation 4 Type II FTE'!$B29,'Equation 3 FTE Conversion'!$B$10:$E$32,4,FALSE)</f>
        <v>5.0180232558139533E-2</v>
      </c>
      <c r="CG29" s="25">
        <f>'RIMS II Type II Employment'!CG29*VLOOKUP('Equation 4 Type II FTE'!$B29,'Equation 3 FTE Conversion'!$B$10:$E$32,4,FALSE)</f>
        <v>5.1736918604651162E-2</v>
      </c>
      <c r="CH29" s="25">
        <f>'RIMS II Type II Employment'!CH29*VLOOKUP('Equation 4 Type II FTE'!$B29,'Equation 3 FTE Conversion'!$B$10:$E$32,4,FALSE)</f>
        <v>3.6811046511627907E-2</v>
      </c>
      <c r="CI29" s="25">
        <f>'RIMS II Type II Employment'!CI29*VLOOKUP('Equation 4 Type II FTE'!$B29,'Equation 3 FTE Conversion'!$B$10:$E$32,4,FALSE)</f>
        <v>4.6975290697674414E-2</v>
      </c>
      <c r="CJ29" s="25">
        <f>'RIMS II Type II Employment'!CJ29*VLOOKUP('Equation 4 Type II FTE'!$B29,'Equation 3 FTE Conversion'!$B$10:$E$32,4,FALSE)</f>
        <v>6.5563953488372087E-2</v>
      </c>
      <c r="CK29" s="25">
        <f>'RIMS II Type II Employment'!CK29*VLOOKUP('Equation 4 Type II FTE'!$B29,'Equation 3 FTE Conversion'!$B$10:$E$32,4,FALSE)</f>
        <v>7.7284883720930231E-2</v>
      </c>
      <c r="CL29" s="25">
        <f>'RIMS II Type II Employment'!CL29*VLOOKUP('Equation 4 Type II FTE'!$B29,'Equation 3 FTE Conversion'!$B$10:$E$32,4,FALSE)</f>
        <v>5.9886627906976742E-2</v>
      </c>
      <c r="CM29" s="25">
        <f>'RIMS II Type II Employment'!CM29*VLOOKUP('Equation 4 Type II FTE'!$B29,'Equation 3 FTE Conversion'!$B$10:$E$32,4,FALSE)</f>
        <v>5.5124999999999993E-2</v>
      </c>
      <c r="CN29" s="25">
        <f>'RIMS II Type II Employment'!CN29*VLOOKUP('Equation 4 Type II FTE'!$B29,'Equation 3 FTE Conversion'!$B$10:$E$32,4,FALSE)</f>
        <v>3.7726744186046511E-2</v>
      </c>
      <c r="CO29" s="25">
        <f>'RIMS II Type II Employment'!CO29*VLOOKUP('Equation 4 Type II FTE'!$B29,'Equation 3 FTE Conversion'!$B$10:$E$32,4,FALSE)</f>
        <v>4.450290697674418E-2</v>
      </c>
      <c r="CP29" s="25">
        <f>'RIMS II Type II Employment'!CP29*VLOOKUP('Equation 4 Type II FTE'!$B29,'Equation 3 FTE Conversion'!$B$10:$E$32,4,FALSE)</f>
        <v>4.6609011627906975E-2</v>
      </c>
      <c r="CQ29" s="25">
        <f>'RIMS II Type II Employment'!CQ29*VLOOKUP('Equation 4 Type II FTE'!$B29,'Equation 3 FTE Conversion'!$B$10:$E$32,4,FALSE)</f>
        <v>4.1938953488372094E-2</v>
      </c>
      <c r="CR29" s="25">
        <f>'RIMS II Type II Employment'!CR29*VLOOKUP('Equation 4 Type II FTE'!$B29,'Equation 3 FTE Conversion'!$B$10:$E$32,4,FALSE)</f>
        <v>3.9741279069767439E-2</v>
      </c>
      <c r="CS29" s="25">
        <f>'RIMS II Type II Employment'!CS29*VLOOKUP('Equation 4 Type II FTE'!$B29,'Equation 3 FTE Conversion'!$B$10:$E$32,4,FALSE)</f>
        <v>4.0290697674418598E-2</v>
      </c>
      <c r="CT29" s="25">
        <f>'RIMS II Type II Employment'!CT29*VLOOKUP('Equation 4 Type II FTE'!$B29,'Equation 3 FTE Conversion'!$B$10:$E$32,4,FALSE)</f>
        <v>3.7726744186046511E-2</v>
      </c>
      <c r="CU29" s="25">
        <f>'RIMS II Type II Employment'!CU29*VLOOKUP('Equation 4 Type II FTE'!$B29,'Equation 3 FTE Conversion'!$B$10:$E$32,4,FALSE)</f>
        <v>3.3239825581395349E-2</v>
      </c>
      <c r="CV29" s="25">
        <f>'RIMS II Type II Employment'!CV29*VLOOKUP('Equation 4 Type II FTE'!$B29,'Equation 3 FTE Conversion'!$B$10:$E$32,4,FALSE)</f>
        <v>5.8238372093023259E-2</v>
      </c>
      <c r="CW29" s="25">
        <f>'RIMS II Type II Employment'!CW29*VLOOKUP('Equation 4 Type II FTE'!$B29,'Equation 3 FTE Conversion'!$B$10:$E$32,4,FALSE)</f>
        <v>5.3385174418604645E-2</v>
      </c>
      <c r="CX29" s="25">
        <f>'RIMS II Type II Employment'!CX29*VLOOKUP('Equation 4 Type II FTE'!$B29,'Equation 3 FTE Conversion'!$B$10:$E$32,4,FALSE)</f>
        <v>4.6792151162790695E-2</v>
      </c>
      <c r="CY29" s="25">
        <f>'RIMS II Type II Employment'!CY29*VLOOKUP('Equation 4 Type II FTE'!$B29,'Equation 3 FTE Conversion'!$B$10:$E$32,4,FALSE)</f>
        <v>5.0180232558139533E-2</v>
      </c>
      <c r="CZ29" s="25">
        <f>'RIMS II Type II Employment'!CZ29*VLOOKUP('Equation 4 Type II FTE'!$B29,'Equation 3 FTE Conversion'!$B$10:$E$32,4,FALSE)</f>
        <v>7.1058139534883727E-2</v>
      </c>
      <c r="DA29" s="25">
        <f>'RIMS II Type II Employment'!DA29*VLOOKUP('Equation 4 Type II FTE'!$B29,'Equation 3 FTE Conversion'!$B$10:$E$32,4,FALSE)</f>
        <v>7.0234011627906975E-2</v>
      </c>
      <c r="DB29" s="25">
        <f>'RIMS II Type II Employment'!DB29*VLOOKUP('Equation 4 Type II FTE'!$B29,'Equation 3 FTE Conversion'!$B$10:$E$32,4,FALSE)</f>
        <v>4.5143895348837206E-2</v>
      </c>
      <c r="DC29" s="25">
        <f>'RIMS II Type II Employment'!DC29*VLOOKUP('Equation 4 Type II FTE'!$B29,'Equation 3 FTE Conversion'!$B$10:$E$32,4,FALSE)</f>
        <v>5.6223837209302324E-2</v>
      </c>
      <c r="DD29" s="25">
        <f>'RIMS II Type II Employment'!DD29*VLOOKUP('Equation 4 Type II FTE'!$B29,'Equation 3 FTE Conversion'!$B$10:$E$32,4,FALSE)</f>
        <v>4.2946220930232551E-2</v>
      </c>
      <c r="DE29" s="25">
        <f>'RIMS II Type II Employment'!DE29*VLOOKUP('Equation 4 Type II FTE'!$B29,'Equation 3 FTE Conversion'!$B$10:$E$32,4,FALSE)</f>
        <v>7.3713662790697673E-2</v>
      </c>
      <c r="DF29" s="25">
        <f>'RIMS II Type II Employment'!DF29*VLOOKUP('Equation 4 Type II FTE'!$B29,'Equation 3 FTE Conversion'!$B$10:$E$32,4,FALSE)</f>
        <v>5.3110465116279072E-2</v>
      </c>
      <c r="DG29" s="25">
        <f>'RIMS II Type II Employment'!DG29*VLOOKUP('Equation 4 Type II FTE'!$B29,'Equation 3 FTE Conversion'!$B$10:$E$32,4,FALSE)</f>
        <v>5.1279069767441857E-2</v>
      </c>
      <c r="DH29" s="25">
        <f>'RIMS II Type II Employment'!DH29*VLOOKUP('Equation 4 Type II FTE'!$B29,'Equation 3 FTE Conversion'!$B$10:$E$32,4,FALSE)</f>
        <v>7.1149709302325587E-2</v>
      </c>
      <c r="DI29" s="25">
        <f>'RIMS II Type II Employment'!DI29*VLOOKUP('Equation 4 Type II FTE'!$B29,'Equation 3 FTE Conversion'!$B$10:$E$32,4,FALSE)</f>
        <v>3.5712209302325583E-2</v>
      </c>
      <c r="DJ29" s="25">
        <f>'RIMS II Type II Employment'!DJ29*VLOOKUP('Equation 4 Type II FTE'!$B29,'Equation 3 FTE Conversion'!$B$10:$E$32,4,FALSE)</f>
        <v>4.8623546511627903E-2</v>
      </c>
      <c r="DK29" s="25">
        <f>'RIMS II Type II Employment'!DK29*VLOOKUP('Equation 4 Type II FTE'!$B29,'Equation 3 FTE Conversion'!$B$10:$E$32,4,FALSE)</f>
        <v>7.5178779069767443E-2</v>
      </c>
      <c r="DL29" s="25">
        <f>'RIMS II Type II Employment'!DL29*VLOOKUP('Equation 4 Type II FTE'!$B29,'Equation 3 FTE Conversion'!$B$10:$E$32,4,FALSE)</f>
        <v>8.4427325581395346E-2</v>
      </c>
      <c r="DM29" s="25">
        <f>'RIMS II Type II Employment'!DM29*VLOOKUP('Equation 4 Type II FTE'!$B29,'Equation 3 FTE Conversion'!$B$10:$E$32,4,FALSE)</f>
        <v>2.6188953488372094E-2</v>
      </c>
      <c r="DN29" s="25">
        <f>'RIMS II Type II Employment'!DN29*VLOOKUP('Equation 4 Type II FTE'!$B29,'Equation 3 FTE Conversion'!$B$10:$E$32,4,FALSE)</f>
        <v>6.5014534883720929E-2</v>
      </c>
      <c r="DO29" s="25">
        <f>'RIMS II Type II Employment'!DO29*VLOOKUP('Equation 4 Type II FTE'!$B29,'Equation 3 FTE Conversion'!$B$10:$E$32,4,FALSE)</f>
        <v>4.2305232558139533E-2</v>
      </c>
      <c r="DP29" s="25">
        <f>'RIMS II Type II Employment'!DP29*VLOOKUP('Equation 4 Type II FTE'!$B29,'Equation 3 FTE Conversion'!$B$10:$E$32,4,FALSE)</f>
        <v>4.6975290697674414E-2</v>
      </c>
      <c r="DQ29" s="25">
        <f>'RIMS II Type II Employment'!DQ29*VLOOKUP('Equation 4 Type II FTE'!$B29,'Equation 3 FTE Conversion'!$B$10:$E$32,4,FALSE)</f>
        <v>4.3404069767441857E-2</v>
      </c>
      <c r="DR29" s="25">
        <f>'RIMS II Type II Employment'!DR29*VLOOKUP('Equation 4 Type II FTE'!$B29,'Equation 3 FTE Conversion'!$B$10:$E$32,4,FALSE)</f>
        <v>6.3824127906976738E-2</v>
      </c>
      <c r="DS29" s="25">
        <f>'RIMS II Type II Employment'!DS29*VLOOKUP('Equation 4 Type II FTE'!$B29,'Equation 3 FTE Conversion'!$B$10:$E$32,4,FALSE)</f>
        <v>4.615116279069767E-2</v>
      </c>
      <c r="DT29" s="25">
        <f>'RIMS II Type II Employment'!DT29*VLOOKUP('Equation 4 Type II FTE'!$B29,'Equation 3 FTE Conversion'!$B$10:$E$32,4,FALSE)</f>
        <v>5.4209302325581396E-2</v>
      </c>
      <c r="DU29" s="25">
        <f>'RIMS II Type II Employment'!DU29*VLOOKUP('Equation 4 Type II FTE'!$B29,'Equation 3 FTE Conversion'!$B$10:$E$32,4,FALSE)</f>
        <v>4.7616279069767439E-2</v>
      </c>
      <c r="DV29" s="25">
        <f>'RIMS II Type II Employment'!DV29*VLOOKUP('Equation 4 Type II FTE'!$B29,'Equation 3 FTE Conversion'!$B$10:$E$32,4,FALSE)</f>
        <v>4.3953488372093022E-2</v>
      </c>
      <c r="DW29" s="25">
        <f>'RIMS II Type II Employment'!DW29*VLOOKUP('Equation 4 Type II FTE'!$B29,'Equation 3 FTE Conversion'!$B$10:$E$32,4,FALSE)</f>
        <v>3.2140988372093018E-2</v>
      </c>
      <c r="DX29" s="25">
        <f>'RIMS II Type II Employment'!DX29*VLOOKUP('Equation 4 Type II FTE'!$B29,'Equation 3 FTE Conversion'!$B$10:$E$32,4,FALSE)</f>
        <v>4.3404069767441857E-2</v>
      </c>
      <c r="DY29" s="25">
        <f>'RIMS II Type II Employment'!DY29*VLOOKUP('Equation 4 Type II FTE'!$B29,'Equation 3 FTE Conversion'!$B$10:$E$32,4,FALSE)</f>
        <v>3.7360465116279072E-2</v>
      </c>
      <c r="DZ29" s="25">
        <f>'RIMS II Type II Employment'!DZ29*VLOOKUP('Equation 4 Type II FTE'!$B29,'Equation 3 FTE Conversion'!$B$10:$E$32,4,FALSE)</f>
        <v>4.4045058139534882E-2</v>
      </c>
      <c r="EA29" s="25">
        <f>'RIMS II Type II Employment'!EA29*VLOOKUP('Equation 4 Type II FTE'!$B29,'Equation 3 FTE Conversion'!$B$10:$E$32,4,FALSE)</f>
        <v>5.3018895348837206E-2</v>
      </c>
      <c r="EB29" s="25">
        <f>'RIMS II Type II Employment'!EB29*VLOOKUP('Equation 4 Type II FTE'!$B29,'Equation 3 FTE Conversion'!$B$10:$E$32,4,FALSE)</f>
        <v>3.0767441860465112E-2</v>
      </c>
      <c r="EC29" s="25">
        <f>'RIMS II Type II Employment'!EC29*VLOOKUP('Equation 4 Type II FTE'!$B29,'Equation 3 FTE Conversion'!$B$10:$E$32,4,FALSE)</f>
        <v>3.7360465116279072E-2</v>
      </c>
      <c r="ED29" s="25">
        <f>'RIMS II Type II Employment'!ED29*VLOOKUP('Equation 4 Type II FTE'!$B29,'Equation 3 FTE Conversion'!$B$10:$E$32,4,FALSE)</f>
        <v>3.4888081395348838E-2</v>
      </c>
      <c r="EE29" s="25">
        <f>'RIMS II Type II Employment'!EE29*VLOOKUP('Equation 4 Type II FTE'!$B29,'Equation 3 FTE Conversion'!$B$10:$E$32,4,FALSE)</f>
        <v>3.9283430232558141E-2</v>
      </c>
      <c r="EF29" s="25">
        <f>'RIMS II Type II Employment'!EF29*VLOOKUP('Equation 4 Type II FTE'!$B29,'Equation 3 FTE Conversion'!$B$10:$E$32,4,FALSE)</f>
        <v>3.4796511627906972E-2</v>
      </c>
      <c r="EG29" s="25">
        <f>'RIMS II Type II Employment'!EG29*VLOOKUP('Equation 4 Type II FTE'!$B29,'Equation 3 FTE Conversion'!$B$10:$E$32,4,FALSE)</f>
        <v>5.7047965116279069E-2</v>
      </c>
      <c r="EH29" s="25">
        <f>'RIMS II Type II Employment'!EH29*VLOOKUP('Equation 4 Type II FTE'!$B29,'Equation 3 FTE Conversion'!$B$10:$E$32,4,FALSE)</f>
        <v>2.9851744186046508E-2</v>
      </c>
      <c r="EI29" s="25">
        <f>'RIMS II Type II Employment'!EI29*VLOOKUP('Equation 4 Type II FTE'!$B29,'Equation 3 FTE Conversion'!$B$10:$E$32,4,FALSE)</f>
        <v>2.9393895348837205E-2</v>
      </c>
      <c r="EJ29" s="25">
        <f>'RIMS II Type II Employment'!EJ29*VLOOKUP('Equation 4 Type II FTE'!$B29,'Equation 3 FTE Conversion'!$B$10:$E$32,4,FALSE)</f>
        <v>3.1225290697674414E-2</v>
      </c>
      <c r="EK29" s="25">
        <f>'RIMS II Type II Employment'!EK29*VLOOKUP('Equation 4 Type II FTE'!$B29,'Equation 3 FTE Conversion'!$B$10:$E$32,4,FALSE)</f>
        <v>4.9172965116279069E-2</v>
      </c>
      <c r="EL29" s="25">
        <f>'RIMS II Type II Employment'!EL29*VLOOKUP('Equation 4 Type II FTE'!$B29,'Equation 3 FTE Conversion'!$B$10:$E$32,4,FALSE)</f>
        <v>4.2122093023255813E-2</v>
      </c>
      <c r="EM29" s="25">
        <f>'RIMS II Type II Employment'!EM29*VLOOKUP('Equation 4 Type II FTE'!$B29,'Equation 3 FTE Conversion'!$B$10:$E$32,4,FALSE)</f>
        <v>3.6353197674418601E-2</v>
      </c>
      <c r="EN29" s="25">
        <f>'RIMS II Type II Employment'!EN29*VLOOKUP('Equation 4 Type II FTE'!$B29,'Equation 3 FTE Conversion'!$B$10:$E$32,4,FALSE)</f>
        <v>4.0656976744186044E-2</v>
      </c>
      <c r="EO29" s="25">
        <f>'RIMS II Type II Employment'!EO29*VLOOKUP('Equation 4 Type II FTE'!$B29,'Equation 3 FTE Conversion'!$B$10:$E$32,4,FALSE)</f>
        <v>4.2579941860465112E-2</v>
      </c>
      <c r="EP29" s="25">
        <f>'RIMS II Type II Employment'!EP29*VLOOKUP('Equation 4 Type II FTE'!$B29,'Equation 3 FTE Conversion'!$B$10:$E$32,4,FALSE)</f>
        <v>4.3587209302325583E-2</v>
      </c>
      <c r="EQ29" s="25">
        <f>'RIMS II Type II Employment'!EQ29*VLOOKUP('Equation 4 Type II FTE'!$B29,'Equation 3 FTE Conversion'!$B$10:$E$32,4,FALSE)</f>
        <v>4.2213662790697673E-2</v>
      </c>
      <c r="ER29" s="25">
        <f>'RIMS II Type II Employment'!ER29*VLOOKUP('Equation 4 Type II FTE'!$B29,'Equation 3 FTE Conversion'!$B$10:$E$32,4,FALSE)</f>
        <v>4.0290697674418598E-2</v>
      </c>
      <c r="ES29" s="25">
        <f>'RIMS II Type II Employment'!ES29*VLOOKUP('Equation 4 Type II FTE'!$B29,'Equation 3 FTE Conversion'!$B$10:$E$32,4,FALSE)</f>
        <v>4.743313953488372E-2</v>
      </c>
      <c r="ET29" s="25">
        <f>'RIMS II Type II Employment'!ET29*VLOOKUP('Equation 4 Type II FTE'!$B29,'Equation 3 FTE Conversion'!$B$10:$E$32,4,FALSE)</f>
        <v>4.5327034883720932E-2</v>
      </c>
      <c r="EU29" s="25">
        <f>'RIMS II Type II Employment'!EU29*VLOOKUP('Equation 4 Type II FTE'!$B29,'Equation 3 FTE Conversion'!$B$10:$E$32,4,FALSE)</f>
        <v>4.3678779069767443E-2</v>
      </c>
      <c r="EV29" s="25">
        <f>'RIMS II Type II Employment'!EV29*VLOOKUP('Equation 4 Type II FTE'!$B29,'Equation 3 FTE Conversion'!$B$10:$E$32,4,FALSE)</f>
        <v>3.8550872093023256E-2</v>
      </c>
      <c r="EW29" s="25">
        <f>'RIMS II Type II Employment'!EW29*VLOOKUP('Equation 4 Type II FTE'!$B29,'Equation 3 FTE Conversion'!$B$10:$E$32,4,FALSE)</f>
        <v>3.3148255813953489E-2</v>
      </c>
      <c r="EX29" s="25">
        <f>'RIMS II Type II Employment'!EX29*VLOOKUP('Equation 4 Type II FTE'!$B29,'Equation 3 FTE Conversion'!$B$10:$E$32,4,FALSE)</f>
        <v>4.6792151162790695E-2</v>
      </c>
      <c r="EY29" s="25">
        <f>'RIMS II Type II Employment'!EY29*VLOOKUP('Equation 4 Type II FTE'!$B29,'Equation 3 FTE Conversion'!$B$10:$E$32,4,FALSE)</f>
        <v>7.4079941860465112E-2</v>
      </c>
      <c r="EZ29" s="25">
        <f>'RIMS II Type II Employment'!EZ29*VLOOKUP('Equation 4 Type II FTE'!$B29,'Equation 3 FTE Conversion'!$B$10:$E$32,4,FALSE)</f>
        <v>6.0436046511627907E-2</v>
      </c>
      <c r="FA29" s="25">
        <f>'RIMS II Type II Employment'!FA29*VLOOKUP('Equation 4 Type II FTE'!$B29,'Equation 3 FTE Conversion'!$B$10:$E$32,4,FALSE)</f>
        <v>4.3770348837209302E-2</v>
      </c>
      <c r="FB29" s="25">
        <f>'RIMS II Type II Employment'!FB29*VLOOKUP('Equation 4 Type II FTE'!$B29,'Equation 3 FTE Conversion'!$B$10:$E$32,4,FALSE)</f>
        <v>7.902470930232558E-2</v>
      </c>
      <c r="FC29" s="25">
        <f>'RIMS II Type II Employment'!FC29*VLOOKUP('Equation 4 Type II FTE'!$B29,'Equation 3 FTE Conversion'!$B$10:$E$32,4,FALSE)</f>
        <v>4.9905523255813954E-2</v>
      </c>
      <c r="FD29" s="25">
        <f>'RIMS II Type II Employment'!FD29*VLOOKUP('Equation 4 Type II FTE'!$B29,'Equation 3 FTE Conversion'!$B$10:$E$32,4,FALSE)</f>
        <v>3.800145348837209E-2</v>
      </c>
      <c r="FE29" s="25">
        <f>'RIMS II Type II Employment'!FE29*VLOOKUP('Equation 4 Type II FTE'!$B29,'Equation 3 FTE Conversion'!$B$10:$E$32,4,FALSE)</f>
        <v>3.2965116279069763E-2</v>
      </c>
      <c r="FF29" s="25">
        <f>'RIMS II Type II Employment'!FF29*VLOOKUP('Equation 4 Type II FTE'!$B29,'Equation 3 FTE Conversion'!$B$10:$E$32,4,FALSE)</f>
        <v>3.2324127906976738E-2</v>
      </c>
      <c r="FG29" s="25">
        <f>'RIMS II Type II Employment'!FG29*VLOOKUP('Equation 4 Type II FTE'!$B29,'Equation 3 FTE Conversion'!$B$10:$E$32,4,FALSE)</f>
        <v>7.884156976744186E-2</v>
      </c>
      <c r="FH29" s="25">
        <f>'RIMS II Type II Employment'!FH29*VLOOKUP('Equation 4 Type II FTE'!$B29,'Equation 3 FTE Conversion'!$B$10:$E$32,4,FALSE)</f>
        <v>4.2763081395348831E-2</v>
      </c>
      <c r="FI29" s="25">
        <f>'RIMS II Type II Employment'!FI29*VLOOKUP('Equation 4 Type II FTE'!$B29,'Equation 3 FTE Conversion'!$B$10:$E$32,4,FALSE)</f>
        <v>5.787209302325582E-2</v>
      </c>
      <c r="FJ29" s="25">
        <f>'RIMS II Type II Employment'!FJ29*VLOOKUP('Equation 4 Type II FTE'!$B29,'Equation 3 FTE Conversion'!$B$10:$E$32,4,FALSE)</f>
        <v>7.0783430232558134E-2</v>
      </c>
      <c r="FK29" s="25">
        <f>'RIMS II Type II Employment'!FK29*VLOOKUP('Equation 4 Type II FTE'!$B29,'Equation 3 FTE Conversion'!$B$10:$E$32,4,FALSE)</f>
        <v>5.7688953488372094E-2</v>
      </c>
      <c r="FL29" s="25">
        <f>'RIMS II Type II Employment'!FL29*VLOOKUP('Equation 4 Type II FTE'!$B29,'Equation 3 FTE Conversion'!$B$10:$E$32,4,FALSE)</f>
        <v>5.6132267441860464E-2</v>
      </c>
      <c r="FM29" s="25">
        <f>'RIMS II Type II Employment'!FM29*VLOOKUP('Equation 4 Type II FTE'!$B29,'Equation 3 FTE Conversion'!$B$10:$E$32,4,FALSE)</f>
        <v>5.4758720930232554E-2</v>
      </c>
      <c r="FN29" s="25">
        <f>'RIMS II Type II Employment'!FN29*VLOOKUP('Equation 4 Type II FTE'!$B29,'Equation 3 FTE Conversion'!$B$10:$E$32,4,FALSE)</f>
        <v>6.327470930232558E-2</v>
      </c>
      <c r="FO29" s="25">
        <f>'RIMS II Type II Employment'!FO29*VLOOKUP('Equation 4 Type II FTE'!$B29,'Equation 3 FTE Conversion'!$B$10:$E$32,4,FALSE)</f>
        <v>5.2744186046511626E-2</v>
      </c>
      <c r="FP29" s="25">
        <f>'RIMS II Type II Employment'!FP29*VLOOKUP('Equation 4 Type II FTE'!$B29,'Equation 3 FTE Conversion'!$B$10:$E$32,4,FALSE)</f>
        <v>6.2359011627906968E-2</v>
      </c>
      <c r="FQ29" s="25">
        <f>'RIMS II Type II Employment'!FQ29*VLOOKUP('Equation 4 Type II FTE'!$B29,'Equation 3 FTE Conversion'!$B$10:$E$32,4,FALSE)</f>
        <v>4.7890988372093019E-2</v>
      </c>
      <c r="FR29" s="25">
        <f>'RIMS II Type II Employment'!FR29*VLOOKUP('Equation 4 Type II FTE'!$B29,'Equation 3 FTE Conversion'!$B$10:$E$32,4,FALSE)</f>
        <v>4.4228197674418608E-2</v>
      </c>
      <c r="FS29" s="25">
        <f>'RIMS II Type II Employment'!FS29*VLOOKUP('Equation 4 Type II FTE'!$B29,'Equation 3 FTE Conversion'!$B$10:$E$32,4,FALSE)</f>
        <v>8.1130813953488368E-2</v>
      </c>
      <c r="FT29" s="25">
        <f>'RIMS II Type II Employment'!FT29*VLOOKUP('Equation 4 Type II FTE'!$B29,'Equation 3 FTE Conversion'!$B$10:$E$32,4,FALSE)</f>
        <v>4.1938953488372094E-2</v>
      </c>
      <c r="FU29" s="25">
        <f>'RIMS II Type II Employment'!FU29*VLOOKUP('Equation 4 Type II FTE'!$B29,'Equation 3 FTE Conversion'!$B$10:$E$32,4,FALSE)</f>
        <v>6.5014534883720929E-2</v>
      </c>
      <c r="FV29" s="25">
        <f>'RIMS II Type II Employment'!FV29*VLOOKUP('Equation 4 Type II FTE'!$B29,'Equation 3 FTE Conversion'!$B$10:$E$32,4,FALSE)</f>
        <v>5.7414244186046515E-2</v>
      </c>
      <c r="FW29" s="25">
        <f>'RIMS II Type II Employment'!FW29*VLOOKUP('Equation 4 Type II FTE'!$B29,'Equation 3 FTE Conversion'!$B$10:$E$32,4,FALSE)</f>
        <v>4.5601744186046504E-2</v>
      </c>
      <c r="FX29" s="25">
        <f>'RIMS II Type II Employment'!FX29*VLOOKUP('Equation 4 Type II FTE'!$B29,'Equation 3 FTE Conversion'!$B$10:$E$32,4,FALSE)</f>
        <v>6.0436046511627907E-2</v>
      </c>
      <c r="FY29" s="25">
        <f>'RIMS II Type II Employment'!FY29*VLOOKUP('Equation 4 Type II FTE'!$B29,'Equation 3 FTE Conversion'!$B$10:$E$32,4,FALSE)</f>
        <v>5.6040697674418598E-2</v>
      </c>
      <c r="FZ29" s="25">
        <f>'RIMS II Type II Employment'!FZ29*VLOOKUP('Equation 4 Type II FTE'!$B29,'Equation 3 FTE Conversion'!$B$10:$E$32,4,FALSE)</f>
        <v>3.5162790697674411E-2</v>
      </c>
      <c r="GA29" s="25">
        <f>'RIMS II Type II Employment'!GA29*VLOOKUP('Equation 4 Type II FTE'!$B29,'Equation 3 FTE Conversion'!$B$10:$E$32,4,FALSE)</f>
        <v>3.5986918604651162E-2</v>
      </c>
      <c r="GB29" s="25">
        <f>'RIMS II Type II Employment'!GB29*VLOOKUP('Equation 4 Type II FTE'!$B29,'Equation 3 FTE Conversion'!$B$10:$E$32,4,FALSE)</f>
        <v>3.168313953488372E-2</v>
      </c>
      <c r="GC29" s="25">
        <f>'RIMS II Type II Employment'!GC29*VLOOKUP('Equation 4 Type II FTE'!$B29,'Equation 3 FTE Conversion'!$B$10:$E$32,4,FALSE)</f>
        <v>3.2232558139534885E-2</v>
      </c>
      <c r="GD29" s="25">
        <f>'RIMS II Type II Employment'!GD29*VLOOKUP('Equation 4 Type II FTE'!$B29,'Equation 3 FTE Conversion'!$B$10:$E$32,4,FALSE)</f>
        <v>3.6811046511627907E-2</v>
      </c>
      <c r="GE29" s="25">
        <f>'RIMS II Type II Employment'!GE29*VLOOKUP('Equation 4 Type II FTE'!$B29,'Equation 3 FTE Conversion'!$B$10:$E$32,4,FALSE)</f>
        <v>2.8111918604651162E-2</v>
      </c>
      <c r="GF29" s="25">
        <f>'RIMS II Type II Employment'!GF29*VLOOKUP('Equation 4 Type II FTE'!$B29,'Equation 3 FTE Conversion'!$B$10:$E$32,4,FALSE)</f>
        <v>3.6902616279069766E-2</v>
      </c>
      <c r="GG29" s="25">
        <f>'RIMS II Type II Employment'!GG29*VLOOKUP('Equation 4 Type II FTE'!$B29,'Equation 3 FTE Conversion'!$B$10:$E$32,4,FALSE)</f>
        <v>4.5693313953488371E-2</v>
      </c>
      <c r="GH29" s="25">
        <f>'RIMS II Type II Employment'!GH29*VLOOKUP('Equation 4 Type II FTE'!$B29,'Equation 3 FTE Conversion'!$B$10:$E$32,4,FALSE)</f>
        <v>4.0107558139534878E-2</v>
      </c>
      <c r="GI29" s="25">
        <f>'RIMS II Type II Employment'!GI29*VLOOKUP('Equation 4 Type II FTE'!$B29,'Equation 3 FTE Conversion'!$B$10:$E$32,4,FALSE)</f>
        <v>4.6425872093023256E-2</v>
      </c>
      <c r="GJ29" s="25">
        <f>'RIMS II Type II Employment'!GJ29*VLOOKUP('Equation 4 Type II FTE'!$B29,'Equation 3 FTE Conversion'!$B$10:$E$32,4,FALSE)</f>
        <v>6.1809593023255817E-2</v>
      </c>
      <c r="GK29" s="25">
        <f>'RIMS II Type II Employment'!GK29*VLOOKUP('Equation 4 Type II FTE'!$B29,'Equation 3 FTE Conversion'!$B$10:$E$32,4,FALSE)</f>
        <v>5.0363372093023252E-2</v>
      </c>
      <c r="GL29" s="25">
        <f>'RIMS II Type II Employment'!GL29*VLOOKUP('Equation 4 Type II FTE'!$B29,'Equation 3 FTE Conversion'!$B$10:$E$32,4,FALSE)</f>
        <v>5.9062499999999997E-2</v>
      </c>
      <c r="GM29" s="25">
        <f>'RIMS II Type II Employment'!GM29*VLOOKUP('Equation 4 Type II FTE'!$B29,'Equation 3 FTE Conversion'!$B$10:$E$32,4,FALSE)</f>
        <v>4.9905523255813954E-2</v>
      </c>
      <c r="GN29" s="25">
        <f>'RIMS II Type II Employment'!GN29*VLOOKUP('Equation 4 Type II FTE'!$B29,'Equation 3 FTE Conversion'!$B$10:$E$32,4,FALSE)</f>
        <v>3.7268895348837205E-2</v>
      </c>
      <c r="GO29" s="25">
        <f>'RIMS II Type II Employment'!GO29*VLOOKUP('Equation 4 Type II FTE'!$B29,'Equation 3 FTE Conversion'!$B$10:$E$32,4,FALSE)</f>
        <v>3.4063953488372087E-2</v>
      </c>
      <c r="GP29" s="25">
        <f>'RIMS II Type II Employment'!GP29*VLOOKUP('Equation 4 Type II FTE'!$B29,'Equation 3 FTE Conversion'!$B$10:$E$32,4,FALSE)</f>
        <v>3.6170058139534882E-2</v>
      </c>
      <c r="GQ29" s="25">
        <f>'RIMS II Type II Employment'!GQ29*VLOOKUP('Equation 4 Type II FTE'!$B29,'Equation 3 FTE Conversion'!$B$10:$E$32,4,FALSE)</f>
        <v>6.6479651162790698E-2</v>
      </c>
      <c r="GR29" s="25">
        <f>'RIMS II Type II Employment'!GR29*VLOOKUP('Equation 4 Type II FTE'!$B29,'Equation 3 FTE Conversion'!$B$10:$E$32,4,FALSE)</f>
        <v>4.8348837209302324E-2</v>
      </c>
      <c r="GS29" s="25">
        <f>'RIMS II Type II Employment'!GS29*VLOOKUP('Equation 4 Type II FTE'!$B29,'Equation 3 FTE Conversion'!$B$10:$E$32,4,FALSE)</f>
        <v>4.2488372093023252E-2</v>
      </c>
      <c r="GT29" s="25">
        <f>'RIMS II Type II Employment'!GT29*VLOOKUP('Equation 4 Type II FTE'!$B29,'Equation 3 FTE Conversion'!$B$10:$E$32,4,FALSE)</f>
        <v>3.8459302325581396E-2</v>
      </c>
      <c r="GU29" s="25">
        <f>'RIMS II Type II Employment'!GU29*VLOOKUP('Equation 4 Type II FTE'!$B29,'Equation 3 FTE Conversion'!$B$10:$E$32,4,FALSE)</f>
        <v>4.5510174418604651E-2</v>
      </c>
      <c r="GV29" s="25">
        <f>'RIMS II Type II Employment'!GV29*VLOOKUP('Equation 4 Type II FTE'!$B29,'Equation 3 FTE Conversion'!$B$10:$E$32,4,FALSE)</f>
        <v>4.8531976744186044E-2</v>
      </c>
      <c r="GW29" s="25">
        <f>'RIMS II Type II Employment'!GW29*VLOOKUP('Equation 4 Type II FTE'!$B29,'Equation 3 FTE Conversion'!$B$10:$E$32,4,FALSE)</f>
        <v>4.615116279069767E-2</v>
      </c>
      <c r="GX29" s="25">
        <f>'RIMS II Type II Employment'!GX29*VLOOKUP('Equation 4 Type II FTE'!$B29,'Equation 3 FTE Conversion'!$B$10:$E$32,4,FALSE)</f>
        <v>4.5510174418604651E-2</v>
      </c>
      <c r="GY29" s="25">
        <f>'RIMS II Type II Employment'!GY29*VLOOKUP('Equation 4 Type II FTE'!$B29,'Equation 3 FTE Conversion'!$B$10:$E$32,4,FALSE)</f>
        <v>3.7177325581395346E-2</v>
      </c>
      <c r="GZ29" s="25">
        <f>'RIMS II Type II Employment'!GZ29*VLOOKUP('Equation 4 Type II FTE'!$B29,'Equation 3 FTE Conversion'!$B$10:$E$32,4,FALSE)</f>
        <v>4.9264534883720928E-2</v>
      </c>
      <c r="HA29" s="25">
        <f>'RIMS II Type II Employment'!HA29*VLOOKUP('Equation 4 Type II FTE'!$B29,'Equation 3 FTE Conversion'!$B$10:$E$32,4,FALSE)</f>
        <v>3.2415697674418605E-2</v>
      </c>
      <c r="HB29" s="25">
        <f>'RIMS II Type II Employment'!HB29*VLOOKUP('Equation 4 Type II FTE'!$B29,'Equation 3 FTE Conversion'!$B$10:$E$32,4,FALSE)</f>
        <v>2.8111918604651162E-2</v>
      </c>
      <c r="HC29" s="25">
        <f>'RIMS II Type II Employment'!HC29*VLOOKUP('Equation 4 Type II FTE'!$B29,'Equation 3 FTE Conversion'!$B$10:$E$32,4,FALSE)</f>
        <v>3.2781976744186044E-2</v>
      </c>
      <c r="HD29" s="25">
        <f>'RIMS II Type II Employment'!HD29*VLOOKUP('Equation 4 Type II FTE'!$B29,'Equation 3 FTE Conversion'!$B$10:$E$32,4,FALSE)</f>
        <v>3.9374999999999993E-2</v>
      </c>
      <c r="HE29" s="25">
        <f>'RIMS II Type II Employment'!HE29*VLOOKUP('Equation 4 Type II FTE'!$B29,'Equation 3 FTE Conversion'!$B$10:$E$32,4,FALSE)</f>
        <v>5.1279069767441857E-2</v>
      </c>
      <c r="HF29" s="25">
        <f>'RIMS II Type II Employment'!HF29*VLOOKUP('Equation 4 Type II FTE'!$B29,'Equation 3 FTE Conversion'!$B$10:$E$32,4,FALSE)</f>
        <v>3.3422965116279069E-2</v>
      </c>
      <c r="HG29" s="25">
        <f>'RIMS II Type II Employment'!HG29*VLOOKUP('Equation 4 Type II FTE'!$B29,'Equation 3 FTE Conversion'!$B$10:$E$32,4,FALSE)</f>
        <v>4.5418604651162785E-2</v>
      </c>
      <c r="HH29" s="25">
        <f>'RIMS II Type II Employment'!HH29*VLOOKUP('Equation 4 Type II FTE'!$B29,'Equation 3 FTE Conversion'!$B$10:$E$32,4,FALSE)</f>
        <v>6.0802325581395346E-2</v>
      </c>
      <c r="HI29" s="25">
        <f>'RIMS II Type II Employment'!HI29*VLOOKUP('Equation 4 Type II FTE'!$B29,'Equation 3 FTE Conversion'!$B$10:$E$32,4,FALSE)</f>
        <v>7.5270348837209289E-2</v>
      </c>
      <c r="HJ29" s="25">
        <f>'RIMS II Type II Employment'!HJ29*VLOOKUP('Equation 4 Type II FTE'!$B29,'Equation 3 FTE Conversion'!$B$10:$E$32,4,FALSE)</f>
        <v>5.384302325581395E-2</v>
      </c>
      <c r="HK29" s="25">
        <f>'RIMS II Type II Employment'!HK29*VLOOKUP('Equation 4 Type II FTE'!$B29,'Equation 3 FTE Conversion'!$B$10:$E$32,4,FALSE)</f>
        <v>0</v>
      </c>
      <c r="HL29" s="25">
        <f>'RIMS II Type II Employment'!HL29*VLOOKUP('Equation 4 Type II FTE'!$B29,'Equation 3 FTE Conversion'!$B$10:$E$32,4,FALSE)</f>
        <v>3.8550872093023256E-2</v>
      </c>
      <c r="HM29" s="25">
        <f>'RIMS II Type II Employment'!HM29*VLOOKUP('Equation 4 Type II FTE'!$B29,'Equation 3 FTE Conversion'!$B$10:$E$32,4,FALSE)</f>
        <v>4.0382267441860464E-2</v>
      </c>
      <c r="HN29" s="25">
        <f>'RIMS II Type II Employment'!HN29*VLOOKUP('Equation 4 Type II FTE'!$B29,'Equation 3 FTE Conversion'!$B$10:$E$32,4,FALSE)</f>
        <v>4.3037790697674418E-2</v>
      </c>
      <c r="HO29" s="25">
        <f>'RIMS II Type II Employment'!HO29*VLOOKUP('Equation 4 Type II FTE'!$B29,'Equation 3 FTE Conversion'!$B$10:$E$32,4,FALSE)</f>
        <v>3.827616279069767E-2</v>
      </c>
      <c r="HP29" s="25">
        <f>'RIMS II Type II Employment'!HP29*VLOOKUP('Equation 4 Type II FTE'!$B29,'Equation 3 FTE Conversion'!$B$10:$E$32,4,FALSE)</f>
        <v>4.4411337209302328E-2</v>
      </c>
      <c r="HQ29" s="25">
        <f>'RIMS II Type II Employment'!HQ29*VLOOKUP('Equation 4 Type II FTE'!$B29,'Equation 3 FTE Conversion'!$B$10:$E$32,4,FALSE)</f>
        <v>3.7452034883720925E-2</v>
      </c>
      <c r="HR29" s="25">
        <f>'RIMS II Type II Employment'!HR29*VLOOKUP('Equation 4 Type II FTE'!$B29,'Equation 3 FTE Conversion'!$B$10:$E$32,4,FALSE)</f>
        <v>4.5235465116279065E-2</v>
      </c>
      <c r="HS29" s="25">
        <f>'RIMS II Type II Employment'!HS29*VLOOKUP('Equation 4 Type II FTE'!$B29,'Equation 3 FTE Conversion'!$B$10:$E$32,4,FALSE)</f>
        <v>7.6002906976744181E-2</v>
      </c>
      <c r="HT29" s="25">
        <f>'RIMS II Type II Employment'!HT29*VLOOKUP('Equation 4 Type II FTE'!$B29,'Equation 3 FTE Conversion'!$B$10:$E$32,4,FALSE)</f>
        <v>7.1515988372093026E-2</v>
      </c>
      <c r="HU29" s="25">
        <f>'RIMS II Type II Employment'!HU29*VLOOKUP('Equation 4 Type II FTE'!$B29,'Equation 3 FTE Conversion'!$B$10:$E$32,4,FALSE)</f>
        <v>2.7196220930232558E-2</v>
      </c>
      <c r="HV29" s="25">
        <f>'RIMS II Type II Employment'!HV29*VLOOKUP('Equation 4 Type II FTE'!$B29,'Equation 3 FTE Conversion'!$B$10:$E$32,4,FALSE)</f>
        <v>4.3770348837209302E-2</v>
      </c>
      <c r="HW29" s="25">
        <f>'RIMS II Type II Employment'!HW29*VLOOKUP('Equation 4 Type II FTE'!$B29,'Equation 3 FTE Conversion'!$B$10:$E$32,4,FALSE)</f>
        <v>4.4228197674418608E-2</v>
      </c>
      <c r="HX29" s="25">
        <f>'RIMS II Type II Employment'!HX29*VLOOKUP('Equation 4 Type II FTE'!$B29,'Equation 3 FTE Conversion'!$B$10:$E$32,4,FALSE)</f>
        <v>3.3422965116279069E-2</v>
      </c>
      <c r="HY29" s="25">
        <f>'RIMS II Type II Employment'!HY29*VLOOKUP('Equation 4 Type II FTE'!$B29,'Equation 3 FTE Conversion'!$B$10:$E$32,4,FALSE)</f>
        <v>2.7928779069767439E-2</v>
      </c>
      <c r="HZ29" s="25">
        <f>'RIMS II Type II Employment'!HZ29*VLOOKUP('Equation 4 Type II FTE'!$B29,'Equation 3 FTE Conversion'!$B$10:$E$32,4,FALSE)</f>
        <v>5.3568313953488371E-2</v>
      </c>
      <c r="IA29" s="25">
        <f>'RIMS II Type II Employment'!IA29*VLOOKUP('Equation 4 Type II FTE'!$B29,'Equation 3 FTE Conversion'!$B$10:$E$32,4,FALSE)</f>
        <v>3.4979651162790691E-2</v>
      </c>
      <c r="IB29" s="25">
        <f>'RIMS II Type II Employment'!IB29*VLOOKUP('Equation 4 Type II FTE'!$B29,'Equation 3 FTE Conversion'!$B$10:$E$32,4,FALSE)</f>
        <v>3.9374999999999993E-2</v>
      </c>
      <c r="IC29" s="25">
        <f>'RIMS II Type II Employment'!IC29*VLOOKUP('Equation 4 Type II FTE'!$B29,'Equation 3 FTE Conversion'!$B$10:$E$32,4,FALSE)</f>
        <v>3.7635174418604644E-2</v>
      </c>
      <c r="ID29" s="25">
        <f>'RIMS II Type II Employment'!ID29*VLOOKUP('Equation 4 Type II FTE'!$B29,'Equation 3 FTE Conversion'!$B$10:$E$32,4,FALSE)</f>
        <v>3.4888081395348838E-2</v>
      </c>
      <c r="IE29" s="25">
        <f>'RIMS II Type II Employment'!IE29*VLOOKUP('Equation 4 Type II FTE'!$B29,'Equation 3 FTE Conversion'!$B$10:$E$32,4,FALSE)</f>
        <v>3.5803779069767443E-2</v>
      </c>
      <c r="IF29" s="25">
        <f>'RIMS II Type II Employment'!IF29*VLOOKUP('Equation 4 Type II FTE'!$B29,'Equation 3 FTE Conversion'!$B$10:$E$32,4,FALSE)</f>
        <v>4.1297965116279069E-2</v>
      </c>
      <c r="IG29" s="25">
        <f>'RIMS II Type II Employment'!IG29*VLOOKUP('Equation 4 Type II FTE'!$B29,'Equation 3 FTE Conversion'!$B$10:$E$32,4,FALSE)</f>
        <v>3.9741279069767439E-2</v>
      </c>
      <c r="IH29" s="25">
        <f>'RIMS II Type II Employment'!IH29*VLOOKUP('Equation 4 Type II FTE'!$B29,'Equation 3 FTE Conversion'!$B$10:$E$32,4,FALSE)</f>
        <v>4.2122093023255813E-2</v>
      </c>
      <c r="II29" s="25">
        <f>'RIMS II Type II Employment'!II29*VLOOKUP('Equation 4 Type II FTE'!$B29,'Equation 3 FTE Conversion'!$B$10:$E$32,4,FALSE)</f>
        <v>2.8386627906976741E-2</v>
      </c>
      <c r="IJ29" s="25">
        <f>'RIMS II Type II Employment'!IJ29*VLOOKUP('Equation 4 Type II FTE'!$B29,'Equation 3 FTE Conversion'!$B$10:$E$32,4,FALSE)</f>
        <v>3.7909883720930231E-2</v>
      </c>
      <c r="IK29" s="25">
        <f>'RIMS II Type II Employment'!IK29*VLOOKUP('Equation 4 Type II FTE'!$B29,'Equation 3 FTE Conversion'!$B$10:$E$32,4,FALSE)</f>
        <v>3.2324127906976738E-2</v>
      </c>
      <c r="IL29" s="25">
        <f>'RIMS II Type II Employment'!IL29*VLOOKUP('Equation 4 Type II FTE'!$B29,'Equation 3 FTE Conversion'!$B$10:$E$32,4,FALSE)</f>
        <v>3.4247093023255813E-2</v>
      </c>
      <c r="IM29" s="25">
        <f>'RIMS II Type II Employment'!IM29*VLOOKUP('Equation 4 Type II FTE'!$B29,'Equation 3 FTE Conversion'!$B$10:$E$32,4,FALSE)</f>
        <v>3.7085755813953486E-2</v>
      </c>
      <c r="IN29" s="25">
        <f>'RIMS II Type II Employment'!IN29*VLOOKUP('Equation 4 Type II FTE'!$B29,'Equation 3 FTE Conversion'!$B$10:$E$32,4,FALSE)</f>
        <v>3.4796511627906972E-2</v>
      </c>
      <c r="IO29" s="25">
        <f>'RIMS II Type II Employment'!IO29*VLOOKUP('Equation 4 Type II FTE'!$B29,'Equation 3 FTE Conversion'!$B$10:$E$32,4,FALSE)</f>
        <v>3.5345930232558137E-2</v>
      </c>
      <c r="IP29" s="25">
        <f>'RIMS II Type II Employment'!IP29*VLOOKUP('Equation 4 Type II FTE'!$B29,'Equation 3 FTE Conversion'!$B$10:$E$32,4,FALSE)</f>
        <v>3.7452034883720925E-2</v>
      </c>
      <c r="IQ29" s="25">
        <f>'RIMS II Type II Employment'!IQ29*VLOOKUP('Equation 4 Type II FTE'!$B29,'Equation 3 FTE Conversion'!$B$10:$E$32,4,FALSE)</f>
        <v>3.6811046511627907E-2</v>
      </c>
      <c r="IR29" s="25">
        <f>'RIMS II Type II Employment'!IR29*VLOOKUP('Equation 4 Type II FTE'!$B29,'Equation 3 FTE Conversion'!$B$10:$E$32,4,FALSE)</f>
        <v>4.3037790697674418E-2</v>
      </c>
      <c r="IS29" s="25">
        <f>'RIMS II Type II Employment'!IS29*VLOOKUP('Equation 4 Type II FTE'!$B29,'Equation 3 FTE Conversion'!$B$10:$E$32,4,FALSE)</f>
        <v>3.5071220930232558E-2</v>
      </c>
      <c r="IT29" s="25">
        <f>'RIMS II Type II Employment'!IT29*VLOOKUP('Equation 4 Type II FTE'!$B29,'Equation 3 FTE Conversion'!$B$10:$E$32,4,FALSE)</f>
        <v>3.8917151162790702E-2</v>
      </c>
      <c r="IU29" s="25">
        <f>'RIMS II Type II Employment'!IU29*VLOOKUP('Equation 4 Type II FTE'!$B29,'Equation 3 FTE Conversion'!$B$10:$E$32,4,FALSE)</f>
        <v>0.10539680232558138</v>
      </c>
      <c r="IV29" s="25">
        <f>'RIMS II Type II Employment'!IV29*VLOOKUP('Equation 4 Type II FTE'!$B29,'Equation 3 FTE Conversion'!$B$10:$E$32,4,FALSE)</f>
        <v>4.5052325581395346E-2</v>
      </c>
      <c r="IW29" s="25">
        <f>'RIMS II Type II Employment'!IW29*VLOOKUP('Equation 4 Type II FTE'!$B29,'Equation 3 FTE Conversion'!$B$10:$E$32,4,FALSE)</f>
        <v>3.5071220930232558E-2</v>
      </c>
      <c r="IX29" s="25">
        <f>'RIMS II Type II Employment'!IX29*VLOOKUP('Equation 4 Type II FTE'!$B29,'Equation 3 FTE Conversion'!$B$10:$E$32,4,FALSE)</f>
        <v>4.6425872093023256E-2</v>
      </c>
      <c r="IY29" s="25">
        <f>'RIMS II Type II Employment'!IY29*VLOOKUP('Equation 4 Type II FTE'!$B29,'Equation 3 FTE Conversion'!$B$10:$E$32,4,FALSE)</f>
        <v>3.800145348837209E-2</v>
      </c>
      <c r="IZ29" s="25">
        <f>'RIMS II Type II Employment'!IZ29*VLOOKUP('Equation 4 Type II FTE'!$B29,'Equation 3 FTE Conversion'!$B$10:$E$32,4,FALSE)</f>
        <v>4.8531976744186044E-2</v>
      </c>
      <c r="JA29" s="25">
        <f>'RIMS II Type II Employment'!JA29*VLOOKUP('Equation 4 Type II FTE'!$B29,'Equation 3 FTE Conversion'!$B$10:$E$32,4,FALSE)</f>
        <v>4.0290697674418598E-2</v>
      </c>
      <c r="JB29" s="25">
        <f>'RIMS II Type II Employment'!JB29*VLOOKUP('Equation 4 Type II FTE'!$B29,'Equation 3 FTE Conversion'!$B$10:$E$32,4,FALSE)</f>
        <v>6.3E-2</v>
      </c>
      <c r="JC29" s="25">
        <f>'RIMS II Type II Employment'!JC29*VLOOKUP('Equation 4 Type II FTE'!$B29,'Equation 3 FTE Conversion'!$B$10:$E$32,4,FALSE)</f>
        <v>6.5197674418604648E-2</v>
      </c>
      <c r="JD29" s="25">
        <f>'RIMS II Type II Employment'!JD29*VLOOKUP('Equation 4 Type II FTE'!$B29,'Equation 3 FTE Conversion'!$B$10:$E$32,4,FALSE)</f>
        <v>6.8952034883720939E-2</v>
      </c>
      <c r="JE29" s="25">
        <f>'RIMS II Type II Employment'!JE29*VLOOKUP('Equation 4 Type II FTE'!$B29,'Equation 3 FTE Conversion'!$B$10:$E$32,4,FALSE)</f>
        <v>6.4739825581395349E-2</v>
      </c>
      <c r="JF29" s="25">
        <f>'RIMS II Type II Employment'!JF29*VLOOKUP('Equation 4 Type II FTE'!$B29,'Equation 3 FTE Conversion'!$B$10:$E$32,4,FALSE)</f>
        <v>6.309156976744186E-2</v>
      </c>
      <c r="JG29" s="25">
        <f>'RIMS II Type II Employment'!JG29*VLOOKUP('Equation 4 Type II FTE'!$B29,'Equation 3 FTE Conversion'!$B$10:$E$32,4,FALSE)</f>
        <v>7.6552325581395339E-2</v>
      </c>
      <c r="JH29" s="25">
        <f>'RIMS II Type II Employment'!JH29*VLOOKUP('Equation 4 Type II FTE'!$B29,'Equation 3 FTE Conversion'!$B$10:$E$32,4,FALSE)</f>
        <v>7.3988372093023252E-2</v>
      </c>
      <c r="JI29" s="25">
        <f>'RIMS II Type II Employment'!JI29*VLOOKUP('Equation 4 Type II FTE'!$B29,'Equation 3 FTE Conversion'!$B$10:$E$32,4,FALSE)</f>
        <v>6.1992732558139529E-2</v>
      </c>
      <c r="JJ29" s="25">
        <f>'RIMS II Type II Employment'!JJ29*VLOOKUP('Equation 4 Type II FTE'!$B29,'Equation 3 FTE Conversion'!$B$10:$E$32,4,FALSE)</f>
        <v>5.1736918604651162E-2</v>
      </c>
      <c r="JK29" s="25">
        <f>'RIMS II Type II Employment'!JK29*VLOOKUP('Equation 4 Type II FTE'!$B29,'Equation 3 FTE Conversion'!$B$10:$E$32,4,FALSE)</f>
        <v>7.4263081395348846E-2</v>
      </c>
      <c r="JL29" s="25">
        <f>'RIMS II Type II Employment'!JL29*VLOOKUP('Equation 4 Type II FTE'!$B29,'Equation 3 FTE Conversion'!$B$10:$E$32,4,FALSE)</f>
        <v>0.10741133720930232</v>
      </c>
      <c r="JM29" s="25">
        <f>'RIMS II Type II Employment'!JM29*VLOOKUP('Equation 4 Type II FTE'!$B29,'Equation 3 FTE Conversion'!$B$10:$E$32,4,FALSE)</f>
        <v>5.4941860465116274E-2</v>
      </c>
      <c r="JN29" s="25">
        <f>'RIMS II Type II Employment'!JN29*VLOOKUP('Equation 4 Type II FTE'!$B29,'Equation 3 FTE Conversion'!$B$10:$E$32,4,FALSE)</f>
        <v>5.8329941860465119E-2</v>
      </c>
      <c r="JO29" s="25">
        <f>'RIMS II Type II Employment'!JO29*VLOOKUP('Equation 4 Type II FTE'!$B29,'Equation 3 FTE Conversion'!$B$10:$E$32,4,FALSE)</f>
        <v>6.9318313953488378E-2</v>
      </c>
      <c r="JP29" s="25">
        <f>'RIMS II Type II Employment'!JP29*VLOOKUP('Equation 4 Type II FTE'!$B29,'Equation 3 FTE Conversion'!$B$10:$E$32,4,FALSE)</f>
        <v>6.9043604651162785E-2</v>
      </c>
      <c r="JQ29" s="25">
        <f>'RIMS II Type II Employment'!JQ29*VLOOKUP('Equation 4 Type II FTE'!$B29,'Equation 3 FTE Conversion'!$B$10:$E$32,4,FALSE)</f>
        <v>8.4152616279069753E-2</v>
      </c>
      <c r="JR29" s="25">
        <f>'RIMS II Type II Employment'!JR29*VLOOKUP('Equation 4 Type II FTE'!$B29,'Equation 3 FTE Conversion'!$B$10:$E$32,4,FALSE)</f>
        <v>0.10136773255813954</v>
      </c>
      <c r="JS29" s="25">
        <f>'RIMS II Type II Employment'!JS29*VLOOKUP('Equation 4 Type II FTE'!$B29,'Equation 3 FTE Conversion'!$B$10:$E$32,4,FALSE)</f>
        <v>7.5178779069767443E-2</v>
      </c>
      <c r="JT29" s="25">
        <f>'RIMS II Type II Employment'!JT29*VLOOKUP('Equation 4 Type II FTE'!$B29,'Equation 3 FTE Conversion'!$B$10:$E$32,4,FALSE)</f>
        <v>6.8952034883720939E-2</v>
      </c>
      <c r="JU29" s="25">
        <f>'RIMS II Type II Employment'!JU29*VLOOKUP('Equation 4 Type II FTE'!$B29,'Equation 3 FTE Conversion'!$B$10:$E$32,4,FALSE)</f>
        <v>6.0893895348837213E-2</v>
      </c>
      <c r="JV29" s="25">
        <f>'RIMS II Type II Employment'!JV29*VLOOKUP('Equation 4 Type II FTE'!$B29,'Equation 3 FTE Conversion'!$B$10:$E$32,4,FALSE)</f>
        <v>6.7670058139534875E-2</v>
      </c>
      <c r="JW29" s="25">
        <f>'RIMS II Type II Employment'!JW29*VLOOKUP('Equation 4 Type II FTE'!$B29,'Equation 3 FTE Conversion'!$B$10:$E$32,4,FALSE)</f>
        <v>6.4739825581395349E-2</v>
      </c>
      <c r="JX29" s="25">
        <f>'RIMS II Type II Employment'!JX29*VLOOKUP('Equation 4 Type II FTE'!$B29,'Equation 3 FTE Conversion'!$B$10:$E$32,4,FALSE)</f>
        <v>6.0344476744186047E-2</v>
      </c>
      <c r="JY29" s="25">
        <f>'RIMS II Type II Employment'!JY29*VLOOKUP('Equation 4 Type II FTE'!$B29,'Equation 3 FTE Conversion'!$B$10:$E$32,4,FALSE)</f>
        <v>6.5563953488372087E-2</v>
      </c>
      <c r="JZ29" s="25">
        <f>'RIMS II Type II Employment'!JZ29*VLOOKUP('Equation 4 Type II FTE'!$B29,'Equation 3 FTE Conversion'!$B$10:$E$32,4,FALSE)</f>
        <v>6.171802325581395E-2</v>
      </c>
      <c r="KA29" s="25">
        <f>'RIMS II Type II Employment'!KA29*VLOOKUP('Equation 4 Type II FTE'!$B29,'Equation 3 FTE Conversion'!$B$10:$E$32,4,FALSE)</f>
        <v>3.7177325581395346E-2</v>
      </c>
      <c r="KB29" s="25">
        <f>'RIMS II Type II Employment'!KB29*VLOOKUP('Equation 4 Type II FTE'!$B29,'Equation 3 FTE Conversion'!$B$10:$E$32,4,FALSE)</f>
        <v>8.7357558139534885E-2</v>
      </c>
      <c r="KC29" s="25">
        <f>'RIMS II Type II Employment'!KC29*VLOOKUP('Equation 4 Type II FTE'!$B29,'Equation 3 FTE Conversion'!$B$10:$E$32,4,FALSE)</f>
        <v>6.583866279069768E-2</v>
      </c>
      <c r="KD29" s="25">
        <f>'RIMS II Type II Employment'!KD29*VLOOKUP('Equation 4 Type II FTE'!$B29,'Equation 3 FTE Conversion'!$B$10:$E$32,4,FALSE)</f>
        <v>4.8623546511627903E-2</v>
      </c>
      <c r="KE29" s="25">
        <f>'RIMS II Type II Employment'!KE29*VLOOKUP('Equation 4 Type II FTE'!$B29,'Equation 3 FTE Conversion'!$B$10:$E$32,4,FALSE)</f>
        <v>7.1607558139534885E-2</v>
      </c>
      <c r="KF29" s="25">
        <f>'RIMS II Type II Employment'!KF29*VLOOKUP('Equation 4 Type II FTE'!$B29,'Equation 3 FTE Conversion'!$B$10:$E$32,4,FALSE)</f>
        <v>8.9555232558139533E-2</v>
      </c>
      <c r="KG29" s="25">
        <f>'RIMS II Type II Employment'!KG29*VLOOKUP('Equation 4 Type II FTE'!$B29,'Equation 3 FTE Conversion'!$B$10:$E$32,4,FALSE)</f>
        <v>0.13946075581395348</v>
      </c>
      <c r="KH29" s="25">
        <f>'RIMS II Type II Employment'!KH29*VLOOKUP('Equation 4 Type II FTE'!$B29,'Equation 3 FTE Conversion'!$B$10:$E$32,4,FALSE)</f>
        <v>7.774273255813953E-2</v>
      </c>
      <c r="KI29" s="25">
        <f>'RIMS II Type II Employment'!KI29*VLOOKUP('Equation 4 Type II FTE'!$B29,'Equation 3 FTE Conversion'!$B$10:$E$32,4,FALSE)</f>
        <v>6.5655523255813947E-2</v>
      </c>
      <c r="KJ29" s="25">
        <f>'RIMS II Type II Employment'!KJ29*VLOOKUP('Equation 4 Type II FTE'!$B29,'Equation 3 FTE Conversion'!$B$10:$E$32,4,FALSE)</f>
        <v>9.9353197674418595E-2</v>
      </c>
      <c r="KK29" s="25">
        <f>'RIMS II Type II Employment'!KK29*VLOOKUP('Equation 4 Type II FTE'!$B29,'Equation 3 FTE Conversion'!$B$10:$E$32,4,FALSE)</f>
        <v>7.2614825581395342E-2</v>
      </c>
      <c r="KL29" s="25">
        <f>'RIMS II Type II Employment'!KL29*VLOOKUP('Equation 4 Type II FTE'!$B29,'Equation 3 FTE Conversion'!$B$10:$E$32,4,FALSE)</f>
        <v>0.12682412790697675</v>
      </c>
      <c r="KM29" s="25">
        <f>'RIMS II Type II Employment'!KM29*VLOOKUP('Equation 4 Type II FTE'!$B29,'Equation 3 FTE Conversion'!$B$10:$E$32,4,FALSE)</f>
        <v>9.9994186046511627E-2</v>
      </c>
      <c r="KN29" s="25">
        <f>'RIMS II Type II Employment'!KN29*VLOOKUP('Equation 4 Type II FTE'!$B29,'Equation 3 FTE Conversion'!$B$10:$E$32,4,FALSE)</f>
        <v>5.1553779069767443E-2</v>
      </c>
      <c r="KO29" s="25">
        <f>'RIMS II Type II Employment'!KO29*VLOOKUP('Equation 4 Type II FTE'!$B29,'Equation 3 FTE Conversion'!$B$10:$E$32,4,FALSE)</f>
        <v>5.246947674418604E-2</v>
      </c>
      <c r="KP29" s="25">
        <f>'RIMS II Type II Employment'!KP29*VLOOKUP('Equation 4 Type II FTE'!$B29,'Equation 3 FTE Conversion'!$B$10:$E$32,4,FALSE)</f>
        <v>7.1241279069767433E-2</v>
      </c>
      <c r="KQ29" s="25">
        <f>'RIMS II Type II Employment'!KQ29*VLOOKUP('Equation 4 Type II FTE'!$B29,'Equation 3 FTE Conversion'!$B$10:$E$32,4,FALSE)</f>
        <v>0.11006686046511628</v>
      </c>
      <c r="KR29" s="25">
        <f>'RIMS II Type II Employment'!KR29*VLOOKUP('Equation 4 Type II FTE'!$B29,'Equation 3 FTE Conversion'!$B$10:$E$32,4,FALSE)</f>
        <v>4.3861918604651162E-2</v>
      </c>
      <c r="KS29" s="25">
        <f>'RIMS II Type II Employment'!KS29*VLOOKUP('Equation 4 Type II FTE'!$B29,'Equation 3 FTE Conversion'!$B$10:$E$32,4,FALSE)</f>
        <v>8.4793604651162785E-2</v>
      </c>
      <c r="KT29" s="25">
        <f>'RIMS II Type II Employment'!KT29*VLOOKUP('Equation 4 Type II FTE'!$B29,'Equation 3 FTE Conversion'!$B$10:$E$32,4,FALSE)</f>
        <v>8.4885174418604659E-2</v>
      </c>
      <c r="KU29" s="25">
        <f>'RIMS II Type II Employment'!KU29*VLOOKUP('Equation 4 Type II FTE'!$B29,'Equation 3 FTE Conversion'!$B$10:$E$32,4,FALSE)</f>
        <v>9.5324127906976738E-2</v>
      </c>
      <c r="KV29" s="25">
        <f>'RIMS II Type II Employment'!KV29*VLOOKUP('Equation 4 Type II FTE'!$B29,'Equation 3 FTE Conversion'!$B$10:$E$32,4,FALSE)</f>
        <v>5.4758720930232554E-2</v>
      </c>
      <c r="KW29" s="25">
        <f>'RIMS II Type II Employment'!KW29*VLOOKUP('Equation 4 Type II FTE'!$B29,'Equation 3 FTE Conversion'!$B$10:$E$32,4,FALSE)</f>
        <v>0.11574418604651164</v>
      </c>
      <c r="KX29" s="25">
        <f>'RIMS II Type II Employment'!KX29*VLOOKUP('Equation 4 Type II FTE'!$B29,'Equation 3 FTE Conversion'!$B$10:$E$32,4,FALSE)</f>
        <v>9.8803779069767436E-2</v>
      </c>
      <c r="KY29" s="25">
        <f>'RIMS II Type II Employment'!KY29*VLOOKUP('Equation 4 Type II FTE'!$B29,'Equation 3 FTE Conversion'!$B$10:$E$32,4,FALSE)</f>
        <v>0.11308866279069767</v>
      </c>
      <c r="KZ29" s="25">
        <f>'RIMS II Type II Employment'!KZ29*VLOOKUP('Equation 4 Type II FTE'!$B29,'Equation 3 FTE Conversion'!$B$10:$E$32,4,FALSE)</f>
        <v>0.16940406976744185</v>
      </c>
      <c r="LA29" s="25">
        <f>'RIMS II Type II Employment'!LA29*VLOOKUP('Equation 4 Type II FTE'!$B29,'Equation 3 FTE Conversion'!$B$10:$E$32,4,FALSE)</f>
        <v>0.10960901162790697</v>
      </c>
      <c r="LB29" s="25">
        <f>'RIMS II Type II Employment'!LB29*VLOOKUP('Equation 4 Type II FTE'!$B29,'Equation 3 FTE Conversion'!$B$10:$E$32,4,FALSE)</f>
        <v>0.10905959302325581</v>
      </c>
      <c r="LC29" s="25">
        <f>'RIMS II Type II Employment'!LC29*VLOOKUP('Equation 4 Type II FTE'!$B29,'Equation 3 FTE Conversion'!$B$10:$E$32,4,FALSE)</f>
        <v>0.13286773255813952</v>
      </c>
      <c r="LD29" s="25">
        <f>'RIMS II Type II Employment'!LD29*VLOOKUP('Equation 4 Type II FTE'!$B29,'Equation 3 FTE Conversion'!$B$10:$E$32,4,FALSE)</f>
        <v>0.11830813953488373</v>
      </c>
      <c r="LE29" s="25">
        <f>'RIMS II Type II Employment'!LE29*VLOOKUP('Equation 4 Type II FTE'!$B29,'Equation 3 FTE Conversion'!$B$10:$E$32,4,FALSE)</f>
        <v>9.211918604651162E-2</v>
      </c>
      <c r="LF29" s="25">
        <f>'RIMS II Type II Employment'!LF29*VLOOKUP('Equation 4 Type II FTE'!$B29,'Equation 3 FTE Conversion'!$B$10:$E$32,4,FALSE)</f>
        <v>7.8658430232558141E-2</v>
      </c>
      <c r="LG29" s="25">
        <f>'RIMS II Type II Employment'!LG29*VLOOKUP('Equation 4 Type II FTE'!$B29,'Equation 3 FTE Conversion'!$B$10:$E$32,4,FALSE)</f>
        <v>9.5690406976744177E-2</v>
      </c>
      <c r="LH29" s="25">
        <f>'RIMS II Type II Employment'!LH29*VLOOKUP('Equation 4 Type II FTE'!$B29,'Equation 3 FTE Conversion'!$B$10:$E$32,4,FALSE)</f>
        <v>0.1076860465116279</v>
      </c>
      <c r="LI29" s="25">
        <f>'RIMS II Type II Employment'!LI29*VLOOKUP('Equation 4 Type II FTE'!$B29,'Equation 3 FTE Conversion'!$B$10:$E$32,4,FALSE)</f>
        <v>8.8364825581395343E-2</v>
      </c>
      <c r="LJ29" s="25">
        <f>'RIMS II Type II Employment'!LJ29*VLOOKUP('Equation 4 Type II FTE'!$B29,'Equation 3 FTE Conversion'!$B$10:$E$32,4,FALSE)</f>
        <v>8.3236918604651156E-2</v>
      </c>
      <c r="LK29" s="25">
        <f>'RIMS II Type II Employment'!LK29*VLOOKUP('Equation 4 Type II FTE'!$B29,'Equation 3 FTE Conversion'!$B$10:$E$32,4,FALSE)</f>
        <v>8.9646802325581393E-2</v>
      </c>
      <c r="LL29" s="25">
        <f>'RIMS II Type II Employment'!LL29*VLOOKUP('Equation 4 Type II FTE'!$B29,'Equation 3 FTE Conversion'!$B$10:$E$32,4,FALSE)</f>
        <v>0.13030377906976745</v>
      </c>
      <c r="LM29" s="25">
        <f>'RIMS II Type II Employment'!LM29*VLOOKUP('Equation 4 Type II FTE'!$B29,'Equation 3 FTE Conversion'!$B$10:$E$32,4,FALSE)</f>
        <v>7.6460755813953493E-2</v>
      </c>
      <c r="LN29" s="25">
        <f>'RIMS II Type II Employment'!LN29*VLOOKUP('Equation 4 Type II FTE'!$B29,'Equation 3 FTE Conversion'!$B$10:$E$32,4,FALSE)</f>
        <v>0.14559593023255812</v>
      </c>
      <c r="LO29" s="25">
        <f>'RIMS II Type II Employment'!LO29*VLOOKUP('Equation 4 Type II FTE'!$B29,'Equation 3 FTE Conversion'!$B$10:$E$32,4,FALSE)</f>
        <v>8.5984011627906975E-2</v>
      </c>
      <c r="LP29" s="25">
        <f>'RIMS II Type II Employment'!LP29*VLOOKUP('Equation 4 Type II FTE'!$B29,'Equation 3 FTE Conversion'!$B$10:$E$32,4,FALSE)</f>
        <v>0.13057848837209302</v>
      </c>
      <c r="LQ29" s="25">
        <f>'RIMS II Type II Employment'!LQ29*VLOOKUP('Equation 4 Type II FTE'!$B29,'Equation 3 FTE Conversion'!$B$10:$E$32,4,FALSE)</f>
        <v>0.14696947674418603</v>
      </c>
      <c r="LR29" s="25">
        <f>'RIMS II Type II Employment'!LR29*VLOOKUP('Equation 4 Type II FTE'!$B29,'Equation 3 FTE Conversion'!$B$10:$E$32,4,FALSE)</f>
        <v>0.12755668604651163</v>
      </c>
      <c r="LS29" s="25">
        <f>'RIMS II Type II Employment'!LS29*VLOOKUP('Equation 4 Type II FTE'!$B29,'Equation 3 FTE Conversion'!$B$10:$E$32,4,FALSE)</f>
        <v>0.15282994186046511</v>
      </c>
      <c r="LT29" s="25">
        <f>'RIMS II Type II Employment'!LT29*VLOOKUP('Equation 4 Type II FTE'!$B29,'Equation 3 FTE Conversion'!$B$10:$E$32,4,FALSE)</f>
        <v>8.2687499999999997E-2</v>
      </c>
      <c r="LU29" s="25">
        <f>'RIMS II Type II Employment'!LU29*VLOOKUP('Equation 4 Type II FTE'!$B29,'Equation 3 FTE Conversion'!$B$10:$E$32,4,FALSE)</f>
        <v>9.2027616279069774E-2</v>
      </c>
      <c r="LV29" s="25">
        <f>'RIMS II Type II Employment'!LV29*VLOOKUP('Equation 4 Type II FTE'!$B29,'Equation 3 FTE Conversion'!$B$10:$E$32,4,FALSE)</f>
        <v>8.6075581395348835E-2</v>
      </c>
      <c r="LW29" s="25">
        <f>'RIMS II Type II Employment'!LW29*VLOOKUP('Equation 4 Type II FTE'!$B29,'Equation 3 FTE Conversion'!$B$10:$E$32,4,FALSE)</f>
        <v>8.6441860465116274E-2</v>
      </c>
      <c r="LX29" s="25">
        <f>'RIMS II Type II Employment'!LX29*VLOOKUP('Equation 4 Type II FTE'!$B29,'Equation 3 FTE Conversion'!$B$10:$E$32,4,FALSE)</f>
        <v>0.12151308139534885</v>
      </c>
      <c r="LY29" s="25">
        <f>'RIMS II Type II Employment'!LY29*VLOOKUP('Equation 4 Type II FTE'!$B29,'Equation 3 FTE Conversion'!$B$10:$E$32,4,FALSE)</f>
        <v>8.9829941860465112E-2</v>
      </c>
      <c r="LZ29" s="25">
        <f>'RIMS II Type II Employment'!LZ29*VLOOKUP('Equation 4 Type II FTE'!$B29,'Equation 3 FTE Conversion'!$B$10:$E$32,4,FALSE)</f>
        <v>8.4702034883720925E-2</v>
      </c>
      <c r="MA29" s="25">
        <f>'RIMS II Type II Employment'!MA29*VLOOKUP('Equation 4 Type II FTE'!$B29,'Equation 3 FTE Conversion'!$B$10:$E$32,4,FALSE)</f>
        <v>0.14477180232558137</v>
      </c>
      <c r="MB29" s="25">
        <f>'RIMS II Type II Employment'!MB29*VLOOKUP('Equation 4 Type II FTE'!$B29,'Equation 3 FTE Conversion'!$B$10:$E$32,4,FALSE)</f>
        <v>7.627761627906976E-2</v>
      </c>
      <c r="MC29" s="25">
        <f>'RIMS II Type II Employment'!MC29*VLOOKUP('Equation 4 Type II FTE'!$B29,'Equation 3 FTE Conversion'!$B$10:$E$32,4,FALSE)</f>
        <v>0.1007267441860465</v>
      </c>
      <c r="MD29" s="25">
        <f>'RIMS II Type II Employment'!MD29*VLOOKUP('Equation 4 Type II FTE'!$B29,'Equation 3 FTE Conversion'!$B$10:$E$32,4,FALSE)</f>
        <v>8.3053779069767436E-2</v>
      </c>
      <c r="ME29" s="25">
        <f>'RIMS II Type II Employment'!ME29*VLOOKUP('Equation 4 Type II FTE'!$B29,'Equation 3 FTE Conversion'!$B$10:$E$32,4,FALSE)</f>
        <v>7.9940406976744191E-2</v>
      </c>
      <c r="MF29" s="25">
        <f>'RIMS II Type II Employment'!MF29*VLOOKUP('Equation 4 Type II FTE'!$B29,'Equation 3 FTE Conversion'!$B$10:$E$32,4,FALSE)</f>
        <v>0.14532122093023256</v>
      </c>
      <c r="MG29" s="25">
        <f>'RIMS II Type II Employment'!MG29*VLOOKUP('Equation 4 Type II FTE'!$B29,'Equation 3 FTE Conversion'!$B$10:$E$32,4,FALSE)</f>
        <v>0.10036046511627907</v>
      </c>
      <c r="MH29" s="25">
        <f>'RIMS II Type II Employment'!MH29*VLOOKUP('Equation 4 Type II FTE'!$B29,'Equation 3 FTE Conversion'!$B$10:$E$32,4,FALSE)</f>
        <v>9.1752906976744181E-2</v>
      </c>
      <c r="MI29" s="25">
        <f>'RIMS II Type II Employment'!MI29*VLOOKUP('Equation 4 Type II FTE'!$B29,'Equation 3 FTE Conversion'!$B$10:$E$32,4,FALSE)</f>
        <v>8.3420058139534875E-2</v>
      </c>
      <c r="MJ29" s="25">
        <f>'RIMS II Type II Employment'!MJ29*VLOOKUP('Equation 4 Type II FTE'!$B29,'Equation 3 FTE Conversion'!$B$10:$E$32,4,FALSE)</f>
        <v>7.893313953488372E-2</v>
      </c>
      <c r="MK29" s="25">
        <f>'RIMS II Type II Employment'!MK29*VLOOKUP('Equation 4 Type II FTE'!$B29,'Equation 3 FTE Conversion'!$B$10:$E$32,4,FALSE)</f>
        <v>7.3622093023255814E-2</v>
      </c>
      <c r="ML29" s="25">
        <f>'RIMS II Type II Employment'!ML29*VLOOKUP('Equation 4 Type II FTE'!$B29,'Equation 3 FTE Conversion'!$B$10:$E$32,4,FALSE)</f>
        <v>0.10612936046511627</v>
      </c>
      <c r="MM29" s="25">
        <f>'RIMS II Type II Employment'!MM29*VLOOKUP('Equation 4 Type II FTE'!$B29,'Equation 3 FTE Conversion'!$B$10:$E$32,4,FALSE)</f>
        <v>6.162645348837209E-2</v>
      </c>
      <c r="MN29" s="25">
        <f>'RIMS II Type II Employment'!MN29*VLOOKUP('Equation 4 Type II FTE'!$B29,'Equation 3 FTE Conversion'!$B$10:$E$32,4,FALSE)</f>
        <v>7.4354651162790691E-2</v>
      </c>
      <c r="MO29" s="25">
        <f>'RIMS II Type II Employment'!MO29*VLOOKUP('Equation 4 Type II FTE'!$B29,'Equation 3 FTE Conversion'!$B$10:$E$32,4,FALSE)</f>
        <v>5.5857558139534878E-2</v>
      </c>
      <c r="MP29" s="25">
        <f>'RIMS II Type II Employment'!MP29*VLOOKUP('Equation 4 Type II FTE'!$B29,'Equation 3 FTE Conversion'!$B$10:$E$32,4,FALSE)</f>
        <v>6.327470930232558E-2</v>
      </c>
      <c r="MQ29" s="25">
        <f>'RIMS II Type II Employment'!MQ29*VLOOKUP('Equation 4 Type II FTE'!$B29,'Equation 3 FTE Conversion'!$B$10:$E$32,4,FALSE)</f>
        <v>9.5598837209302331E-2</v>
      </c>
      <c r="MR29" s="25">
        <f>'RIMS II Type II Employment'!MR29*VLOOKUP('Equation 4 Type II FTE'!$B29,'Equation 3 FTE Conversion'!$B$10:$E$32,4,FALSE)</f>
        <v>7.2523255813953497E-2</v>
      </c>
      <c r="MS29" s="25">
        <f>'RIMS II Type II Employment'!MS29*VLOOKUP('Equation 4 Type II FTE'!$B29,'Equation 3 FTE Conversion'!$B$10:$E$32,4,FALSE)</f>
        <v>6.3668459302325582</v>
      </c>
      <c r="MT29" s="25">
        <f>'RIMS II Type II Employment'!MT29*VLOOKUP('Equation 4 Type II FTE'!$B29,'Equation 3 FTE Conversion'!$B$10:$E$32,4,FALSE)</f>
        <v>7.6002906976744181E-2</v>
      </c>
      <c r="MU29" s="25">
        <f>'RIMS II Type II Employment'!MU29*VLOOKUP('Equation 4 Type II FTE'!$B29,'Equation 3 FTE Conversion'!$B$10:$E$32,4,FALSE)</f>
        <v>7.3347383720930234E-2</v>
      </c>
      <c r="MV29" s="25">
        <f>'RIMS II Type II Employment'!MV29*VLOOKUP('Equation 4 Type II FTE'!$B29,'Equation 3 FTE Conversion'!$B$10:$E$32,4,FALSE)</f>
        <v>8.6991279069767433E-2</v>
      </c>
      <c r="MW29" s="25">
        <f>'RIMS II Type II Employment'!MW29*VLOOKUP('Equation 4 Type II FTE'!$B29,'Equation 3 FTE Conversion'!$B$10:$E$32,4,FALSE)</f>
        <v>7.1790697674418605E-2</v>
      </c>
      <c r="MX29" s="25">
        <f>'RIMS II Type II Employment'!MX29*VLOOKUP('Equation 4 Type II FTE'!$B29,'Equation 3 FTE Conversion'!$B$10:$E$32,4,FALSE)</f>
        <v>7.9207848837209299E-2</v>
      </c>
      <c r="MY29" s="25">
        <f>'RIMS II Type II Employment'!MY29*VLOOKUP('Equation 4 Type II FTE'!$B29,'Equation 3 FTE Conversion'!$B$10:$E$32,4,FALSE)</f>
        <v>8.2504360465116278E-2</v>
      </c>
      <c r="MZ29" s="25">
        <f>'RIMS II Type II Employment'!MZ29*VLOOKUP('Equation 4 Type II FTE'!$B29,'Equation 3 FTE Conversion'!$B$10:$E$32,4,FALSE)</f>
        <v>5.2744186046511626E-2</v>
      </c>
      <c r="NA29" s="25">
        <f>'RIMS II Type II Employment'!NA29*VLOOKUP('Equation 4 Type II FTE'!$B29,'Equation 3 FTE Conversion'!$B$10:$E$32,4,FALSE)</f>
        <v>9.9078488372093029E-2</v>
      </c>
      <c r="NB29" s="25">
        <f>'RIMS II Type II Employment'!NB29*VLOOKUP('Equation 4 Type II FTE'!$B29,'Equation 3 FTE Conversion'!$B$10:$E$32,4,FALSE)</f>
        <v>6.1168604651162785E-2</v>
      </c>
      <c r="NC29" s="25">
        <f>'RIMS II Type II Employment'!NC29*VLOOKUP('Equation 4 Type II FTE'!$B29,'Equation 3 FTE Conversion'!$B$10:$E$32,4,FALSE)</f>
        <v>7.8658430232558141E-2</v>
      </c>
      <c r="ND29" s="25">
        <f>'RIMS II Type II Employment'!ND29*VLOOKUP('Equation 4 Type II FTE'!$B29,'Equation 3 FTE Conversion'!$B$10:$E$32,4,FALSE)</f>
        <v>9.2943313953488371E-2</v>
      </c>
      <c r="NE29" s="25">
        <f>'RIMS II Type II Employment'!NE29*VLOOKUP('Equation 4 Type II FTE'!$B29,'Equation 3 FTE Conversion'!$B$10:$E$32,4,FALSE)</f>
        <v>7.7284883720930231E-2</v>
      </c>
      <c r="NF29" s="25">
        <f>'RIMS II Type II Employment'!NF29*VLOOKUP('Equation 4 Type II FTE'!$B29,'Equation 3 FTE Conversion'!$B$10:$E$32,4,FALSE)</f>
        <v>0.10557994186046511</v>
      </c>
      <c r="NG29" s="332">
        <f>'RIMS II Type II Employment'!NG29*VLOOKUP('Equation 4 Type II FTE'!$B29,'Equation 3 FTE Conversion'!$B$10:$E$32,4,FALSE)</f>
        <v>9.2485465116279073E-2</v>
      </c>
      <c r="NH29" s="378">
        <f>'RIMS II Type II Employment'!NH29*VLOOKUP('Equation 4 Type II FTE'!$B29,'Equation 3 FTE Conversion'!$B$10:$E$32,4,FALSE)</f>
        <v>8.8547965116279062E-2</v>
      </c>
      <c r="NI29" s="332">
        <f>'RIMS II Type II Employment'!NI29*VLOOKUP('Equation 4 Type II FTE'!$B29,'Equation 3 FTE Conversion'!$B$10:$E$32,4,FALSE)</f>
        <v>6.4190406976744177E-2</v>
      </c>
      <c r="NJ29" s="334">
        <f>'RIMS II Type II Employment'!NJ29*VLOOKUP('Equation 4 Type II FTE'!$B29,'Equation 3 FTE Conversion'!$B$10:$E$32,4,FALSE)</f>
        <v>0.11427906976744186</v>
      </c>
    </row>
    <row r="30" spans="2:374" x14ac:dyDescent="0.3">
      <c r="B30" s="83" t="s">
        <v>573</v>
      </c>
      <c r="C30" s="25">
        <f>'RIMS II Type II Employment'!C30*VLOOKUP('Equation 4 Type II FTE'!$B30,'Equation 3 FTE Conversion'!$B$10:$E$32,4,FALSE)</f>
        <v>0.23598665006226649</v>
      </c>
      <c r="D30" s="25">
        <f>'RIMS II Type II Employment'!D30*VLOOKUP('Equation 4 Type II FTE'!$B30,'Equation 3 FTE Conversion'!$B$10:$E$32,4,FALSE)</f>
        <v>0.26373559153175596</v>
      </c>
      <c r="E30" s="25">
        <f>'RIMS II Type II Employment'!E30*VLOOKUP('Equation 4 Type II FTE'!$B30,'Equation 3 FTE Conversion'!$B$10:$E$32,4,FALSE)</f>
        <v>0.26027702781237028</v>
      </c>
      <c r="F30" s="25">
        <f>'RIMS II Type II Employment'!F30*VLOOKUP('Equation 4 Type II FTE'!$B30,'Equation 3 FTE Conversion'!$B$10:$E$32,4,FALSE)</f>
        <v>0.3541408385222084</v>
      </c>
      <c r="G30" s="25">
        <f>'RIMS II Type II Employment'!G30*VLOOKUP('Equation 4 Type II FTE'!$B30,'Equation 3 FTE Conversion'!$B$10:$E$32,4,FALSE)</f>
        <v>0.26011616438356167</v>
      </c>
      <c r="H30" s="25">
        <f>'RIMS II Type II Employment'!H30*VLOOKUP('Equation 4 Type II FTE'!$B30,'Equation 3 FTE Conversion'!$B$10:$E$32,4,FALSE)</f>
        <v>0.23461931091739313</v>
      </c>
      <c r="I30" s="25">
        <f>'RIMS II Type II Employment'!I30*VLOOKUP('Equation 4 Type II FTE'!$B30,'Equation 3 FTE Conversion'!$B$10:$E$32,4,FALSE)</f>
        <v>0.18684287256122872</v>
      </c>
      <c r="J30" s="25">
        <f>'RIMS II Type II Employment'!J30*VLOOKUP('Equation 4 Type II FTE'!$B30,'Equation 3 FTE Conversion'!$B$10:$E$32,4,FALSE)</f>
        <v>0.22569139061851393</v>
      </c>
      <c r="K30" s="25">
        <f>'RIMS II Type II Employment'!K30*VLOOKUP('Equation 4 Type II FTE'!$B30,'Equation 3 FTE Conversion'!$B$10:$E$32,4,FALSE)</f>
        <v>0.17694977168949771</v>
      </c>
      <c r="L30" s="25">
        <f>'RIMS II Type II Employment'!L30*VLOOKUP('Equation 4 Type II FTE'!$B30,'Equation 3 FTE Conversion'!$B$10:$E$32,4,FALSE)</f>
        <v>0.36491868825238688</v>
      </c>
      <c r="M30" s="25">
        <f>'RIMS II Type II Employment'!M30*VLOOKUP('Equation 4 Type II FTE'!$B30,'Equation 3 FTE Conversion'!$B$10:$E$32,4,FALSE)</f>
        <v>0.2116158405977584</v>
      </c>
      <c r="N30" s="25">
        <f>'RIMS II Type II Employment'!N30*VLOOKUP('Equation 4 Type II FTE'!$B30,'Equation 3 FTE Conversion'!$B$10:$E$32,4,FALSE)</f>
        <v>0.40006734744707351</v>
      </c>
      <c r="O30" s="25">
        <f>'RIMS II Type II Employment'!O30*VLOOKUP('Equation 4 Type II FTE'!$B30,'Equation 3 FTE Conversion'!$B$10:$E$32,4,FALSE)</f>
        <v>0.21330490660024906</v>
      </c>
      <c r="P30" s="25">
        <f>'RIMS II Type II Employment'!P30*VLOOKUP('Equation 4 Type II FTE'!$B30,'Equation 3 FTE Conversion'!$B$10:$E$32,4,FALSE)</f>
        <v>0.1598982482357825</v>
      </c>
      <c r="Q30" s="25">
        <f>'RIMS II Type II Employment'!Q30*VLOOKUP('Equation 4 Type II FTE'!$B30,'Equation 3 FTE Conversion'!$B$10:$E$32,4,FALSE)</f>
        <v>0</v>
      </c>
      <c r="R30" s="25">
        <f>'RIMS II Type II Employment'!R30*VLOOKUP('Equation 4 Type II FTE'!$B30,'Equation 3 FTE Conversion'!$B$10:$E$32,4,FALSE)</f>
        <v>0.16745882938978829</v>
      </c>
      <c r="S30" s="25">
        <f>'RIMS II Type II Employment'!S30*VLOOKUP('Equation 4 Type II FTE'!$B30,'Equation 3 FTE Conversion'!$B$10:$E$32,4,FALSE)</f>
        <v>0.19810331257783312</v>
      </c>
      <c r="T30" s="25">
        <f>'RIMS II Type II Employment'!T30*VLOOKUP('Equation 4 Type II FTE'!$B30,'Equation 3 FTE Conversion'!$B$10:$E$32,4,FALSE)</f>
        <v>0.20075755915317559</v>
      </c>
      <c r="U30" s="25">
        <f>'RIMS II Type II Employment'!U30*VLOOKUP('Equation 4 Type II FTE'!$B30,'Equation 3 FTE Conversion'!$B$10:$E$32,4,FALSE)</f>
        <v>0.24483413864674139</v>
      </c>
      <c r="V30" s="25">
        <f>'RIMS II Type II Employment'!V30*VLOOKUP('Equation 4 Type II FTE'!$B30,'Equation 3 FTE Conversion'!$B$10:$E$32,4,FALSE)</f>
        <v>0.33692845163968449</v>
      </c>
      <c r="W30" s="25">
        <f>'RIMS II Type II Employment'!W30*VLOOKUP('Equation 4 Type II FTE'!$B30,'Equation 3 FTE Conversion'!$B$10:$E$32,4,FALSE)</f>
        <v>0.20067712743877128</v>
      </c>
      <c r="X30" s="25">
        <f>'RIMS II Type II Employment'!X30*VLOOKUP('Equation 4 Type II FTE'!$B30,'Equation 3 FTE Conversion'!$B$10:$E$32,4,FALSE)</f>
        <v>0.18507337484433375</v>
      </c>
      <c r="Y30" s="25">
        <f>'RIMS II Type II Employment'!Y30*VLOOKUP('Equation 4 Type II FTE'!$B30,'Equation 3 FTE Conversion'!$B$10:$E$32,4,FALSE)</f>
        <v>0.17686933997509341</v>
      </c>
      <c r="Z30" s="25">
        <f>'RIMS II Type II Employment'!Z30*VLOOKUP('Equation 4 Type II FTE'!$B30,'Equation 3 FTE Conversion'!$B$10:$E$32,4,FALSE)</f>
        <v>0.38365927770859276</v>
      </c>
      <c r="AA30" s="25">
        <f>'RIMS II Type II Employment'!AA30*VLOOKUP('Equation 4 Type II FTE'!$B30,'Equation 3 FTE Conversion'!$B$10:$E$32,4,FALSE)</f>
        <v>0.27950020755500204</v>
      </c>
      <c r="AB30" s="25">
        <f>'RIMS II Type II Employment'!AB30*VLOOKUP('Equation 4 Type II FTE'!$B30,'Equation 3 FTE Conversion'!$B$10:$E$32,4,FALSE)</f>
        <v>0.36371221253632213</v>
      </c>
      <c r="AC30" s="25">
        <f>'RIMS II Type II Employment'!AC30*VLOOKUP('Equation 4 Type II FTE'!$B30,'Equation 3 FTE Conversion'!$B$10:$E$32,4,FALSE)</f>
        <v>0.25802493980904939</v>
      </c>
      <c r="AD30" s="25">
        <f>'RIMS II Type II Employment'!AD30*VLOOKUP('Equation 4 Type II FTE'!$B30,'Equation 3 FTE Conversion'!$B$10:$E$32,4,FALSE)</f>
        <v>0.21547656288916564</v>
      </c>
      <c r="AE30" s="25">
        <f>'RIMS II Type II Employment'!AE30*VLOOKUP('Equation 4 Type II FTE'!$B30,'Equation 3 FTE Conversion'!$B$10:$E$32,4,FALSE)</f>
        <v>0.20429655458696555</v>
      </c>
      <c r="AF30" s="25">
        <f>'RIMS II Type II Employment'!AF30*VLOOKUP('Equation 4 Type II FTE'!$B30,'Equation 3 FTE Conversion'!$B$10:$E$32,4,FALSE)</f>
        <v>0.23735398920713988</v>
      </c>
      <c r="AG30" s="25">
        <f>'RIMS II Type II Employment'!AG30*VLOOKUP('Equation 4 Type II FTE'!$B30,'Equation 3 FTE Conversion'!$B$10:$E$32,4,FALSE)</f>
        <v>0.23309110834371108</v>
      </c>
      <c r="AH30" s="25">
        <f>'RIMS II Type II Employment'!AH30*VLOOKUP('Equation 4 Type II FTE'!$B30,'Equation 3 FTE Conversion'!$B$10:$E$32,4,FALSE)</f>
        <v>0.25207299294312996</v>
      </c>
      <c r="AI30" s="25">
        <f>'RIMS II Type II Employment'!AI30*VLOOKUP('Equation 4 Type II FTE'!$B30,'Equation 3 FTE Conversion'!$B$10:$E$32,4,FALSE)</f>
        <v>0.23301067662930677</v>
      </c>
      <c r="AJ30" s="25">
        <f>'RIMS II Type II Employment'!AJ30*VLOOKUP('Equation 4 Type II FTE'!$B30,'Equation 3 FTE Conversion'!$B$10:$E$32,4,FALSE)</f>
        <v>0.20124014943960147</v>
      </c>
      <c r="AK30" s="25">
        <f>'RIMS II Type II Employment'!AK30*VLOOKUP('Equation 4 Type II FTE'!$B30,'Equation 3 FTE Conversion'!$B$10:$E$32,4,FALSE)</f>
        <v>0.26703329182233293</v>
      </c>
      <c r="AL30" s="25">
        <f>'RIMS II Type II Employment'!AL30*VLOOKUP('Equation 4 Type II FTE'!$B30,'Equation 3 FTE Conversion'!$B$10:$E$32,4,FALSE)</f>
        <v>0.25537069323370692</v>
      </c>
      <c r="AM30" s="25">
        <f>'RIMS II Type II Employment'!AM30*VLOOKUP('Equation 4 Type II FTE'!$B30,'Equation 3 FTE Conversion'!$B$10:$E$32,4,FALSE)</f>
        <v>0.28955417185554172</v>
      </c>
      <c r="AN30" s="25">
        <f>'RIMS II Type II Employment'!AN30*VLOOKUP('Equation 4 Type II FTE'!$B30,'Equation 3 FTE Conversion'!$B$10:$E$32,4,FALSE)</f>
        <v>0.1679414196762142</v>
      </c>
      <c r="AO30" s="25">
        <f>'RIMS II Type II Employment'!AO30*VLOOKUP('Equation 4 Type II FTE'!$B30,'Equation 3 FTE Conversion'!$B$10:$E$32,4,FALSE)</f>
        <v>0.1590939310917393</v>
      </c>
      <c r="AP30" s="25">
        <f>'RIMS II Type II Employment'!AP30*VLOOKUP('Equation 4 Type II FTE'!$B30,'Equation 3 FTE Conversion'!$B$10:$E$32,4,FALSE)</f>
        <v>0.26663113325031135</v>
      </c>
      <c r="AQ30" s="25">
        <f>'RIMS II Type II Employment'!AQ30*VLOOKUP('Equation 4 Type II FTE'!$B30,'Equation 3 FTE Conversion'!$B$10:$E$32,4,FALSE)</f>
        <v>0.20333137401411377</v>
      </c>
      <c r="AR30" s="25">
        <f>'RIMS II Type II Employment'!AR30*VLOOKUP('Equation 4 Type II FTE'!$B30,'Equation 3 FTE Conversion'!$B$10:$E$32,4,FALSE)</f>
        <v>0.21008763802407637</v>
      </c>
      <c r="AS30" s="25">
        <f>'RIMS II Type II Employment'!AS30*VLOOKUP('Equation 4 Type II FTE'!$B30,'Equation 3 FTE Conversion'!$B$10:$E$32,4,FALSE)</f>
        <v>0.20807684516396843</v>
      </c>
      <c r="AT30" s="25">
        <f>'RIMS II Type II Employment'!AT30*VLOOKUP('Equation 4 Type II FTE'!$B30,'Equation 3 FTE Conversion'!$B$10:$E$32,4,FALSE)</f>
        <v>0.20767468659194685</v>
      </c>
      <c r="AU30" s="25">
        <f>'RIMS II Type II Employment'!AU30*VLOOKUP('Equation 4 Type II FTE'!$B30,'Equation 3 FTE Conversion'!$B$10:$E$32,4,FALSE)</f>
        <v>0.17477811540058116</v>
      </c>
      <c r="AV30" s="25">
        <f>'RIMS II Type II Employment'!AV30*VLOOKUP('Equation 4 Type II FTE'!$B30,'Equation 3 FTE Conversion'!$B$10:$E$32,4,FALSE)</f>
        <v>0.21073109173931093</v>
      </c>
      <c r="AW30" s="25">
        <f>'RIMS II Type II Employment'!AW30*VLOOKUP('Equation 4 Type II FTE'!$B30,'Equation 3 FTE Conversion'!$B$10:$E$32,4,FALSE)</f>
        <v>0.17622588625985885</v>
      </c>
      <c r="AX30" s="25">
        <f>'RIMS II Type II Employment'!AX30*VLOOKUP('Equation 4 Type II FTE'!$B30,'Equation 3 FTE Conversion'!$B$10:$E$32,4,FALSE)</f>
        <v>0.18089092569530926</v>
      </c>
      <c r="AY30" s="25">
        <f>'RIMS II Type II Employment'!AY30*VLOOKUP('Equation 4 Type II FTE'!$B30,'Equation 3 FTE Conversion'!$B$10:$E$32,4,FALSE)</f>
        <v>0.14147938563719387</v>
      </c>
      <c r="AZ30" s="25">
        <f>'RIMS II Type II Employment'!AZ30*VLOOKUP('Equation 4 Type II FTE'!$B30,'Equation 3 FTE Conversion'!$B$10:$E$32,4,FALSE)</f>
        <v>0.15539407222914073</v>
      </c>
      <c r="BA30" s="25">
        <f>'RIMS II Type II Employment'!BA30*VLOOKUP('Equation 4 Type II FTE'!$B30,'Equation 3 FTE Conversion'!$B$10:$E$32,4,FALSE)</f>
        <v>0.1642415608136156</v>
      </c>
      <c r="BB30" s="25">
        <f>'RIMS II Type II Employment'!BB30*VLOOKUP('Equation 4 Type II FTE'!$B30,'Equation 3 FTE Conversion'!$B$10:$E$32,4,FALSE)</f>
        <v>0.2299542714819427</v>
      </c>
      <c r="BC30" s="25">
        <f>'RIMS II Type II Employment'!BC30*VLOOKUP('Equation 4 Type II FTE'!$B30,'Equation 3 FTE Conversion'!$B$10:$E$32,4,FALSE)</f>
        <v>0.25649673723536737</v>
      </c>
      <c r="BD30" s="25">
        <f>'RIMS II Type II Employment'!BD30*VLOOKUP('Equation 4 Type II FTE'!$B30,'Equation 3 FTE Conversion'!$B$10:$E$32,4,FALSE)</f>
        <v>0.16938919053549192</v>
      </c>
      <c r="BE30" s="25">
        <f>'RIMS II Type II Employment'!BE30*VLOOKUP('Equation 4 Type II FTE'!$B30,'Equation 3 FTE Conversion'!$B$10:$E$32,4,FALSE)</f>
        <v>0.22376102947281029</v>
      </c>
      <c r="BF30" s="25">
        <f>'RIMS II Type II Employment'!BF30*VLOOKUP('Equation 4 Type II FTE'!$B30,'Equation 3 FTE Conversion'!$B$10:$E$32,4,FALSE)</f>
        <v>0.2125810211706102</v>
      </c>
      <c r="BG30" s="25">
        <f>'RIMS II Type II Employment'!BG30*VLOOKUP('Equation 4 Type II FTE'!$B30,'Equation 3 FTE Conversion'!$B$10:$E$32,4,FALSE)</f>
        <v>0.25705975923619762</v>
      </c>
      <c r="BH30" s="25">
        <f>'RIMS II Type II Employment'!BH30*VLOOKUP('Equation 4 Type II FTE'!$B30,'Equation 3 FTE Conversion'!$B$10:$E$32,4,FALSE)</f>
        <v>0.23679096720630968</v>
      </c>
      <c r="BI30" s="25">
        <f>'RIMS II Type II Employment'!BI30*VLOOKUP('Equation 4 Type II FTE'!$B30,'Equation 3 FTE Conversion'!$B$10:$E$32,4,FALSE)</f>
        <v>0.27017012868410129</v>
      </c>
      <c r="BJ30" s="25">
        <f>'RIMS II Type II Employment'!BJ30*VLOOKUP('Equation 4 Type II FTE'!$B30,'Equation 3 FTE Conversion'!$B$10:$E$32,4,FALSE)</f>
        <v>0.22448491490244915</v>
      </c>
      <c r="BK30" s="25">
        <f>'RIMS II Type II Employment'!BK30*VLOOKUP('Equation 4 Type II FTE'!$B30,'Equation 3 FTE Conversion'!$B$10:$E$32,4,FALSE)</f>
        <v>0.21652217517642175</v>
      </c>
      <c r="BL30" s="25">
        <f>'RIMS II Type II Employment'!BL30*VLOOKUP('Equation 4 Type II FTE'!$B30,'Equation 3 FTE Conversion'!$B$10:$E$32,4,FALSE)</f>
        <v>0.16930875882108759</v>
      </c>
      <c r="BM30" s="25">
        <f>'RIMS II Type II Employment'!BM30*VLOOKUP('Equation 4 Type II FTE'!$B30,'Equation 3 FTE Conversion'!$B$10:$E$32,4,FALSE)</f>
        <v>0.23236722291407222</v>
      </c>
      <c r="BN30" s="25">
        <f>'RIMS II Type II Employment'!BN30*VLOOKUP('Equation 4 Type II FTE'!$B30,'Equation 3 FTE Conversion'!$B$10:$E$32,4,FALSE)</f>
        <v>0.23638880863428807</v>
      </c>
      <c r="BO30" s="25">
        <f>'RIMS II Type II Employment'!BO30*VLOOKUP('Equation 4 Type II FTE'!$B30,'Equation 3 FTE Conversion'!$B$10:$E$32,4,FALSE)</f>
        <v>0.33676758821087588</v>
      </c>
      <c r="BP30" s="25">
        <f>'RIMS II Type II Employment'!BP30*VLOOKUP('Equation 4 Type II FTE'!$B30,'Equation 3 FTE Conversion'!$B$10:$E$32,4,FALSE)</f>
        <v>0.20180317144043172</v>
      </c>
      <c r="BQ30" s="25">
        <f>'RIMS II Type II Employment'!BQ30*VLOOKUP('Equation 4 Type II FTE'!$B30,'Equation 3 FTE Conversion'!$B$10:$E$32,4,FALSE)</f>
        <v>0.2293108177667082</v>
      </c>
      <c r="BR30" s="25">
        <f>'RIMS II Type II Employment'!BR30*VLOOKUP('Equation 4 Type II FTE'!$B30,'Equation 3 FTE Conversion'!$B$10:$E$32,4,FALSE)</f>
        <v>0.17501941054379411</v>
      </c>
      <c r="BS30" s="25">
        <f>'RIMS II Type II Employment'!BS30*VLOOKUP('Equation 4 Type II FTE'!$B30,'Equation 3 FTE Conversion'!$B$10:$E$32,4,FALSE)</f>
        <v>0.21788951432129514</v>
      </c>
      <c r="BT30" s="25">
        <f>'RIMS II Type II Employment'!BT30*VLOOKUP('Equation 4 Type II FTE'!$B30,'Equation 3 FTE Conversion'!$B$10:$E$32,4,FALSE)</f>
        <v>0.22987383976753839</v>
      </c>
      <c r="BU30" s="25">
        <f>'RIMS II Type II Employment'!BU30*VLOOKUP('Equation 4 Type II FTE'!$B30,'Equation 3 FTE Conversion'!$B$10:$E$32,4,FALSE)</f>
        <v>0.21362663345786634</v>
      </c>
      <c r="BV30" s="25">
        <f>'RIMS II Type II Employment'!BV30*VLOOKUP('Equation 4 Type II FTE'!$B30,'Equation 3 FTE Conversion'!$B$10:$E$32,4,FALSE)</f>
        <v>0.20268792029887922</v>
      </c>
      <c r="BW30" s="25">
        <f>'RIMS II Type II Employment'!BW30*VLOOKUP('Equation 4 Type II FTE'!$B30,'Equation 3 FTE Conversion'!$B$10:$E$32,4,FALSE)</f>
        <v>0.24024953092569534</v>
      </c>
      <c r="BX30" s="25">
        <f>'RIMS II Type II Employment'!BX30*VLOOKUP('Equation 4 Type II FTE'!$B30,'Equation 3 FTE Conversion'!$B$10:$E$32,4,FALSE)</f>
        <v>0.18048876712328765</v>
      </c>
      <c r="BY30" s="25">
        <f>'RIMS II Type II Employment'!BY30*VLOOKUP('Equation 4 Type II FTE'!$B30,'Equation 3 FTE Conversion'!$B$10:$E$32,4,FALSE)</f>
        <v>0.16432199252801993</v>
      </c>
      <c r="BZ30" s="25">
        <f>'RIMS II Type II Employment'!BZ30*VLOOKUP('Equation 4 Type II FTE'!$B30,'Equation 3 FTE Conversion'!$B$10:$E$32,4,FALSE)</f>
        <v>0.16432199252801993</v>
      </c>
      <c r="CA30" s="25">
        <f>'RIMS II Type II Employment'!CA30*VLOOKUP('Equation 4 Type II FTE'!$B30,'Equation 3 FTE Conversion'!$B$10:$E$32,4,FALSE)</f>
        <v>0.26011616438356167</v>
      </c>
      <c r="CB30" s="25">
        <f>'RIMS II Type II Employment'!CB30*VLOOKUP('Equation 4 Type II FTE'!$B30,'Equation 3 FTE Conversion'!$B$10:$E$32,4,FALSE)</f>
        <v>0.2293912494811125</v>
      </c>
      <c r="CC30" s="25">
        <f>'RIMS II Type II Employment'!CC30*VLOOKUP('Equation 4 Type II FTE'!$B30,'Equation 3 FTE Conversion'!$B$10:$E$32,4,FALSE)</f>
        <v>0.23108031548360317</v>
      </c>
      <c r="CD30" s="25">
        <f>'RIMS II Type II Employment'!CD30*VLOOKUP('Equation 4 Type II FTE'!$B30,'Equation 3 FTE Conversion'!$B$10:$E$32,4,FALSE)</f>
        <v>0.36789466168534662</v>
      </c>
      <c r="CE30" s="25">
        <f>'RIMS II Type II Employment'!CE30*VLOOKUP('Equation 4 Type II FTE'!$B30,'Equation 3 FTE Conversion'!$B$10:$E$32,4,FALSE)</f>
        <v>0.27612207555002077</v>
      </c>
      <c r="CF30" s="25">
        <f>'RIMS II Type II Employment'!CF30*VLOOKUP('Equation 4 Type II FTE'!$B30,'Equation 3 FTE Conversion'!$B$10:$E$32,4,FALSE)</f>
        <v>0.22400232461602326</v>
      </c>
      <c r="CG30" s="25">
        <f>'RIMS II Type II Employment'!CG30*VLOOKUP('Equation 4 Type II FTE'!$B30,'Equation 3 FTE Conversion'!$B$10:$E$32,4,FALSE)</f>
        <v>0.21998073889580741</v>
      </c>
      <c r="CH30" s="25">
        <f>'RIMS II Type II Employment'!CH30*VLOOKUP('Equation 4 Type II FTE'!$B30,'Equation 3 FTE Conversion'!$B$10:$E$32,4,FALSE)</f>
        <v>0.16850444167704443</v>
      </c>
      <c r="CI30" s="25">
        <f>'RIMS II Type II Employment'!CI30*VLOOKUP('Equation 4 Type II FTE'!$B30,'Equation 3 FTE Conversion'!$B$10:$E$32,4,FALSE)</f>
        <v>0.21402879202988792</v>
      </c>
      <c r="CJ30" s="25">
        <f>'RIMS II Type II Employment'!CJ30*VLOOKUP('Equation 4 Type II FTE'!$B30,'Equation 3 FTE Conversion'!$B$10:$E$32,4,FALSE)</f>
        <v>0.30411231216272311</v>
      </c>
      <c r="CK30" s="25">
        <f>'RIMS II Type II Employment'!CK30*VLOOKUP('Equation 4 Type II FTE'!$B30,'Equation 3 FTE Conversion'!$B$10:$E$32,4,FALSE)</f>
        <v>0.35470386052303859</v>
      </c>
      <c r="CL30" s="25">
        <f>'RIMS II Type II Employment'!CL30*VLOOKUP('Equation 4 Type II FTE'!$B30,'Equation 3 FTE Conversion'!$B$10:$E$32,4,FALSE)</f>
        <v>0.26462034039020343</v>
      </c>
      <c r="CM30" s="25">
        <f>'RIMS II Type II Employment'!CM30*VLOOKUP('Equation 4 Type II FTE'!$B30,'Equation 3 FTE Conversion'!$B$10:$E$32,4,FALSE)</f>
        <v>0.25424464923204648</v>
      </c>
      <c r="CN30" s="25">
        <f>'RIMS II Type II Employment'!CN30*VLOOKUP('Equation 4 Type II FTE'!$B30,'Equation 3 FTE Conversion'!$B$10:$E$32,4,FALSE)</f>
        <v>0.18097135740971357</v>
      </c>
      <c r="CO30" s="25">
        <f>'RIMS II Type II Employment'!CO30*VLOOKUP('Equation 4 Type II FTE'!$B30,'Equation 3 FTE Conversion'!$B$10:$E$32,4,FALSE)</f>
        <v>0.2030096471564965</v>
      </c>
      <c r="CP30" s="25">
        <f>'RIMS II Type II Employment'!CP30*VLOOKUP('Equation 4 Type II FTE'!$B30,'Equation 3 FTE Conversion'!$B$10:$E$32,4,FALSE)</f>
        <v>0.20582475716064758</v>
      </c>
      <c r="CQ30" s="25">
        <f>'RIMS II Type II Employment'!CQ30*VLOOKUP('Equation 4 Type II FTE'!$B30,'Equation 3 FTE Conversion'!$B$10:$E$32,4,FALSE)</f>
        <v>0.18523423827314239</v>
      </c>
      <c r="CR30" s="25">
        <f>'RIMS II Type II Employment'!CR30*VLOOKUP('Equation 4 Type II FTE'!$B30,'Equation 3 FTE Conversion'!$B$10:$E$32,4,FALSE)</f>
        <v>0.18129308426733085</v>
      </c>
      <c r="CS30" s="25">
        <f>'RIMS II Type II Employment'!CS30*VLOOKUP('Equation 4 Type II FTE'!$B30,'Equation 3 FTE Conversion'!$B$10:$E$32,4,FALSE)</f>
        <v>0.18507337484433375</v>
      </c>
      <c r="CT30" s="25">
        <f>'RIMS II Type II Employment'!CT30*VLOOKUP('Equation 4 Type II FTE'!$B30,'Equation 3 FTE Conversion'!$B$10:$E$32,4,FALSE)</f>
        <v>0.1749389788293898</v>
      </c>
      <c r="CU30" s="25">
        <f>'RIMS II Type II Employment'!CU30*VLOOKUP('Equation 4 Type II FTE'!$B30,'Equation 3 FTE Conversion'!$B$10:$E$32,4,FALSE)</f>
        <v>0.18434948941469489</v>
      </c>
      <c r="CV30" s="25">
        <f>'RIMS II Type II Employment'!CV30*VLOOKUP('Equation 4 Type II FTE'!$B30,'Equation 3 FTE Conversion'!$B$10:$E$32,4,FALSE)</f>
        <v>0.25070565379825654</v>
      </c>
      <c r="CW30" s="25">
        <f>'RIMS II Type II Employment'!CW30*VLOOKUP('Equation 4 Type II FTE'!$B30,'Equation 3 FTE Conversion'!$B$10:$E$32,4,FALSE)</f>
        <v>0.24314507264425075</v>
      </c>
      <c r="CX30" s="25">
        <f>'RIMS II Type II Employment'!CX30*VLOOKUP('Equation 4 Type II FTE'!$B30,'Equation 3 FTE Conversion'!$B$10:$E$32,4,FALSE)</f>
        <v>0.20445741801577416</v>
      </c>
      <c r="CY30" s="25">
        <f>'RIMS II Type II Employment'!CY30*VLOOKUP('Equation 4 Type II FTE'!$B30,'Equation 3 FTE Conversion'!$B$10:$E$32,4,FALSE)</f>
        <v>0.23510190120381902</v>
      </c>
      <c r="CZ30" s="25">
        <f>'RIMS II Type II Employment'!CZ30*VLOOKUP('Equation 4 Type II FTE'!$B30,'Equation 3 FTE Conversion'!$B$10:$E$32,4,FALSE)</f>
        <v>0.35277349937733499</v>
      </c>
      <c r="DA30" s="25">
        <f>'RIMS II Type II Employment'!DA30*VLOOKUP('Equation 4 Type II FTE'!$B30,'Equation 3 FTE Conversion'!$B$10:$E$32,4,FALSE)</f>
        <v>0.35164745537567454</v>
      </c>
      <c r="DB30" s="25">
        <f>'RIMS II Type II Employment'!DB30*VLOOKUP('Equation 4 Type II FTE'!$B30,'Equation 3 FTE Conversion'!$B$10:$E$32,4,FALSE)</f>
        <v>0.21756778746367789</v>
      </c>
      <c r="DC30" s="25">
        <f>'RIMS II Type II Employment'!DC30*VLOOKUP('Equation 4 Type II FTE'!$B30,'Equation 3 FTE Conversion'!$B$10:$E$32,4,FALSE)</f>
        <v>0.27065271897052723</v>
      </c>
      <c r="DD30" s="25">
        <f>'RIMS II Type II Employment'!DD30*VLOOKUP('Equation 4 Type II FTE'!$B30,'Equation 3 FTE Conversion'!$B$10:$E$32,4,FALSE)</f>
        <v>0.20373353258613536</v>
      </c>
      <c r="DE30" s="25">
        <f>'RIMS II Type II Employment'!DE30*VLOOKUP('Equation 4 Type II FTE'!$B30,'Equation 3 FTE Conversion'!$B$10:$E$32,4,FALSE)</f>
        <v>0.35655378995433795</v>
      </c>
      <c r="DF30" s="25">
        <f>'RIMS II Type II Employment'!DF30*VLOOKUP('Equation 4 Type II FTE'!$B30,'Equation 3 FTE Conversion'!$B$10:$E$32,4,FALSE)</f>
        <v>0.25593371523453712</v>
      </c>
      <c r="DG30" s="25">
        <f>'RIMS II Type II Employment'!DG30*VLOOKUP('Equation 4 Type II FTE'!$B30,'Equation 3 FTE Conversion'!$B$10:$E$32,4,FALSE)</f>
        <v>0.24724709007887091</v>
      </c>
      <c r="DH30" s="25">
        <f>'RIMS II Type II Employment'!DH30*VLOOKUP('Equation 4 Type II FTE'!$B30,'Equation 3 FTE Conversion'!$B$10:$E$32,4,FALSE)</f>
        <v>0.34971709422997094</v>
      </c>
      <c r="DI30" s="25">
        <f>'RIMS II Type II Employment'!DI30*VLOOKUP('Equation 4 Type II FTE'!$B30,'Equation 3 FTE Conversion'!$B$10:$E$32,4,FALSE)</f>
        <v>0.16737839767538398</v>
      </c>
      <c r="DJ30" s="25">
        <f>'RIMS II Type II Employment'!DJ30*VLOOKUP('Equation 4 Type II FTE'!$B30,'Equation 3 FTE Conversion'!$B$10:$E$32,4,FALSE)</f>
        <v>0.23518233291822332</v>
      </c>
      <c r="DK30" s="25">
        <f>'RIMS II Type II Employment'!DK30*VLOOKUP('Equation 4 Type II FTE'!$B30,'Equation 3 FTE Conversion'!$B$10:$E$32,4,FALSE)</f>
        <v>0.37529437941054383</v>
      </c>
      <c r="DL30" s="25">
        <f>'RIMS II Type II Employment'!DL30*VLOOKUP('Equation 4 Type II FTE'!$B30,'Equation 3 FTE Conversion'!$B$10:$E$32,4,FALSE)</f>
        <v>0.39725223744292237</v>
      </c>
      <c r="DM30" s="25">
        <f>'RIMS II Type II Employment'!DM30*VLOOKUP('Equation 4 Type II FTE'!$B30,'Equation 3 FTE Conversion'!$B$10:$E$32,4,FALSE)</f>
        <v>0.12547347447073476</v>
      </c>
      <c r="DN30" s="25">
        <f>'RIMS II Type II Employment'!DN30*VLOOKUP('Equation 4 Type II FTE'!$B30,'Equation 3 FTE Conversion'!$B$10:$E$32,4,FALSE)</f>
        <v>0.30041245330012456</v>
      </c>
      <c r="DO30" s="25">
        <f>'RIMS II Type II Employment'!DO30*VLOOKUP('Equation 4 Type II FTE'!$B30,'Equation 3 FTE Conversion'!$B$10:$E$32,4,FALSE)</f>
        <v>0.19641424657534245</v>
      </c>
      <c r="DP30" s="25">
        <f>'RIMS II Type II Employment'!DP30*VLOOKUP('Equation 4 Type II FTE'!$B30,'Equation 3 FTE Conversion'!$B$10:$E$32,4,FALSE)</f>
        <v>0.22633484433374843</v>
      </c>
      <c r="DQ30" s="25">
        <f>'RIMS II Type II Employment'!DQ30*VLOOKUP('Equation 4 Type II FTE'!$B30,'Equation 3 FTE Conversion'!$B$10:$E$32,4,FALSE)</f>
        <v>0.20445741801577416</v>
      </c>
      <c r="DR30" s="25">
        <f>'RIMS II Type II Employment'!DR30*VLOOKUP('Equation 4 Type II FTE'!$B30,'Equation 3 FTE Conversion'!$B$10:$E$32,4,FALSE)</f>
        <v>0.32333549190535493</v>
      </c>
      <c r="DS30" s="25">
        <f>'RIMS II Type II Employment'!DS30*VLOOKUP('Equation 4 Type II FTE'!$B30,'Equation 3 FTE Conversion'!$B$10:$E$32,4,FALSE)</f>
        <v>0.2260131174761312</v>
      </c>
      <c r="DT30" s="25">
        <f>'RIMS II Type II Employment'!DT30*VLOOKUP('Equation 4 Type II FTE'!$B30,'Equation 3 FTE Conversion'!$B$10:$E$32,4,FALSE)</f>
        <v>0.25705975923619762</v>
      </c>
      <c r="DU30" s="25">
        <f>'RIMS II Type II Employment'!DU30*VLOOKUP('Equation 4 Type II FTE'!$B30,'Equation 3 FTE Conversion'!$B$10:$E$32,4,FALSE)</f>
        <v>0.21756778746367789</v>
      </c>
      <c r="DV30" s="25">
        <f>'RIMS II Type II Employment'!DV30*VLOOKUP('Equation 4 Type II FTE'!$B30,'Equation 3 FTE Conversion'!$B$10:$E$32,4,FALSE)</f>
        <v>0.19979237858032381</v>
      </c>
      <c r="DW30" s="25">
        <f>'RIMS II Type II Employment'!DW30*VLOOKUP('Equation 4 Type II FTE'!$B30,'Equation 3 FTE Conversion'!$B$10:$E$32,4,FALSE)</f>
        <v>0.16182860938148608</v>
      </c>
      <c r="DX30" s="25">
        <f>'RIMS II Type II Employment'!DX30*VLOOKUP('Equation 4 Type II FTE'!$B30,'Equation 3 FTE Conversion'!$B$10:$E$32,4,FALSE)</f>
        <v>0.20888116230801163</v>
      </c>
      <c r="DY30" s="25">
        <f>'RIMS II Type II Employment'!DY30*VLOOKUP('Equation 4 Type II FTE'!$B30,'Equation 3 FTE Conversion'!$B$10:$E$32,4,FALSE)</f>
        <v>0.1801670402656704</v>
      </c>
      <c r="DZ30" s="25">
        <f>'RIMS II Type II Employment'!DZ30*VLOOKUP('Equation 4 Type II FTE'!$B30,'Equation 3 FTE Conversion'!$B$10:$E$32,4,FALSE)</f>
        <v>0.20590518887505191</v>
      </c>
      <c r="EA30" s="25">
        <f>'RIMS II Type II Employment'!EA30*VLOOKUP('Equation 4 Type II FTE'!$B30,'Equation 3 FTE Conversion'!$B$10:$E$32,4,FALSE)</f>
        <v>0.25842709838107097</v>
      </c>
      <c r="EB30" s="25">
        <f>'RIMS II Type II Employment'!EB30*VLOOKUP('Equation 4 Type II FTE'!$B30,'Equation 3 FTE Conversion'!$B$10:$E$32,4,FALSE)</f>
        <v>0.14485751764217519</v>
      </c>
      <c r="EC30" s="25">
        <f>'RIMS II Type II Employment'!EC30*VLOOKUP('Equation 4 Type II FTE'!$B30,'Equation 3 FTE Conversion'!$B$10:$E$32,4,FALSE)</f>
        <v>0.19247309256953093</v>
      </c>
      <c r="ED30" s="25">
        <f>'RIMS II Type II Employment'!ED30*VLOOKUP('Equation 4 Type II FTE'!$B30,'Equation 3 FTE Conversion'!$B$10:$E$32,4,FALSE)</f>
        <v>0.16174817766708177</v>
      </c>
      <c r="EE30" s="25">
        <f>'RIMS II Type II Employment'!EE30*VLOOKUP('Equation 4 Type II FTE'!$B30,'Equation 3 FTE Conversion'!$B$10:$E$32,4,FALSE)</f>
        <v>0.18475164798671648</v>
      </c>
      <c r="EF30" s="25">
        <f>'RIMS II Type II Employment'!EF30*VLOOKUP('Equation 4 Type II FTE'!$B30,'Equation 3 FTE Conversion'!$B$10:$E$32,4,FALSE)</f>
        <v>0.16552846824408468</v>
      </c>
      <c r="EG30" s="25">
        <f>'RIMS II Type II Employment'!EG30*VLOOKUP('Equation 4 Type II FTE'!$B30,'Equation 3 FTE Conversion'!$B$10:$E$32,4,FALSE)</f>
        <v>0.25456637608966376</v>
      </c>
      <c r="EH30" s="25">
        <f>'RIMS II Type II Employment'!EH30*VLOOKUP('Equation 4 Type II FTE'!$B30,'Equation 3 FTE Conversion'!$B$10:$E$32,4,FALSE)</f>
        <v>0.14003161477791615</v>
      </c>
      <c r="EI30" s="25">
        <f>'RIMS II Type II Employment'!EI30*VLOOKUP('Equation 4 Type II FTE'!$B30,'Equation 3 FTE Conversion'!$B$10:$E$32,4,FALSE)</f>
        <v>0.14123809049398092</v>
      </c>
      <c r="EJ30" s="25">
        <f>'RIMS II Type II Employment'!EJ30*VLOOKUP('Equation 4 Type II FTE'!$B30,'Equation 3 FTE Conversion'!$B$10:$E$32,4,FALSE)</f>
        <v>0.14895953507679535</v>
      </c>
      <c r="EK30" s="25">
        <f>'RIMS II Type II Employment'!EK30*VLOOKUP('Equation 4 Type II FTE'!$B30,'Equation 3 FTE Conversion'!$B$10:$E$32,4,FALSE)</f>
        <v>0.22762175176421751</v>
      </c>
      <c r="EL30" s="25">
        <f>'RIMS II Type II Employment'!EL30*VLOOKUP('Equation 4 Type II FTE'!$B30,'Equation 3 FTE Conversion'!$B$10:$E$32,4,FALSE)</f>
        <v>0.20083799086757992</v>
      </c>
      <c r="EM30" s="25">
        <f>'RIMS II Type II Employment'!EM30*VLOOKUP('Equation 4 Type II FTE'!$B30,'Equation 3 FTE Conversion'!$B$10:$E$32,4,FALSE)</f>
        <v>0.17799538397675385</v>
      </c>
      <c r="EN30" s="25">
        <f>'RIMS II Type II Employment'!EN30*VLOOKUP('Equation 4 Type II FTE'!$B30,'Equation 3 FTE Conversion'!$B$10:$E$32,4,FALSE)</f>
        <v>0.18153437941054382</v>
      </c>
      <c r="EO30" s="25">
        <f>'RIMS II Type II Employment'!EO30*VLOOKUP('Equation 4 Type II FTE'!$B30,'Equation 3 FTE Conversion'!$B$10:$E$32,4,FALSE)</f>
        <v>0.19464474885844749</v>
      </c>
      <c r="EP30" s="25">
        <f>'RIMS II Type II Employment'!EP30*VLOOKUP('Equation 4 Type II FTE'!$B30,'Equation 3 FTE Conversion'!$B$10:$E$32,4,FALSE)</f>
        <v>0.20349223744292239</v>
      </c>
      <c r="EQ30" s="25">
        <f>'RIMS II Type II Employment'!EQ30*VLOOKUP('Equation 4 Type II FTE'!$B30,'Equation 3 FTE Conversion'!$B$10:$E$32,4,FALSE)</f>
        <v>0.19440345371523454</v>
      </c>
      <c r="ER30" s="25">
        <f>'RIMS II Type II Employment'!ER30*VLOOKUP('Equation 4 Type II FTE'!$B30,'Equation 3 FTE Conversion'!$B$10:$E$32,4,FALSE)</f>
        <v>0.18724503113325031</v>
      </c>
      <c r="ES30" s="25">
        <f>'RIMS II Type II Employment'!ES30*VLOOKUP('Equation 4 Type II FTE'!$B30,'Equation 3 FTE Conversion'!$B$10:$E$32,4,FALSE)</f>
        <v>0.19110575342465755</v>
      </c>
      <c r="ET30" s="25">
        <f>'RIMS II Type II Employment'!ET30*VLOOKUP('Equation 4 Type II FTE'!$B30,'Equation 3 FTE Conversion'!$B$10:$E$32,4,FALSE)</f>
        <v>0.19955108343711084</v>
      </c>
      <c r="EU30" s="25">
        <f>'RIMS II Type II Employment'!EU30*VLOOKUP('Equation 4 Type II FTE'!$B30,'Equation 3 FTE Conversion'!$B$10:$E$32,4,FALSE)</f>
        <v>0.19971194686591948</v>
      </c>
      <c r="EV30" s="25">
        <f>'RIMS II Type II Employment'!EV30*VLOOKUP('Equation 4 Type II FTE'!$B30,'Equation 3 FTE Conversion'!$B$10:$E$32,4,FALSE)</f>
        <v>0.18024747198007471</v>
      </c>
      <c r="EW30" s="25">
        <f>'RIMS II Type II Employment'!EW30*VLOOKUP('Equation 4 Type II FTE'!$B30,'Equation 3 FTE Conversion'!$B$10:$E$32,4,FALSE)</f>
        <v>0.15547450394354503</v>
      </c>
      <c r="EX30" s="25">
        <f>'RIMS II Type II Employment'!EX30*VLOOKUP('Equation 4 Type II FTE'!$B30,'Equation 3 FTE Conversion'!$B$10:$E$32,4,FALSE)</f>
        <v>0.21724606060606061</v>
      </c>
      <c r="EY30" s="25">
        <f>'RIMS II Type II Employment'!EY30*VLOOKUP('Equation 4 Type II FTE'!$B30,'Equation 3 FTE Conversion'!$B$10:$E$32,4,FALSE)</f>
        <v>0.35985149024491492</v>
      </c>
      <c r="EZ30" s="25">
        <f>'RIMS II Type II Employment'!EZ30*VLOOKUP('Equation 4 Type II FTE'!$B30,'Equation 3 FTE Conversion'!$B$10:$E$32,4,FALSE)</f>
        <v>0.29381705271897052</v>
      </c>
      <c r="FA30" s="25">
        <f>'RIMS II Type II Employment'!FA30*VLOOKUP('Equation 4 Type II FTE'!$B30,'Equation 3 FTE Conversion'!$B$10:$E$32,4,FALSE)</f>
        <v>0.19223179742631796</v>
      </c>
      <c r="FB30" s="25">
        <f>'RIMS II Type II Employment'!FB30*VLOOKUP('Equation 4 Type II FTE'!$B30,'Equation 3 FTE Conversion'!$B$10:$E$32,4,FALSE)</f>
        <v>0.33363075134910752</v>
      </c>
      <c r="FC30" s="25">
        <f>'RIMS II Type II Employment'!FC30*VLOOKUP('Equation 4 Type II FTE'!$B30,'Equation 3 FTE Conversion'!$B$10:$E$32,4,FALSE)</f>
        <v>0.22874779576587795</v>
      </c>
      <c r="FD30" s="25">
        <f>'RIMS II Type II Employment'!FD30*VLOOKUP('Equation 4 Type II FTE'!$B30,'Equation 3 FTE Conversion'!$B$10:$E$32,4,FALSE)</f>
        <v>0.17606502283105024</v>
      </c>
      <c r="FE30" s="25">
        <f>'RIMS II Type II Employment'!FE30*VLOOKUP('Equation 4 Type II FTE'!$B30,'Equation 3 FTE Conversion'!$B$10:$E$32,4,FALSE)</f>
        <v>0.16078299709422997</v>
      </c>
      <c r="FF30" s="25">
        <f>'RIMS II Type II Employment'!FF30*VLOOKUP('Equation 4 Type II FTE'!$B30,'Equation 3 FTE Conversion'!$B$10:$E$32,4,FALSE)</f>
        <v>0.15507234537152345</v>
      </c>
      <c r="FG30" s="25">
        <f>'RIMS II Type II Employment'!FG30*VLOOKUP('Equation 4 Type II FTE'!$B30,'Equation 3 FTE Conversion'!$B$10:$E$32,4,FALSE)</f>
        <v>0.32349635533416354</v>
      </c>
      <c r="FH30" s="25">
        <f>'RIMS II Type II Employment'!FH30*VLOOKUP('Equation 4 Type II FTE'!$B30,'Equation 3 FTE Conversion'!$B$10:$E$32,4,FALSE)</f>
        <v>0.19858590286425903</v>
      </c>
      <c r="FI30" s="25">
        <f>'RIMS II Type II Employment'!FI30*VLOOKUP('Equation 4 Type II FTE'!$B30,'Equation 3 FTE Conversion'!$B$10:$E$32,4,FALSE)</f>
        <v>0.26148350352843502</v>
      </c>
      <c r="FJ30" s="25">
        <f>'RIMS II Type II Employment'!FJ30*VLOOKUP('Equation 4 Type II FTE'!$B30,'Equation 3 FTE Conversion'!$B$10:$E$32,4,FALSE)</f>
        <v>0.27676552926525533</v>
      </c>
      <c r="FK30" s="25">
        <f>'RIMS II Type II Employment'!FK30*VLOOKUP('Equation 4 Type II FTE'!$B30,'Equation 3 FTE Conversion'!$B$10:$E$32,4,FALSE)</f>
        <v>0.23437801577418016</v>
      </c>
      <c r="FL30" s="25">
        <f>'RIMS II Type II Employment'!FL30*VLOOKUP('Equation 4 Type II FTE'!$B30,'Equation 3 FTE Conversion'!$B$10:$E$32,4,FALSE)</f>
        <v>0.25352076380240762</v>
      </c>
      <c r="FM30" s="25">
        <f>'RIMS II Type II Employment'!FM30*VLOOKUP('Equation 4 Type II FTE'!$B30,'Equation 3 FTE Conversion'!$B$10:$E$32,4,FALSE)</f>
        <v>0.23534319634703199</v>
      </c>
      <c r="FN30" s="25">
        <f>'RIMS II Type II Employment'!FN30*VLOOKUP('Equation 4 Type II FTE'!$B30,'Equation 3 FTE Conversion'!$B$10:$E$32,4,FALSE)</f>
        <v>0.24990133665421335</v>
      </c>
      <c r="FO30" s="25">
        <f>'RIMS II Type II Employment'!FO30*VLOOKUP('Equation 4 Type II FTE'!$B30,'Equation 3 FTE Conversion'!$B$10:$E$32,4,FALSE)</f>
        <v>0.24041039435450395</v>
      </c>
      <c r="FP30" s="25">
        <f>'RIMS II Type II Employment'!FP30*VLOOKUP('Equation 4 Type II FTE'!$B30,'Equation 3 FTE Conversion'!$B$10:$E$32,4,FALSE)</f>
        <v>0.23791701120797012</v>
      </c>
      <c r="FQ30" s="25">
        <f>'RIMS II Type II Employment'!FQ30*VLOOKUP('Equation 4 Type II FTE'!$B30,'Equation 3 FTE Conversion'!$B$10:$E$32,4,FALSE)</f>
        <v>0.21475267745952678</v>
      </c>
      <c r="FR30" s="25">
        <f>'RIMS II Type II Employment'!FR30*VLOOKUP('Equation 4 Type II FTE'!$B30,'Equation 3 FTE Conversion'!$B$10:$E$32,4,FALSE)</f>
        <v>0.20775511830635116</v>
      </c>
      <c r="FS30" s="25">
        <f>'RIMS II Type II Employment'!FS30*VLOOKUP('Equation 4 Type II FTE'!$B30,'Equation 3 FTE Conversion'!$B$10:$E$32,4,FALSE)</f>
        <v>0.36910113740141137</v>
      </c>
      <c r="FT30" s="25">
        <f>'RIMS II Type II Employment'!FT30*VLOOKUP('Equation 4 Type II FTE'!$B30,'Equation 3 FTE Conversion'!$B$10:$E$32,4,FALSE)</f>
        <v>0.1861994188459942</v>
      </c>
      <c r="FU30" s="25">
        <f>'RIMS II Type II Employment'!FU30*VLOOKUP('Equation 4 Type II FTE'!$B30,'Equation 3 FTE Conversion'!$B$10:$E$32,4,FALSE)</f>
        <v>0.25866839352428395</v>
      </c>
      <c r="FV30" s="25">
        <f>'RIMS II Type II Employment'!FV30*VLOOKUP('Equation 4 Type II FTE'!$B30,'Equation 3 FTE Conversion'!$B$10:$E$32,4,FALSE)</f>
        <v>0.26952667496886679</v>
      </c>
      <c r="FW30" s="25">
        <f>'RIMS II Type II Employment'!FW30*VLOOKUP('Equation 4 Type II FTE'!$B30,'Equation 3 FTE Conversion'!$B$10:$E$32,4,FALSE)</f>
        <v>0.20429655458696555</v>
      </c>
      <c r="FX30" s="25">
        <f>'RIMS II Type II Employment'!FX30*VLOOKUP('Equation 4 Type II FTE'!$B30,'Equation 3 FTE Conversion'!$B$10:$E$32,4,FALSE)</f>
        <v>0.27386998754669989</v>
      </c>
      <c r="FY30" s="25">
        <f>'RIMS II Type II Employment'!FY30*VLOOKUP('Equation 4 Type II FTE'!$B30,'Equation 3 FTE Conversion'!$B$10:$E$32,4,FALSE)</f>
        <v>0.24925788293897885</v>
      </c>
      <c r="FZ30" s="25">
        <f>'RIMS II Type II Employment'!FZ30*VLOOKUP('Equation 4 Type II FTE'!$B30,'Equation 3 FTE Conversion'!$B$10:$E$32,4,FALSE)</f>
        <v>0.16745882938978829</v>
      </c>
      <c r="GA30" s="25">
        <f>'RIMS II Type II Employment'!GA30*VLOOKUP('Equation 4 Type II FTE'!$B30,'Equation 3 FTE Conversion'!$B$10:$E$32,4,FALSE)</f>
        <v>0.16649364881693648</v>
      </c>
      <c r="GB30" s="25">
        <f>'RIMS II Type II Employment'!GB30*VLOOKUP('Equation 4 Type II FTE'!$B30,'Equation 3 FTE Conversion'!$B$10:$E$32,4,FALSE)</f>
        <v>0.15177464508094646</v>
      </c>
      <c r="GC30" s="25">
        <f>'RIMS II Type II Employment'!GC30*VLOOKUP('Equation 4 Type II FTE'!$B30,'Equation 3 FTE Conversion'!$B$10:$E$32,4,FALSE)</f>
        <v>0.14936169364881693</v>
      </c>
      <c r="GD30" s="25">
        <f>'RIMS II Type II Employment'!GD30*VLOOKUP('Equation 4 Type II FTE'!$B30,'Equation 3 FTE Conversion'!$B$10:$E$32,4,FALSE)</f>
        <v>0.17896056454960566</v>
      </c>
      <c r="GE30" s="25">
        <f>'RIMS II Type II Employment'!GE30*VLOOKUP('Equation 4 Type II FTE'!$B30,'Equation 3 FTE Conversion'!$B$10:$E$32,4,FALSE)</f>
        <v>0.1369752096305521</v>
      </c>
      <c r="GF30" s="25">
        <f>'RIMS II Type II Employment'!GF30*VLOOKUP('Equation 4 Type II FTE'!$B30,'Equation 3 FTE Conversion'!$B$10:$E$32,4,FALSE)</f>
        <v>0.17807581569115816</v>
      </c>
      <c r="GG30" s="25">
        <f>'RIMS II Type II Employment'!GG30*VLOOKUP('Equation 4 Type II FTE'!$B30,'Equation 3 FTE Conversion'!$B$10:$E$32,4,FALSE)</f>
        <v>0.22191110004151099</v>
      </c>
      <c r="GH30" s="25">
        <f>'RIMS II Type II Employment'!GH30*VLOOKUP('Equation 4 Type II FTE'!$B30,'Equation 3 FTE Conversion'!$B$10:$E$32,4,FALSE)</f>
        <v>0.19464474885844749</v>
      </c>
      <c r="GI30" s="25">
        <f>'RIMS II Type II Employment'!GI30*VLOOKUP('Equation 4 Type II FTE'!$B30,'Equation 3 FTE Conversion'!$B$10:$E$32,4,FALSE)</f>
        <v>0.21949814860938147</v>
      </c>
      <c r="GJ30" s="25">
        <f>'RIMS II Type II Employment'!GJ30*VLOOKUP('Equation 4 Type II FTE'!$B30,'Equation 3 FTE Conversion'!$B$10:$E$32,4,FALSE)</f>
        <v>0.30266454130344544</v>
      </c>
      <c r="GK30" s="25">
        <f>'RIMS II Type II Employment'!GK30*VLOOKUP('Equation 4 Type II FTE'!$B30,'Equation 3 FTE Conversion'!$B$10:$E$32,4,FALSE)</f>
        <v>0.24604061436280614</v>
      </c>
      <c r="GL30" s="25">
        <f>'RIMS II Type II Employment'!GL30*VLOOKUP('Equation 4 Type II FTE'!$B30,'Equation 3 FTE Conversion'!$B$10:$E$32,4,FALSE)</f>
        <v>0.27958063926940641</v>
      </c>
      <c r="GM30" s="25">
        <f>'RIMS II Type II Employment'!GM30*VLOOKUP('Equation 4 Type II FTE'!$B30,'Equation 3 FTE Conversion'!$B$10:$E$32,4,FALSE)</f>
        <v>0.23574535491905357</v>
      </c>
      <c r="GN30" s="25">
        <f>'RIMS II Type II Employment'!GN30*VLOOKUP('Equation 4 Type II FTE'!$B30,'Equation 3 FTE Conversion'!$B$10:$E$32,4,FALSE)</f>
        <v>0.17485854711498547</v>
      </c>
      <c r="GO30" s="25">
        <f>'RIMS II Type II Employment'!GO30*VLOOKUP('Equation 4 Type II FTE'!$B30,'Equation 3 FTE Conversion'!$B$10:$E$32,4,FALSE)</f>
        <v>0.16118515566625155</v>
      </c>
      <c r="GP30" s="25">
        <f>'RIMS II Type II Employment'!GP30*VLOOKUP('Equation 4 Type II FTE'!$B30,'Equation 3 FTE Conversion'!$B$10:$E$32,4,FALSE)</f>
        <v>0.1679414196762142</v>
      </c>
      <c r="GQ30" s="25">
        <f>'RIMS II Type II Employment'!GQ30*VLOOKUP('Equation 4 Type II FTE'!$B30,'Equation 3 FTE Conversion'!$B$10:$E$32,4,FALSE)</f>
        <v>0.28609560813615609</v>
      </c>
      <c r="GR30" s="25">
        <f>'RIMS II Type II Employment'!GR30*VLOOKUP('Equation 4 Type II FTE'!$B30,'Equation 3 FTE Conversion'!$B$10:$E$32,4,FALSE)</f>
        <v>0.21242015774180159</v>
      </c>
      <c r="GS30" s="25">
        <f>'RIMS II Type II Employment'!GS30*VLOOKUP('Equation 4 Type II FTE'!$B30,'Equation 3 FTE Conversion'!$B$10:$E$32,4,FALSE)</f>
        <v>0.20196403486924033</v>
      </c>
      <c r="GT30" s="25">
        <f>'RIMS II Type II Employment'!GT30*VLOOKUP('Equation 4 Type II FTE'!$B30,'Equation 3 FTE Conversion'!$B$10:$E$32,4,FALSE)</f>
        <v>0.1820169696969697</v>
      </c>
      <c r="GU30" s="25">
        <f>'RIMS II Type II Employment'!GU30*VLOOKUP('Equation 4 Type II FTE'!$B30,'Equation 3 FTE Conversion'!$B$10:$E$32,4,FALSE)</f>
        <v>0.19126661685346619</v>
      </c>
      <c r="GV30" s="25">
        <f>'RIMS II Type II Employment'!GV30*VLOOKUP('Equation 4 Type II FTE'!$B30,'Equation 3 FTE Conversion'!$B$10:$E$32,4,FALSE)</f>
        <v>0.22199153175591535</v>
      </c>
      <c r="GW30" s="25">
        <f>'RIMS II Type II Employment'!GW30*VLOOKUP('Equation 4 Type II FTE'!$B30,'Equation 3 FTE Conversion'!$B$10:$E$32,4,FALSE)</f>
        <v>0.21217886259858862</v>
      </c>
      <c r="GX30" s="25">
        <f>'RIMS II Type II Employment'!GX30*VLOOKUP('Equation 4 Type II FTE'!$B30,'Equation 3 FTE Conversion'!$B$10:$E$32,4,FALSE)</f>
        <v>0.20148144458281445</v>
      </c>
      <c r="GY30" s="25">
        <f>'RIMS II Type II Employment'!GY30*VLOOKUP('Equation 4 Type II FTE'!$B30,'Equation 3 FTE Conversion'!$B$10:$E$32,4,FALSE)</f>
        <v>0.17139998339559984</v>
      </c>
      <c r="GZ30" s="25">
        <f>'RIMS II Type II Employment'!GZ30*VLOOKUP('Equation 4 Type II FTE'!$B30,'Equation 3 FTE Conversion'!$B$10:$E$32,4,FALSE)</f>
        <v>0.22360016604400168</v>
      </c>
      <c r="HA30" s="25">
        <f>'RIMS II Type II Employment'!HA30*VLOOKUP('Equation 4 Type II FTE'!$B30,'Equation 3 FTE Conversion'!$B$10:$E$32,4,FALSE)</f>
        <v>0.16576976338729765</v>
      </c>
      <c r="HB30" s="25">
        <f>'RIMS II Type II Employment'!HB30*VLOOKUP('Equation 4 Type II FTE'!$B30,'Equation 3 FTE Conversion'!$B$10:$E$32,4,FALSE)</f>
        <v>0.13021894562058944</v>
      </c>
      <c r="HC30" s="25">
        <f>'RIMS II Type II Employment'!HC30*VLOOKUP('Equation 4 Type II FTE'!$B30,'Equation 3 FTE Conversion'!$B$10:$E$32,4,FALSE)</f>
        <v>0.15627882108758823</v>
      </c>
      <c r="HD30" s="25">
        <f>'RIMS II Type II Employment'!HD30*VLOOKUP('Equation 4 Type II FTE'!$B30,'Equation 3 FTE Conversion'!$B$10:$E$32,4,FALSE)</f>
        <v>0.18442992112909923</v>
      </c>
      <c r="HE30" s="25">
        <f>'RIMS II Type II Employment'!HE30*VLOOKUP('Equation 4 Type II FTE'!$B30,'Equation 3 FTE Conversion'!$B$10:$E$32,4,FALSE)</f>
        <v>0.23831916977999171</v>
      </c>
      <c r="HF30" s="25">
        <f>'RIMS II Type II Employment'!HF30*VLOOKUP('Equation 4 Type II FTE'!$B30,'Equation 3 FTE Conversion'!$B$10:$E$32,4,FALSE)</f>
        <v>0.16223076795350769</v>
      </c>
      <c r="HG30" s="25">
        <f>'RIMS II Type II Employment'!HG30*VLOOKUP('Equation 4 Type II FTE'!$B30,'Equation 3 FTE Conversion'!$B$10:$E$32,4,FALSE)</f>
        <v>0.21684390203403903</v>
      </c>
      <c r="HH30" s="25">
        <f>'RIMS II Type II Employment'!HH30*VLOOKUP('Equation 4 Type II FTE'!$B30,'Equation 3 FTE Conversion'!$B$10:$E$32,4,FALSE)</f>
        <v>0.27700682440846824</v>
      </c>
      <c r="HI30" s="25">
        <f>'RIMS II Type II Employment'!HI30*VLOOKUP('Equation 4 Type II FTE'!$B30,'Equation 3 FTE Conversion'!$B$10:$E$32,4,FALSE)</f>
        <v>0.3645969613947696</v>
      </c>
      <c r="HJ30" s="25">
        <f>'RIMS II Type II Employment'!HJ30*VLOOKUP('Equation 4 Type II FTE'!$B30,'Equation 3 FTE Conversion'!$B$10:$E$32,4,FALSE)</f>
        <v>0.2416168700705687</v>
      </c>
      <c r="HK30" s="25">
        <f>'RIMS II Type II Employment'!HK30*VLOOKUP('Equation 4 Type II FTE'!$B30,'Equation 3 FTE Conversion'!$B$10:$E$32,4,FALSE)</f>
        <v>0</v>
      </c>
      <c r="HL30" s="25">
        <f>'RIMS II Type II Employment'!HL30*VLOOKUP('Equation 4 Type II FTE'!$B30,'Equation 3 FTE Conversion'!$B$10:$E$32,4,FALSE)</f>
        <v>0.17791495226234952</v>
      </c>
      <c r="HM30" s="25">
        <f>'RIMS II Type II Employment'!HM30*VLOOKUP('Equation 4 Type II FTE'!$B30,'Equation 3 FTE Conversion'!$B$10:$E$32,4,FALSE)</f>
        <v>0.18869280199252803</v>
      </c>
      <c r="HN30" s="25">
        <f>'RIMS II Type II Employment'!HN30*VLOOKUP('Equation 4 Type II FTE'!$B30,'Equation 3 FTE Conversion'!$B$10:$E$32,4,FALSE)</f>
        <v>0.18475164798671648</v>
      </c>
      <c r="HO30" s="25">
        <f>'RIMS II Type II Employment'!HO30*VLOOKUP('Equation 4 Type II FTE'!$B30,'Equation 3 FTE Conversion'!$B$10:$E$32,4,FALSE)</f>
        <v>0.1782366791199668</v>
      </c>
      <c r="HP30" s="25">
        <f>'RIMS II Type II Employment'!HP30*VLOOKUP('Equation 4 Type II FTE'!$B30,'Equation 3 FTE Conversion'!$B$10:$E$32,4,FALSE)</f>
        <v>0.19271438771274388</v>
      </c>
      <c r="HQ30" s="25">
        <f>'RIMS II Type II Employment'!HQ30*VLOOKUP('Equation 4 Type II FTE'!$B30,'Equation 3 FTE Conversion'!$B$10:$E$32,4,FALSE)</f>
        <v>0.17896056454960566</v>
      </c>
      <c r="HR30" s="25">
        <f>'RIMS II Type II Employment'!HR30*VLOOKUP('Equation 4 Type II FTE'!$B30,'Equation 3 FTE Conversion'!$B$10:$E$32,4,FALSE)</f>
        <v>0.19794244914902451</v>
      </c>
      <c r="HS30" s="25">
        <f>'RIMS II Type II Employment'!HS30*VLOOKUP('Equation 4 Type II FTE'!$B30,'Equation 3 FTE Conversion'!$B$10:$E$32,4,FALSE)</f>
        <v>0.28585431299294312</v>
      </c>
      <c r="HT30" s="25">
        <f>'RIMS II Type II Employment'!HT30*VLOOKUP('Equation 4 Type II FTE'!$B30,'Equation 3 FTE Conversion'!$B$10:$E$32,4,FALSE)</f>
        <v>0.31593577418015772</v>
      </c>
      <c r="HU30" s="25">
        <f>'RIMS II Type II Employment'!HU30*VLOOKUP('Equation 4 Type II FTE'!$B30,'Equation 3 FTE Conversion'!$B$10:$E$32,4,FALSE)</f>
        <v>0.13158628476546286</v>
      </c>
      <c r="HV30" s="25">
        <f>'RIMS II Type II Employment'!HV30*VLOOKUP('Equation 4 Type II FTE'!$B30,'Equation 3 FTE Conversion'!$B$10:$E$32,4,FALSE)</f>
        <v>0.20437698630136986</v>
      </c>
      <c r="HW30" s="25">
        <f>'RIMS II Type II Employment'!HW30*VLOOKUP('Equation 4 Type II FTE'!$B30,'Equation 3 FTE Conversion'!$B$10:$E$32,4,FALSE)</f>
        <v>0.20735295973432957</v>
      </c>
      <c r="HX30" s="25">
        <f>'RIMS II Type II Employment'!HX30*VLOOKUP('Equation 4 Type II FTE'!$B30,'Equation 3 FTE Conversion'!$B$10:$E$32,4,FALSE)</f>
        <v>0.15925479452054794</v>
      </c>
      <c r="HY30" s="25">
        <f>'RIMS II Type II Employment'!HY30*VLOOKUP('Equation 4 Type II FTE'!$B30,'Equation 3 FTE Conversion'!$B$10:$E$32,4,FALSE)</f>
        <v>0.13544700705687007</v>
      </c>
      <c r="HZ30" s="25">
        <f>'RIMS II Type II Employment'!HZ30*VLOOKUP('Equation 4 Type II FTE'!$B30,'Equation 3 FTE Conversion'!$B$10:$E$32,4,FALSE)</f>
        <v>0.26011616438356167</v>
      </c>
      <c r="IA30" s="25">
        <f>'RIMS II Type II Employment'!IA30*VLOOKUP('Equation 4 Type II FTE'!$B30,'Equation 3 FTE Conversion'!$B$10:$E$32,4,FALSE)</f>
        <v>0.16504587795765877</v>
      </c>
      <c r="IB30" s="25">
        <f>'RIMS II Type II Employment'!IB30*VLOOKUP('Equation 4 Type II FTE'!$B30,'Equation 3 FTE Conversion'!$B$10:$E$32,4,FALSE)</f>
        <v>0.17791495226234952</v>
      </c>
      <c r="IC30" s="25">
        <f>'RIMS II Type II Employment'!IC30*VLOOKUP('Equation 4 Type II FTE'!$B30,'Equation 3 FTE Conversion'!$B$10:$E$32,4,FALSE)</f>
        <v>0.16721753424657534</v>
      </c>
      <c r="ID30" s="25">
        <f>'RIMS II Type II Employment'!ID30*VLOOKUP('Equation 4 Type II FTE'!$B30,'Equation 3 FTE Conversion'!$B$10:$E$32,4,FALSE)</f>
        <v>0.1608634288086343</v>
      </c>
      <c r="IE30" s="25">
        <f>'RIMS II Type II Employment'!IE30*VLOOKUP('Equation 4 Type II FTE'!$B30,'Equation 3 FTE Conversion'!$B$10:$E$32,4,FALSE)</f>
        <v>0.16665451224574512</v>
      </c>
      <c r="IF30" s="25">
        <f>'RIMS II Type II Employment'!IF30*VLOOKUP('Equation 4 Type II FTE'!$B30,'Equation 3 FTE Conversion'!$B$10:$E$32,4,FALSE)</f>
        <v>0.21467224574512248</v>
      </c>
      <c r="IG30" s="25">
        <f>'RIMS II Type II Employment'!IG30*VLOOKUP('Equation 4 Type II FTE'!$B30,'Equation 3 FTE Conversion'!$B$10:$E$32,4,FALSE)</f>
        <v>0.18925582399335825</v>
      </c>
      <c r="IH30" s="25">
        <f>'RIMS II Type II Employment'!IH30*VLOOKUP('Equation 4 Type II FTE'!$B30,'Equation 3 FTE Conversion'!$B$10:$E$32,4,FALSE)</f>
        <v>0.19754029057700292</v>
      </c>
      <c r="II30" s="25">
        <f>'RIMS II Type II Employment'!II30*VLOOKUP('Equation 4 Type II FTE'!$B30,'Equation 3 FTE Conversion'!$B$10:$E$32,4,FALSE)</f>
        <v>0.13633175591531757</v>
      </c>
      <c r="IJ30" s="25">
        <f>'RIMS II Type II Employment'!IJ30*VLOOKUP('Equation 4 Type II FTE'!$B30,'Equation 3 FTE Conversion'!$B$10:$E$32,4,FALSE)</f>
        <v>0.17751279369032794</v>
      </c>
      <c r="IK30" s="25">
        <f>'RIMS II Type II Employment'!IK30*VLOOKUP('Equation 4 Type II FTE'!$B30,'Equation 3 FTE Conversion'!$B$10:$E$32,4,FALSE)</f>
        <v>0.15169421336654212</v>
      </c>
      <c r="IL30" s="25">
        <f>'RIMS II Type II Employment'!IL30*VLOOKUP('Equation 4 Type II FTE'!$B30,'Equation 3 FTE Conversion'!$B$10:$E$32,4,FALSE)</f>
        <v>0.15595709422997092</v>
      </c>
      <c r="IM30" s="25">
        <f>'RIMS II Type II Employment'!IM30*VLOOKUP('Equation 4 Type II FTE'!$B30,'Equation 3 FTE Conversion'!$B$10:$E$32,4,FALSE)</f>
        <v>0.1703543711083437</v>
      </c>
      <c r="IN30" s="25">
        <f>'RIMS II Type II Employment'!IN30*VLOOKUP('Equation 4 Type II FTE'!$B30,'Equation 3 FTE Conversion'!$B$10:$E$32,4,FALSE)</f>
        <v>0.16190904109589041</v>
      </c>
      <c r="IO30" s="25">
        <f>'RIMS II Type II Employment'!IO30*VLOOKUP('Equation 4 Type II FTE'!$B30,'Equation 3 FTE Conversion'!$B$10:$E$32,4,FALSE)</f>
        <v>0.16689580738895807</v>
      </c>
      <c r="IP30" s="25">
        <f>'RIMS II Type II Employment'!IP30*VLOOKUP('Equation 4 Type II FTE'!$B30,'Equation 3 FTE Conversion'!$B$10:$E$32,4,FALSE)</f>
        <v>0.17485854711498547</v>
      </c>
      <c r="IQ30" s="25">
        <f>'RIMS II Type II Employment'!IQ30*VLOOKUP('Equation 4 Type II FTE'!$B30,'Equation 3 FTE Conversion'!$B$10:$E$32,4,FALSE)</f>
        <v>0.17003264425072645</v>
      </c>
      <c r="IR30" s="25">
        <f>'RIMS II Type II Employment'!IR30*VLOOKUP('Equation 4 Type II FTE'!$B30,'Equation 3 FTE Conversion'!$B$10:$E$32,4,FALSE)</f>
        <v>0.18064963055209629</v>
      </c>
      <c r="IS30" s="25">
        <f>'RIMS II Type II Employment'!IS30*VLOOKUP('Equation 4 Type II FTE'!$B30,'Equation 3 FTE Conversion'!$B$10:$E$32,4,FALSE)</f>
        <v>0.16753926110419262</v>
      </c>
      <c r="IT30" s="25">
        <f>'RIMS II Type II Employment'!IT30*VLOOKUP('Equation 4 Type II FTE'!$B30,'Equation 3 FTE Conversion'!$B$10:$E$32,4,FALSE)</f>
        <v>0.19078402656704027</v>
      </c>
      <c r="IU30" s="25">
        <f>'RIMS II Type II Employment'!IU30*VLOOKUP('Equation 4 Type II FTE'!$B30,'Equation 3 FTE Conversion'!$B$10:$E$32,4,FALSE)</f>
        <v>0.21636131174761314</v>
      </c>
      <c r="IV30" s="25">
        <f>'RIMS II Type II Employment'!IV30*VLOOKUP('Equation 4 Type II FTE'!$B30,'Equation 3 FTE Conversion'!$B$10:$E$32,4,FALSE)</f>
        <v>0.19544906600249065</v>
      </c>
      <c r="IW30" s="25">
        <f>'RIMS II Type II Employment'!IW30*VLOOKUP('Equation 4 Type II FTE'!$B30,'Equation 3 FTE Conversion'!$B$10:$E$32,4,FALSE)</f>
        <v>0.16263292652552927</v>
      </c>
      <c r="IX30" s="25">
        <f>'RIMS II Type II Employment'!IX30*VLOOKUP('Equation 4 Type II FTE'!$B30,'Equation 3 FTE Conversion'!$B$10:$E$32,4,FALSE)</f>
        <v>0.19906849315068492</v>
      </c>
      <c r="IY30" s="25">
        <f>'RIMS II Type II Employment'!IY30*VLOOKUP('Equation 4 Type II FTE'!$B30,'Equation 3 FTE Conversion'!$B$10:$E$32,4,FALSE)</f>
        <v>0.17115868825238686</v>
      </c>
      <c r="IZ30" s="25">
        <f>'RIMS II Type II Employment'!IZ30*VLOOKUP('Equation 4 Type II FTE'!$B30,'Equation 3 FTE Conversion'!$B$10:$E$32,4,FALSE)</f>
        <v>0.21998073889580741</v>
      </c>
      <c r="JA30" s="25">
        <f>'RIMS II Type II Employment'!JA30*VLOOKUP('Equation 4 Type II FTE'!$B30,'Equation 3 FTE Conversion'!$B$10:$E$32,4,FALSE)</f>
        <v>0.18274085512660856</v>
      </c>
      <c r="JB30" s="25">
        <f>'RIMS II Type II Employment'!JB30*VLOOKUP('Equation 4 Type II FTE'!$B30,'Equation 3 FTE Conversion'!$B$10:$E$32,4,FALSE)</f>
        <v>0.2923692818596928</v>
      </c>
      <c r="JC30" s="25">
        <f>'RIMS II Type II Employment'!JC30*VLOOKUP('Equation 4 Type II FTE'!$B30,'Equation 3 FTE Conversion'!$B$10:$E$32,4,FALSE)</f>
        <v>0.32502455790784557</v>
      </c>
      <c r="JD30" s="25">
        <f>'RIMS II Type II Employment'!JD30*VLOOKUP('Equation 4 Type II FTE'!$B30,'Equation 3 FTE Conversion'!$B$10:$E$32,4,FALSE)</f>
        <v>0.33950226650062265</v>
      </c>
      <c r="JE30" s="25">
        <f>'RIMS II Type II Employment'!JE30*VLOOKUP('Equation 4 Type II FTE'!$B30,'Equation 3 FTE Conversion'!$B$10:$E$32,4,FALSE)</f>
        <v>0.31505102532171025</v>
      </c>
      <c r="JF30" s="25">
        <f>'RIMS II Type II Employment'!JF30*VLOOKUP('Equation 4 Type II FTE'!$B30,'Equation 3 FTE Conversion'!$B$10:$E$32,4,FALSE)</f>
        <v>0.30435360730593608</v>
      </c>
      <c r="JG30" s="25">
        <f>'RIMS II Type II Employment'!JG30*VLOOKUP('Equation 4 Type II FTE'!$B30,'Equation 3 FTE Conversion'!$B$10:$E$32,4,FALSE)</f>
        <v>0.38108546284765465</v>
      </c>
      <c r="JH30" s="25">
        <f>'RIMS II Type II Employment'!JH30*VLOOKUP('Equation 4 Type II FTE'!$B30,'Equation 3 FTE Conversion'!$B$10:$E$32,4,FALSE)</f>
        <v>0.3547842922374429</v>
      </c>
      <c r="JI30" s="25">
        <f>'RIMS II Type II Employment'!JI30*VLOOKUP('Equation 4 Type II FTE'!$B30,'Equation 3 FTE Conversion'!$B$10:$E$32,4,FALSE)</f>
        <v>0.31022512245745121</v>
      </c>
      <c r="JJ30" s="25">
        <f>'RIMS II Type II Employment'!JJ30*VLOOKUP('Equation 4 Type II FTE'!$B30,'Equation 3 FTE Conversion'!$B$10:$E$32,4,FALSE)</f>
        <v>0.24684493150684933</v>
      </c>
      <c r="JK30" s="25">
        <f>'RIMS II Type II Employment'!JK30*VLOOKUP('Equation 4 Type II FTE'!$B30,'Equation 3 FTE Conversion'!$B$10:$E$32,4,FALSE)</f>
        <v>0.36572300539643005</v>
      </c>
      <c r="JL30" s="25">
        <f>'RIMS II Type II Employment'!JL30*VLOOKUP('Equation 4 Type II FTE'!$B30,'Equation 3 FTE Conversion'!$B$10:$E$32,4,FALSE)</f>
        <v>0.55457667081776674</v>
      </c>
      <c r="JM30" s="25">
        <f>'RIMS II Type II Employment'!JM30*VLOOKUP('Equation 4 Type II FTE'!$B30,'Equation 3 FTE Conversion'!$B$10:$E$32,4,FALSE)</f>
        <v>0.24226032378580326</v>
      </c>
      <c r="JN30" s="25">
        <f>'RIMS II Type II Employment'!JN30*VLOOKUP('Equation 4 Type II FTE'!$B30,'Equation 3 FTE Conversion'!$B$10:$E$32,4,FALSE)</f>
        <v>0.26864192611041926</v>
      </c>
      <c r="JO30" s="25">
        <f>'RIMS II Type II Employment'!JO30*VLOOKUP('Equation 4 Type II FTE'!$B30,'Equation 3 FTE Conversion'!$B$10:$E$32,4,FALSE)</f>
        <v>0.3302526193441262</v>
      </c>
      <c r="JP30" s="25">
        <f>'RIMS II Type II Employment'!JP30*VLOOKUP('Equation 4 Type II FTE'!$B30,'Equation 3 FTE Conversion'!$B$10:$E$32,4,FALSE)</f>
        <v>0.33330902449149025</v>
      </c>
      <c r="JQ30" s="25">
        <f>'RIMS II Type II Employment'!JQ30*VLOOKUP('Equation 4 Type II FTE'!$B30,'Equation 3 FTE Conversion'!$B$10:$E$32,4,FALSE)</f>
        <v>0.40891483603154832</v>
      </c>
      <c r="JR30" s="25">
        <f>'RIMS II Type II Employment'!JR30*VLOOKUP('Equation 4 Type II FTE'!$B30,'Equation 3 FTE Conversion'!$B$10:$E$32,4,FALSE)</f>
        <v>0.38800259028642592</v>
      </c>
      <c r="JS30" s="25">
        <f>'RIMS II Type II Employment'!JS30*VLOOKUP('Equation 4 Type II FTE'!$B30,'Equation 3 FTE Conversion'!$B$10:$E$32,4,FALSE)</f>
        <v>0.35985149024491492</v>
      </c>
      <c r="JT30" s="25">
        <f>'RIMS II Type II Employment'!JT30*VLOOKUP('Equation 4 Type II FTE'!$B30,'Equation 3 FTE Conversion'!$B$10:$E$32,4,FALSE)</f>
        <v>0.30025158987131589</v>
      </c>
      <c r="JU30" s="25">
        <f>'RIMS II Type II Employment'!JU30*VLOOKUP('Equation 4 Type II FTE'!$B30,'Equation 3 FTE Conversion'!$B$10:$E$32,4,FALSE)</f>
        <v>0.27033099211290995</v>
      </c>
      <c r="JV30" s="25">
        <f>'RIMS II Type II Employment'!JV30*VLOOKUP('Equation 4 Type II FTE'!$B30,'Equation 3 FTE Conversion'!$B$10:$E$32,4,FALSE)</f>
        <v>0.26478120381901205</v>
      </c>
      <c r="JW30" s="25">
        <f>'RIMS II Type II Employment'!JW30*VLOOKUP('Equation 4 Type II FTE'!$B30,'Equation 3 FTE Conversion'!$B$10:$E$32,4,FALSE)</f>
        <v>0.2563358738065587</v>
      </c>
      <c r="JX30" s="25">
        <f>'RIMS II Type II Employment'!JX30*VLOOKUP('Equation 4 Type II FTE'!$B30,'Equation 3 FTE Conversion'!$B$10:$E$32,4,FALSE)</f>
        <v>0.22882822748028225</v>
      </c>
      <c r="JY30" s="25">
        <f>'RIMS II Type II Employment'!JY30*VLOOKUP('Equation 4 Type II FTE'!$B30,'Equation 3 FTE Conversion'!$B$10:$E$32,4,FALSE)</f>
        <v>0.29011719385637197</v>
      </c>
      <c r="JZ30" s="25">
        <f>'RIMS II Type II Employment'!JZ30*VLOOKUP('Equation 4 Type II FTE'!$B30,'Equation 3 FTE Conversion'!$B$10:$E$32,4,FALSE)</f>
        <v>0.27330696554586964</v>
      </c>
      <c r="KA30" s="25">
        <f>'RIMS II Type II Employment'!KA30*VLOOKUP('Equation 4 Type II FTE'!$B30,'Equation 3 FTE Conversion'!$B$10:$E$32,4,FALSE)</f>
        <v>0.14075550020755501</v>
      </c>
      <c r="KB30" s="25">
        <f>'RIMS II Type II Employment'!KB30*VLOOKUP('Equation 4 Type II FTE'!$B30,'Equation 3 FTE Conversion'!$B$10:$E$32,4,FALSE)</f>
        <v>0.4208187297633873</v>
      </c>
      <c r="KC30" s="25">
        <f>'RIMS II Type II Employment'!KC30*VLOOKUP('Equation 4 Type II FTE'!$B30,'Equation 3 FTE Conversion'!$B$10:$E$32,4,FALSE)</f>
        <v>0.31271850560398506</v>
      </c>
      <c r="KD30" s="25">
        <f>'RIMS II Type II Employment'!KD30*VLOOKUP('Equation 4 Type II FTE'!$B30,'Equation 3 FTE Conversion'!$B$10:$E$32,4,FALSE)</f>
        <v>0.21330490660024906</v>
      </c>
      <c r="KE30" s="25">
        <f>'RIMS II Type II Employment'!KE30*VLOOKUP('Equation 4 Type II FTE'!$B30,'Equation 3 FTE Conversion'!$B$10:$E$32,4,FALSE)</f>
        <v>0.27917848069738482</v>
      </c>
      <c r="KF30" s="25">
        <f>'RIMS II Type II Employment'!KF30*VLOOKUP('Equation 4 Type II FTE'!$B30,'Equation 3 FTE Conversion'!$B$10:$E$32,4,FALSE)</f>
        <v>0.30805346616853468</v>
      </c>
      <c r="KG30" s="25">
        <f>'RIMS II Type II Employment'!KG30*VLOOKUP('Equation 4 Type II FTE'!$B30,'Equation 3 FTE Conversion'!$B$10:$E$32,4,FALSE)</f>
        <v>0.43030967206309673</v>
      </c>
      <c r="KH30" s="25">
        <f>'RIMS II Type II Employment'!KH30*VLOOKUP('Equation 4 Type II FTE'!$B30,'Equation 3 FTE Conversion'!$B$10:$E$32,4,FALSE)</f>
        <v>0.28279790784557912</v>
      </c>
      <c r="KI30" s="25">
        <f>'RIMS II Type II Employment'!KI30*VLOOKUP('Equation 4 Type II FTE'!$B30,'Equation 3 FTE Conversion'!$B$10:$E$32,4,FALSE)</f>
        <v>0.2979190701535907</v>
      </c>
      <c r="KJ30" s="25">
        <f>'RIMS II Type II Employment'!KJ30*VLOOKUP('Equation 4 Type II FTE'!$B30,'Equation 3 FTE Conversion'!$B$10:$E$32,4,FALSE)</f>
        <v>0.37754646741386466</v>
      </c>
      <c r="KK30" s="25">
        <f>'RIMS II Type II Employment'!KK30*VLOOKUP('Equation 4 Type II FTE'!$B30,'Equation 3 FTE Conversion'!$B$10:$E$32,4,FALSE)</f>
        <v>0.31480973017849734</v>
      </c>
      <c r="KL30" s="25">
        <f>'RIMS II Type II Employment'!KL30*VLOOKUP('Equation 4 Type II FTE'!$B30,'Equation 3 FTE Conversion'!$B$10:$E$32,4,FALSE)</f>
        <v>0.48532496471564968</v>
      </c>
      <c r="KM30" s="25">
        <f>'RIMS II Type II Employment'!KM30*VLOOKUP('Equation 4 Type II FTE'!$B30,'Equation 3 FTE Conversion'!$B$10:$E$32,4,FALSE)</f>
        <v>0.41382117061021167</v>
      </c>
      <c r="KN30" s="25">
        <f>'RIMS II Type II Employment'!KN30*VLOOKUP('Equation 4 Type II FTE'!$B30,'Equation 3 FTE Conversion'!$B$10:$E$32,4,FALSE)</f>
        <v>0.24507543378995436</v>
      </c>
      <c r="KO30" s="25">
        <f>'RIMS II Type II Employment'!KO30*VLOOKUP('Equation 4 Type II FTE'!$B30,'Equation 3 FTE Conversion'!$B$10:$E$32,4,FALSE)</f>
        <v>0.25923141552511414</v>
      </c>
      <c r="KP30" s="25">
        <f>'RIMS II Type II Employment'!KP30*VLOOKUP('Equation 4 Type II FTE'!$B30,'Equation 3 FTE Conversion'!$B$10:$E$32,4,FALSE)</f>
        <v>0.28689992528019925</v>
      </c>
      <c r="KQ30" s="25">
        <f>'RIMS II Type II Employment'!KQ30*VLOOKUP('Equation 4 Type II FTE'!$B30,'Equation 3 FTE Conversion'!$B$10:$E$32,4,FALSE)</f>
        <v>0.46996250726442512</v>
      </c>
      <c r="KR30" s="25">
        <f>'RIMS II Type II Employment'!KR30*VLOOKUP('Equation 4 Type II FTE'!$B30,'Equation 3 FTE Conversion'!$B$10:$E$32,4,FALSE)</f>
        <v>0.22006117061021171</v>
      </c>
      <c r="KS30" s="25">
        <f>'RIMS II Type II Employment'!KS30*VLOOKUP('Equation 4 Type II FTE'!$B30,'Equation 3 FTE Conversion'!$B$10:$E$32,4,FALSE)</f>
        <v>0.35309522623495226</v>
      </c>
      <c r="KT30" s="25">
        <f>'RIMS II Type II Employment'!KT30*VLOOKUP('Equation 4 Type II FTE'!$B30,'Equation 3 FTE Conversion'!$B$10:$E$32,4,FALSE)</f>
        <v>0.33475679535076797</v>
      </c>
      <c r="KU30" s="25">
        <f>'RIMS II Type II Employment'!KU30*VLOOKUP('Equation 4 Type II FTE'!$B30,'Equation 3 FTE Conversion'!$B$10:$E$32,4,FALSE)</f>
        <v>0.40481281859692819</v>
      </c>
      <c r="KV30" s="25">
        <f>'RIMS II Type II Employment'!KV30*VLOOKUP('Equation 4 Type II FTE'!$B30,'Equation 3 FTE Conversion'!$B$10:$E$32,4,FALSE)</f>
        <v>0.23309110834371108</v>
      </c>
      <c r="KW30" s="25">
        <f>'RIMS II Type II Employment'!KW30*VLOOKUP('Equation 4 Type II FTE'!$B30,'Equation 3 FTE Conversion'!$B$10:$E$32,4,FALSE)</f>
        <v>0.5063980738895808</v>
      </c>
      <c r="KX30" s="25">
        <f>'RIMS II Type II Employment'!KX30*VLOOKUP('Equation 4 Type II FTE'!$B30,'Equation 3 FTE Conversion'!$B$10:$E$32,4,FALSE)</f>
        <v>0.44462651722706514</v>
      </c>
      <c r="KY30" s="25">
        <f>'RIMS II Type II Employment'!KY30*VLOOKUP('Equation 4 Type II FTE'!$B30,'Equation 3 FTE Conversion'!$B$10:$E$32,4,FALSE)</f>
        <v>0.46738869240348691</v>
      </c>
      <c r="KZ30" s="25">
        <f>'RIMS II Type II Employment'!KZ30*VLOOKUP('Equation 4 Type II FTE'!$B30,'Equation 3 FTE Conversion'!$B$10:$E$32,4,FALSE)</f>
        <v>0.56929567455375674</v>
      </c>
      <c r="LA30" s="25">
        <f>'RIMS II Type II Employment'!LA30*VLOOKUP('Equation 4 Type II FTE'!$B30,'Equation 3 FTE Conversion'!$B$10:$E$32,4,FALSE)</f>
        <v>0.49393115815691158</v>
      </c>
      <c r="LB30" s="25">
        <f>'RIMS II Type II Employment'!LB30*VLOOKUP('Equation 4 Type II FTE'!$B30,'Equation 3 FTE Conversion'!$B$10:$E$32,4,FALSE)</f>
        <v>0.49923965130759657</v>
      </c>
      <c r="LC30" s="25">
        <f>'RIMS II Type II Employment'!LC30*VLOOKUP('Equation 4 Type II FTE'!$B30,'Equation 3 FTE Conversion'!$B$10:$E$32,4,FALSE)</f>
        <v>0.55707005396430054</v>
      </c>
      <c r="LD30" s="25">
        <f>'RIMS II Type II Employment'!LD30*VLOOKUP('Equation 4 Type II FTE'!$B30,'Equation 3 FTE Conversion'!$B$10:$E$32,4,FALSE)</f>
        <v>0.53068845163968459</v>
      </c>
      <c r="LE30" s="25">
        <f>'RIMS II Type II Employment'!LE30*VLOOKUP('Equation 4 Type II FTE'!$B30,'Equation 3 FTE Conversion'!$B$10:$E$32,4,FALSE)</f>
        <v>0.41719930261519306</v>
      </c>
      <c r="LF30" s="25">
        <f>'RIMS II Type II Employment'!LF30*VLOOKUP('Equation 4 Type II FTE'!$B30,'Equation 3 FTE Conversion'!$B$10:$E$32,4,FALSE)</f>
        <v>0.32631146533831468</v>
      </c>
      <c r="LG30" s="25">
        <f>'RIMS II Type II Employment'!LG30*VLOOKUP('Equation 4 Type II FTE'!$B30,'Equation 3 FTE Conversion'!$B$10:$E$32,4,FALSE)</f>
        <v>0.46264322125363228</v>
      </c>
      <c r="LH30" s="25">
        <f>'RIMS II Type II Employment'!LH30*VLOOKUP('Equation 4 Type II FTE'!$B30,'Equation 3 FTE Conversion'!$B$10:$E$32,4,FALSE)</f>
        <v>0.48733575757575759</v>
      </c>
      <c r="LI30" s="25">
        <f>'RIMS II Type II Employment'!LI30*VLOOKUP('Equation 4 Type II FTE'!$B30,'Equation 3 FTE Conversion'!$B$10:$E$32,4,FALSE)</f>
        <v>0.42371427148194274</v>
      </c>
      <c r="LJ30" s="25">
        <f>'RIMS II Type II Employment'!LJ30*VLOOKUP('Equation 4 Type II FTE'!$B30,'Equation 3 FTE Conversion'!$B$10:$E$32,4,FALSE)</f>
        <v>0.36741207139892068</v>
      </c>
      <c r="LK30" s="25">
        <f>'RIMS II Type II Employment'!LK30*VLOOKUP('Equation 4 Type II FTE'!$B30,'Equation 3 FTE Conversion'!$B$10:$E$32,4,FALSE)</f>
        <v>0.42089916147779161</v>
      </c>
      <c r="LL30" s="25">
        <f>'RIMS II Type II Employment'!LL30*VLOOKUP('Equation 4 Type II FTE'!$B30,'Equation 3 FTE Conversion'!$B$10:$E$32,4,FALSE)</f>
        <v>0.53929464508094649</v>
      </c>
      <c r="LM30" s="25">
        <f>'RIMS II Type II Employment'!LM30*VLOOKUP('Equation 4 Type II FTE'!$B30,'Equation 3 FTE Conversion'!$B$10:$E$32,4,FALSE)</f>
        <v>0.34095003735990037</v>
      </c>
      <c r="LN30" s="25">
        <f>'RIMS II Type II Employment'!LN30*VLOOKUP('Equation 4 Type II FTE'!$B30,'Equation 3 FTE Conversion'!$B$10:$E$32,4,FALSE)</f>
        <v>0.61240707347447076</v>
      </c>
      <c r="LO30" s="25">
        <f>'RIMS II Type II Employment'!LO30*VLOOKUP('Equation 4 Type II FTE'!$B30,'Equation 3 FTE Conversion'!$B$10:$E$32,4,FALSE)</f>
        <v>0.36226444167704441</v>
      </c>
      <c r="LP30" s="25">
        <f>'RIMS II Type II Employment'!LP30*VLOOKUP('Equation 4 Type II FTE'!$B30,'Equation 3 FTE Conversion'!$B$10:$E$32,4,FALSE)</f>
        <v>0.54653349937733497</v>
      </c>
      <c r="LQ30" s="25">
        <f>'RIMS II Type II Employment'!LQ30*VLOOKUP('Equation 4 Type II FTE'!$B30,'Equation 3 FTE Conversion'!$B$10:$E$32,4,FALSE)</f>
        <v>0.57701711913657128</v>
      </c>
      <c r="LR30" s="25">
        <f>'RIMS II Type II Employment'!LR30*VLOOKUP('Equation 4 Type II FTE'!$B30,'Equation 3 FTE Conversion'!$B$10:$E$32,4,FALSE)</f>
        <v>0.52497779991697802</v>
      </c>
      <c r="LS30" s="25">
        <f>'RIMS II Type II Employment'!LS30*VLOOKUP('Equation 4 Type II FTE'!$B30,'Equation 3 FTE Conversion'!$B$10:$E$32,4,FALSE)</f>
        <v>0.70409922789539225</v>
      </c>
      <c r="LT30" s="25">
        <f>'RIMS II Type II Employment'!LT30*VLOOKUP('Equation 4 Type II FTE'!$B30,'Equation 3 FTE Conversion'!$B$10:$E$32,4,FALSE)</f>
        <v>0.30934037359900374</v>
      </c>
      <c r="LU30" s="25">
        <f>'RIMS II Type II Employment'!LU30*VLOOKUP('Equation 4 Type II FTE'!$B30,'Equation 3 FTE Conversion'!$B$10:$E$32,4,FALSE)</f>
        <v>0.445350402656704</v>
      </c>
      <c r="LV30" s="25">
        <f>'RIMS II Type II Employment'!LV30*VLOOKUP('Equation 4 Type II FTE'!$B30,'Equation 3 FTE Conversion'!$B$10:$E$32,4,FALSE)</f>
        <v>0.38365927770859276</v>
      </c>
      <c r="LW30" s="25">
        <f>'RIMS II Type II Employment'!LW30*VLOOKUP('Equation 4 Type II FTE'!$B30,'Equation 3 FTE Conversion'!$B$10:$E$32,4,FALSE)</f>
        <v>0.39105899543378997</v>
      </c>
      <c r="LX30" s="25">
        <f>'RIMS II Type II Employment'!LX30*VLOOKUP('Equation 4 Type II FTE'!$B30,'Equation 3 FTE Conversion'!$B$10:$E$32,4,FALSE)</f>
        <v>0.59889454545454546</v>
      </c>
      <c r="LY30" s="25">
        <f>'RIMS II Type II Employment'!LY30*VLOOKUP('Equation 4 Type II FTE'!$B30,'Equation 3 FTE Conversion'!$B$10:$E$32,4,FALSE)</f>
        <v>0.40931699460356996</v>
      </c>
      <c r="LZ30" s="25">
        <f>'RIMS II Type II Employment'!LZ30*VLOOKUP('Equation 4 Type II FTE'!$B30,'Equation 3 FTE Conversion'!$B$10:$E$32,4,FALSE)</f>
        <v>0.404249796596098</v>
      </c>
      <c r="MA30" s="25">
        <f>'RIMS II Type II Employment'!MA30*VLOOKUP('Equation 4 Type II FTE'!$B30,'Equation 3 FTE Conversion'!$B$10:$E$32,4,FALSE)</f>
        <v>0.74881926110419261</v>
      </c>
      <c r="MB30" s="25">
        <f>'RIMS II Type II Employment'!MB30*VLOOKUP('Equation 4 Type II FTE'!$B30,'Equation 3 FTE Conversion'!$B$10:$E$32,4,FALSE)</f>
        <v>0.35566904109589043</v>
      </c>
      <c r="MC30" s="25">
        <f>'RIMS II Type II Employment'!MC30*VLOOKUP('Equation 4 Type II FTE'!$B30,'Equation 3 FTE Conversion'!$B$10:$E$32,4,FALSE)</f>
        <v>0.46947991697799918</v>
      </c>
      <c r="MD30" s="25">
        <f>'RIMS II Type II Employment'!MD30*VLOOKUP('Equation 4 Type II FTE'!$B30,'Equation 3 FTE Conversion'!$B$10:$E$32,4,FALSE)</f>
        <v>0.38003985056039852</v>
      </c>
      <c r="ME30" s="25">
        <f>'RIMS II Type II Employment'!ME30*VLOOKUP('Equation 4 Type II FTE'!$B30,'Equation 3 FTE Conversion'!$B$10:$E$32,4,FALSE)</f>
        <v>0.48677273557492734</v>
      </c>
      <c r="MF30" s="25">
        <f>'RIMS II Type II Employment'!MF30*VLOOKUP('Equation 4 Type II FTE'!$B30,'Equation 3 FTE Conversion'!$B$10:$E$32,4,FALSE)</f>
        <v>0.73249162308011617</v>
      </c>
      <c r="MG30" s="25">
        <f>'RIMS II Type II Employment'!MG30*VLOOKUP('Equation 4 Type II FTE'!$B30,'Equation 3 FTE Conversion'!$B$10:$E$32,4,FALSE)</f>
        <v>0.49401158987131588</v>
      </c>
      <c r="MH30" s="25">
        <f>'RIMS II Type II Employment'!MH30*VLOOKUP('Equation 4 Type II FTE'!$B30,'Equation 3 FTE Conversion'!$B$10:$E$32,4,FALSE)</f>
        <v>0.43143571606475717</v>
      </c>
      <c r="MI30" s="25">
        <f>'RIMS II Type II Employment'!MI30*VLOOKUP('Equation 4 Type II FTE'!$B30,'Equation 3 FTE Conversion'!$B$10:$E$32,4,FALSE)</f>
        <v>0.45210666666666671</v>
      </c>
      <c r="MJ30" s="25">
        <f>'RIMS II Type II Employment'!MJ30*VLOOKUP('Equation 4 Type II FTE'!$B30,'Equation 3 FTE Conversion'!$B$10:$E$32,4,FALSE)</f>
        <v>0.58835799086757989</v>
      </c>
      <c r="MK30" s="25">
        <f>'RIMS II Type II Employment'!MK30*VLOOKUP('Equation 4 Type II FTE'!$B30,'Equation 3 FTE Conversion'!$B$10:$E$32,4,FALSE)</f>
        <v>0.34473032793690328</v>
      </c>
      <c r="ML30" s="25">
        <f>'RIMS II Type II Employment'!ML30*VLOOKUP('Equation 4 Type II FTE'!$B30,'Equation 3 FTE Conversion'!$B$10:$E$32,4,FALSE)</f>
        <v>0.50100914902449145</v>
      </c>
      <c r="MM30" s="25">
        <f>'RIMS II Type II Employment'!MM30*VLOOKUP('Equation 4 Type II FTE'!$B30,'Equation 3 FTE Conversion'!$B$10:$E$32,4,FALSE)</f>
        <v>0.30113633872976342</v>
      </c>
      <c r="MN30" s="25">
        <f>'RIMS II Type II Employment'!MN30*VLOOKUP('Equation 4 Type II FTE'!$B30,'Equation 3 FTE Conversion'!$B$10:$E$32,4,FALSE)</f>
        <v>0.34577594022415942</v>
      </c>
      <c r="MO30" s="25">
        <f>'RIMS II Type II Employment'!MO30*VLOOKUP('Equation 4 Type II FTE'!$B30,'Equation 3 FTE Conversion'!$B$10:$E$32,4,FALSE)</f>
        <v>0.28472826899128267</v>
      </c>
      <c r="MP30" s="25">
        <f>'RIMS II Type II Employment'!MP30*VLOOKUP('Equation 4 Type II FTE'!$B30,'Equation 3 FTE Conversion'!$B$10:$E$32,4,FALSE)</f>
        <v>0.30089504358655045</v>
      </c>
      <c r="MQ30" s="25">
        <f>'RIMS II Type II Employment'!MQ30*VLOOKUP('Equation 4 Type II FTE'!$B30,'Equation 3 FTE Conversion'!$B$10:$E$32,4,FALSE)</f>
        <v>0.44985457866334583</v>
      </c>
      <c r="MR30" s="25">
        <f>'RIMS II Type II Employment'!MR30*VLOOKUP('Equation 4 Type II FTE'!$B30,'Equation 3 FTE Conversion'!$B$10:$E$32,4,FALSE)</f>
        <v>0.33725017849730177</v>
      </c>
      <c r="MS30" s="25">
        <f>'RIMS II Type II Employment'!MS30*VLOOKUP('Equation 4 Type II FTE'!$B30,'Equation 3 FTE Conversion'!$B$10:$E$32,4,FALSE)</f>
        <v>0.48444021585720209</v>
      </c>
      <c r="MT30" s="25">
        <f>'RIMS II Type II Employment'!MT30*VLOOKUP('Equation 4 Type II FTE'!$B30,'Equation 3 FTE Conversion'!$B$10:$E$32,4,FALSE)</f>
        <v>11.252638140307182</v>
      </c>
      <c r="MU30" s="25">
        <f>'RIMS II Type II Employment'!MU30*VLOOKUP('Equation 4 Type II FTE'!$B30,'Equation 3 FTE Conversion'!$B$10:$E$32,4,FALSE)</f>
        <v>9.0031239518472397</v>
      </c>
      <c r="MV30" s="25">
        <f>'RIMS II Type II Employment'!MV30*VLOOKUP('Equation 4 Type II FTE'!$B30,'Equation 3 FTE Conversion'!$B$10:$E$32,4,FALSE)</f>
        <v>14.603986384391865</v>
      </c>
      <c r="MW30" s="25">
        <f>'RIMS II Type II Employment'!MW30*VLOOKUP('Equation 4 Type II FTE'!$B30,'Equation 3 FTE Conversion'!$B$10:$E$32,4,FALSE)</f>
        <v>0.35180831880448321</v>
      </c>
      <c r="MX30" s="25">
        <f>'RIMS II Type II Employment'!MX30*VLOOKUP('Equation 4 Type II FTE'!$B30,'Equation 3 FTE Conversion'!$B$10:$E$32,4,FALSE)</f>
        <v>0.37955726027397257</v>
      </c>
      <c r="MY30" s="25">
        <f>'RIMS II Type II Employment'!MY30*VLOOKUP('Equation 4 Type II FTE'!$B30,'Equation 3 FTE Conversion'!$B$10:$E$32,4,FALSE)</f>
        <v>0.39829784973017845</v>
      </c>
      <c r="MZ30" s="25">
        <f>'RIMS II Type II Employment'!MZ30*VLOOKUP('Equation 4 Type II FTE'!$B30,'Equation 3 FTE Conversion'!$B$10:$E$32,4,FALSE)</f>
        <v>0.25834666666666667</v>
      </c>
      <c r="NA30" s="25">
        <f>'RIMS II Type II Employment'!NA30*VLOOKUP('Equation 4 Type II FTE'!$B30,'Equation 3 FTE Conversion'!$B$10:$E$32,4,FALSE)</f>
        <v>0.48468151100041512</v>
      </c>
      <c r="NB30" s="25">
        <f>'RIMS II Type II Employment'!NB30*VLOOKUP('Equation 4 Type II FTE'!$B30,'Equation 3 FTE Conversion'!$B$10:$E$32,4,FALSE)</f>
        <v>0.30250367787463678</v>
      </c>
      <c r="NC30" s="25">
        <f>'RIMS II Type II Employment'!NC30*VLOOKUP('Equation 4 Type II FTE'!$B30,'Equation 3 FTE Conversion'!$B$10:$E$32,4,FALSE)</f>
        <v>0.37698344541303447</v>
      </c>
      <c r="ND30" s="25">
        <f>'RIMS II Type II Employment'!ND30*VLOOKUP('Equation 4 Type II FTE'!$B30,'Equation 3 FTE Conversion'!$B$10:$E$32,4,FALSE)</f>
        <v>0.43899629721876293</v>
      </c>
      <c r="NE30" s="25">
        <f>'RIMS II Type II Employment'!NE30*VLOOKUP('Equation 4 Type II FTE'!$B30,'Equation 3 FTE Conversion'!$B$10:$E$32,4,FALSE)</f>
        <v>0.38188977999169782</v>
      </c>
      <c r="NF30" s="25">
        <f>'RIMS II Type II Employment'!NF30*VLOOKUP('Equation 4 Type II FTE'!$B30,'Equation 3 FTE Conversion'!$B$10:$E$32,4,FALSE)</f>
        <v>0.4171188709007887</v>
      </c>
      <c r="NG30" s="332">
        <f>'RIMS II Type II Employment'!NG30*VLOOKUP('Equation 4 Type II FTE'!$B30,'Equation 3 FTE Conversion'!$B$10:$E$32,4,FALSE)</f>
        <v>0.41462548775425484</v>
      </c>
      <c r="NH30" s="378">
        <f>'RIMS II Type II Employment'!NH30*VLOOKUP('Equation 4 Type II FTE'!$B30,'Equation 3 FTE Conversion'!$B$10:$E$32,4,FALSE)</f>
        <v>0.56382631797426319</v>
      </c>
      <c r="NI30" s="332">
        <f>'RIMS II Type II Employment'!NI30*VLOOKUP('Equation 4 Type II FTE'!$B30,'Equation 3 FTE Conversion'!$B$10:$E$32,4,FALSE)</f>
        <v>0.28424567870485679</v>
      </c>
      <c r="NJ30" s="334">
        <f>'RIMS II Type II Employment'!NJ30*VLOOKUP('Equation 4 Type II FTE'!$B30,'Equation 3 FTE Conversion'!$B$10:$E$32,4,FALSE)</f>
        <v>0.56849135740971357</v>
      </c>
    </row>
    <row r="31" spans="2:374" x14ac:dyDescent="0.3">
      <c r="B31" s="83" t="s">
        <v>574</v>
      </c>
      <c r="C31" s="25">
        <f>'RIMS II Type II Employment'!C31*VLOOKUP('Equation 4 Type II FTE'!$B31,'Equation 3 FTE Conversion'!$B$10:$E$32,4,FALSE)</f>
        <v>0.21103334237655996</v>
      </c>
      <c r="D31" s="25">
        <f>'RIMS II Type II Employment'!D31*VLOOKUP('Equation 4 Type II FTE'!$B31,'Equation 3 FTE Conversion'!$B$10:$E$32,4,FALSE)</f>
        <v>0.23383385784047747</v>
      </c>
      <c r="E31" s="25">
        <f>'RIMS II Type II Employment'!E31*VLOOKUP('Equation 4 Type II FTE'!$B31,'Equation 3 FTE Conversion'!$B$10:$E$32,4,FALSE)</f>
        <v>0.22620511394465548</v>
      </c>
      <c r="F31" s="25">
        <f>'RIMS II Type II Employment'!F31*VLOOKUP('Equation 4 Type II FTE'!$B31,'Equation 3 FTE Conversion'!$B$10:$E$32,4,FALSE)</f>
        <v>0.29426379544221382</v>
      </c>
      <c r="G31" s="25">
        <f>'RIMS II Type II Employment'!G31*VLOOKUP('Equation 4 Type II FTE'!$B31,'Equation 3 FTE Conversion'!$B$10:$E$32,4,FALSE)</f>
        <v>0.23323384427563756</v>
      </c>
      <c r="H31" s="25">
        <f>'RIMS II Type II Employment'!H31*VLOOKUP('Equation 4 Type II FTE'!$B31,'Equation 3 FTE Conversion'!$B$10:$E$32,4,FALSE)</f>
        <v>0.19723303038524145</v>
      </c>
      <c r="I31" s="25">
        <f>'RIMS II Type II Employment'!I31*VLOOKUP('Equation 4 Type II FTE'!$B31,'Equation 3 FTE Conversion'!$B$10:$E$32,4,FALSE)</f>
        <v>0.15223201302224634</v>
      </c>
      <c r="J31" s="25">
        <f>'RIMS II Type II Employment'!J31*VLOOKUP('Equation 4 Type II FTE'!$B31,'Equation 3 FTE Conversion'!$B$10:$E$32,4,FALSE)</f>
        <v>0.18986143516006512</v>
      </c>
      <c r="K31" s="25">
        <f>'RIMS II Type II Employment'!K31*VLOOKUP('Equation 4 Type II FTE'!$B31,'Equation 3 FTE Conversion'!$B$10:$E$32,4,FALSE)</f>
        <v>0.1484604991861096</v>
      </c>
      <c r="L31" s="25">
        <f>'RIMS II Type II Employment'!L31*VLOOKUP('Equation 4 Type II FTE'!$B31,'Equation 3 FTE Conversion'!$B$10:$E$32,4,FALSE)</f>
        <v>0.34526494845360828</v>
      </c>
      <c r="M31" s="25">
        <f>'RIMS II Type II Employment'!M31*VLOOKUP('Equation 4 Type II FTE'!$B31,'Equation 3 FTE Conversion'!$B$10:$E$32,4,FALSE)</f>
        <v>0.18111838035811179</v>
      </c>
      <c r="N31" s="25">
        <f>'RIMS II Type II Employment'!N31*VLOOKUP('Equation 4 Type II FTE'!$B31,'Equation 3 FTE Conversion'!$B$10:$E$32,4,FALSE)</f>
        <v>0.34132200217037439</v>
      </c>
      <c r="O31" s="25">
        <f>'RIMS II Type II Employment'!O31*VLOOKUP('Equation 4 Type II FTE'!$B31,'Equation 3 FTE Conversion'!$B$10:$E$32,4,FALSE)</f>
        <v>0.18840425935973956</v>
      </c>
      <c r="P31" s="25">
        <f>'RIMS II Type II Employment'!P31*VLOOKUP('Equation 4 Type II FTE'!$B31,'Equation 3 FTE Conversion'!$B$10:$E$32,4,FALSE)</f>
        <v>0.13851741725447639</v>
      </c>
      <c r="Q31" s="25">
        <f>'RIMS II Type II Employment'!Q31*VLOOKUP('Equation 4 Type II FTE'!$B31,'Equation 3 FTE Conversion'!$B$10:$E$32,4,FALSE)</f>
        <v>0</v>
      </c>
      <c r="R31" s="25">
        <f>'RIMS II Type II Employment'!R31*VLOOKUP('Equation 4 Type II FTE'!$B31,'Equation 3 FTE Conversion'!$B$10:$E$32,4,FALSE)</f>
        <v>0.13988887683125342</v>
      </c>
      <c r="S31" s="25">
        <f>'RIMS II Type II Employment'!S31*VLOOKUP('Equation 4 Type II FTE'!$B31,'Equation 3 FTE Conversion'!$B$10:$E$32,4,FALSE)</f>
        <v>0.1826612723819859</v>
      </c>
      <c r="T31" s="25">
        <f>'RIMS II Type II Employment'!T31*VLOOKUP('Equation 4 Type II FTE'!$B31,'Equation 3 FTE Conversion'!$B$10:$E$32,4,FALSE)</f>
        <v>0.1718610282148671</v>
      </c>
      <c r="U31" s="25">
        <f>'RIMS II Type II Employment'!U31*VLOOKUP('Equation 4 Type II FTE'!$B31,'Equation 3 FTE Conversion'!$B$10:$E$32,4,FALSE)</f>
        <v>0.2322052495930548</v>
      </c>
      <c r="V31" s="25">
        <f>'RIMS II Type II Employment'!V31*VLOOKUP('Equation 4 Type II FTE'!$B31,'Equation 3 FTE Conversion'!$B$10:$E$32,4,FALSE)</f>
        <v>0.24300549376017361</v>
      </c>
      <c r="W31" s="25">
        <f>'RIMS II Type II Employment'!W31*VLOOKUP('Equation 4 Type II FTE'!$B31,'Equation 3 FTE Conversion'!$B$10:$E$32,4,FALSE)</f>
        <v>0.20486177428106347</v>
      </c>
      <c r="X31" s="25">
        <f>'RIMS II Type II Employment'!X31*VLOOKUP('Equation 4 Type II FTE'!$B31,'Equation 3 FTE Conversion'!$B$10:$E$32,4,FALSE)</f>
        <v>0.1484604991861096</v>
      </c>
      <c r="Y31" s="25">
        <f>'RIMS II Type II Employment'!Y31*VLOOKUP('Equation 4 Type II FTE'!$B31,'Equation 3 FTE Conversion'!$B$10:$E$32,4,FALSE)</f>
        <v>0.20811899077590884</v>
      </c>
      <c r="Z31" s="25">
        <f>'RIMS II Type II Employment'!Z31*VLOOKUP('Equation 4 Type II FTE'!$B31,'Equation 3 FTE Conversion'!$B$10:$E$32,4,FALSE)</f>
        <v>0.3361790287574607</v>
      </c>
      <c r="AA31" s="25">
        <f>'RIMS II Type II Employment'!AA31*VLOOKUP('Equation 4 Type II FTE'!$B31,'Equation 3 FTE Conversion'!$B$10:$E$32,4,FALSE)</f>
        <v>0.2403482908301682</v>
      </c>
      <c r="AB31" s="25">
        <f>'RIMS II Type II Employment'!AB31*VLOOKUP('Equation 4 Type II FTE'!$B31,'Equation 3 FTE Conversion'!$B$10:$E$32,4,FALSE)</f>
        <v>0.3157785675529029</v>
      </c>
      <c r="AC31" s="25">
        <f>'RIMS II Type II Employment'!AC31*VLOOKUP('Equation 4 Type II FTE'!$B31,'Equation 3 FTE Conversion'!$B$10:$E$32,4,FALSE)</f>
        <v>0.24214833152468801</v>
      </c>
      <c r="AD31" s="25">
        <f>'RIMS II Type II Employment'!AD31*VLOOKUP('Equation 4 Type II FTE'!$B31,'Equation 3 FTE Conversion'!$B$10:$E$32,4,FALSE)</f>
        <v>0.18934713781877377</v>
      </c>
      <c r="AE31" s="25">
        <f>'RIMS II Type II Employment'!AE31*VLOOKUP('Equation 4 Type II FTE'!$B31,'Equation 3 FTE Conversion'!$B$10:$E$32,4,FALSE)</f>
        <v>0.1806040830168204</v>
      </c>
      <c r="AF31" s="25">
        <f>'RIMS II Type II Employment'!AF31*VLOOKUP('Equation 4 Type II FTE'!$B31,'Equation 3 FTE Conversion'!$B$10:$E$32,4,FALSE)</f>
        <v>0.19963308464460119</v>
      </c>
      <c r="AG31" s="25">
        <f>'RIMS II Type II Employment'!AG31*VLOOKUP('Equation 4 Type II FTE'!$B31,'Equation 3 FTE Conversion'!$B$10:$E$32,4,FALSE)</f>
        <v>0.19166147585458493</v>
      </c>
      <c r="AH31" s="25">
        <f>'RIMS II Type II Employment'!AH31*VLOOKUP('Equation 4 Type II FTE'!$B31,'Equation 3 FTE Conversion'!$B$10:$E$32,4,FALSE)</f>
        <v>0.2270622761801411</v>
      </c>
      <c r="AI31" s="25">
        <f>'RIMS II Type II Employment'!AI31*VLOOKUP('Equation 4 Type II FTE'!$B31,'Equation 3 FTE Conversion'!$B$10:$E$32,4,FALSE)</f>
        <v>0.22886231687466091</v>
      </c>
      <c r="AJ31" s="25">
        <f>'RIMS II Type II Employment'!AJ31*VLOOKUP('Equation 4 Type II FTE'!$B31,'Equation 3 FTE Conversion'!$B$10:$E$32,4,FALSE)</f>
        <v>0.20237600379815521</v>
      </c>
      <c r="AK31" s="25">
        <f>'RIMS II Type II Employment'!AK31*VLOOKUP('Equation 4 Type II FTE'!$B31,'Equation 3 FTE Conversion'!$B$10:$E$32,4,FALSE)</f>
        <v>0.22680512750949541</v>
      </c>
      <c r="AL31" s="25">
        <f>'RIMS II Type II Employment'!AL31*VLOOKUP('Equation 4 Type II FTE'!$B31,'Equation 3 FTE Conversion'!$B$10:$E$32,4,FALSE)</f>
        <v>0.25131996744438417</v>
      </c>
      <c r="AM31" s="25">
        <f>'RIMS II Type II Employment'!AM31*VLOOKUP('Equation 4 Type II FTE'!$B31,'Equation 3 FTE Conversion'!$B$10:$E$32,4,FALSE)</f>
        <v>0.23751965545306566</v>
      </c>
      <c r="AN31" s="25">
        <f>'RIMS II Type II Employment'!AN31*VLOOKUP('Equation 4 Type II FTE'!$B31,'Equation 3 FTE Conversion'!$B$10:$E$32,4,FALSE)</f>
        <v>0.15977504069451981</v>
      </c>
      <c r="AO31" s="25">
        <f>'RIMS II Type II Employment'!AO31*VLOOKUP('Equation 4 Type II FTE'!$B31,'Equation 3 FTE Conversion'!$B$10:$E$32,4,FALSE)</f>
        <v>0.13200298426478568</v>
      </c>
      <c r="AP31" s="25">
        <f>'RIMS II Type II Employment'!AP31*VLOOKUP('Equation 4 Type II FTE'!$B31,'Equation 3 FTE Conversion'!$B$10:$E$32,4,FALSE)</f>
        <v>0.22063355941399895</v>
      </c>
      <c r="AQ31" s="25">
        <f>'RIMS II Type II Employment'!AQ31*VLOOKUP('Equation 4 Type II FTE'!$B31,'Equation 3 FTE Conversion'!$B$10:$E$32,4,FALSE)</f>
        <v>0.1808612316874661</v>
      </c>
      <c r="AR31" s="25">
        <f>'RIMS II Type II Employment'!AR31*VLOOKUP('Equation 4 Type II FTE'!$B31,'Equation 3 FTE Conversion'!$B$10:$E$32,4,FALSE)</f>
        <v>0.19029001627780792</v>
      </c>
      <c r="AS31" s="25">
        <f>'RIMS II Type II Employment'!AS31*VLOOKUP('Equation 4 Type II FTE'!$B31,'Equation 3 FTE Conversion'!$B$10:$E$32,4,FALSE)</f>
        <v>0.17006098752034726</v>
      </c>
      <c r="AT31" s="25">
        <f>'RIMS II Type II Employment'!AT31*VLOOKUP('Equation 4 Type II FTE'!$B31,'Equation 3 FTE Conversion'!$B$10:$E$32,4,FALSE)</f>
        <v>0.17486109603906674</v>
      </c>
      <c r="AU31" s="25">
        <f>'RIMS II Type II Employment'!AU31*VLOOKUP('Equation 4 Type II FTE'!$B31,'Equation 3 FTE Conversion'!$B$10:$E$32,4,FALSE)</f>
        <v>0.14683189093868693</v>
      </c>
      <c r="AV31" s="25">
        <f>'RIMS II Type II Employment'!AV31*VLOOKUP('Equation 4 Type II FTE'!$B31,'Equation 3 FTE Conversion'!$B$10:$E$32,4,FALSE)</f>
        <v>0.18720423223005969</v>
      </c>
      <c r="AW31" s="25">
        <f>'RIMS II Type II Employment'!AW31*VLOOKUP('Equation 4 Type II FTE'!$B31,'Equation 3 FTE Conversion'!$B$10:$E$32,4,FALSE)</f>
        <v>0.16800379815518179</v>
      </c>
      <c r="AX31" s="25">
        <f>'RIMS II Type II Employment'!AX31*VLOOKUP('Equation 4 Type II FTE'!$B31,'Equation 3 FTE Conversion'!$B$10:$E$32,4,FALSE)</f>
        <v>0.16088935160065113</v>
      </c>
      <c r="AY31" s="25">
        <f>'RIMS II Type II Employment'!AY31*VLOOKUP('Equation 4 Type II FTE'!$B31,'Equation 3 FTE Conversion'!$B$10:$E$32,4,FALSE)</f>
        <v>0.12977436245252308</v>
      </c>
      <c r="AZ31" s="25">
        <f>'RIMS II Type II Employment'!AZ31*VLOOKUP('Equation 4 Type II FTE'!$B31,'Equation 3 FTE Conversion'!$B$10:$E$32,4,FALSE)</f>
        <v>0.14528899891481281</v>
      </c>
      <c r="BA31" s="25">
        <f>'RIMS II Type II Employment'!BA31*VLOOKUP('Equation 4 Type II FTE'!$B31,'Equation 3 FTE Conversion'!$B$10:$E$32,4,FALSE)</f>
        <v>0.1441746880086815</v>
      </c>
      <c r="BB31" s="25">
        <f>'RIMS II Type II Employment'!BB31*VLOOKUP('Equation 4 Type II FTE'!$B31,'Equation 3 FTE Conversion'!$B$10:$E$32,4,FALSE)</f>
        <v>0.19029001627780792</v>
      </c>
      <c r="BC31" s="25">
        <f>'RIMS II Type II Employment'!BC31*VLOOKUP('Equation 4 Type II FTE'!$B31,'Equation 3 FTE Conversion'!$B$10:$E$32,4,FALSE)</f>
        <v>0.21583345089527947</v>
      </c>
      <c r="BD31" s="25">
        <f>'RIMS II Type II Employment'!BD31*VLOOKUP('Equation 4 Type II FTE'!$B31,'Equation 3 FTE Conversion'!$B$10:$E$32,4,FALSE)</f>
        <v>0.14794620184481824</v>
      </c>
      <c r="BE31" s="25">
        <f>'RIMS II Type II Employment'!BE31*VLOOKUP('Equation 4 Type II FTE'!$B31,'Equation 3 FTE Conversion'!$B$10:$E$32,4,FALSE)</f>
        <v>0.19389009766684756</v>
      </c>
      <c r="BF31" s="25">
        <f>'RIMS II Type II Employment'!BF31*VLOOKUP('Equation 4 Type II FTE'!$B31,'Equation 3 FTE Conversion'!$B$10:$E$32,4,FALSE)</f>
        <v>0.17700400162778079</v>
      </c>
      <c r="BG31" s="25">
        <f>'RIMS II Type II Employment'!BG31*VLOOKUP('Equation 4 Type II FTE'!$B31,'Equation 3 FTE Conversion'!$B$10:$E$32,4,FALSE)</f>
        <v>0.21489057243624524</v>
      </c>
      <c r="BH31" s="25">
        <f>'RIMS II Type II Employment'!BH31*VLOOKUP('Equation 4 Type II FTE'!$B31,'Equation 3 FTE Conversion'!$B$10:$E$32,4,FALSE)</f>
        <v>0.18883284047748236</v>
      </c>
      <c r="BI31" s="25">
        <f>'RIMS II Type II Employment'!BI31*VLOOKUP('Equation 4 Type II FTE'!$B31,'Equation 3 FTE Conversion'!$B$10:$E$32,4,FALSE)</f>
        <v>0.21437627509495388</v>
      </c>
      <c r="BJ31" s="25">
        <f>'RIMS II Type II Employment'!BJ31*VLOOKUP('Equation 4 Type II FTE'!$B31,'Equation 3 FTE Conversion'!$B$10:$E$32,4,FALSE)</f>
        <v>0.18763281334780252</v>
      </c>
      <c r="BK31" s="25">
        <f>'RIMS II Type II Employment'!BK31*VLOOKUP('Equation 4 Type II FTE'!$B31,'Equation 3 FTE Conversion'!$B$10:$E$32,4,FALSE)</f>
        <v>0.17117529842647858</v>
      </c>
      <c r="BL31" s="25">
        <f>'RIMS II Type II Employment'!BL31*VLOOKUP('Equation 4 Type II FTE'!$B31,'Equation 3 FTE Conversion'!$B$10:$E$32,4,FALSE)</f>
        <v>0.14674617471513837</v>
      </c>
      <c r="BM31" s="25">
        <f>'RIMS II Type II Employment'!BM31*VLOOKUP('Equation 4 Type II FTE'!$B31,'Equation 3 FTE Conversion'!$B$10:$E$32,4,FALSE)</f>
        <v>0.177946880086815</v>
      </c>
      <c r="BN31" s="25">
        <f>'RIMS II Type II Employment'!BN31*VLOOKUP('Equation 4 Type II FTE'!$B31,'Equation 3 FTE Conversion'!$B$10:$E$32,4,FALSE)</f>
        <v>0.19783304395008142</v>
      </c>
      <c r="BO31" s="25">
        <f>'RIMS II Type II Employment'!BO31*VLOOKUP('Equation 4 Type II FTE'!$B31,'Equation 3 FTE Conversion'!$B$10:$E$32,4,FALSE)</f>
        <v>0.2705204015192621</v>
      </c>
      <c r="BP31" s="25">
        <f>'RIMS II Type II Employment'!BP31*VLOOKUP('Equation 4 Type II FTE'!$B31,'Equation 3 FTE Conversion'!$B$10:$E$32,4,FALSE)</f>
        <v>0.16517516277807923</v>
      </c>
      <c r="BQ31" s="25">
        <f>'RIMS II Type II Employment'!BQ31*VLOOKUP('Equation 4 Type II FTE'!$B31,'Equation 3 FTE Conversion'!$B$10:$E$32,4,FALSE)</f>
        <v>0.23023377645143789</v>
      </c>
      <c r="BR31" s="25">
        <f>'RIMS II Type II Employment'!BR31*VLOOKUP('Equation 4 Type II FTE'!$B31,'Equation 3 FTE Conversion'!$B$10:$E$32,4,FALSE)</f>
        <v>0.15171771568095496</v>
      </c>
      <c r="BS31" s="25">
        <f>'RIMS II Type II Employment'!BS31*VLOOKUP('Equation 4 Type II FTE'!$B31,'Equation 3 FTE Conversion'!$B$10:$E$32,4,FALSE)</f>
        <v>0.18111838035811179</v>
      </c>
      <c r="BT31" s="25">
        <f>'RIMS II Type II Employment'!BT31*VLOOKUP('Equation 4 Type II FTE'!$B31,'Equation 3 FTE Conversion'!$B$10:$E$32,4,FALSE)</f>
        <v>0.19980451709169833</v>
      </c>
      <c r="BU31" s="25">
        <f>'RIMS II Type II Employment'!BU31*VLOOKUP('Equation 4 Type II FTE'!$B31,'Equation 3 FTE Conversion'!$B$10:$E$32,4,FALSE)</f>
        <v>0.17623255561584375</v>
      </c>
      <c r="BV31" s="25">
        <f>'RIMS II Type II Employment'!BV31*VLOOKUP('Equation 4 Type II FTE'!$B31,'Equation 3 FTE Conversion'!$B$10:$E$32,4,FALSE)</f>
        <v>0.17477537981551819</v>
      </c>
      <c r="BW31" s="25">
        <f>'RIMS II Type II Employment'!BW31*VLOOKUP('Equation 4 Type II FTE'!$B31,'Equation 3 FTE Conversion'!$B$10:$E$32,4,FALSE)</f>
        <v>0.19869020618556701</v>
      </c>
      <c r="BX31" s="25">
        <f>'RIMS II Type II Employment'!BX31*VLOOKUP('Equation 4 Type II FTE'!$B31,'Equation 3 FTE Conversion'!$B$10:$E$32,4,FALSE)</f>
        <v>0.14871764785675529</v>
      </c>
      <c r="BY31" s="25">
        <f>'RIMS II Type II Employment'!BY31*VLOOKUP('Equation 4 Type II FTE'!$B31,'Equation 3 FTE Conversion'!$B$10:$E$32,4,FALSE)</f>
        <v>0.13997459305480195</v>
      </c>
      <c r="BZ31" s="25">
        <f>'RIMS II Type II Employment'!BZ31*VLOOKUP('Equation 4 Type II FTE'!$B31,'Equation 3 FTE Conversion'!$B$10:$E$32,4,FALSE)</f>
        <v>0.14211749864351603</v>
      </c>
      <c r="CA31" s="25">
        <f>'RIMS II Type II Employment'!CA31*VLOOKUP('Equation 4 Type II FTE'!$B31,'Equation 3 FTE Conversion'!$B$10:$E$32,4,FALSE)</f>
        <v>0.20066167932718396</v>
      </c>
      <c r="CB31" s="25">
        <f>'RIMS II Type II Employment'!CB31*VLOOKUP('Equation 4 Type II FTE'!$B31,'Equation 3 FTE Conversion'!$B$10:$E$32,4,FALSE)</f>
        <v>0.19337580032555615</v>
      </c>
      <c r="CC31" s="25">
        <f>'RIMS II Type II Employment'!CC31*VLOOKUP('Equation 4 Type II FTE'!$B31,'Equation 3 FTE Conversion'!$B$10:$E$32,4,FALSE)</f>
        <v>0.18403273195876291</v>
      </c>
      <c r="CD31" s="25">
        <f>'RIMS II Type II Employment'!CD31*VLOOKUP('Equation 4 Type II FTE'!$B31,'Equation 3 FTE Conversion'!$B$10:$E$32,4,FALSE)</f>
        <v>0.3447506511123169</v>
      </c>
      <c r="CE31" s="25">
        <f>'RIMS II Type II Employment'!CE31*VLOOKUP('Equation 4 Type II FTE'!$B31,'Equation 3 FTE Conversion'!$B$10:$E$32,4,FALSE)</f>
        <v>0.21171907216494845</v>
      </c>
      <c r="CF31" s="25">
        <f>'RIMS II Type II Employment'!CF31*VLOOKUP('Equation 4 Type II FTE'!$B31,'Equation 3 FTE Conversion'!$B$10:$E$32,4,FALSE)</f>
        <v>0.18188982637004883</v>
      </c>
      <c r="CG31" s="25">
        <f>'RIMS II Type II Employment'!CG31*VLOOKUP('Equation 4 Type II FTE'!$B31,'Equation 3 FTE Conversion'!$B$10:$E$32,4,FALSE)</f>
        <v>0.17340392023874121</v>
      </c>
      <c r="CH31" s="25">
        <f>'RIMS II Type II Employment'!CH31*VLOOKUP('Equation 4 Type II FTE'!$B31,'Equation 3 FTE Conversion'!$B$10:$E$32,4,FALSE)</f>
        <v>0.14271751220835596</v>
      </c>
      <c r="CI31" s="25">
        <f>'RIMS II Type II Employment'!CI31*VLOOKUP('Equation 4 Type II FTE'!$B31,'Equation 3 FTE Conversion'!$B$10:$E$32,4,FALSE)</f>
        <v>0.17640398806294089</v>
      </c>
      <c r="CJ31" s="25">
        <f>'RIMS II Type II Employment'!CJ31*VLOOKUP('Equation 4 Type II FTE'!$B31,'Equation 3 FTE Conversion'!$B$10:$E$32,4,FALSE)</f>
        <v>0.25732010309278353</v>
      </c>
      <c r="CK31" s="25">
        <f>'RIMS II Type II Employment'!CK31*VLOOKUP('Equation 4 Type II FTE'!$B31,'Equation 3 FTE Conversion'!$B$10:$E$32,4,FALSE)</f>
        <v>0.29194945740640266</v>
      </c>
      <c r="CL31" s="25">
        <f>'RIMS II Type II Employment'!CL31*VLOOKUP('Equation 4 Type II FTE'!$B31,'Equation 3 FTE Conversion'!$B$10:$E$32,4,FALSE)</f>
        <v>0.20289030113944656</v>
      </c>
      <c r="CM31" s="25">
        <f>'RIMS II Type II Employment'!CM31*VLOOKUP('Equation 4 Type II FTE'!$B31,'Equation 3 FTE Conversion'!$B$10:$E$32,4,FALSE)</f>
        <v>0.21574773467173086</v>
      </c>
      <c r="CN31" s="25">
        <f>'RIMS II Type II Employment'!CN31*VLOOKUP('Equation 4 Type II FTE'!$B31,'Equation 3 FTE Conversion'!$B$10:$E$32,4,FALSE)</f>
        <v>0.15651782419967447</v>
      </c>
      <c r="CO31" s="25">
        <f>'RIMS II Type II Employment'!CO31*VLOOKUP('Equation 4 Type II FTE'!$B31,'Equation 3 FTE Conversion'!$B$10:$E$32,4,FALSE)</f>
        <v>0.18351843461747153</v>
      </c>
      <c r="CP31" s="25">
        <f>'RIMS II Type II Employment'!CP31*VLOOKUP('Equation 4 Type II FTE'!$B31,'Equation 3 FTE Conversion'!$B$10:$E$32,4,FALSE)</f>
        <v>0.17177531199131851</v>
      </c>
      <c r="CQ31" s="25">
        <f>'RIMS II Type II Employment'!CQ31*VLOOKUP('Equation 4 Type II FTE'!$B31,'Equation 3 FTE Conversion'!$B$10:$E$32,4,FALSE)</f>
        <v>0.15386062126966901</v>
      </c>
      <c r="CR31" s="25">
        <f>'RIMS II Type II Employment'!CR31*VLOOKUP('Equation 4 Type II FTE'!$B31,'Equation 3 FTE Conversion'!$B$10:$E$32,4,FALSE)</f>
        <v>0.1494033776451438</v>
      </c>
      <c r="CS31" s="25">
        <f>'RIMS II Type II Employment'!CS31*VLOOKUP('Equation 4 Type II FTE'!$B31,'Equation 3 FTE Conversion'!$B$10:$E$32,4,FALSE)</f>
        <v>0.15377490504612046</v>
      </c>
      <c r="CT31" s="25">
        <f>'RIMS II Type II Employment'!CT31*VLOOKUP('Equation 4 Type II FTE'!$B31,'Equation 3 FTE Conversion'!$B$10:$E$32,4,FALSE)</f>
        <v>0.14717475583288117</v>
      </c>
      <c r="CU31" s="25">
        <f>'RIMS II Type II Employment'!CU31*VLOOKUP('Equation 4 Type II FTE'!$B31,'Equation 3 FTE Conversion'!$B$10:$E$32,4,FALSE)</f>
        <v>0.1400603092783505</v>
      </c>
      <c r="CV31" s="25">
        <f>'RIMS II Type II Employment'!CV31*VLOOKUP('Equation 4 Type II FTE'!$B31,'Equation 3 FTE Conversion'!$B$10:$E$32,4,FALSE)</f>
        <v>0.19817590884427563</v>
      </c>
      <c r="CW31" s="25">
        <f>'RIMS II Type II Employment'!CW31*VLOOKUP('Equation 4 Type II FTE'!$B31,'Equation 3 FTE Conversion'!$B$10:$E$32,4,FALSE)</f>
        <v>0.19946165219750406</v>
      </c>
      <c r="CX31" s="25">
        <f>'RIMS II Type II Employment'!CX31*VLOOKUP('Equation 4 Type II FTE'!$B31,'Equation 3 FTE Conversion'!$B$10:$E$32,4,FALSE)</f>
        <v>0.16551802767227347</v>
      </c>
      <c r="CY31" s="25">
        <f>'RIMS II Type II Employment'!CY31*VLOOKUP('Equation 4 Type II FTE'!$B31,'Equation 3 FTE Conversion'!$B$10:$E$32,4,FALSE)</f>
        <v>0.19637586814975586</v>
      </c>
      <c r="CZ31" s="25">
        <f>'RIMS II Type II Employment'!CZ31*VLOOKUP('Equation 4 Type II FTE'!$B31,'Equation 3 FTE Conversion'!$B$10:$E$32,4,FALSE)</f>
        <v>0.28594932175800325</v>
      </c>
      <c r="DA31" s="25">
        <f>'RIMS II Type II Employment'!DA31*VLOOKUP('Equation 4 Type II FTE'!$B31,'Equation 3 FTE Conversion'!$B$10:$E$32,4,FALSE)</f>
        <v>0.28843509224091157</v>
      </c>
      <c r="DB31" s="25">
        <f>'RIMS II Type II Employment'!DB31*VLOOKUP('Equation 4 Type II FTE'!$B31,'Equation 3 FTE Conversion'!$B$10:$E$32,4,FALSE)</f>
        <v>0.17974692078133478</v>
      </c>
      <c r="DC31" s="25">
        <f>'RIMS II Type II Employment'!DC31*VLOOKUP('Equation 4 Type II FTE'!$B31,'Equation 3 FTE Conversion'!$B$10:$E$32,4,FALSE)</f>
        <v>0.22183358654367877</v>
      </c>
      <c r="DD31" s="25">
        <f>'RIMS II Type II Employment'!DD31*VLOOKUP('Equation 4 Type II FTE'!$B31,'Equation 3 FTE Conversion'!$B$10:$E$32,4,FALSE)</f>
        <v>0.1673180683667933</v>
      </c>
      <c r="DE31" s="25">
        <f>'RIMS II Type II Employment'!DE31*VLOOKUP('Equation 4 Type II FTE'!$B31,'Equation 3 FTE Conversion'!$B$10:$E$32,4,FALSE)</f>
        <v>0.29203517362995118</v>
      </c>
      <c r="DF31" s="25">
        <f>'RIMS II Type II Employment'!DF31*VLOOKUP('Equation 4 Type II FTE'!$B31,'Equation 3 FTE Conversion'!$B$10:$E$32,4,FALSE)</f>
        <v>0.21686204557786221</v>
      </c>
      <c r="DG31" s="25">
        <f>'RIMS II Type II Employment'!DG31*VLOOKUP('Equation 4 Type II FTE'!$B31,'Equation 3 FTE Conversion'!$B$10:$E$32,4,FALSE)</f>
        <v>0.20640466630493759</v>
      </c>
      <c r="DH31" s="25">
        <f>'RIMS II Type II Employment'!DH31*VLOOKUP('Equation 4 Type II FTE'!$B31,'Equation 3 FTE Conversion'!$B$10:$E$32,4,FALSE)</f>
        <v>0.28963511937059144</v>
      </c>
      <c r="DI31" s="25">
        <f>'RIMS II Type II Employment'!DI31*VLOOKUP('Equation 4 Type II FTE'!$B31,'Equation 3 FTE Conversion'!$B$10:$E$32,4,FALSE)</f>
        <v>0.13731739012479655</v>
      </c>
      <c r="DJ31" s="25">
        <f>'RIMS II Type II Employment'!DJ31*VLOOKUP('Equation 4 Type II FTE'!$B31,'Equation 3 FTE Conversion'!$B$10:$E$32,4,FALSE)</f>
        <v>0.19440439500813891</v>
      </c>
      <c r="DK31" s="25">
        <f>'RIMS II Type II Employment'!DK31*VLOOKUP('Equation 4 Type II FTE'!$B31,'Equation 3 FTE Conversion'!$B$10:$E$32,4,FALSE)</f>
        <v>0.30437830982094416</v>
      </c>
      <c r="DL31" s="25">
        <f>'RIMS II Type II Employment'!DL31*VLOOKUP('Equation 4 Type II FTE'!$B31,'Equation 3 FTE Conversion'!$B$10:$E$32,4,FALSE)</f>
        <v>0.32460733857840479</v>
      </c>
      <c r="DM31" s="25">
        <f>'RIMS II Type II Employment'!DM31*VLOOKUP('Equation 4 Type II FTE'!$B31,'Equation 3 FTE Conversion'!$B$10:$E$32,4,FALSE)</f>
        <v>0.10414521161150299</v>
      </c>
      <c r="DN31" s="25">
        <f>'RIMS II Type II Employment'!DN31*VLOOKUP('Equation 4 Type II FTE'!$B31,'Equation 3 FTE Conversion'!$B$10:$E$32,4,FALSE)</f>
        <v>0.25269142702116115</v>
      </c>
      <c r="DO31" s="25">
        <f>'RIMS II Type II Employment'!DO31*VLOOKUP('Equation 4 Type II FTE'!$B31,'Equation 3 FTE Conversion'!$B$10:$E$32,4,FALSE)</f>
        <v>0.16097506782419968</v>
      </c>
      <c r="DP31" s="25">
        <f>'RIMS II Type II Employment'!DP31*VLOOKUP('Equation 4 Type II FTE'!$B31,'Equation 3 FTE Conversion'!$B$10:$E$32,4,FALSE)</f>
        <v>0.18823282691264243</v>
      </c>
      <c r="DQ31" s="25">
        <f>'RIMS II Type II Employment'!DQ31*VLOOKUP('Equation 4 Type II FTE'!$B31,'Equation 3 FTE Conversion'!$B$10:$E$32,4,FALSE)</f>
        <v>0.16783236570808466</v>
      </c>
      <c r="DR31" s="25">
        <f>'RIMS II Type II Employment'!DR31*VLOOKUP('Equation 4 Type II FTE'!$B31,'Equation 3 FTE Conversion'!$B$10:$E$32,4,FALSE)</f>
        <v>0.25843441399891481</v>
      </c>
      <c r="DS31" s="25">
        <f>'RIMS II Type II Employment'!DS31*VLOOKUP('Equation 4 Type II FTE'!$B31,'Equation 3 FTE Conversion'!$B$10:$E$32,4,FALSE)</f>
        <v>0.18557562398263702</v>
      </c>
      <c r="DT31" s="25">
        <f>'RIMS II Type II Employment'!DT31*VLOOKUP('Equation 4 Type II FTE'!$B31,'Equation 3 FTE Conversion'!$B$10:$E$32,4,FALSE)</f>
        <v>0.22191930276722738</v>
      </c>
      <c r="DU31" s="25">
        <f>'RIMS II Type II Employment'!DU31*VLOOKUP('Equation 4 Type II FTE'!$B31,'Equation 3 FTE Conversion'!$B$10:$E$32,4,FALSE)</f>
        <v>0.18274698860553446</v>
      </c>
      <c r="DV31" s="25">
        <f>'RIMS II Type II Employment'!DV31*VLOOKUP('Equation 4 Type II FTE'!$B31,'Equation 3 FTE Conversion'!$B$10:$E$32,4,FALSE)</f>
        <v>0.16534659522517633</v>
      </c>
      <c r="DW31" s="25">
        <f>'RIMS II Type II Employment'!DW31*VLOOKUP('Equation 4 Type II FTE'!$B31,'Equation 3 FTE Conversion'!$B$10:$E$32,4,FALSE)</f>
        <v>0.1335458762886598</v>
      </c>
      <c r="DX31" s="25">
        <f>'RIMS II Type II Employment'!DX31*VLOOKUP('Equation 4 Type II FTE'!$B31,'Equation 3 FTE Conversion'!$B$10:$E$32,4,FALSE)</f>
        <v>0.1806040830168204</v>
      </c>
      <c r="DY31" s="25">
        <f>'RIMS II Type II Employment'!DY31*VLOOKUP('Equation 4 Type II FTE'!$B31,'Equation 3 FTE Conversion'!$B$10:$E$32,4,FALSE)</f>
        <v>0.15437491861096042</v>
      </c>
      <c r="DZ31" s="25">
        <f>'RIMS II Type II Employment'!DZ31*VLOOKUP('Equation 4 Type II FTE'!$B31,'Equation 3 FTE Conversion'!$B$10:$E$32,4,FALSE)</f>
        <v>0.1767468529571351</v>
      </c>
      <c r="EA31" s="25">
        <f>'RIMS II Type II Employment'!EA31*VLOOKUP('Equation 4 Type II FTE'!$B31,'Equation 3 FTE Conversion'!$B$10:$E$32,4,FALSE)</f>
        <v>0.21986211340206188</v>
      </c>
      <c r="EB31" s="25">
        <f>'RIMS II Type II Employment'!EB31*VLOOKUP('Equation 4 Type II FTE'!$B31,'Equation 3 FTE Conversion'!$B$10:$E$32,4,FALSE)</f>
        <v>0.13954601193705915</v>
      </c>
      <c r="EC31" s="25">
        <f>'RIMS II Type II Employment'!EC31*VLOOKUP('Equation 4 Type II FTE'!$B31,'Equation 3 FTE Conversion'!$B$10:$E$32,4,FALSE)</f>
        <v>0.16663233857840479</v>
      </c>
      <c r="ED31" s="25">
        <f>'RIMS II Type II Employment'!ED31*VLOOKUP('Equation 4 Type II FTE'!$B31,'Equation 3 FTE Conversion'!$B$10:$E$32,4,FALSE)</f>
        <v>0.14194606619641889</v>
      </c>
      <c r="EE31" s="25">
        <f>'RIMS II Type II Employment'!EE31*VLOOKUP('Equation 4 Type II FTE'!$B31,'Equation 3 FTE Conversion'!$B$10:$E$32,4,FALSE)</f>
        <v>0.15746070265870865</v>
      </c>
      <c r="EF31" s="25">
        <f>'RIMS II Type II Employment'!EF31*VLOOKUP('Equation 4 Type II FTE'!$B31,'Equation 3 FTE Conversion'!$B$10:$E$32,4,FALSE)</f>
        <v>0.14914622897449809</v>
      </c>
      <c r="EG31" s="25">
        <f>'RIMS II Type II Employment'!EG31*VLOOKUP('Equation 4 Type II FTE'!$B31,'Equation 3 FTE Conversion'!$B$10:$E$32,4,FALSE)</f>
        <v>0.20083311177428109</v>
      </c>
      <c r="EH31" s="25">
        <f>'RIMS II Type II Employment'!EH31*VLOOKUP('Equation 4 Type II FTE'!$B31,'Equation 3 FTE Conversion'!$B$10:$E$32,4,FALSE)</f>
        <v>0.12000271296798699</v>
      </c>
      <c r="EI31" s="25">
        <f>'RIMS II Type II Employment'!EI31*VLOOKUP('Equation 4 Type II FTE'!$B31,'Equation 3 FTE Conversion'!$B$10:$E$32,4,FALSE)</f>
        <v>0.12274563212154097</v>
      </c>
      <c r="EJ31" s="25">
        <f>'RIMS II Type II Employment'!EJ31*VLOOKUP('Equation 4 Type II FTE'!$B31,'Equation 3 FTE Conversion'!$B$10:$E$32,4,FALSE)</f>
        <v>0.12831718665219752</v>
      </c>
      <c r="EK31" s="25">
        <f>'RIMS II Type II Employment'!EK31*VLOOKUP('Equation 4 Type II FTE'!$B31,'Equation 3 FTE Conversion'!$B$10:$E$32,4,FALSE)</f>
        <v>0.19397581389039611</v>
      </c>
      <c r="EL31" s="25">
        <f>'RIMS II Type II Employment'!EL31*VLOOKUP('Equation 4 Type II FTE'!$B31,'Equation 3 FTE Conversion'!$B$10:$E$32,4,FALSE)</f>
        <v>0.16294654096581659</v>
      </c>
      <c r="EM31" s="25">
        <f>'RIMS II Type II Employment'!EM31*VLOOKUP('Equation 4 Type II FTE'!$B31,'Equation 3 FTE Conversion'!$B$10:$E$32,4,FALSE)</f>
        <v>0.15548922951709171</v>
      </c>
      <c r="EN31" s="25">
        <f>'RIMS II Type II Employment'!EN31*VLOOKUP('Equation 4 Type II FTE'!$B31,'Equation 3 FTE Conversion'!$B$10:$E$32,4,FALSE)</f>
        <v>0.1822326912642431</v>
      </c>
      <c r="EO31" s="25">
        <f>'RIMS II Type II Employment'!EO31*VLOOKUP('Equation 4 Type II FTE'!$B31,'Equation 3 FTE Conversion'!$B$10:$E$32,4,FALSE)</f>
        <v>0.16688948724905048</v>
      </c>
      <c r="EP31" s="25">
        <f>'RIMS II Type II Employment'!EP31*VLOOKUP('Equation 4 Type II FTE'!$B31,'Equation 3 FTE Conversion'!$B$10:$E$32,4,FALSE)</f>
        <v>0.16740378459034183</v>
      </c>
      <c r="EQ31" s="25">
        <f>'RIMS II Type II Employment'!EQ31*VLOOKUP('Equation 4 Type II FTE'!$B31,'Equation 3 FTE Conversion'!$B$10:$E$32,4,FALSE)</f>
        <v>0.17271819045035269</v>
      </c>
      <c r="ER31" s="25">
        <f>'RIMS II Type II Employment'!ER31*VLOOKUP('Equation 4 Type II FTE'!$B31,'Equation 3 FTE Conversion'!$B$10:$E$32,4,FALSE)</f>
        <v>0.16268939229517093</v>
      </c>
      <c r="ES31" s="25">
        <f>'RIMS II Type II Employment'!ES31*VLOOKUP('Equation 4 Type II FTE'!$B31,'Equation 3 FTE Conversion'!$B$10:$E$32,4,FALSE)</f>
        <v>0.15463206728160608</v>
      </c>
      <c r="ET31" s="25">
        <f>'RIMS II Type II Employment'!ET31*VLOOKUP('Equation 4 Type II FTE'!$B31,'Equation 3 FTE Conversion'!$B$10:$E$32,4,FALSE)</f>
        <v>0.16157508138903962</v>
      </c>
      <c r="EU31" s="25">
        <f>'RIMS II Type II Employment'!EU31*VLOOKUP('Equation 4 Type II FTE'!$B31,'Equation 3 FTE Conversion'!$B$10:$E$32,4,FALSE)</f>
        <v>0.17168959576776996</v>
      </c>
      <c r="EV31" s="25">
        <f>'RIMS II Type II Employment'!EV31*VLOOKUP('Equation 4 Type II FTE'!$B31,'Equation 3 FTE Conversion'!$B$10:$E$32,4,FALSE)</f>
        <v>0.14743190450352686</v>
      </c>
      <c r="EW31" s="25">
        <f>'RIMS II Type II Employment'!EW31*VLOOKUP('Equation 4 Type II FTE'!$B31,'Equation 3 FTE Conversion'!$B$10:$E$32,4,FALSE)</f>
        <v>0.12951721378187739</v>
      </c>
      <c r="EX31" s="25">
        <f>'RIMS II Type II Employment'!EX31*VLOOKUP('Equation 4 Type II FTE'!$B31,'Equation 3 FTE Conversion'!$B$10:$E$32,4,FALSE)</f>
        <v>0.18043265056972327</v>
      </c>
      <c r="EY31" s="25">
        <f>'RIMS II Type II Employment'!EY31*VLOOKUP('Equation 4 Type II FTE'!$B31,'Equation 3 FTE Conversion'!$B$10:$E$32,4,FALSE)</f>
        <v>0.29494952523060231</v>
      </c>
      <c r="EZ31" s="25">
        <f>'RIMS II Type II Employment'!EZ31*VLOOKUP('Equation 4 Type II FTE'!$B31,'Equation 3 FTE Conversion'!$B$10:$E$32,4,FALSE)</f>
        <v>0.23477673629951165</v>
      </c>
      <c r="FA31" s="25">
        <f>'RIMS II Type II Employment'!FA31*VLOOKUP('Equation 4 Type II FTE'!$B31,'Equation 3 FTE Conversion'!$B$10:$E$32,4,FALSE)</f>
        <v>0.15651782419967447</v>
      </c>
      <c r="FB31" s="25">
        <f>'RIMS II Type II Employment'!FB31*VLOOKUP('Equation 4 Type II FTE'!$B31,'Equation 3 FTE Conversion'!$B$10:$E$32,4,FALSE)</f>
        <v>0.27686340206185567</v>
      </c>
      <c r="FC31" s="25">
        <f>'RIMS II Type II Employment'!FC31*VLOOKUP('Equation 4 Type II FTE'!$B31,'Equation 3 FTE Conversion'!$B$10:$E$32,4,FALSE)</f>
        <v>0.18969000271296799</v>
      </c>
      <c r="FD31" s="25">
        <f>'RIMS II Type II Employment'!FD31*VLOOKUP('Equation 4 Type II FTE'!$B31,'Equation 3 FTE Conversion'!$B$10:$E$32,4,FALSE)</f>
        <v>0.14288894465545307</v>
      </c>
      <c r="FE31" s="25">
        <f>'RIMS II Type II Employment'!FE31*VLOOKUP('Equation 4 Type II FTE'!$B31,'Equation 3 FTE Conversion'!$B$10:$E$32,4,FALSE)</f>
        <v>0.13457447097124256</v>
      </c>
      <c r="FF31" s="25">
        <f>'RIMS II Type II Employment'!FF31*VLOOKUP('Equation 4 Type II FTE'!$B31,'Equation 3 FTE Conversion'!$B$10:$E$32,4,FALSE)</f>
        <v>0.13303157894736845</v>
      </c>
      <c r="FG31" s="25">
        <f>'RIMS II Type II Employment'!FG31*VLOOKUP('Equation 4 Type II FTE'!$B31,'Equation 3 FTE Conversion'!$B$10:$E$32,4,FALSE)</f>
        <v>0.25637722463374929</v>
      </c>
      <c r="FH31" s="25">
        <f>'RIMS II Type II Employment'!FH31*VLOOKUP('Equation 4 Type II FTE'!$B31,'Equation 3 FTE Conversion'!$B$10:$E$32,4,FALSE)</f>
        <v>0.17031813619099295</v>
      </c>
      <c r="FI31" s="25">
        <f>'RIMS II Type II Employment'!FI31*VLOOKUP('Equation 4 Type II FTE'!$B31,'Equation 3 FTE Conversion'!$B$10:$E$32,4,FALSE)</f>
        <v>0.21909066739012481</v>
      </c>
      <c r="FJ31" s="25">
        <f>'RIMS II Type II Employment'!FJ31*VLOOKUP('Equation 4 Type II FTE'!$B31,'Equation 3 FTE Conversion'!$B$10:$E$32,4,FALSE)</f>
        <v>0.20443319316332068</v>
      </c>
      <c r="FK31" s="25">
        <f>'RIMS II Type II Employment'!FK31*VLOOKUP('Equation 4 Type II FTE'!$B31,'Equation 3 FTE Conversion'!$B$10:$E$32,4,FALSE)</f>
        <v>0.17957548833423767</v>
      </c>
      <c r="FL31" s="25">
        <f>'RIMS II Type II Employment'!FL31*VLOOKUP('Equation 4 Type II FTE'!$B31,'Equation 3 FTE Conversion'!$B$10:$E$32,4,FALSE)</f>
        <v>0.21377626153011398</v>
      </c>
      <c r="FM31" s="25">
        <f>'RIMS II Type II Employment'!FM31*VLOOKUP('Equation 4 Type II FTE'!$B31,'Equation 3 FTE Conversion'!$B$10:$E$32,4,FALSE)</f>
        <v>0.18823282691264243</v>
      </c>
      <c r="FN31" s="25">
        <f>'RIMS II Type II Employment'!FN31*VLOOKUP('Equation 4 Type II FTE'!$B31,'Equation 3 FTE Conversion'!$B$10:$E$32,4,FALSE)</f>
        <v>0.21437627509495388</v>
      </c>
      <c r="FO31" s="25">
        <f>'RIMS II Type II Employment'!FO31*VLOOKUP('Equation 4 Type II FTE'!$B31,'Equation 3 FTE Conversion'!$B$10:$E$32,4,FALSE)</f>
        <v>0.19706159793814434</v>
      </c>
      <c r="FP31" s="25">
        <f>'RIMS II Type II Employment'!FP31*VLOOKUP('Equation 4 Type II FTE'!$B31,'Equation 3 FTE Conversion'!$B$10:$E$32,4,FALSE)</f>
        <v>0.17563254205100381</v>
      </c>
      <c r="FQ31" s="25">
        <f>'RIMS II Type II Employment'!FQ31*VLOOKUP('Equation 4 Type II FTE'!$B31,'Equation 3 FTE Conversion'!$B$10:$E$32,4,FALSE)</f>
        <v>0.20297601736299514</v>
      </c>
      <c r="FR31" s="25">
        <f>'RIMS II Type II Employment'!FR31*VLOOKUP('Equation 4 Type II FTE'!$B31,'Equation 3 FTE Conversion'!$B$10:$E$32,4,FALSE)</f>
        <v>0.1783754612045578</v>
      </c>
      <c r="FS31" s="25">
        <f>'RIMS II Type II Employment'!FS31*VLOOKUP('Equation 4 Type II FTE'!$B31,'Equation 3 FTE Conversion'!$B$10:$E$32,4,FALSE)</f>
        <v>0.30000678241996742</v>
      </c>
      <c r="FT31" s="25">
        <f>'RIMS II Type II Employment'!FT31*VLOOKUP('Equation 4 Type II FTE'!$B31,'Equation 3 FTE Conversion'!$B$10:$E$32,4,FALSE)</f>
        <v>0.14837478296256104</v>
      </c>
      <c r="FU31" s="25">
        <f>'RIMS II Type II Employment'!FU31*VLOOKUP('Equation 4 Type II FTE'!$B31,'Equation 3 FTE Conversion'!$B$10:$E$32,4,FALSE)</f>
        <v>0.19989023331524688</v>
      </c>
      <c r="FV31" s="25">
        <f>'RIMS II Type II Employment'!FV31*VLOOKUP('Equation 4 Type II FTE'!$B31,'Equation 3 FTE Conversion'!$B$10:$E$32,4,FALSE)</f>
        <v>0.22303361367335867</v>
      </c>
      <c r="FW31" s="25">
        <f>'RIMS II Type II Employment'!FW31*VLOOKUP('Equation 4 Type II FTE'!$B31,'Equation 3 FTE Conversion'!$B$10:$E$32,4,FALSE)</f>
        <v>0.16971812262615302</v>
      </c>
      <c r="FX31" s="25">
        <f>'RIMS II Type II Employment'!FX31*VLOOKUP('Equation 4 Type II FTE'!$B31,'Equation 3 FTE Conversion'!$B$10:$E$32,4,FALSE)</f>
        <v>0.23091950623982635</v>
      </c>
      <c r="FY31" s="25">
        <f>'RIMS II Type II Employment'!FY31*VLOOKUP('Equation 4 Type II FTE'!$B31,'Equation 3 FTE Conversion'!$B$10:$E$32,4,FALSE)</f>
        <v>0.20083311177428109</v>
      </c>
      <c r="FZ31" s="25">
        <f>'RIMS II Type II Employment'!FZ31*VLOOKUP('Equation 4 Type II FTE'!$B31,'Equation 3 FTE Conversion'!$B$10:$E$32,4,FALSE)</f>
        <v>0.14528899891481281</v>
      </c>
      <c r="GA31" s="25">
        <f>'RIMS II Type II Employment'!GA31*VLOOKUP('Equation 4 Type II FTE'!$B31,'Equation 3 FTE Conversion'!$B$10:$E$32,4,FALSE)</f>
        <v>0.14400325556158439</v>
      </c>
      <c r="GB31" s="25">
        <f>'RIMS II Type II Employment'!GB31*VLOOKUP('Equation 4 Type II FTE'!$B31,'Equation 3 FTE Conversion'!$B$10:$E$32,4,FALSE)</f>
        <v>0.13688880900705372</v>
      </c>
      <c r="GC31" s="25">
        <f>'RIMS II Type II Employment'!GC31*VLOOKUP('Equation 4 Type II FTE'!$B31,'Equation 3 FTE Conversion'!$B$10:$E$32,4,FALSE)</f>
        <v>0.15154628323385785</v>
      </c>
      <c r="GD31" s="25">
        <f>'RIMS II Type II Employment'!GD31*VLOOKUP('Equation 4 Type II FTE'!$B31,'Equation 3 FTE Conversion'!$B$10:$E$32,4,FALSE)</f>
        <v>0.16174651383613675</v>
      </c>
      <c r="GE31" s="25">
        <f>'RIMS II Type II Employment'!GE31*VLOOKUP('Equation 4 Type II FTE'!$B31,'Equation 3 FTE Conversion'!$B$10:$E$32,4,FALSE)</f>
        <v>0.12703144329896907</v>
      </c>
      <c r="GF31" s="25">
        <f>'RIMS II Type II Employment'!GF31*VLOOKUP('Equation 4 Type II FTE'!$B31,'Equation 3 FTE Conversion'!$B$10:$E$32,4,FALSE)</f>
        <v>0.157975</v>
      </c>
      <c r="GG31" s="25">
        <f>'RIMS II Type II Employment'!GG31*VLOOKUP('Equation 4 Type II FTE'!$B31,'Equation 3 FTE Conversion'!$B$10:$E$32,4,FALSE)</f>
        <v>0.19191862452523059</v>
      </c>
      <c r="GH31" s="25">
        <f>'RIMS II Type II Employment'!GH31*VLOOKUP('Equation 4 Type II FTE'!$B31,'Equation 3 FTE Conversion'!$B$10:$E$32,4,FALSE)</f>
        <v>0.17948977211068912</v>
      </c>
      <c r="GI31" s="25">
        <f>'RIMS II Type II Employment'!GI31*VLOOKUP('Equation 4 Type II FTE'!$B31,'Equation 3 FTE Conversion'!$B$10:$E$32,4,FALSE)</f>
        <v>0.19723303038524145</v>
      </c>
      <c r="GJ31" s="25">
        <f>'RIMS II Type II Employment'!GJ31*VLOOKUP('Equation 4 Type II FTE'!$B31,'Equation 3 FTE Conversion'!$B$10:$E$32,4,FALSE)</f>
        <v>0.26494884698860555</v>
      </c>
      <c r="GK31" s="25">
        <f>'RIMS II Type II Employment'!GK31*VLOOKUP('Equation 4 Type II FTE'!$B31,'Equation 3 FTE Conversion'!$B$10:$E$32,4,FALSE)</f>
        <v>0.21969068095496472</v>
      </c>
      <c r="GL31" s="25">
        <f>'RIMS II Type II Employment'!GL31*VLOOKUP('Equation 4 Type II FTE'!$B31,'Equation 3 FTE Conversion'!$B$10:$E$32,4,FALSE)</f>
        <v>0.24703415626695607</v>
      </c>
      <c r="GM31" s="25">
        <f>'RIMS II Type II Employment'!GM31*VLOOKUP('Equation 4 Type II FTE'!$B31,'Equation 3 FTE Conversion'!$B$10:$E$32,4,FALSE)</f>
        <v>0.22226216766142159</v>
      </c>
      <c r="GN31" s="25">
        <f>'RIMS II Type II Employment'!GN31*VLOOKUP('Equation 4 Type II FTE'!$B31,'Equation 3 FTE Conversion'!$B$10:$E$32,4,FALSE)</f>
        <v>0.15394633749321759</v>
      </c>
      <c r="GO31" s="25">
        <f>'RIMS II Type II Employment'!GO31*VLOOKUP('Equation 4 Type II FTE'!$B31,'Equation 3 FTE Conversion'!$B$10:$E$32,4,FALSE)</f>
        <v>0.14177463374932175</v>
      </c>
      <c r="GP31" s="25">
        <f>'RIMS II Type II Employment'!GP31*VLOOKUP('Equation 4 Type II FTE'!$B31,'Equation 3 FTE Conversion'!$B$10:$E$32,4,FALSE)</f>
        <v>0.148974796527401</v>
      </c>
      <c r="GQ31" s="25">
        <f>'RIMS II Type II Employment'!GQ31*VLOOKUP('Equation 4 Type II FTE'!$B31,'Equation 3 FTE Conversion'!$B$10:$E$32,4,FALSE)</f>
        <v>0.2270622761801411</v>
      </c>
      <c r="GR31" s="25">
        <f>'RIMS II Type II Employment'!GR31*VLOOKUP('Equation 4 Type II FTE'!$B31,'Equation 3 FTE Conversion'!$B$10:$E$32,4,FALSE)</f>
        <v>0.18403273195876291</v>
      </c>
      <c r="GS31" s="25">
        <f>'RIMS II Type II Employment'!GS31*VLOOKUP('Equation 4 Type II FTE'!$B31,'Equation 3 FTE Conversion'!$B$10:$E$32,4,FALSE)</f>
        <v>0.18446131307650571</v>
      </c>
      <c r="GT31" s="25">
        <f>'RIMS II Type II Employment'!GT31*VLOOKUP('Equation 4 Type II FTE'!$B31,'Equation 3 FTE Conversion'!$B$10:$E$32,4,FALSE)</f>
        <v>0.15523208084644602</v>
      </c>
      <c r="GU31" s="25">
        <f>'RIMS II Type II Employment'!GU31*VLOOKUP('Equation 4 Type II FTE'!$B31,'Equation 3 FTE Conversion'!$B$10:$E$32,4,FALSE)</f>
        <v>0.16551802767227347</v>
      </c>
      <c r="GV31" s="25">
        <f>'RIMS II Type II Employment'!GV31*VLOOKUP('Equation 4 Type II FTE'!$B31,'Equation 3 FTE Conversion'!$B$10:$E$32,4,FALSE)</f>
        <v>0.19337580032555615</v>
      </c>
      <c r="GW31" s="25">
        <f>'RIMS II Type II Employment'!GW31*VLOOKUP('Equation 4 Type II FTE'!$B31,'Equation 3 FTE Conversion'!$B$10:$E$32,4,FALSE)</f>
        <v>0.19269007053716766</v>
      </c>
      <c r="GX31" s="25">
        <f>'RIMS II Type II Employment'!GX31*VLOOKUP('Equation 4 Type II FTE'!$B31,'Equation 3 FTE Conversion'!$B$10:$E$32,4,FALSE)</f>
        <v>0.18068979924036896</v>
      </c>
      <c r="GY31" s="25">
        <f>'RIMS II Type II Employment'!GY31*VLOOKUP('Equation 4 Type II FTE'!$B31,'Equation 3 FTE Conversion'!$B$10:$E$32,4,FALSE)</f>
        <v>0.15000339120998371</v>
      </c>
      <c r="GZ31" s="25">
        <f>'RIMS II Type II Employment'!GZ31*VLOOKUP('Equation 4 Type II FTE'!$B31,'Equation 3 FTE Conversion'!$B$10:$E$32,4,FALSE)</f>
        <v>0.19234720564297342</v>
      </c>
      <c r="HA31" s="25">
        <f>'RIMS II Type II Employment'!HA31*VLOOKUP('Equation 4 Type II FTE'!$B31,'Equation 3 FTE Conversion'!$B$10:$E$32,4,FALSE)</f>
        <v>0.13757453879544224</v>
      </c>
      <c r="HB31" s="25">
        <f>'RIMS II Type II Employment'!HB31*VLOOKUP('Equation 4 Type II FTE'!$B31,'Equation 3 FTE Conversion'!$B$10:$E$32,4,FALSE)</f>
        <v>0.11125965816603364</v>
      </c>
      <c r="HC31" s="25">
        <f>'RIMS II Type II Employment'!HC31*VLOOKUP('Equation 4 Type II FTE'!$B31,'Equation 3 FTE Conversion'!$B$10:$E$32,4,FALSE)</f>
        <v>0.1455461475854585</v>
      </c>
      <c r="HD31" s="25">
        <f>'RIMS II Type II Employment'!HD31*VLOOKUP('Equation 4 Type II FTE'!$B31,'Equation 3 FTE Conversion'!$B$10:$E$32,4,FALSE)</f>
        <v>0.16371798697775367</v>
      </c>
      <c r="HE31" s="25">
        <f>'RIMS II Type II Employment'!HE31*VLOOKUP('Equation 4 Type II FTE'!$B31,'Equation 3 FTE Conversion'!$B$10:$E$32,4,FALSE)</f>
        <v>0.20991903147042867</v>
      </c>
      <c r="HF31" s="25">
        <f>'RIMS II Type II Employment'!HF31*VLOOKUP('Equation 4 Type II FTE'!$B31,'Equation 3 FTE Conversion'!$B$10:$E$32,4,FALSE)</f>
        <v>0.1498319587628866</v>
      </c>
      <c r="HG31" s="25">
        <f>'RIMS II Type II Employment'!HG31*VLOOKUP('Equation 4 Type II FTE'!$B31,'Equation 3 FTE Conversion'!$B$10:$E$32,4,FALSE)</f>
        <v>0.18094694791101468</v>
      </c>
      <c r="HH31" s="25">
        <f>'RIMS II Type II Employment'!HH31*VLOOKUP('Equation 4 Type II FTE'!$B31,'Equation 3 FTE Conversion'!$B$10:$E$32,4,FALSE)</f>
        <v>0.23006234400434078</v>
      </c>
      <c r="HI31" s="25">
        <f>'RIMS II Type II Employment'!HI31*VLOOKUP('Equation 4 Type II FTE'!$B31,'Equation 3 FTE Conversion'!$B$10:$E$32,4,FALSE)</f>
        <v>0.29554953879544221</v>
      </c>
      <c r="HJ31" s="25">
        <f>'RIMS II Type II Employment'!HJ31*VLOOKUP('Equation 4 Type II FTE'!$B31,'Equation 3 FTE Conversion'!$B$10:$E$32,4,FALSE)</f>
        <v>0.19491869234943027</v>
      </c>
      <c r="HK31" s="25">
        <f>'RIMS II Type II Employment'!HK31*VLOOKUP('Equation 4 Type II FTE'!$B31,'Equation 3 FTE Conversion'!$B$10:$E$32,4,FALSE)</f>
        <v>0</v>
      </c>
      <c r="HL31" s="25">
        <f>'RIMS II Type II Employment'!HL31*VLOOKUP('Equation 4 Type II FTE'!$B31,'Equation 3 FTE Conversion'!$B$10:$E$32,4,FALSE)</f>
        <v>0.16783236570808466</v>
      </c>
      <c r="HM31" s="25">
        <f>'RIMS II Type II Employment'!HM31*VLOOKUP('Equation 4 Type II FTE'!$B31,'Equation 3 FTE Conversion'!$B$10:$E$32,4,FALSE)</f>
        <v>0.20014738198589258</v>
      </c>
      <c r="HN31" s="25">
        <f>'RIMS II Type II Employment'!HN31*VLOOKUP('Equation 4 Type II FTE'!$B31,'Equation 3 FTE Conversion'!$B$10:$E$32,4,FALSE)</f>
        <v>0.16294654096581659</v>
      </c>
      <c r="HO31" s="25">
        <f>'RIMS II Type II Employment'!HO31*VLOOKUP('Equation 4 Type II FTE'!$B31,'Equation 3 FTE Conversion'!$B$10:$E$32,4,FALSE)</f>
        <v>0.15891787845903421</v>
      </c>
      <c r="HP31" s="25">
        <f>'RIMS II Type II Employment'!HP31*VLOOKUP('Equation 4 Type II FTE'!$B31,'Equation 3 FTE Conversion'!$B$10:$E$32,4,FALSE)</f>
        <v>0.15934645957677701</v>
      </c>
      <c r="HQ31" s="25">
        <f>'RIMS II Type II Employment'!HQ31*VLOOKUP('Equation 4 Type II FTE'!$B31,'Equation 3 FTE Conversion'!$B$10:$E$32,4,FALSE)</f>
        <v>0.15008910743353229</v>
      </c>
      <c r="HR31" s="25">
        <f>'RIMS II Type II Employment'!HR31*VLOOKUP('Equation 4 Type II FTE'!$B31,'Equation 3 FTE Conversion'!$B$10:$E$32,4,FALSE)</f>
        <v>0.18848997558328814</v>
      </c>
      <c r="HS31" s="25">
        <f>'RIMS II Type II Employment'!HS31*VLOOKUP('Equation 4 Type II FTE'!$B31,'Equation 3 FTE Conversion'!$B$10:$E$32,4,FALSE)</f>
        <v>0.2261193977211069</v>
      </c>
      <c r="HT31" s="25">
        <f>'RIMS II Type II Employment'!HT31*VLOOKUP('Equation 4 Type II FTE'!$B31,'Equation 3 FTE Conversion'!$B$10:$E$32,4,FALSE)</f>
        <v>0.25989158979924043</v>
      </c>
      <c r="HU31" s="25">
        <f>'RIMS II Type II Employment'!HU31*VLOOKUP('Equation 4 Type II FTE'!$B31,'Equation 3 FTE Conversion'!$B$10:$E$32,4,FALSE)</f>
        <v>0.11425972599023332</v>
      </c>
      <c r="HV31" s="25">
        <f>'RIMS II Type II Employment'!HV31*VLOOKUP('Equation 4 Type II FTE'!$B31,'Equation 3 FTE Conversion'!$B$10:$E$32,4,FALSE)</f>
        <v>0.18308985349972873</v>
      </c>
      <c r="HW31" s="25">
        <f>'RIMS II Type II Employment'!HW31*VLOOKUP('Equation 4 Type II FTE'!$B31,'Equation 3 FTE Conversion'!$B$10:$E$32,4,FALSE)</f>
        <v>0.17786116386326642</v>
      </c>
      <c r="HX31" s="25">
        <f>'RIMS II Type II Employment'!HX31*VLOOKUP('Equation 4 Type II FTE'!$B31,'Equation 3 FTE Conversion'!$B$10:$E$32,4,FALSE)</f>
        <v>0.15094626966901792</v>
      </c>
      <c r="HY31" s="25">
        <f>'RIMS II Type II Employment'!HY31*VLOOKUP('Equation 4 Type II FTE'!$B31,'Equation 3 FTE Conversion'!$B$10:$E$32,4,FALSE)</f>
        <v>0.13037437601736301</v>
      </c>
      <c r="HZ31" s="25">
        <f>'RIMS II Type II Employment'!HZ31*VLOOKUP('Equation 4 Type II FTE'!$B31,'Equation 3 FTE Conversion'!$B$10:$E$32,4,FALSE)</f>
        <v>0.26332023874118282</v>
      </c>
      <c r="IA31" s="25">
        <f>'RIMS II Type II Employment'!IA31*VLOOKUP('Equation 4 Type II FTE'!$B31,'Equation 3 FTE Conversion'!$B$10:$E$32,4,FALSE)</f>
        <v>0.16491801410743354</v>
      </c>
      <c r="IB31" s="25">
        <f>'RIMS II Type II Employment'!IB31*VLOOKUP('Equation 4 Type II FTE'!$B31,'Equation 3 FTE Conversion'!$B$10:$E$32,4,FALSE)</f>
        <v>0.17563254205100381</v>
      </c>
      <c r="IC31" s="25">
        <f>'RIMS II Type II Employment'!IC31*VLOOKUP('Equation 4 Type II FTE'!$B31,'Equation 3 FTE Conversion'!$B$10:$E$32,4,FALSE)</f>
        <v>0.17237532555615845</v>
      </c>
      <c r="ID31" s="25">
        <f>'RIMS II Type II Employment'!ID31*VLOOKUP('Equation 4 Type II FTE'!$B31,'Equation 3 FTE Conversion'!$B$10:$E$32,4,FALSE)</f>
        <v>0.1535177563754748</v>
      </c>
      <c r="IE31" s="25">
        <f>'RIMS II Type II Employment'!IE31*VLOOKUP('Equation 4 Type II FTE'!$B31,'Equation 3 FTE Conversion'!$B$10:$E$32,4,FALSE)</f>
        <v>0.15394633749321759</v>
      </c>
      <c r="IF31" s="25">
        <f>'RIMS II Type II Employment'!IF31*VLOOKUP('Equation 4 Type II FTE'!$B31,'Equation 3 FTE Conversion'!$B$10:$E$32,4,FALSE)</f>
        <v>0.17271819045035269</v>
      </c>
      <c r="IG31" s="25">
        <f>'RIMS II Type II Employment'!IG31*VLOOKUP('Equation 4 Type II FTE'!$B31,'Equation 3 FTE Conversion'!$B$10:$E$32,4,FALSE)</f>
        <v>0.16054648670645688</v>
      </c>
      <c r="IH31" s="25">
        <f>'RIMS II Type II Employment'!IH31*VLOOKUP('Equation 4 Type II FTE'!$B31,'Equation 3 FTE Conversion'!$B$10:$E$32,4,FALSE)</f>
        <v>0.16071791915355399</v>
      </c>
      <c r="II31" s="25">
        <f>'RIMS II Type II Employment'!II31*VLOOKUP('Equation 4 Type II FTE'!$B31,'Equation 3 FTE Conversion'!$B$10:$E$32,4,FALSE)</f>
        <v>0.11674549647314161</v>
      </c>
      <c r="IJ31" s="25">
        <f>'RIMS II Type II Employment'!IJ31*VLOOKUP('Equation 4 Type II FTE'!$B31,'Equation 3 FTE Conversion'!$B$10:$E$32,4,FALSE)</f>
        <v>0.17314677156809552</v>
      </c>
      <c r="IK31" s="25">
        <f>'RIMS II Type II Employment'!IK31*VLOOKUP('Equation 4 Type II FTE'!$B31,'Equation 3 FTE Conversion'!$B$10:$E$32,4,FALSE)</f>
        <v>0.14288894465545307</v>
      </c>
      <c r="IL31" s="25">
        <f>'RIMS II Type II Employment'!IL31*VLOOKUP('Equation 4 Type II FTE'!$B31,'Equation 3 FTE Conversion'!$B$10:$E$32,4,FALSE)</f>
        <v>0.13620307921866523</v>
      </c>
      <c r="IM31" s="25">
        <f>'RIMS II Type II Employment'!IM31*VLOOKUP('Equation 4 Type II FTE'!$B31,'Equation 3 FTE Conversion'!$B$10:$E$32,4,FALSE)</f>
        <v>0.15300345903418339</v>
      </c>
      <c r="IN31" s="25">
        <f>'RIMS II Type II Employment'!IN31*VLOOKUP('Equation 4 Type II FTE'!$B31,'Equation 3 FTE Conversion'!$B$10:$E$32,4,FALSE)</f>
        <v>0.14666045849158982</v>
      </c>
      <c r="IO31" s="25">
        <f>'RIMS II Type II Employment'!IO31*VLOOKUP('Equation 4 Type II FTE'!$B31,'Equation 3 FTE Conversion'!$B$10:$E$32,4,FALSE)</f>
        <v>0.14726047205642975</v>
      </c>
      <c r="IP31" s="25">
        <f>'RIMS II Type II Employment'!IP31*VLOOKUP('Equation 4 Type II FTE'!$B31,'Equation 3 FTE Conversion'!$B$10:$E$32,4,FALSE)</f>
        <v>0.15583209441128595</v>
      </c>
      <c r="IQ31" s="25">
        <f>'RIMS II Type II Employment'!IQ31*VLOOKUP('Equation 4 Type II FTE'!$B31,'Equation 3 FTE Conversion'!$B$10:$E$32,4,FALSE)</f>
        <v>0.16020362181226264</v>
      </c>
      <c r="IR31" s="25">
        <f>'RIMS II Type II Employment'!IR31*VLOOKUP('Equation 4 Type II FTE'!$B31,'Equation 3 FTE Conversion'!$B$10:$E$32,4,FALSE)</f>
        <v>0.15163199945740641</v>
      </c>
      <c r="IS31" s="25">
        <f>'RIMS II Type II Employment'!IS31*VLOOKUP('Equation 4 Type II FTE'!$B31,'Equation 3 FTE Conversion'!$B$10:$E$32,4,FALSE)</f>
        <v>0.14888908030385242</v>
      </c>
      <c r="IT31" s="25">
        <f>'RIMS II Type II Employment'!IT31*VLOOKUP('Equation 4 Type II FTE'!$B31,'Equation 3 FTE Conversion'!$B$10:$E$32,4,FALSE)</f>
        <v>0.16611804123711341</v>
      </c>
      <c r="IU31" s="25">
        <f>'RIMS II Type II Employment'!IU31*VLOOKUP('Equation 4 Type II FTE'!$B31,'Equation 3 FTE Conversion'!$B$10:$E$32,4,FALSE)</f>
        <v>0.16371798697775367</v>
      </c>
      <c r="IV31" s="25">
        <f>'RIMS II Type II Employment'!IV31*VLOOKUP('Equation 4 Type II FTE'!$B31,'Equation 3 FTE Conversion'!$B$10:$E$32,4,FALSE)</f>
        <v>0.16028933803581119</v>
      </c>
      <c r="IW31" s="25">
        <f>'RIMS II Type II Employment'!IW31*VLOOKUP('Equation 4 Type II FTE'!$B31,'Equation 3 FTE Conversion'!$B$10:$E$32,4,FALSE)</f>
        <v>0.14794620184481824</v>
      </c>
      <c r="IX31" s="25">
        <f>'RIMS II Type II Employment'!IX31*VLOOKUP('Equation 4 Type II FTE'!$B31,'Equation 3 FTE Conversion'!$B$10:$E$32,4,FALSE)</f>
        <v>0.16603232501356485</v>
      </c>
      <c r="IY31" s="25">
        <f>'RIMS II Type II Employment'!IY31*VLOOKUP('Equation 4 Type II FTE'!$B31,'Equation 3 FTE Conversion'!$B$10:$E$32,4,FALSE)</f>
        <v>0.15171771568095496</v>
      </c>
      <c r="IZ31" s="25">
        <f>'RIMS II Type II Employment'!IZ31*VLOOKUP('Equation 4 Type II FTE'!$B31,'Equation 3 FTE Conversion'!$B$10:$E$32,4,FALSE)</f>
        <v>0.18771852957135107</v>
      </c>
      <c r="JA31" s="25">
        <f>'RIMS II Type II Employment'!JA31*VLOOKUP('Equation 4 Type II FTE'!$B31,'Equation 3 FTE Conversion'!$B$10:$E$32,4,FALSE)</f>
        <v>0.15634639175257734</v>
      </c>
      <c r="JB31" s="25">
        <f>'RIMS II Type II Employment'!JB31*VLOOKUP('Equation 4 Type II FTE'!$B31,'Equation 3 FTE Conversion'!$B$10:$E$32,4,FALSE)</f>
        <v>0.27429191535539882</v>
      </c>
      <c r="JC31" s="25">
        <f>'RIMS II Type II Employment'!JC31*VLOOKUP('Equation 4 Type II FTE'!$B31,'Equation 3 FTE Conversion'!$B$10:$E$32,4,FALSE)</f>
        <v>0.27669196961475856</v>
      </c>
      <c r="JD31" s="25">
        <f>'RIMS II Type II Employment'!JD31*VLOOKUP('Equation 4 Type II FTE'!$B31,'Equation 3 FTE Conversion'!$B$10:$E$32,4,FALSE)</f>
        <v>0.29546382257189369</v>
      </c>
      <c r="JE31" s="25">
        <f>'RIMS II Type II Employment'!JE31*VLOOKUP('Equation 4 Type II FTE'!$B31,'Equation 3 FTE Conversion'!$B$10:$E$32,4,FALSE)</f>
        <v>0.26529171188279982</v>
      </c>
      <c r="JF31" s="25">
        <f>'RIMS II Type II Employment'!JF31*VLOOKUP('Equation 4 Type II FTE'!$B31,'Equation 3 FTE Conversion'!$B$10:$E$32,4,FALSE)</f>
        <v>0.26829177970699947</v>
      </c>
      <c r="JG31" s="25">
        <f>'RIMS II Type II Employment'!JG31*VLOOKUP('Equation 4 Type II FTE'!$B31,'Equation 3 FTE Conversion'!$B$10:$E$32,4,FALSE)</f>
        <v>0.3204929598480738</v>
      </c>
      <c r="JH31" s="25">
        <f>'RIMS II Type II Employment'!JH31*VLOOKUP('Equation 4 Type II FTE'!$B31,'Equation 3 FTE Conversion'!$B$10:$E$32,4,FALSE)</f>
        <v>0.34526494845360828</v>
      </c>
      <c r="JI31" s="25">
        <f>'RIMS II Type II Employment'!JI31*VLOOKUP('Equation 4 Type II FTE'!$B31,'Equation 3 FTE Conversion'!$B$10:$E$32,4,FALSE)</f>
        <v>0.24943421052631579</v>
      </c>
      <c r="JJ31" s="25">
        <f>'RIMS II Type II Employment'!JJ31*VLOOKUP('Equation 4 Type II FTE'!$B31,'Equation 3 FTE Conversion'!$B$10:$E$32,4,FALSE)</f>
        <v>0.2052903553988063</v>
      </c>
      <c r="JK31" s="25">
        <f>'RIMS II Type II Employment'!JK31*VLOOKUP('Equation 4 Type II FTE'!$B31,'Equation 3 FTE Conversion'!$B$10:$E$32,4,FALSE)</f>
        <v>0.31329279706999458</v>
      </c>
      <c r="JL31" s="25">
        <f>'RIMS II Type II Employment'!JL31*VLOOKUP('Equation 4 Type II FTE'!$B31,'Equation 3 FTE Conversion'!$B$10:$E$32,4,FALSE)</f>
        <v>0.22337647856755291</v>
      </c>
      <c r="JM31" s="25">
        <f>'RIMS II Type II Employment'!JM31*VLOOKUP('Equation 4 Type II FTE'!$B31,'Equation 3 FTE Conversion'!$B$10:$E$32,4,FALSE)</f>
        <v>0.21754777536625072</v>
      </c>
      <c r="JN31" s="25">
        <f>'RIMS II Type II Employment'!JN31*VLOOKUP('Equation 4 Type II FTE'!$B31,'Equation 3 FTE Conversion'!$B$10:$E$32,4,FALSE)</f>
        <v>0.25500576505697231</v>
      </c>
      <c r="JO31" s="25">
        <f>'RIMS II Type II Employment'!JO31*VLOOKUP('Equation 4 Type II FTE'!$B31,'Equation 3 FTE Conversion'!$B$10:$E$32,4,FALSE)</f>
        <v>0.45129591698317961</v>
      </c>
      <c r="JP31" s="25">
        <f>'RIMS II Type II Employment'!JP31*VLOOKUP('Equation 4 Type II FTE'!$B31,'Equation 3 FTE Conversion'!$B$10:$E$32,4,FALSE)</f>
        <v>0.31217848616386329</v>
      </c>
      <c r="JQ31" s="25">
        <f>'RIMS II Type II Employment'!JQ31*VLOOKUP('Equation 4 Type II FTE'!$B31,'Equation 3 FTE Conversion'!$B$10:$E$32,4,FALSE)</f>
        <v>0.40938068366793279</v>
      </c>
      <c r="JR31" s="25">
        <f>'RIMS II Type II Employment'!JR31*VLOOKUP('Equation 4 Type II FTE'!$B31,'Equation 3 FTE Conversion'!$B$10:$E$32,4,FALSE)</f>
        <v>0.49783982637004887</v>
      </c>
      <c r="JS31" s="25">
        <f>'RIMS II Type II Employment'!JS31*VLOOKUP('Equation 4 Type II FTE'!$B31,'Equation 3 FTE Conversion'!$B$10:$E$32,4,FALSE)</f>
        <v>0.26520599565925124</v>
      </c>
      <c r="JT31" s="25">
        <f>'RIMS II Type II Employment'!JT31*VLOOKUP('Equation 4 Type II FTE'!$B31,'Equation 3 FTE Conversion'!$B$10:$E$32,4,FALSE)</f>
        <v>0.29932105263157899</v>
      </c>
      <c r="JU31" s="25">
        <f>'RIMS II Type II Employment'!JU31*VLOOKUP('Equation 4 Type II FTE'!$B31,'Equation 3 FTE Conversion'!$B$10:$E$32,4,FALSE)</f>
        <v>0.23109093868692351</v>
      </c>
      <c r="JV31" s="25">
        <f>'RIMS II Type II Employment'!JV31*VLOOKUP('Equation 4 Type II FTE'!$B31,'Equation 3 FTE Conversion'!$B$10:$E$32,4,FALSE)</f>
        <v>0.20434747693977212</v>
      </c>
      <c r="JW31" s="25">
        <f>'RIMS II Type II Employment'!JW31*VLOOKUP('Equation 4 Type II FTE'!$B31,'Equation 3 FTE Conversion'!$B$10:$E$32,4,FALSE)</f>
        <v>0.19311865165491049</v>
      </c>
      <c r="JX31" s="25">
        <f>'RIMS II Type II Employment'!JX31*VLOOKUP('Equation 4 Type II FTE'!$B31,'Equation 3 FTE Conversion'!$B$10:$E$32,4,FALSE)</f>
        <v>0.19363294899620184</v>
      </c>
      <c r="JY31" s="25">
        <f>'RIMS II Type II Employment'!JY31*VLOOKUP('Equation 4 Type II FTE'!$B31,'Equation 3 FTE Conversion'!$B$10:$E$32,4,FALSE)</f>
        <v>0.23323384427563756</v>
      </c>
      <c r="JZ31" s="25">
        <f>'RIMS II Type II Employment'!JZ31*VLOOKUP('Equation 4 Type II FTE'!$B31,'Equation 3 FTE Conversion'!$B$10:$E$32,4,FALSE)</f>
        <v>0.20889043678784591</v>
      </c>
      <c r="KA31" s="25">
        <f>'RIMS II Type II Employment'!KA31*VLOOKUP('Equation 4 Type II FTE'!$B31,'Equation 3 FTE Conversion'!$B$10:$E$32,4,FALSE)</f>
        <v>0.10585953608247423</v>
      </c>
      <c r="KB31" s="25">
        <f>'RIMS II Type II Employment'!KB31*VLOOKUP('Equation 4 Type II FTE'!$B31,'Equation 3 FTE Conversion'!$B$10:$E$32,4,FALSE)</f>
        <v>0.34912217851329358</v>
      </c>
      <c r="KC31" s="25">
        <f>'RIMS II Type II Employment'!KC31*VLOOKUP('Equation 4 Type II FTE'!$B31,'Equation 3 FTE Conversion'!$B$10:$E$32,4,FALSE)</f>
        <v>0.26152019804666304</v>
      </c>
      <c r="KD31" s="25">
        <f>'RIMS II Type II Employment'!KD31*VLOOKUP('Equation 4 Type II FTE'!$B31,'Equation 3 FTE Conversion'!$B$10:$E$32,4,FALSE)</f>
        <v>0.19740446283233859</v>
      </c>
      <c r="KE31" s="25">
        <f>'RIMS II Type II Employment'!KE31*VLOOKUP('Equation 4 Type II FTE'!$B31,'Equation 3 FTE Conversion'!$B$10:$E$32,4,FALSE)</f>
        <v>0.23631962832338579</v>
      </c>
      <c r="KF31" s="25">
        <f>'RIMS II Type II Employment'!KF31*VLOOKUP('Equation 4 Type II FTE'!$B31,'Equation 3 FTE Conversion'!$B$10:$E$32,4,FALSE)</f>
        <v>0.22526223548562127</v>
      </c>
      <c r="KG31" s="25">
        <f>'RIMS II Type II Employment'!KG31*VLOOKUP('Equation 4 Type II FTE'!$B31,'Equation 3 FTE Conversion'!$B$10:$E$32,4,FALSE)</f>
        <v>0.24609127780792189</v>
      </c>
      <c r="KH31" s="25">
        <f>'RIMS II Type II Employment'!KH31*VLOOKUP('Equation 4 Type II FTE'!$B31,'Equation 3 FTE Conversion'!$B$10:$E$32,4,FALSE)</f>
        <v>0.2177192078133478</v>
      </c>
      <c r="KI31" s="25">
        <f>'RIMS II Type II Employment'!KI31*VLOOKUP('Equation 4 Type II FTE'!$B31,'Equation 3 FTE Conversion'!$B$10:$E$32,4,FALSE)</f>
        <v>0.2266336950623983</v>
      </c>
      <c r="KJ31" s="25">
        <f>'RIMS II Type II Employment'!KJ31*VLOOKUP('Equation 4 Type II FTE'!$B31,'Equation 3 FTE Conversion'!$B$10:$E$32,4,FALSE)</f>
        <v>0.28663505154639174</v>
      </c>
      <c r="KK31" s="25">
        <f>'RIMS II Type II Employment'!KK31*VLOOKUP('Equation 4 Type II FTE'!$B31,'Equation 3 FTE Conversion'!$B$10:$E$32,4,FALSE)</f>
        <v>0.2189192349430277</v>
      </c>
      <c r="KL31" s="25">
        <f>'RIMS II Type II Employment'!KL31*VLOOKUP('Equation 4 Type II FTE'!$B31,'Equation 3 FTE Conversion'!$B$10:$E$32,4,FALSE)</f>
        <v>0.43723845632121544</v>
      </c>
      <c r="KM31" s="25">
        <f>'RIMS II Type II Employment'!KM31*VLOOKUP('Equation 4 Type II FTE'!$B31,'Equation 3 FTE Conversion'!$B$10:$E$32,4,FALSE)</f>
        <v>0.34835073250135651</v>
      </c>
      <c r="KN31" s="25">
        <f>'RIMS II Type II Employment'!KN31*VLOOKUP('Equation 4 Type II FTE'!$B31,'Equation 3 FTE Conversion'!$B$10:$E$32,4,FALSE)</f>
        <v>0.26803463103635378</v>
      </c>
      <c r="KO31" s="25">
        <f>'RIMS II Type II Employment'!KO31*VLOOKUP('Equation 4 Type II FTE'!$B31,'Equation 3 FTE Conversion'!$B$10:$E$32,4,FALSE)</f>
        <v>0.22389077590884426</v>
      </c>
      <c r="KP31" s="25">
        <f>'RIMS II Type II Employment'!KP31*VLOOKUP('Equation 4 Type II FTE'!$B31,'Equation 3 FTE Conversion'!$B$10:$E$32,4,FALSE)</f>
        <v>0.21360482908301684</v>
      </c>
      <c r="KQ31" s="25">
        <f>'RIMS II Type II Employment'!KQ31*VLOOKUP('Equation 4 Type II FTE'!$B31,'Equation 3 FTE Conversion'!$B$10:$E$32,4,FALSE)</f>
        <v>0.36703686923494305</v>
      </c>
      <c r="KR31" s="25">
        <f>'RIMS II Type II Employment'!KR31*VLOOKUP('Equation 4 Type II FTE'!$B31,'Equation 3 FTE Conversion'!$B$10:$E$32,4,FALSE)</f>
        <v>0.14074603906673902</v>
      </c>
      <c r="KS31" s="25">
        <f>'RIMS II Type II Employment'!KS31*VLOOKUP('Equation 4 Type II FTE'!$B31,'Equation 3 FTE Conversion'!$B$10:$E$32,4,FALSE)</f>
        <v>0.48343950081389037</v>
      </c>
      <c r="KT31" s="25">
        <f>'RIMS II Type II Employment'!KT31*VLOOKUP('Equation 4 Type II FTE'!$B31,'Equation 3 FTE Conversion'!$B$10:$E$32,4,FALSE)</f>
        <v>0.36309392295170917</v>
      </c>
      <c r="KU31" s="25">
        <f>'RIMS II Type II Employment'!KU31*VLOOKUP('Equation 4 Type II FTE'!$B31,'Equation 3 FTE Conversion'!$B$10:$E$32,4,FALSE)</f>
        <v>0.30172110689093867</v>
      </c>
      <c r="KV31" s="25">
        <f>'RIMS II Type II Employment'!KV31*VLOOKUP('Equation 4 Type II FTE'!$B31,'Equation 3 FTE Conversion'!$B$10:$E$32,4,FALSE)</f>
        <v>0.20160455778621814</v>
      </c>
      <c r="KW31" s="25">
        <f>'RIMS II Type II Employment'!KW31*VLOOKUP('Equation 4 Type II FTE'!$B31,'Equation 3 FTE Conversion'!$B$10:$E$32,4,FALSE)</f>
        <v>0.35692235485621271</v>
      </c>
      <c r="KX31" s="25">
        <f>'RIMS II Type II Employment'!KX31*VLOOKUP('Equation 4 Type II FTE'!$B31,'Equation 3 FTE Conversion'!$B$10:$E$32,4,FALSE)</f>
        <v>0.33540758274552362</v>
      </c>
      <c r="KY31" s="25">
        <f>'RIMS II Type II Employment'!KY31*VLOOKUP('Equation 4 Type II FTE'!$B31,'Equation 3 FTE Conversion'!$B$10:$E$32,4,FALSE)</f>
        <v>0.31312136462289747</v>
      </c>
      <c r="KZ31" s="25">
        <f>'RIMS II Type II Employment'!KZ31*VLOOKUP('Equation 4 Type II FTE'!$B31,'Equation 3 FTE Conversion'!$B$10:$E$32,4,FALSE)</f>
        <v>0.31320708084644605</v>
      </c>
      <c r="LA31" s="25">
        <f>'RIMS II Type II Employment'!LA31*VLOOKUP('Equation 4 Type II FTE'!$B31,'Equation 3 FTE Conversion'!$B$10:$E$32,4,FALSE)</f>
        <v>0.36617970699945745</v>
      </c>
      <c r="LB31" s="25">
        <f>'RIMS II Type II Employment'!LB31*VLOOKUP('Equation 4 Type II FTE'!$B31,'Equation 3 FTE Conversion'!$B$10:$E$32,4,FALSE)</f>
        <v>0.32837885241454151</v>
      </c>
      <c r="LC31" s="25">
        <f>'RIMS II Type II Employment'!LC31*VLOOKUP('Equation 4 Type II FTE'!$B31,'Equation 3 FTE Conversion'!$B$10:$E$32,4,FALSE)</f>
        <v>0.34063627238198591</v>
      </c>
      <c r="LD31" s="25">
        <f>'RIMS II Type II Employment'!LD31*VLOOKUP('Equation 4 Type II FTE'!$B31,'Equation 3 FTE Conversion'!$B$10:$E$32,4,FALSE)</f>
        <v>0.51506878730330985</v>
      </c>
      <c r="LE31" s="25">
        <f>'RIMS II Type II Employment'!LE31*VLOOKUP('Equation 4 Type II FTE'!$B31,'Equation 3 FTE Conversion'!$B$10:$E$32,4,FALSE)</f>
        <v>0.33917909658166034</v>
      </c>
      <c r="LF31" s="25">
        <f>'RIMS II Type II Employment'!LF31*VLOOKUP('Equation 4 Type II FTE'!$B31,'Equation 3 FTE Conversion'!$B$10:$E$32,4,FALSE)</f>
        <v>0.2623773602821487</v>
      </c>
      <c r="LG31" s="25">
        <f>'RIMS II Type II Employment'!LG31*VLOOKUP('Equation 4 Type II FTE'!$B31,'Equation 3 FTE Conversion'!$B$10:$E$32,4,FALSE)</f>
        <v>0.35357942213781879</v>
      </c>
      <c r="LH31" s="25">
        <f>'RIMS II Type II Employment'!LH31*VLOOKUP('Equation 4 Type II FTE'!$B31,'Equation 3 FTE Conversion'!$B$10:$E$32,4,FALSE)</f>
        <v>0.53598354584915897</v>
      </c>
      <c r="LI31" s="25">
        <f>'RIMS II Type II Employment'!LI31*VLOOKUP('Equation 4 Type II FTE'!$B31,'Equation 3 FTE Conversion'!$B$10:$E$32,4,FALSE)</f>
        <v>0.34449350244167121</v>
      </c>
      <c r="LJ31" s="25">
        <f>'RIMS II Type II Employment'!LJ31*VLOOKUP('Equation 4 Type II FTE'!$B31,'Equation 3 FTE Conversion'!$B$10:$E$32,4,FALSE)</f>
        <v>0.25886299511665761</v>
      </c>
      <c r="LK31" s="25">
        <f>'RIMS II Type II Employment'!LK31*VLOOKUP('Equation 4 Type II FTE'!$B31,'Equation 3 FTE Conversion'!$B$10:$E$32,4,FALSE)</f>
        <v>0.33335039338035816</v>
      </c>
      <c r="LL31" s="25">
        <f>'RIMS II Type II Employment'!LL31*VLOOKUP('Equation 4 Type II FTE'!$B31,'Equation 3 FTE Conversion'!$B$10:$E$32,4,FALSE)</f>
        <v>0.37260842376559955</v>
      </c>
      <c r="LM31" s="25">
        <f>'RIMS II Type II Employment'!LM31*VLOOKUP('Equation 4 Type II FTE'!$B31,'Equation 3 FTE Conversion'!$B$10:$E$32,4,FALSE)</f>
        <v>0.33275037981551819</v>
      </c>
      <c r="LN31" s="25">
        <f>'RIMS II Type II Employment'!LN31*VLOOKUP('Equation 4 Type II FTE'!$B31,'Equation 3 FTE Conversion'!$B$10:$E$32,4,FALSE)</f>
        <v>0.40029476397178515</v>
      </c>
      <c r="LO31" s="25">
        <f>'RIMS II Type II Employment'!LO31*VLOOKUP('Equation 4 Type II FTE'!$B31,'Equation 3 FTE Conversion'!$B$10:$E$32,4,FALSE)</f>
        <v>0.34792215138361365</v>
      </c>
      <c r="LP31" s="25">
        <f>'RIMS II Type II Employment'!LP31*VLOOKUP('Equation 4 Type II FTE'!$B31,'Equation 3 FTE Conversion'!$B$10:$E$32,4,FALSE)</f>
        <v>0.36626542322300598</v>
      </c>
      <c r="LQ31" s="25">
        <f>'RIMS II Type II Employment'!LQ31*VLOOKUP('Equation 4 Type II FTE'!$B31,'Equation 3 FTE Conversion'!$B$10:$E$32,4,FALSE)</f>
        <v>0.29443522788931092</v>
      </c>
      <c r="LR31" s="25">
        <f>'RIMS II Type II Employment'!LR31*VLOOKUP('Equation 4 Type II FTE'!$B31,'Equation 3 FTE Conversion'!$B$10:$E$32,4,FALSE)</f>
        <v>0.37183697775366253</v>
      </c>
      <c r="LS31" s="25">
        <f>'RIMS II Type II Employment'!LS31*VLOOKUP('Equation 4 Type II FTE'!$B31,'Equation 3 FTE Conversion'!$B$10:$E$32,4,FALSE)</f>
        <v>0.31414995930548023</v>
      </c>
      <c r="LT31" s="25">
        <f>'RIMS II Type II Employment'!LT31*VLOOKUP('Equation 4 Type II FTE'!$B31,'Equation 3 FTE Conversion'!$B$10:$E$32,4,FALSE)</f>
        <v>0.29049228160607704</v>
      </c>
      <c r="LU31" s="25">
        <f>'RIMS II Type II Employment'!LU31*VLOOKUP('Equation 4 Type II FTE'!$B31,'Equation 3 FTE Conversion'!$B$10:$E$32,4,FALSE)</f>
        <v>0.32529306836679328</v>
      </c>
      <c r="LV31" s="25">
        <f>'RIMS II Type II Employment'!LV31*VLOOKUP('Equation 4 Type II FTE'!$B31,'Equation 3 FTE Conversion'!$B$10:$E$32,4,FALSE)</f>
        <v>0.30060679598480738</v>
      </c>
      <c r="LW31" s="25">
        <f>'RIMS II Type II Employment'!LW31*VLOOKUP('Equation 4 Type II FTE'!$B31,'Equation 3 FTE Conversion'!$B$10:$E$32,4,FALSE)</f>
        <v>0.32083582474226807</v>
      </c>
      <c r="LX31" s="25">
        <f>'RIMS II Type II Employment'!LX31*VLOOKUP('Equation 4 Type II FTE'!$B31,'Equation 3 FTE Conversion'!$B$10:$E$32,4,FALSE)</f>
        <v>0.37020836950623986</v>
      </c>
      <c r="LY31" s="25">
        <f>'RIMS II Type II Employment'!LY31*VLOOKUP('Equation 4 Type II FTE'!$B31,'Equation 3 FTE Conversion'!$B$10:$E$32,4,FALSE)</f>
        <v>0.35777951709169831</v>
      </c>
      <c r="LZ31" s="25">
        <f>'RIMS II Type II Employment'!LZ31*VLOOKUP('Equation 4 Type II FTE'!$B31,'Equation 3 FTE Conversion'!$B$10:$E$32,4,FALSE)</f>
        <v>0.28406356483993489</v>
      </c>
      <c r="MA31" s="25">
        <f>'RIMS II Type II Employment'!MA31*VLOOKUP('Equation 4 Type II FTE'!$B31,'Equation 3 FTE Conversion'!$B$10:$E$32,4,FALSE)</f>
        <v>0.230405208898535</v>
      </c>
      <c r="MB31" s="25">
        <f>'RIMS II Type II Employment'!MB31*VLOOKUP('Equation 4 Type II FTE'!$B31,'Equation 3 FTE Conversion'!$B$10:$E$32,4,FALSE)</f>
        <v>0.35546517905588715</v>
      </c>
      <c r="MC31" s="25">
        <f>'RIMS II Type II Employment'!MC31*VLOOKUP('Equation 4 Type II FTE'!$B31,'Equation 3 FTE Conversion'!$B$10:$E$32,4,FALSE)</f>
        <v>0.37140839663591974</v>
      </c>
      <c r="MD31" s="25">
        <f>'RIMS II Type II Employment'!MD31*VLOOKUP('Equation 4 Type II FTE'!$B31,'Equation 3 FTE Conversion'!$B$10:$E$32,4,FALSE)</f>
        <v>0.34835073250135651</v>
      </c>
      <c r="ME31" s="25">
        <f>'RIMS II Type II Employment'!ME31*VLOOKUP('Equation 4 Type II FTE'!$B31,'Equation 3 FTE Conversion'!$B$10:$E$32,4,FALSE)</f>
        <v>0.38940880358111774</v>
      </c>
      <c r="MF31" s="25">
        <f>'RIMS II Type II Employment'!MF31*VLOOKUP('Equation 4 Type II FTE'!$B31,'Equation 3 FTE Conversion'!$B$10:$E$32,4,FALSE)</f>
        <v>0.37466561313076507</v>
      </c>
      <c r="MG31" s="25">
        <f>'RIMS II Type II Employment'!MG31*VLOOKUP('Equation 4 Type II FTE'!$B31,'Equation 3 FTE Conversion'!$B$10:$E$32,4,FALSE)</f>
        <v>0.34646497558328815</v>
      </c>
      <c r="MH31" s="25">
        <f>'RIMS II Type II Employment'!MH31*VLOOKUP('Equation 4 Type II FTE'!$B31,'Equation 3 FTE Conversion'!$B$10:$E$32,4,FALSE)</f>
        <v>0.40903781877373852</v>
      </c>
      <c r="MI31" s="25">
        <f>'RIMS II Type II Employment'!MI31*VLOOKUP('Equation 4 Type II FTE'!$B31,'Equation 3 FTE Conversion'!$B$10:$E$32,4,FALSE)</f>
        <v>0.32237871676614216</v>
      </c>
      <c r="MJ31" s="25">
        <f>'RIMS II Type II Employment'!MJ31*VLOOKUP('Equation 4 Type II FTE'!$B31,'Equation 3 FTE Conversion'!$B$10:$E$32,4,FALSE)</f>
        <v>0.28612075420510036</v>
      </c>
      <c r="MK31" s="25">
        <f>'RIMS II Type II Employment'!MK31*VLOOKUP('Equation 4 Type II FTE'!$B31,'Equation 3 FTE Conversion'!$B$10:$E$32,4,FALSE)</f>
        <v>0.35803666576234405</v>
      </c>
      <c r="ML31" s="25">
        <f>'RIMS II Type II Employment'!ML31*VLOOKUP('Equation 4 Type II FTE'!$B31,'Equation 3 FTE Conversion'!$B$10:$E$32,4,FALSE)</f>
        <v>0.39172314161692895</v>
      </c>
      <c r="MM31" s="25">
        <f>'RIMS II Type II Employment'!MM31*VLOOKUP('Equation 4 Type II FTE'!$B31,'Equation 3 FTE Conversion'!$B$10:$E$32,4,FALSE)</f>
        <v>0.24771988605534453</v>
      </c>
      <c r="MN31" s="25">
        <f>'RIMS II Type II Employment'!MN31*VLOOKUP('Equation 4 Type II FTE'!$B31,'Equation 3 FTE Conversion'!$B$10:$E$32,4,FALSE)</f>
        <v>0.2756633749321758</v>
      </c>
      <c r="MO31" s="25">
        <f>'RIMS II Type II Employment'!MO31*VLOOKUP('Equation 4 Type II FTE'!$B31,'Equation 3 FTE Conversion'!$B$10:$E$32,4,FALSE)</f>
        <v>0.23863396635919695</v>
      </c>
      <c r="MP31" s="25">
        <f>'RIMS II Type II Employment'!MP31*VLOOKUP('Equation 4 Type II FTE'!$B31,'Equation 3 FTE Conversion'!$B$10:$E$32,4,FALSE)</f>
        <v>0.23631962832338579</v>
      </c>
      <c r="MQ31" s="25">
        <f>'RIMS II Type II Employment'!MQ31*VLOOKUP('Equation 4 Type II FTE'!$B31,'Equation 3 FTE Conversion'!$B$10:$E$32,4,FALSE)</f>
        <v>0.25320572436245253</v>
      </c>
      <c r="MR31" s="25">
        <f>'RIMS II Type II Employment'!MR31*VLOOKUP('Equation 4 Type II FTE'!$B31,'Equation 3 FTE Conversion'!$B$10:$E$32,4,FALSE)</f>
        <v>0.32186441942485078</v>
      </c>
      <c r="MS31" s="25">
        <f>'RIMS II Type II Employment'!MS31*VLOOKUP('Equation 4 Type II FTE'!$B31,'Equation 3 FTE Conversion'!$B$10:$E$32,4,FALSE)</f>
        <v>0.27600623982637007</v>
      </c>
      <c r="MT31" s="25">
        <f>'RIMS II Type II Employment'!MT31*VLOOKUP('Equation 4 Type II FTE'!$B31,'Equation 3 FTE Conversion'!$B$10:$E$32,4,FALSE)</f>
        <v>0.30832125610417799</v>
      </c>
      <c r="MU31" s="25">
        <f>'RIMS II Type II Employment'!MU31*VLOOKUP('Equation 4 Type II FTE'!$B31,'Equation 3 FTE Conversion'!$B$10:$E$32,4,FALSE)</f>
        <v>0.28817794357026588</v>
      </c>
      <c r="MV31" s="25">
        <f>'RIMS II Type II Employment'!MV31*VLOOKUP('Equation 4 Type II FTE'!$B31,'Equation 3 FTE Conversion'!$B$10:$E$32,4,FALSE)</f>
        <v>0.34115056972327729</v>
      </c>
      <c r="MW31" s="25">
        <f>'RIMS II Type II Employment'!MW31*VLOOKUP('Equation 4 Type II FTE'!$B31,'Equation 3 FTE Conversion'!$B$10:$E$32,4,FALSE)</f>
        <v>8.5615935567010322</v>
      </c>
      <c r="MX31" s="25">
        <f>'RIMS II Type II Employment'!MX31*VLOOKUP('Equation 4 Type II FTE'!$B31,'Equation 3 FTE Conversion'!$B$10:$E$32,4,FALSE)</f>
        <v>6.0876519126424311</v>
      </c>
      <c r="MY31" s="25">
        <f>'RIMS II Type II Employment'!MY31*VLOOKUP('Equation 4 Type II FTE'!$B31,'Equation 3 FTE Conversion'!$B$10:$E$32,4,FALSE)</f>
        <v>5.5179818909386871</v>
      </c>
      <c r="MZ31" s="25">
        <f>'RIMS II Type II Employment'!MZ31*VLOOKUP('Equation 4 Type II FTE'!$B31,'Equation 3 FTE Conversion'!$B$10:$E$32,4,FALSE)</f>
        <v>7.390967091698319</v>
      </c>
      <c r="NA31" s="25">
        <f>'RIMS II Type II Employment'!NA31*VLOOKUP('Equation 4 Type II FTE'!$B31,'Equation 3 FTE Conversion'!$B$10:$E$32,4,FALSE)</f>
        <v>22.537452373846989</v>
      </c>
      <c r="NB31" s="25">
        <f>'RIMS II Type II Employment'!NB31*VLOOKUP('Equation 4 Type II FTE'!$B31,'Equation 3 FTE Conversion'!$B$10:$E$32,4,FALSE)</f>
        <v>9.8169933667932714</v>
      </c>
      <c r="NC31" s="25">
        <f>'RIMS II Type II Employment'!NC31*VLOOKUP('Equation 4 Type II FTE'!$B31,'Equation 3 FTE Conversion'!$B$10:$E$32,4,FALSE)</f>
        <v>12.523311692892026</v>
      </c>
      <c r="ND31" s="25">
        <f>'RIMS II Type II Employment'!ND31*VLOOKUP('Equation 4 Type II FTE'!$B31,'Equation 3 FTE Conversion'!$B$10:$E$32,4,FALSE)</f>
        <v>15.929074403147045</v>
      </c>
      <c r="NE31" s="25">
        <f>'RIMS II Type II Employment'!NE31*VLOOKUP('Equation 4 Type II FTE'!$B31,'Equation 3 FTE Conversion'!$B$10:$E$32,4,FALSE)</f>
        <v>3.2214728296256108</v>
      </c>
      <c r="NF31" s="25">
        <f>'RIMS II Type II Employment'!NF31*VLOOKUP('Equation 4 Type II FTE'!$B31,'Equation 3 FTE Conversion'!$B$10:$E$32,4,FALSE)</f>
        <v>7.090360295713511</v>
      </c>
      <c r="NG31" s="332">
        <f>'RIMS II Type II Employment'!NG31*VLOOKUP('Equation 4 Type II FTE'!$B31,'Equation 3 FTE Conversion'!$B$10:$E$32,4,FALSE)</f>
        <v>9.5359298697775365</v>
      </c>
      <c r="NH31" s="378">
        <f>'RIMS II Type II Employment'!NH31*VLOOKUP('Equation 4 Type II FTE'!$B31,'Equation 3 FTE Conversion'!$B$10:$E$32,4,FALSE)</f>
        <v>0.4968112316874661</v>
      </c>
      <c r="NI31" s="332">
        <f>'RIMS II Type II Employment'!NI31*VLOOKUP('Equation 4 Type II FTE'!$B31,'Equation 3 FTE Conversion'!$B$10:$E$32,4,FALSE)</f>
        <v>2.669546066196419</v>
      </c>
      <c r="NJ31" s="334">
        <f>'RIMS II Type II Employment'!NJ31*VLOOKUP('Equation 4 Type II FTE'!$B31,'Equation 3 FTE Conversion'!$B$10:$E$32,4,FALSE)</f>
        <v>0.46878202658708634</v>
      </c>
    </row>
    <row r="32" spans="2:374" ht="14.5" thickBot="1" x14ac:dyDescent="0.35">
      <c r="B32" s="84" t="s">
        <v>524</v>
      </c>
      <c r="C32" s="60">
        <f>'RIMS II Type II Employment'!C32*VLOOKUP("Households3",'Equation 3 FTE Conversion'!$B$10:$E$32,4,FALSE)</f>
        <v>3.4427001977419151E-2</v>
      </c>
      <c r="D32" s="60">
        <f>'RIMS II Type II Employment'!D32*VLOOKUP("Households3",'Equation 3 FTE Conversion'!$B$10:$E$32,4,FALSE)</f>
        <v>4.0629255597371947E-2</v>
      </c>
      <c r="E32" s="60">
        <f>'RIMS II Type II Employment'!E32*VLOOKUP("Households3",'Equation 3 FTE Conversion'!$B$10:$E$32,4,FALSE)</f>
        <v>4.1528132933596987E-2</v>
      </c>
      <c r="F32" s="60">
        <f>'RIMS II Type II Employment'!F32*VLOOKUP("Households3",'Equation 3 FTE Conversion'!$B$10:$E$32,4,FALSE)</f>
        <v>5.6359608981310205E-2</v>
      </c>
      <c r="G32" s="60">
        <f>'RIMS II Type II Employment'!G32*VLOOKUP("Households3",'Equation 3 FTE Conversion'!$B$10:$E$32,4,FALSE)</f>
        <v>4.008992919563692E-2</v>
      </c>
      <c r="H32" s="60">
        <f>'RIMS II Type II Employment'!H32*VLOOKUP("Households3",'Equation 3 FTE Conversion'!$B$10:$E$32,4,FALSE)</f>
        <v>3.3078685973081584E-2</v>
      </c>
      <c r="I32" s="60">
        <f>'RIMS II Type II Employment'!I32*VLOOKUP("Households3",'Equation 3 FTE Conversion'!$B$10:$E$32,4,FALSE)</f>
        <v>2.7415758754863812E-2</v>
      </c>
      <c r="J32" s="60">
        <f>'RIMS II Type II Employment'!J32*VLOOKUP("Households3",'Equation 3 FTE Conversion'!$B$10:$E$32,4,FALSE)</f>
        <v>3.2629247304969064E-2</v>
      </c>
      <c r="K32" s="60">
        <f>'RIMS II Type II Employment'!K32*VLOOKUP("Households3",'Equation 3 FTE Conversion'!$B$10:$E$32,4,FALSE)</f>
        <v>2.8134860623843849E-2</v>
      </c>
      <c r="L32" s="60">
        <f>'RIMS II Type II Employment'!L32*VLOOKUP("Households3",'Equation 3 FTE Conversion'!$B$10:$E$32,4,FALSE)</f>
        <v>5.7438261784780252E-2</v>
      </c>
      <c r="M32" s="60">
        <f>'RIMS II Type II Employment'!M32*VLOOKUP("Households3",'Equation 3 FTE Conversion'!$B$10:$E$32,4,FALSE)</f>
        <v>3.3618012374816611E-2</v>
      </c>
      <c r="N32" s="60">
        <f>'RIMS II Type II Employment'!N32*VLOOKUP("Households3",'Equation 3 FTE Conversion'!$B$10:$E$32,4,FALSE)</f>
        <v>6.6696698347898195E-2</v>
      </c>
      <c r="O32" s="60">
        <f>'RIMS II Type II Employment'!O32*VLOOKUP("Households3",'Equation 3 FTE Conversion'!$B$10:$E$32,4,FALSE)</f>
        <v>3.4157338776551638E-2</v>
      </c>
      <c r="P32" s="60">
        <f>'RIMS II Type II Employment'!P32*VLOOKUP("Households3",'Equation 3 FTE Conversion'!$B$10:$E$32,4,FALSE)</f>
        <v>2.4988789947056195E-2</v>
      </c>
      <c r="Q32" s="60">
        <f>'RIMS II Type II Employment'!Q32*VLOOKUP("Households3",'Equation 3 FTE Conversion'!$B$10:$E$32,4,FALSE)</f>
        <v>0</v>
      </c>
      <c r="R32" s="60">
        <f>'RIMS II Type II Employment'!R32*VLOOKUP("Households3",'Equation 3 FTE Conversion'!$B$10:$E$32,4,FALSE)</f>
        <v>2.4988789947056195E-2</v>
      </c>
      <c r="S32" s="60">
        <f>'RIMS II Type II Employment'!S32*VLOOKUP("Households3",'Equation 3 FTE Conversion'!$B$10:$E$32,4,FALSE)</f>
        <v>2.9303401160936403E-2</v>
      </c>
      <c r="T32" s="60">
        <f>'RIMS II Type II Employment'!T32*VLOOKUP("Households3",'Equation 3 FTE Conversion'!$B$10:$E$32,4,FALSE)</f>
        <v>3.0202278497161446E-2</v>
      </c>
      <c r="U32" s="60">
        <f>'RIMS II Type II Employment'!U32*VLOOKUP("Households3",'Equation 3 FTE Conversion'!$B$10:$E$32,4,FALSE)</f>
        <v>3.7303409453339292E-2</v>
      </c>
      <c r="V32" s="60">
        <f>'RIMS II Type II Employment'!V32*VLOOKUP("Households3",'Equation 3 FTE Conversion'!$B$10:$E$32,4,FALSE)</f>
        <v>4.2247234802577027E-2</v>
      </c>
      <c r="W32" s="60">
        <f>'RIMS II Type II Employment'!W32*VLOOKUP("Households3",'Equation 3 FTE Conversion'!$B$10:$E$32,4,FALSE)</f>
        <v>2.4809014479811188E-2</v>
      </c>
      <c r="X32" s="60">
        <f>'RIMS II Type II Employment'!X32*VLOOKUP("Households3",'Equation 3 FTE Conversion'!$B$10:$E$32,4,FALSE)</f>
        <v>2.4449463545321171E-2</v>
      </c>
      <c r="Y32" s="60">
        <f>'RIMS II Type II Employment'!Y32*VLOOKUP("Households3",'Equation 3 FTE Conversion'!$B$10:$E$32,4,FALSE)</f>
        <v>2.6337105951393762E-2</v>
      </c>
      <c r="Z32" s="60">
        <f>'RIMS II Type II Employment'!Z32*VLOOKUP("Households3",'Equation 3 FTE Conversion'!$B$10:$E$32,4,FALSE)</f>
        <v>6.2471974867640501E-2</v>
      </c>
      <c r="AA32" s="60">
        <f>'RIMS II Type II Employment'!AA32*VLOOKUP("Households3",'Equation 3 FTE Conversion'!$B$10:$E$32,4,FALSE)</f>
        <v>4.1977571601709507E-2</v>
      </c>
      <c r="AB32" s="60">
        <f>'RIMS II Type II Employment'!AB32*VLOOKUP("Households3",'Equation 3 FTE Conversion'!$B$10:$E$32,4,FALSE)</f>
        <v>5.8966353256362833E-2</v>
      </c>
      <c r="AC32" s="60">
        <f>'RIMS II Type II Employment'!AC32*VLOOKUP("Households3",'Equation 3 FTE Conversion'!$B$10:$E$32,4,FALSE)</f>
        <v>4.080903106461696E-2</v>
      </c>
      <c r="AD32" s="60">
        <f>'RIMS II Type II Employment'!AD32*VLOOKUP("Households3",'Equation 3 FTE Conversion'!$B$10:$E$32,4,FALSE)</f>
        <v>3.0292166230783953E-2</v>
      </c>
      <c r="AE32" s="60">
        <f>'RIMS II Type II Employment'!AE32*VLOOKUP("Households3",'Equation 3 FTE Conversion'!$B$10:$E$32,4,FALSE)</f>
        <v>2.9932615296293937E-2</v>
      </c>
      <c r="AF32" s="60">
        <f>'RIMS II Type II Employment'!AF32*VLOOKUP("Households3",'Equation 3 FTE Conversion'!$B$10:$E$32,4,FALSE)</f>
        <v>3.3348349173949098E-2</v>
      </c>
      <c r="AG32" s="60">
        <f>'RIMS II Type II Employment'!AG32*VLOOKUP("Households3",'Equation 3 FTE Conversion'!$B$10:$E$32,4,FALSE)</f>
        <v>3.2359584104101551E-2</v>
      </c>
      <c r="AH32" s="60">
        <f>'RIMS II Type II Employment'!AH32*VLOOKUP("Households3",'Equation 3 FTE Conversion'!$B$10:$E$32,4,FALSE)</f>
        <v>3.7393297186961792E-2</v>
      </c>
      <c r="AI32" s="60">
        <f>'RIMS II Type II Employment'!AI32*VLOOKUP("Households3",'Equation 3 FTE Conversion'!$B$10:$E$32,4,FALSE)</f>
        <v>3.2719135038591571E-2</v>
      </c>
      <c r="AJ32" s="60">
        <f>'RIMS II Type II Employment'!AJ32*VLOOKUP("Households3",'Equation 3 FTE Conversion'!$B$10:$E$32,4,FALSE)</f>
        <v>2.8224748357466349E-2</v>
      </c>
      <c r="AK32" s="60">
        <f>'RIMS II Type II Employment'!AK32*VLOOKUP("Households3",'Equation 3 FTE Conversion'!$B$10:$E$32,4,FALSE)</f>
        <v>3.5505654780889198E-2</v>
      </c>
      <c r="AL32" s="60">
        <f>'RIMS II Type II Employment'!AL32*VLOOKUP("Households3",'Equation 3 FTE Conversion'!$B$10:$E$32,4,FALSE)</f>
        <v>3.5235991580021685E-2</v>
      </c>
      <c r="AM32" s="60">
        <f>'RIMS II Type II Employment'!AM32*VLOOKUP("Households3",'Equation 3 FTE Conversion'!$B$10:$E$32,4,FALSE)</f>
        <v>3.8831500924921859E-2</v>
      </c>
      <c r="AN32" s="60">
        <f>'RIMS II Type II Employment'!AN32*VLOOKUP("Households3",'Equation 3 FTE Conversion'!$B$10:$E$32,4,FALSE)</f>
        <v>2.4988789947056195E-2</v>
      </c>
      <c r="AO32" s="60">
        <f>'RIMS II Type II Employment'!AO32*VLOOKUP("Households3",'Equation 3 FTE Conversion'!$B$10:$E$32,4,FALSE)</f>
        <v>2.1932607003891054E-2</v>
      </c>
      <c r="AP32" s="60">
        <f>'RIMS II Type II Employment'!AP32*VLOOKUP("Households3",'Equation 3 FTE Conversion'!$B$10:$E$32,4,FALSE)</f>
        <v>3.8471949990431839E-2</v>
      </c>
      <c r="AQ32" s="60">
        <f>'RIMS II Type II Employment'!AQ32*VLOOKUP("Households3",'Equation 3 FTE Conversion'!$B$10:$E$32,4,FALSE)</f>
        <v>2.7146095553996302E-2</v>
      </c>
      <c r="AR32" s="60">
        <f>'RIMS II Type II Employment'!AR32*VLOOKUP("Households3",'Equation 3 FTE Conversion'!$B$10:$E$32,4,FALSE)</f>
        <v>3.0292166230783953E-2</v>
      </c>
      <c r="AS32" s="60">
        <f>'RIMS II Type II Employment'!AS32*VLOOKUP("Households3",'Equation 3 FTE Conversion'!$B$10:$E$32,4,FALSE)</f>
        <v>2.8494411558333866E-2</v>
      </c>
      <c r="AT32" s="60">
        <f>'RIMS II Type II Employment'!AT32*VLOOKUP("Households3",'Equation 3 FTE Conversion'!$B$10:$E$32,4,FALSE)</f>
        <v>2.6786544619506282E-2</v>
      </c>
      <c r="AU32" s="60">
        <f>'RIMS II Type II Employment'!AU32*VLOOKUP("Households3",'Equation 3 FTE Conversion'!$B$10:$E$32,4,FALSE)</f>
        <v>2.4539351278943678E-2</v>
      </c>
      <c r="AV32" s="60">
        <f>'RIMS II Type II Employment'!AV32*VLOOKUP("Households3",'Equation 3 FTE Conversion'!$B$10:$E$32,4,FALSE)</f>
        <v>2.9932615296293937E-2</v>
      </c>
      <c r="AW32" s="60">
        <f>'RIMS II Type II Employment'!AW32*VLOOKUP("Households3",'Equation 3 FTE Conversion'!$B$10:$E$32,4,FALSE)</f>
        <v>2.6337105951393762E-2</v>
      </c>
      <c r="AX32" s="60">
        <f>'RIMS II Type II Employment'!AX32*VLOOKUP("Households3",'Equation 3 FTE Conversion'!$B$10:$E$32,4,FALSE)</f>
        <v>2.6516881418638769E-2</v>
      </c>
      <c r="AY32" s="60">
        <f>'RIMS II Type II Employment'!AY32*VLOOKUP("Households3",'Equation 3 FTE Conversion'!$B$10:$E$32,4,FALSE)</f>
        <v>2.1573056069401034E-2</v>
      </c>
      <c r="AZ32" s="60">
        <f>'RIMS II Type II Employment'!AZ32*VLOOKUP("Households3",'Equation 3 FTE Conversion'!$B$10:$E$32,4,FALSE)</f>
        <v>2.3370810741851118E-2</v>
      </c>
      <c r="BA32" s="60">
        <f>'RIMS II Type II Employment'!BA32*VLOOKUP("Households3",'Equation 3 FTE Conversion'!$B$10:$E$32,4,FALSE)</f>
        <v>2.4629239012566181E-2</v>
      </c>
      <c r="BB32" s="60">
        <f>'RIMS II Type II Employment'!BB32*VLOOKUP("Households3",'Equation 3 FTE Conversion'!$B$10:$E$32,4,FALSE)</f>
        <v>3.2269696370479051E-2</v>
      </c>
      <c r="BC32" s="60">
        <f>'RIMS II Type II Employment'!BC32*VLOOKUP("Households3",'Equation 3 FTE Conversion'!$B$10:$E$32,4,FALSE)</f>
        <v>3.4606777444664158E-2</v>
      </c>
      <c r="BD32" s="60">
        <f>'RIMS II Type II Employment'!BD32*VLOOKUP("Households3",'Equation 3 FTE Conversion'!$B$10:$E$32,4,FALSE)</f>
        <v>2.4719126746188685E-2</v>
      </c>
      <c r="BE32" s="60">
        <f>'RIMS II Type II Employment'!BE32*VLOOKUP("Households3",'Equation 3 FTE Conversion'!$B$10:$E$32,4,FALSE)</f>
        <v>3.155059450149901E-2</v>
      </c>
      <c r="BF32" s="60">
        <f>'RIMS II Type II Employment'!BF32*VLOOKUP("Households3",'Equation 3 FTE Conversion'!$B$10:$E$32,4,FALSE)</f>
        <v>3.1011268099763987E-2</v>
      </c>
      <c r="BG32" s="60">
        <f>'RIMS II Type II Employment'!BG32*VLOOKUP("Households3",'Equation 3 FTE Conversion'!$B$10:$E$32,4,FALSE)</f>
        <v>3.8471949990431839E-2</v>
      </c>
      <c r="BH32" s="60">
        <f>'RIMS II Type II Employment'!BH32*VLOOKUP("Households3",'Equation 3 FTE Conversion'!$B$10:$E$32,4,FALSE)</f>
        <v>3.3707900108439111E-2</v>
      </c>
      <c r="BI32" s="60">
        <f>'RIMS II Type II Employment'!BI32*VLOOKUP("Households3",'Equation 3 FTE Conversion'!$B$10:$E$32,4,FALSE)</f>
        <v>3.8561837724054346E-2</v>
      </c>
      <c r="BJ32" s="60">
        <f>'RIMS II Type II Employment'!BJ32*VLOOKUP("Households3",'Equation 3 FTE Conversion'!$B$10:$E$32,4,FALSE)</f>
        <v>3.3887675575684124E-2</v>
      </c>
      <c r="BK32" s="60">
        <f>'RIMS II Type II Employment'!BK32*VLOOKUP("Households3",'Equation 3 FTE Conversion'!$B$10:$E$32,4,FALSE)</f>
        <v>3.0202278497161446E-2</v>
      </c>
      <c r="BL32" s="60">
        <f>'RIMS II Type II Employment'!BL32*VLOOKUP("Households3",'Equation 3 FTE Conversion'!$B$10:$E$32,4,FALSE)</f>
        <v>2.5618004082413728E-2</v>
      </c>
      <c r="BM32" s="60">
        <f>'RIMS II Type II Employment'!BM32*VLOOKUP("Households3",'Equation 3 FTE Conversion'!$B$10:$E$32,4,FALSE)</f>
        <v>3.0561829431651467E-2</v>
      </c>
      <c r="BN32" s="60">
        <f>'RIMS II Type II Employment'!BN32*VLOOKUP("Households3",'Equation 3 FTE Conversion'!$B$10:$E$32,4,FALSE)</f>
        <v>3.4337114243796645E-2</v>
      </c>
      <c r="BO32" s="60">
        <f>'RIMS II Type II Employment'!BO32*VLOOKUP("Households3",'Equation 3 FTE Conversion'!$B$10:$E$32,4,FALSE)</f>
        <v>4.9078702557887356E-2</v>
      </c>
      <c r="BP32" s="60">
        <f>'RIMS II Type II Employment'!BP32*VLOOKUP("Households3",'Equation 3 FTE Conversion'!$B$10:$E$32,4,FALSE)</f>
        <v>2.7146095553996302E-2</v>
      </c>
      <c r="BQ32" s="60">
        <f>'RIMS II Type II Employment'!BQ32*VLOOKUP("Households3",'Equation 3 FTE Conversion'!$B$10:$E$32,4,FALSE)</f>
        <v>3.3348349173949098E-2</v>
      </c>
      <c r="BR32" s="60">
        <f>'RIMS II Type II Employment'!BR32*VLOOKUP("Households3",'Equation 3 FTE Conversion'!$B$10:$E$32,4,FALSE)</f>
        <v>2.6786544619506282E-2</v>
      </c>
      <c r="BS32" s="60">
        <f>'RIMS II Type II Employment'!BS32*VLOOKUP("Households3",'Equation 3 FTE Conversion'!$B$10:$E$32,4,FALSE)</f>
        <v>3.146070676787651E-2</v>
      </c>
      <c r="BT32" s="60">
        <f>'RIMS II Type II Employment'!BT32*VLOOKUP("Households3",'Equation 3 FTE Conversion'!$B$10:$E$32,4,FALSE)</f>
        <v>3.4966328379154171E-2</v>
      </c>
      <c r="BU32" s="60">
        <f>'RIMS II Type II Employment'!BU32*VLOOKUP("Households3",'Equation 3 FTE Conversion'!$B$10:$E$32,4,FALSE)</f>
        <v>3.1011268099763987E-2</v>
      </c>
      <c r="BV32" s="60">
        <f>'RIMS II Type II Employment'!BV32*VLOOKUP("Households3",'Equation 3 FTE Conversion'!$B$10:$E$32,4,FALSE)</f>
        <v>3.155059450149901E-2</v>
      </c>
      <c r="BW32" s="60">
        <f>'RIMS II Type II Employment'!BW32*VLOOKUP("Households3",'Equation 3 FTE Conversion'!$B$10:$E$32,4,FALSE)</f>
        <v>3.5146103846399185E-2</v>
      </c>
      <c r="BX32" s="60">
        <f>'RIMS II Type II Employment'!BX32*VLOOKUP("Households3",'Equation 3 FTE Conversion'!$B$10:$E$32,4,FALSE)</f>
        <v>2.6067442750526252E-2</v>
      </c>
      <c r="BY32" s="60">
        <f>'RIMS II Type II Employment'!BY32*VLOOKUP("Households3",'Equation 3 FTE Conversion'!$B$10:$E$32,4,FALSE)</f>
        <v>2.5258453147923712E-2</v>
      </c>
      <c r="BZ32" s="60">
        <f>'RIMS II Type II Employment'!BZ32*VLOOKUP("Households3",'Equation 3 FTE Conversion'!$B$10:$E$32,4,FALSE)</f>
        <v>2.4809014479811188E-2</v>
      </c>
      <c r="CA32" s="60">
        <f>'RIMS II Type II Employment'!CA32*VLOOKUP("Households3",'Equation 3 FTE Conversion'!$B$10:$E$32,4,FALSE)</f>
        <v>3.6224756649869239E-2</v>
      </c>
      <c r="CB32" s="60">
        <f>'RIMS II Type II Employment'!CB32*VLOOKUP("Households3",'Equation 3 FTE Conversion'!$B$10:$E$32,4,FALSE)</f>
        <v>3.4606777444664158E-2</v>
      </c>
      <c r="CC32" s="60">
        <f>'RIMS II Type II Employment'!CC32*VLOOKUP("Households3",'Equation 3 FTE Conversion'!$B$10:$E$32,4,FALSE)</f>
        <v>3.2629247304969064E-2</v>
      </c>
      <c r="CD32" s="60">
        <f>'RIMS II Type II Employment'!CD32*VLOOKUP("Households3",'Equation 3 FTE Conversion'!$B$10:$E$32,4,FALSE)</f>
        <v>5.3752864706257578E-2</v>
      </c>
      <c r="CE32" s="60">
        <f>'RIMS II Type II Employment'!CE32*VLOOKUP("Households3",'Equation 3 FTE Conversion'!$B$10:$E$32,4,FALSE)</f>
        <v>3.9730378261146906E-2</v>
      </c>
      <c r="CF32" s="60">
        <f>'RIMS II Type II Employment'!CF32*VLOOKUP("Households3",'Equation 3 FTE Conversion'!$B$10:$E$32,4,FALSE)</f>
        <v>3.2809022772214071E-2</v>
      </c>
      <c r="CG32" s="60">
        <f>'RIMS II Type II Employment'!CG32*VLOOKUP("Households3",'Equation 3 FTE Conversion'!$B$10:$E$32,4,FALSE)</f>
        <v>3.0651717165273967E-2</v>
      </c>
      <c r="CH32" s="60">
        <f>'RIMS II Type II Employment'!CH32*VLOOKUP("Households3",'Equation 3 FTE Conversion'!$B$10:$E$32,4,FALSE)</f>
        <v>2.5438228615168718E-2</v>
      </c>
      <c r="CI32" s="60">
        <f>'RIMS II Type II Employment'!CI32*VLOOKUP("Households3",'Equation 3 FTE Conversion'!$B$10:$E$32,4,FALSE)</f>
        <v>3.1820257702366524E-2</v>
      </c>
      <c r="CJ32" s="60">
        <f>'RIMS II Type II Employment'!CJ32*VLOOKUP("Households3",'Equation 3 FTE Conversion'!$B$10:$E$32,4,FALSE)</f>
        <v>4.6382070549212222E-2</v>
      </c>
      <c r="CK32" s="60">
        <f>'RIMS II Type II Employment'!CK32*VLOOKUP("Households3",'Equation 3 FTE Conversion'!$B$10:$E$32,4,FALSE)</f>
        <v>5.5101180710595138E-2</v>
      </c>
      <c r="CL32" s="60">
        <f>'RIMS II Type II Employment'!CL32*VLOOKUP("Households3",'Equation 3 FTE Conversion'!$B$10:$E$32,4,FALSE)</f>
        <v>3.6853970785226765E-2</v>
      </c>
      <c r="CM32" s="60">
        <f>'RIMS II Type II Employment'!CM32*VLOOKUP("Households3",'Equation 3 FTE Conversion'!$B$10:$E$32,4,FALSE)</f>
        <v>3.8471949990431839E-2</v>
      </c>
      <c r="CN32" s="60">
        <f>'RIMS II Type II Employment'!CN32*VLOOKUP("Households3",'Equation 3 FTE Conversion'!$B$10:$E$32,4,FALSE)</f>
        <v>2.7865197422976336E-2</v>
      </c>
      <c r="CO32" s="60">
        <f>'RIMS II Type II Employment'!CO32*VLOOKUP("Households3",'Equation 3 FTE Conversion'!$B$10:$E$32,4,FALSE)</f>
        <v>3.0292166230783953E-2</v>
      </c>
      <c r="CP32" s="60">
        <f>'RIMS II Type II Employment'!CP32*VLOOKUP("Households3",'Equation 3 FTE Conversion'!$B$10:$E$32,4,FALSE)</f>
        <v>3.0202278497161446E-2</v>
      </c>
      <c r="CQ32" s="60">
        <f>'RIMS II Type II Employment'!CQ32*VLOOKUP("Households3",'Equation 3 FTE Conversion'!$B$10:$E$32,4,FALSE)</f>
        <v>2.6966320086751292E-2</v>
      </c>
      <c r="CR32" s="60">
        <f>'RIMS II Type II Employment'!CR32*VLOOKUP("Households3",'Equation 3 FTE Conversion'!$B$10:$E$32,4,FALSE)</f>
        <v>2.6516881418638769E-2</v>
      </c>
      <c r="CS32" s="60">
        <f>'RIMS II Type II Employment'!CS32*VLOOKUP("Households3",'Equation 3 FTE Conversion'!$B$10:$E$32,4,FALSE)</f>
        <v>2.6786544619506282E-2</v>
      </c>
      <c r="CT32" s="60">
        <f>'RIMS II Type II Employment'!CT32*VLOOKUP("Households3",'Equation 3 FTE Conversion'!$B$10:$E$32,4,FALSE)</f>
        <v>2.5977555016903742E-2</v>
      </c>
      <c r="CU32" s="60">
        <f>'RIMS II Type II Employment'!CU32*VLOOKUP("Households3",'Equation 3 FTE Conversion'!$B$10:$E$32,4,FALSE)</f>
        <v>2.4719126746188685E-2</v>
      </c>
      <c r="CV32" s="60">
        <f>'RIMS II Type II Employment'!CV32*VLOOKUP("Households3",'Equation 3 FTE Conversion'!$B$10:$E$32,4,FALSE)</f>
        <v>3.6314644383491738E-2</v>
      </c>
      <c r="CW32" s="60">
        <f>'RIMS II Type II Employment'!CW32*VLOOKUP("Households3",'Equation 3 FTE Conversion'!$B$10:$E$32,4,FALSE)</f>
        <v>3.6943858518849265E-2</v>
      </c>
      <c r="CX32" s="60">
        <f>'RIMS II Type II Employment'!CX32*VLOOKUP("Households3",'Equation 3 FTE Conversion'!$B$10:$E$32,4,FALSE)</f>
        <v>2.8943850226446386E-2</v>
      </c>
      <c r="CY32" s="60">
        <f>'RIMS II Type II Employment'!CY32*VLOOKUP("Households3",'Equation 3 FTE Conversion'!$B$10:$E$32,4,FALSE)</f>
        <v>3.5775317981756719E-2</v>
      </c>
      <c r="CZ32" s="60">
        <f>'RIMS II Type II Employment'!CZ32*VLOOKUP("Households3",'Equation 3 FTE Conversion'!$B$10:$E$32,4,FALSE)</f>
        <v>5.7707924985647759E-2</v>
      </c>
      <c r="DA32" s="60">
        <f>'RIMS II Type II Employment'!DA32*VLOOKUP("Households3",'Equation 3 FTE Conversion'!$B$10:$E$32,4,FALSE)</f>
        <v>5.4202303374370098E-2</v>
      </c>
      <c r="DB32" s="60">
        <f>'RIMS II Type II Employment'!DB32*VLOOKUP("Households3",'Equation 3 FTE Conversion'!$B$10:$E$32,4,FALSE)</f>
        <v>3.5056216112776678E-2</v>
      </c>
      <c r="DC32" s="60">
        <f>'RIMS II Type II Employment'!DC32*VLOOKUP("Households3",'Equation 3 FTE Conversion'!$B$10:$E$32,4,FALSE)</f>
        <v>4.3146112138802067E-2</v>
      </c>
      <c r="DD32" s="60">
        <f>'RIMS II Type II Employment'!DD32*VLOOKUP("Households3",'Equation 3 FTE Conversion'!$B$10:$E$32,4,FALSE)</f>
        <v>3.2269696370479051E-2</v>
      </c>
      <c r="DE32" s="60">
        <f>'RIMS II Type II Employment'!DE32*VLOOKUP("Households3",'Equation 3 FTE Conversion'!$B$10:$E$32,4,FALSE)</f>
        <v>5.7258486317535252E-2</v>
      </c>
      <c r="DF32" s="60">
        <f>'RIMS II Type II Employment'!DF32*VLOOKUP("Households3",'Equation 3 FTE Conversion'!$B$10:$E$32,4,FALSE)</f>
        <v>4.125846973272948E-2</v>
      </c>
      <c r="DG32" s="60">
        <f>'RIMS II Type II Employment'!DG32*VLOOKUP("Households3",'Equation 3 FTE Conversion'!$B$10:$E$32,4,FALSE)</f>
        <v>3.8831500924921859E-2</v>
      </c>
      <c r="DH32" s="60">
        <f>'RIMS II Type II Employment'!DH32*VLOOKUP("Households3",'Equation 3 FTE Conversion'!$B$10:$E$32,4,FALSE)</f>
        <v>5.4921405243350131E-2</v>
      </c>
      <c r="DI32" s="60">
        <f>'RIMS II Type II Employment'!DI32*VLOOKUP("Households3",'Equation 3 FTE Conversion'!$B$10:$E$32,4,FALSE)</f>
        <v>2.6516881418638769E-2</v>
      </c>
      <c r="DJ32" s="60">
        <f>'RIMS II Type II Employment'!DJ32*VLOOKUP("Households3",'Equation 3 FTE Conversion'!$B$10:$E$32,4,FALSE)</f>
        <v>3.8202286789564333E-2</v>
      </c>
      <c r="DK32" s="60">
        <f>'RIMS II Type II Employment'!DK32*VLOOKUP("Households3",'Equation 3 FTE Conversion'!$B$10:$E$32,4,FALSE)</f>
        <v>6.013489379345538E-2</v>
      </c>
      <c r="DL32" s="60">
        <f>'RIMS II Type II Employment'!DL32*VLOOKUP("Households3",'Equation 3 FTE Conversion'!$B$10:$E$32,4,FALSE)</f>
        <v>6.3910178605600554E-2</v>
      </c>
      <c r="DM32" s="60">
        <f>'RIMS II Type II Employment'!DM32*VLOOKUP("Households3",'Equation 3 FTE Conversion'!$B$10:$E$32,4,FALSE)</f>
        <v>2.0314627798685973E-2</v>
      </c>
      <c r="DN32" s="60">
        <f>'RIMS II Type II Employment'!DN32*VLOOKUP("Households3",'Equation 3 FTE Conversion'!$B$10:$E$32,4,FALSE)</f>
        <v>4.6292182815589715E-2</v>
      </c>
      <c r="DO32" s="60">
        <f>'RIMS II Type II Employment'!DO32*VLOOKUP("Households3",'Equation 3 FTE Conversion'!$B$10:$E$32,4,FALSE)</f>
        <v>3.092138036614148E-2</v>
      </c>
      <c r="DP32" s="60">
        <f>'RIMS II Type II Employment'!DP32*VLOOKUP("Households3",'Equation 3 FTE Conversion'!$B$10:$E$32,4,FALSE)</f>
        <v>3.6404532117114245E-2</v>
      </c>
      <c r="DQ32" s="60">
        <f>'RIMS II Type II Employment'!DQ32*VLOOKUP("Households3",'Equation 3 FTE Conversion'!$B$10:$E$32,4,FALSE)</f>
        <v>3.2629247304969064E-2</v>
      </c>
      <c r="DR32" s="60">
        <f>'RIMS II Type II Employment'!DR32*VLOOKUP("Households3",'Equation 3 FTE Conversion'!$B$10:$E$32,4,FALSE)</f>
        <v>4.9797804426867383E-2</v>
      </c>
      <c r="DS32" s="60">
        <f>'RIMS II Type II Employment'!DS32*VLOOKUP("Households3",'Equation 3 FTE Conversion'!$B$10:$E$32,4,FALSE)</f>
        <v>3.5325879313644191E-2</v>
      </c>
      <c r="DT32" s="60">
        <f>'RIMS II Type II Employment'!DT32*VLOOKUP("Households3",'Equation 3 FTE Conversion'!$B$10:$E$32,4,FALSE)</f>
        <v>4.0269704662881926E-2</v>
      </c>
      <c r="DU32" s="60">
        <f>'RIMS II Type II Employment'!DU32*VLOOKUP("Households3",'Equation 3 FTE Conversion'!$B$10:$E$32,4,FALSE)</f>
        <v>3.2449471837724057E-2</v>
      </c>
      <c r="DV32" s="60">
        <f>'RIMS II Type II Employment'!DV32*VLOOKUP("Households3",'Equation 3 FTE Conversion'!$B$10:$E$32,4,FALSE)</f>
        <v>3.0561829431651467E-2</v>
      </c>
      <c r="DW32" s="60">
        <f>'RIMS II Type II Employment'!DW32*VLOOKUP("Households3",'Equation 3 FTE Conversion'!$B$10:$E$32,4,FALSE)</f>
        <v>2.4359575811698668E-2</v>
      </c>
      <c r="DX32" s="60">
        <f>'RIMS II Type II Employment'!DX32*VLOOKUP("Households3",'Equation 3 FTE Conversion'!$B$10:$E$32,4,FALSE)</f>
        <v>3.2898910505836577E-2</v>
      </c>
      <c r="DY32" s="60">
        <f>'RIMS II Type II Employment'!DY32*VLOOKUP("Households3",'Equation 3 FTE Conversion'!$B$10:$E$32,4,FALSE)</f>
        <v>2.8584299291956373E-2</v>
      </c>
      <c r="DZ32" s="60">
        <f>'RIMS II Type II Employment'!DZ32*VLOOKUP("Households3",'Equation 3 FTE Conversion'!$B$10:$E$32,4,FALSE)</f>
        <v>3.1640482235121517E-2</v>
      </c>
      <c r="EA32" s="60">
        <f>'RIMS II Type II Employment'!EA32*VLOOKUP("Households3",'Equation 3 FTE Conversion'!$B$10:$E$32,4,FALSE)</f>
        <v>4.1977571601709507E-2</v>
      </c>
      <c r="EB32" s="60">
        <f>'RIMS II Type II Employment'!EB32*VLOOKUP("Households3",'Equation 3 FTE Conversion'!$B$10:$E$32,4,FALSE)</f>
        <v>2.2561821139248581E-2</v>
      </c>
      <c r="EC32" s="60">
        <f>'RIMS II Type II Employment'!EC32*VLOOKUP("Households3",'Equation 3 FTE Conversion'!$B$10:$E$32,4,FALSE)</f>
        <v>2.939328889455891E-2</v>
      </c>
      <c r="ED32" s="60">
        <f>'RIMS II Type II Employment'!ED32*VLOOKUP("Households3",'Equation 3 FTE Conversion'!$B$10:$E$32,4,FALSE)</f>
        <v>2.4449463545321171E-2</v>
      </c>
      <c r="EE32" s="60">
        <f>'RIMS II Type II Employment'!EE32*VLOOKUP("Households3",'Equation 3 FTE Conversion'!$B$10:$E$32,4,FALSE)</f>
        <v>2.8314636091088856E-2</v>
      </c>
      <c r="EF32" s="60">
        <f>'RIMS II Type II Employment'!EF32*VLOOKUP("Households3",'Equation 3 FTE Conversion'!$B$10:$E$32,4,FALSE)</f>
        <v>2.5618004082413728E-2</v>
      </c>
      <c r="EG32" s="60">
        <f>'RIMS II Type II Employment'!EG32*VLOOKUP("Households3",'Equation 3 FTE Conversion'!$B$10:$E$32,4,FALSE)</f>
        <v>3.6044981182624225E-2</v>
      </c>
      <c r="EH32" s="60">
        <f>'RIMS II Type II Employment'!EH32*VLOOKUP("Households3",'Equation 3 FTE Conversion'!$B$10:$E$32,4,FALSE)</f>
        <v>2.2022494737513557E-2</v>
      </c>
      <c r="EI32" s="60">
        <f>'RIMS II Type II Employment'!EI32*VLOOKUP("Households3",'Equation 3 FTE Conversion'!$B$10:$E$32,4,FALSE)</f>
        <v>2.2561821139248581E-2</v>
      </c>
      <c r="EJ32" s="60">
        <f>'RIMS II Type II Employment'!EJ32*VLOOKUP("Households3",'Equation 3 FTE Conversion'!$B$10:$E$32,4,FALSE)</f>
        <v>2.3370810741851118E-2</v>
      </c>
      <c r="EK32" s="60">
        <f>'RIMS II Type II Employment'!EK32*VLOOKUP("Households3",'Equation 3 FTE Conversion'!$B$10:$E$32,4,FALSE)</f>
        <v>3.4427001977419151E-2</v>
      </c>
      <c r="EL32" s="60">
        <f>'RIMS II Type II Employment'!EL32*VLOOKUP("Households3",'Equation 3 FTE Conversion'!$B$10:$E$32,4,FALSE)</f>
        <v>2.9033737960068893E-2</v>
      </c>
      <c r="EM32" s="60">
        <f>'RIMS II Type II Employment'!EM32*VLOOKUP("Households3",'Equation 3 FTE Conversion'!$B$10:$E$32,4,FALSE)</f>
        <v>2.8224748357466349E-2</v>
      </c>
      <c r="EN32" s="60">
        <f>'RIMS II Type II Employment'!EN32*VLOOKUP("Households3",'Equation 3 FTE Conversion'!$B$10:$E$32,4,FALSE)</f>
        <v>2.6426993685016265E-2</v>
      </c>
      <c r="EO32" s="60">
        <f>'RIMS II Type II Employment'!EO32*VLOOKUP("Households3",'Equation 3 FTE Conversion'!$B$10:$E$32,4,FALSE)</f>
        <v>2.9123625693691393E-2</v>
      </c>
      <c r="EP32" s="60">
        <f>'RIMS II Type II Employment'!EP32*VLOOKUP("Households3",'Equation 3 FTE Conversion'!$B$10:$E$32,4,FALSE)</f>
        <v>3.0292166230783953E-2</v>
      </c>
      <c r="EQ32" s="60">
        <f>'RIMS II Type II Employment'!EQ32*VLOOKUP("Households3",'Equation 3 FTE Conversion'!$B$10:$E$32,4,FALSE)</f>
        <v>2.9303401160936403E-2</v>
      </c>
      <c r="ER32" s="60">
        <f>'RIMS II Type II Employment'!ER32*VLOOKUP("Households3",'Equation 3 FTE Conversion'!$B$10:$E$32,4,FALSE)</f>
        <v>2.8224748357466349E-2</v>
      </c>
      <c r="ES32" s="60">
        <f>'RIMS II Type II Employment'!ES32*VLOOKUP("Households3",'Equation 3 FTE Conversion'!$B$10:$E$32,4,FALSE)</f>
        <v>2.6157330484148755E-2</v>
      </c>
      <c r="ET32" s="60">
        <f>'RIMS II Type II Employment'!ET32*VLOOKUP("Households3",'Equation 3 FTE Conversion'!$B$10:$E$32,4,FALSE)</f>
        <v>2.8224748357466349E-2</v>
      </c>
      <c r="EU32" s="60">
        <f>'RIMS II Type II Employment'!EU32*VLOOKUP("Households3",'Equation 3 FTE Conversion'!$B$10:$E$32,4,FALSE)</f>
        <v>2.9483176628181416E-2</v>
      </c>
      <c r="EV32" s="60">
        <f>'RIMS II Type II Employment'!EV32*VLOOKUP("Households3",'Equation 3 FTE Conversion'!$B$10:$E$32,4,FALSE)</f>
        <v>2.7595534222108822E-2</v>
      </c>
      <c r="EW32" s="60">
        <f>'RIMS II Type II Employment'!EW32*VLOOKUP("Households3",'Equation 3 FTE Conversion'!$B$10:$E$32,4,FALSE)</f>
        <v>2.4449463545321171E-2</v>
      </c>
      <c r="EX32" s="60">
        <f>'RIMS II Type II Employment'!EX32*VLOOKUP("Households3",'Equation 3 FTE Conversion'!$B$10:$E$32,4,FALSE)</f>
        <v>3.3618012374816611E-2</v>
      </c>
      <c r="EY32" s="60">
        <f>'RIMS II Type II Employment'!EY32*VLOOKUP("Households3",'Equation 3 FTE Conversion'!$B$10:$E$32,4,FALSE)</f>
        <v>5.7618037252025266E-2</v>
      </c>
      <c r="EZ32" s="60">
        <f>'RIMS II Type II Employment'!EZ32*VLOOKUP("Households3",'Equation 3 FTE Conversion'!$B$10:$E$32,4,FALSE)</f>
        <v>4.4224764942272121E-2</v>
      </c>
      <c r="FA32" s="60">
        <f>'RIMS II Type II Employment'!FA32*VLOOKUP("Households3",'Equation 3 FTE Conversion'!$B$10:$E$32,4,FALSE)</f>
        <v>2.7415758754863812E-2</v>
      </c>
      <c r="FB32" s="60">
        <f>'RIMS II Type II Employment'!FB32*VLOOKUP("Households3",'Equation 3 FTE Conversion'!$B$10:$E$32,4,FALSE)</f>
        <v>4.7011284684569749E-2</v>
      </c>
      <c r="FC32" s="60">
        <f>'RIMS II Type II Employment'!FC32*VLOOKUP("Households3",'Equation 3 FTE Conversion'!$B$10:$E$32,4,FALSE)</f>
        <v>3.3887675575684124E-2</v>
      </c>
      <c r="FD32" s="60">
        <f>'RIMS II Type II Employment'!FD32*VLOOKUP("Households3",'Equation 3 FTE Conversion'!$B$10:$E$32,4,FALSE)</f>
        <v>2.6426993685016265E-2</v>
      </c>
      <c r="FE32" s="60">
        <f>'RIMS II Type II Employment'!FE32*VLOOKUP("Households3",'Equation 3 FTE Conversion'!$B$10:$E$32,4,FALSE)</f>
        <v>2.5348340881546215E-2</v>
      </c>
      <c r="FF32" s="60">
        <f>'RIMS II Type II Employment'!FF32*VLOOKUP("Households3",'Equation 3 FTE Conversion'!$B$10:$E$32,4,FALSE)</f>
        <v>2.4269688078076161E-2</v>
      </c>
      <c r="FG32" s="60">
        <f>'RIMS II Type II Employment'!FG32*VLOOKUP("Households3",'Equation 3 FTE Conversion'!$B$10:$E$32,4,FALSE)</f>
        <v>4.6561846016457228E-2</v>
      </c>
      <c r="FH32" s="60">
        <f>'RIMS II Type II Employment'!FH32*VLOOKUP("Households3",'Equation 3 FTE Conversion'!$B$10:$E$32,4,FALSE)</f>
        <v>2.9662952095426423E-2</v>
      </c>
      <c r="FI32" s="60">
        <f>'RIMS II Type II Employment'!FI32*VLOOKUP("Households3",'Equation 3 FTE Conversion'!$B$10:$E$32,4,FALSE)</f>
        <v>3.8921388658544366E-2</v>
      </c>
      <c r="FJ32" s="60">
        <f>'RIMS II Type II Employment'!FJ32*VLOOKUP("Households3",'Equation 3 FTE Conversion'!$B$10:$E$32,4,FALSE)</f>
        <v>3.5056216112776678E-2</v>
      </c>
      <c r="FK32" s="60">
        <f>'RIMS II Type II Employment'!FK32*VLOOKUP("Households3",'Equation 3 FTE Conversion'!$B$10:$E$32,4,FALSE)</f>
        <v>3.0292166230783953E-2</v>
      </c>
      <c r="FL32" s="60">
        <f>'RIMS II Type II Employment'!FL32*VLOOKUP("Households3",'Equation 3 FTE Conversion'!$B$10:$E$32,4,FALSE)</f>
        <v>3.8471949990431839E-2</v>
      </c>
      <c r="FM32" s="60">
        <f>'RIMS II Type II Employment'!FM32*VLOOKUP("Households3",'Equation 3 FTE Conversion'!$B$10:$E$32,4,FALSE)</f>
        <v>3.2089920903234037E-2</v>
      </c>
      <c r="FN32" s="60">
        <f>'RIMS II Type II Employment'!FN32*VLOOKUP("Households3",'Equation 3 FTE Conversion'!$B$10:$E$32,4,FALSE)</f>
        <v>3.3258461440326591E-2</v>
      </c>
      <c r="FO32" s="60">
        <f>'RIMS II Type II Employment'!FO32*VLOOKUP("Households3",'Equation 3 FTE Conversion'!$B$10:$E$32,4,FALSE)</f>
        <v>3.6134868916246732E-2</v>
      </c>
      <c r="FP32" s="60">
        <f>'RIMS II Type II Employment'!FP32*VLOOKUP("Households3",'Equation 3 FTE Conversion'!$B$10:$E$32,4,FALSE)</f>
        <v>3.1370819034254004E-2</v>
      </c>
      <c r="FQ32" s="60">
        <f>'RIMS II Type II Employment'!FQ32*VLOOKUP("Households3",'Equation 3 FTE Conversion'!$B$10:$E$32,4,FALSE)</f>
        <v>3.1640482235121517E-2</v>
      </c>
      <c r="FR32" s="60">
        <f>'RIMS II Type II Employment'!FR32*VLOOKUP("Households3",'Equation 3 FTE Conversion'!$B$10:$E$32,4,FALSE)</f>
        <v>3.2089920903234037E-2</v>
      </c>
      <c r="FS32" s="60">
        <f>'RIMS II Type II Employment'!FS32*VLOOKUP("Households3",'Equation 3 FTE Conversion'!$B$10:$E$32,4,FALSE)</f>
        <v>5.5820282579575178E-2</v>
      </c>
      <c r="FT32" s="60">
        <f>'RIMS II Type II Employment'!FT32*VLOOKUP("Households3",'Equation 3 FTE Conversion'!$B$10:$E$32,4,FALSE)</f>
        <v>2.6516881418638769E-2</v>
      </c>
      <c r="FU32" s="60">
        <f>'RIMS II Type II Employment'!FU32*VLOOKUP("Households3",'Equation 3 FTE Conversion'!$B$10:$E$32,4,FALSE)</f>
        <v>3.4067451042929138E-2</v>
      </c>
      <c r="FV32" s="60">
        <f>'RIMS II Type II Employment'!FV32*VLOOKUP("Households3",'Equation 3 FTE Conversion'!$B$10:$E$32,4,FALSE)</f>
        <v>4.134835746635198E-2</v>
      </c>
      <c r="FW32" s="60">
        <f>'RIMS II Type II Employment'!FW32*VLOOKUP("Households3",'Equation 3 FTE Conversion'!$B$10:$E$32,4,FALSE)</f>
        <v>2.9573064361803916E-2</v>
      </c>
      <c r="FX32" s="60">
        <f>'RIMS II Type II Employment'!FX32*VLOOKUP("Households3",'Equation 3 FTE Conversion'!$B$10:$E$32,4,FALSE)</f>
        <v>4.1887683868087007E-2</v>
      </c>
      <c r="FY32" s="60">
        <f>'RIMS II Type II Employment'!FY32*VLOOKUP("Households3",'Equation 3 FTE Conversion'!$B$10:$E$32,4,FALSE)</f>
        <v>3.5235991580021685E-2</v>
      </c>
      <c r="FZ32" s="60">
        <f>'RIMS II Type II Employment'!FZ32*VLOOKUP("Households3",'Equation 3 FTE Conversion'!$B$10:$E$32,4,FALSE)</f>
        <v>2.5258453147923712E-2</v>
      </c>
      <c r="GA32" s="60">
        <f>'RIMS II Type II Employment'!GA32*VLOOKUP("Households3",'Equation 3 FTE Conversion'!$B$10:$E$32,4,FALSE)</f>
        <v>2.5438228615168718E-2</v>
      </c>
      <c r="GB32" s="60">
        <f>'RIMS II Type II Employment'!GB32*VLOOKUP("Households3",'Equation 3 FTE Conversion'!$B$10:$E$32,4,FALSE)</f>
        <v>2.2471933405626077E-2</v>
      </c>
      <c r="GC32" s="60">
        <f>'RIMS II Type II Employment'!GC32*VLOOKUP("Households3",'Equation 3 FTE Conversion'!$B$10:$E$32,4,FALSE)</f>
        <v>2.2651708872871084E-2</v>
      </c>
      <c r="GD32" s="60">
        <f>'RIMS II Type II Employment'!GD32*VLOOKUP("Households3",'Equation 3 FTE Conversion'!$B$10:$E$32,4,FALSE)</f>
        <v>2.8134860623843849E-2</v>
      </c>
      <c r="GE32" s="60">
        <f>'RIMS II Type II Employment'!GE32*VLOOKUP("Households3",'Equation 3 FTE Conversion'!$B$10:$E$32,4,FALSE)</f>
        <v>2.2202270204758564E-2</v>
      </c>
      <c r="GF32" s="60">
        <f>'RIMS II Type II Employment'!GF32*VLOOKUP("Households3",'Equation 3 FTE Conversion'!$B$10:$E$32,4,FALSE)</f>
        <v>2.7325871021241309E-2</v>
      </c>
      <c r="GG32" s="60">
        <f>'RIMS II Type II Employment'!GG32*VLOOKUP("Households3",'Equation 3 FTE Conversion'!$B$10:$E$32,4,FALSE)</f>
        <v>3.1820257702366524E-2</v>
      </c>
      <c r="GH32" s="60">
        <f>'RIMS II Type II Employment'!GH32*VLOOKUP("Households3",'Equation 3 FTE Conversion'!$B$10:$E$32,4,FALSE)</f>
        <v>3.0112390763538943E-2</v>
      </c>
      <c r="GI32" s="60">
        <f>'RIMS II Type II Employment'!GI32*VLOOKUP("Households3",'Equation 3 FTE Conversion'!$B$10:$E$32,4,FALSE)</f>
        <v>3.3168573706704091E-2</v>
      </c>
      <c r="GJ32" s="60">
        <f>'RIMS II Type II Employment'!GJ32*VLOOKUP("Households3",'Equation 3 FTE Conversion'!$B$10:$E$32,4,FALSE)</f>
        <v>4.5662968680232188E-2</v>
      </c>
      <c r="GK32" s="60">
        <f>'RIMS II Type II Employment'!GK32*VLOOKUP("Households3",'Equation 3 FTE Conversion'!$B$10:$E$32,4,FALSE)</f>
        <v>3.6674195317981759E-2</v>
      </c>
      <c r="GL32" s="60">
        <f>'RIMS II Type II Employment'!GL32*VLOOKUP("Households3",'Equation 3 FTE Conversion'!$B$10:$E$32,4,FALSE)</f>
        <v>4.0359592396504433E-2</v>
      </c>
      <c r="GM32" s="60">
        <f>'RIMS II Type II Employment'!GM32*VLOOKUP("Households3",'Equation 3 FTE Conversion'!$B$10:$E$32,4,FALSE)</f>
        <v>3.5775317981756719E-2</v>
      </c>
      <c r="GN32" s="60">
        <f>'RIMS II Type II Employment'!GN32*VLOOKUP("Households3",'Equation 3 FTE Conversion'!$B$10:$E$32,4,FALSE)</f>
        <v>2.6157330484148755E-2</v>
      </c>
      <c r="GO32" s="60">
        <f>'RIMS II Type II Employment'!GO32*VLOOKUP("Households3",'Equation 3 FTE Conversion'!$B$10:$E$32,4,FALSE)</f>
        <v>2.4809014479811188E-2</v>
      </c>
      <c r="GP32" s="60">
        <f>'RIMS II Type II Employment'!GP32*VLOOKUP("Households3",'Equation 3 FTE Conversion'!$B$10:$E$32,4,FALSE)</f>
        <v>2.4539351278943678E-2</v>
      </c>
      <c r="GQ32" s="60">
        <f>'RIMS II Type II Employment'!GQ32*VLOOKUP("Households3",'Equation 3 FTE Conversion'!$B$10:$E$32,4,FALSE)</f>
        <v>3.919105185941188E-2</v>
      </c>
      <c r="GR32" s="60">
        <f>'RIMS II Type II Employment'!GR32*VLOOKUP("Households3",'Equation 3 FTE Conversion'!$B$10:$E$32,4,FALSE)</f>
        <v>3.0741604898896473E-2</v>
      </c>
      <c r="GS32" s="60">
        <f>'RIMS II Type II Employment'!GS32*VLOOKUP("Households3",'Equation 3 FTE Conversion'!$B$10:$E$32,4,FALSE)</f>
        <v>3.092138036614148E-2</v>
      </c>
      <c r="GT32" s="60">
        <f>'RIMS II Type II Employment'!GT32*VLOOKUP("Households3",'Equation 3 FTE Conversion'!$B$10:$E$32,4,FALSE)</f>
        <v>2.6426993685016265E-2</v>
      </c>
      <c r="GU32" s="60">
        <f>'RIMS II Type II Employment'!GU32*VLOOKUP("Households3",'Equation 3 FTE Conversion'!$B$10:$E$32,4,FALSE)</f>
        <v>2.8853962492823879E-2</v>
      </c>
      <c r="GV32" s="60">
        <f>'RIMS II Type II Employment'!GV32*VLOOKUP("Households3",'Equation 3 FTE Conversion'!$B$10:$E$32,4,FALSE)</f>
        <v>3.2269696370479051E-2</v>
      </c>
      <c r="GW32" s="60">
        <f>'RIMS II Type II Employment'!GW32*VLOOKUP("Households3",'Equation 3 FTE Conversion'!$B$10:$E$32,4,FALSE)</f>
        <v>3.0831492632518973E-2</v>
      </c>
      <c r="GX32" s="60">
        <f>'RIMS II Type II Employment'!GX32*VLOOKUP("Households3",'Equation 3 FTE Conversion'!$B$10:$E$32,4,FALSE)</f>
        <v>2.9483176628181416E-2</v>
      </c>
      <c r="GY32" s="60">
        <f>'RIMS II Type II Employment'!GY32*VLOOKUP("Households3",'Equation 3 FTE Conversion'!$B$10:$E$32,4,FALSE)</f>
        <v>2.5438228615168718E-2</v>
      </c>
      <c r="GZ32" s="60">
        <f>'RIMS II Type II Employment'!GZ32*VLOOKUP("Households3",'Equation 3 FTE Conversion'!$B$10:$E$32,4,FALSE)</f>
        <v>3.2988798239459084E-2</v>
      </c>
      <c r="HA32" s="60">
        <f>'RIMS II Type II Employment'!HA32*VLOOKUP("Households3",'Equation 3 FTE Conversion'!$B$10:$E$32,4,FALSE)</f>
        <v>2.4449463545321171E-2</v>
      </c>
      <c r="HB32" s="60">
        <f>'RIMS II Type II Employment'!HB32*VLOOKUP("Households3",'Equation 3 FTE Conversion'!$B$10:$E$32,4,FALSE)</f>
        <v>2.0494403265930983E-2</v>
      </c>
      <c r="HC32" s="60">
        <f>'RIMS II Type II Employment'!HC32*VLOOKUP("Households3",'Equation 3 FTE Conversion'!$B$10:$E$32,4,FALSE)</f>
        <v>2.4089912610831155E-2</v>
      </c>
      <c r="HD32" s="60">
        <f>'RIMS II Type II Employment'!HD32*VLOOKUP("Households3",'Equation 3 FTE Conversion'!$B$10:$E$32,4,FALSE)</f>
        <v>2.7146095553996302E-2</v>
      </c>
      <c r="HE32" s="60">
        <f>'RIMS II Type II Employment'!HE32*VLOOKUP("Households3",'Equation 3 FTE Conversion'!$B$10:$E$32,4,FALSE)</f>
        <v>3.4876440645531671E-2</v>
      </c>
      <c r="HF32" s="60">
        <f>'RIMS II Type II Employment'!HF32*VLOOKUP("Households3",'Equation 3 FTE Conversion'!$B$10:$E$32,4,FALSE)</f>
        <v>2.4719126746188685E-2</v>
      </c>
      <c r="HG32" s="60">
        <f>'RIMS II Type II Employment'!HG32*VLOOKUP("Households3",'Equation 3 FTE Conversion'!$B$10:$E$32,4,FALSE)</f>
        <v>3.2629247304969064E-2</v>
      </c>
      <c r="HH32" s="60">
        <f>'RIMS II Type II Employment'!HH32*VLOOKUP("Households3",'Equation 3 FTE Conversion'!$B$10:$E$32,4,FALSE)</f>
        <v>4.0000041462014413E-2</v>
      </c>
      <c r="HI32" s="60">
        <f>'RIMS II Type II Employment'!HI32*VLOOKUP("Households3",'Equation 3 FTE Conversion'!$B$10:$E$32,4,FALSE)</f>
        <v>5.7797812719270265E-2</v>
      </c>
      <c r="HJ32" s="60">
        <f>'RIMS II Type II Employment'!HJ32*VLOOKUP("Households3",'Equation 3 FTE Conversion'!$B$10:$E$32,4,FALSE)</f>
        <v>3.5325879313644191E-2</v>
      </c>
      <c r="HK32" s="60">
        <f>'RIMS II Type II Employment'!HK32*VLOOKUP("Households3",'Equation 3 FTE Conversion'!$B$10:$E$32,4,FALSE)</f>
        <v>0</v>
      </c>
      <c r="HL32" s="60">
        <f>'RIMS II Type II Employment'!HL32*VLOOKUP("Households3",'Equation 3 FTE Conversion'!$B$10:$E$32,4,FALSE)</f>
        <v>2.6247218217771259E-2</v>
      </c>
      <c r="HM32" s="60">
        <f>'RIMS II Type II Employment'!HM32*VLOOKUP("Households3",'Equation 3 FTE Conversion'!$B$10:$E$32,4,FALSE)</f>
        <v>2.8314636091088856E-2</v>
      </c>
      <c r="HN32" s="60">
        <f>'RIMS II Type II Employment'!HN32*VLOOKUP("Households3",'Equation 3 FTE Conversion'!$B$10:$E$32,4,FALSE)</f>
        <v>2.5707891816036232E-2</v>
      </c>
      <c r="HO32" s="60">
        <f>'RIMS II Type II Employment'!HO32*VLOOKUP("Households3",'Equation 3 FTE Conversion'!$B$10:$E$32,4,FALSE)</f>
        <v>2.6606769152261275E-2</v>
      </c>
      <c r="HP32" s="60">
        <f>'RIMS II Type II Employment'!HP32*VLOOKUP("Households3",'Equation 3 FTE Conversion'!$B$10:$E$32,4,FALSE)</f>
        <v>2.7325871021241309E-2</v>
      </c>
      <c r="HQ32" s="60">
        <f>'RIMS II Type II Employment'!HQ32*VLOOKUP("Households3",'Equation 3 FTE Conversion'!$B$10:$E$32,4,FALSE)</f>
        <v>2.5707891816036232E-2</v>
      </c>
      <c r="HR32" s="60">
        <f>'RIMS II Type II Employment'!HR32*VLOOKUP("Households3",'Equation 3 FTE Conversion'!$B$10:$E$32,4,FALSE)</f>
        <v>2.8764074759201379E-2</v>
      </c>
      <c r="HS32" s="60">
        <f>'RIMS II Type II Employment'!HS32*VLOOKUP("Households3",'Equation 3 FTE Conversion'!$B$10:$E$32,4,FALSE)</f>
        <v>3.8741613191299352E-2</v>
      </c>
      <c r="HT32" s="60">
        <f>'RIMS II Type II Employment'!HT32*VLOOKUP("Households3",'Equation 3 FTE Conversion'!$B$10:$E$32,4,FALSE)</f>
        <v>4.7820274287172289E-2</v>
      </c>
      <c r="HU32" s="60">
        <f>'RIMS II Type II Employment'!HU32*VLOOKUP("Households3",'Equation 3 FTE Conversion'!$B$10:$E$32,4,FALSE)</f>
        <v>2.0943841934043503E-2</v>
      </c>
      <c r="HV32" s="60">
        <f>'RIMS II Type II Employment'!HV32*VLOOKUP("Households3",'Equation 3 FTE Conversion'!$B$10:$E$32,4,FALSE)</f>
        <v>3.0741604898896473E-2</v>
      </c>
      <c r="HW32" s="60">
        <f>'RIMS II Type II Employment'!HW32*VLOOKUP("Households3",'Equation 3 FTE Conversion'!$B$10:$E$32,4,FALSE)</f>
        <v>3.0561829431651467E-2</v>
      </c>
      <c r="HX32" s="60">
        <f>'RIMS II Type II Employment'!HX32*VLOOKUP("Households3",'Equation 3 FTE Conversion'!$B$10:$E$32,4,FALSE)</f>
        <v>2.5168565414301205E-2</v>
      </c>
      <c r="HY32" s="60">
        <f>'RIMS II Type II Employment'!HY32*VLOOKUP("Households3",'Equation 3 FTE Conversion'!$B$10:$E$32,4,FALSE)</f>
        <v>2.2022494737513557E-2</v>
      </c>
      <c r="HZ32" s="60">
        <f>'RIMS II Type II Employment'!HZ32*VLOOKUP("Households3",'Equation 3 FTE Conversion'!$B$10:$E$32,4,FALSE)</f>
        <v>4.0269704662881926E-2</v>
      </c>
      <c r="IA32" s="60">
        <f>'RIMS II Type II Employment'!IA32*VLOOKUP("Households3",'Equation 3 FTE Conversion'!$B$10:$E$32,4,FALSE)</f>
        <v>2.5797779549658735E-2</v>
      </c>
      <c r="IB32" s="60">
        <f>'RIMS II Type II Employment'!IB32*VLOOKUP("Households3",'Equation 3 FTE Conversion'!$B$10:$E$32,4,FALSE)</f>
        <v>2.5977555016903742E-2</v>
      </c>
      <c r="IC32" s="60">
        <f>'RIMS II Type II Employment'!IC32*VLOOKUP("Households3",'Equation 3 FTE Conversion'!$B$10:$E$32,4,FALSE)</f>
        <v>2.5258453147923712E-2</v>
      </c>
      <c r="ID32" s="60">
        <f>'RIMS II Type II Employment'!ID32*VLOOKUP("Households3",'Equation 3 FTE Conversion'!$B$10:$E$32,4,FALSE)</f>
        <v>2.4719126746188685E-2</v>
      </c>
      <c r="IE32" s="60">
        <f>'RIMS II Type II Employment'!IE32*VLOOKUP("Households3",'Equation 3 FTE Conversion'!$B$10:$E$32,4,FALSE)</f>
        <v>2.5438228615168718E-2</v>
      </c>
      <c r="IF32" s="60">
        <f>'RIMS II Type II Employment'!IF32*VLOOKUP("Households3",'Equation 3 FTE Conversion'!$B$10:$E$32,4,FALSE)</f>
        <v>3.0561829431651467E-2</v>
      </c>
      <c r="IG32" s="60">
        <f>'RIMS II Type II Employment'!IG32*VLOOKUP("Households3",'Equation 3 FTE Conversion'!$B$10:$E$32,4,FALSE)</f>
        <v>2.9303401160936403E-2</v>
      </c>
      <c r="IH32" s="60">
        <f>'RIMS II Type II Employment'!IH32*VLOOKUP("Households3",'Equation 3 FTE Conversion'!$B$10:$E$32,4,FALSE)</f>
        <v>2.9123625693691393E-2</v>
      </c>
      <c r="II32" s="60">
        <f>'RIMS II Type II Employment'!II32*VLOOKUP("Households3",'Equation 3 FTE Conversion'!$B$10:$E$32,4,FALSE)</f>
        <v>2.148316833577853E-2</v>
      </c>
      <c r="IJ32" s="60">
        <f>'RIMS II Type II Employment'!IJ32*VLOOKUP("Households3",'Equation 3 FTE Conversion'!$B$10:$E$32,4,FALSE)</f>
        <v>2.7056207820373795E-2</v>
      </c>
      <c r="IK32" s="60">
        <f>'RIMS II Type II Employment'!IK32*VLOOKUP("Households3",'Equation 3 FTE Conversion'!$B$10:$E$32,4,FALSE)</f>
        <v>2.3910137143586144E-2</v>
      </c>
      <c r="IL32" s="60">
        <f>'RIMS II Type II Employment'!IL32*VLOOKUP("Households3",'Equation 3 FTE Conversion'!$B$10:$E$32,4,FALSE)</f>
        <v>2.3640473942718634E-2</v>
      </c>
      <c r="IM32" s="60">
        <f>'RIMS II Type II Employment'!IM32*VLOOKUP("Households3",'Equation 3 FTE Conversion'!$B$10:$E$32,4,FALSE)</f>
        <v>2.5707891816036232E-2</v>
      </c>
      <c r="IN32" s="60">
        <f>'RIMS II Type II Employment'!IN32*VLOOKUP("Households3",'Equation 3 FTE Conversion'!$B$10:$E$32,4,FALSE)</f>
        <v>2.5168565414301205E-2</v>
      </c>
      <c r="IO32" s="60">
        <f>'RIMS II Type II Employment'!IO32*VLOOKUP("Households3",'Equation 3 FTE Conversion'!$B$10:$E$32,4,FALSE)</f>
        <v>2.5887667283281238E-2</v>
      </c>
      <c r="IP32" s="60">
        <f>'RIMS II Type II Employment'!IP32*VLOOKUP("Households3",'Equation 3 FTE Conversion'!$B$10:$E$32,4,FALSE)</f>
        <v>2.6696656885883779E-2</v>
      </c>
      <c r="IQ32" s="60">
        <f>'RIMS II Type II Employment'!IQ32*VLOOKUP("Households3",'Equation 3 FTE Conversion'!$B$10:$E$32,4,FALSE)</f>
        <v>2.5707891816036232E-2</v>
      </c>
      <c r="IR32" s="60">
        <f>'RIMS II Type II Employment'!IR32*VLOOKUP("Households3",'Equation 3 FTE Conversion'!$B$10:$E$32,4,FALSE)</f>
        <v>2.4898902213433691E-2</v>
      </c>
      <c r="IS32" s="60">
        <f>'RIMS II Type II Employment'!IS32*VLOOKUP("Households3",'Equation 3 FTE Conversion'!$B$10:$E$32,4,FALSE)</f>
        <v>2.5528116348791225E-2</v>
      </c>
      <c r="IT32" s="60">
        <f>'RIMS II Type II Employment'!IT32*VLOOKUP("Households3",'Equation 3 FTE Conversion'!$B$10:$E$32,4,FALSE)</f>
        <v>2.9932615296293937E-2</v>
      </c>
      <c r="IU32" s="60">
        <f>'RIMS II Type II Employment'!IU32*VLOOKUP("Households3",'Equation 3 FTE Conversion'!$B$10:$E$32,4,FALSE)</f>
        <v>2.6247218217771259E-2</v>
      </c>
      <c r="IV32" s="60">
        <f>'RIMS II Type II Employment'!IV32*VLOOKUP("Households3",'Equation 3 FTE Conversion'!$B$10:$E$32,4,FALSE)</f>
        <v>2.6516881418638769E-2</v>
      </c>
      <c r="IW32" s="60">
        <f>'RIMS II Type II Employment'!IW32*VLOOKUP("Households3",'Equation 3 FTE Conversion'!$B$10:$E$32,4,FALSE)</f>
        <v>2.3910137143586144E-2</v>
      </c>
      <c r="IX32" s="60">
        <f>'RIMS II Type II Employment'!IX32*VLOOKUP("Households3",'Equation 3 FTE Conversion'!$B$10:$E$32,4,FALSE)</f>
        <v>2.6966320086751292E-2</v>
      </c>
      <c r="IY32" s="60">
        <f>'RIMS II Type II Employment'!IY32*VLOOKUP("Households3",'Equation 3 FTE Conversion'!$B$10:$E$32,4,FALSE)</f>
        <v>2.5348340881546215E-2</v>
      </c>
      <c r="IZ32" s="60">
        <f>'RIMS II Type II Employment'!IZ32*VLOOKUP("Households3",'Equation 3 FTE Conversion'!$B$10:$E$32,4,FALSE)</f>
        <v>3.2898910505836577E-2</v>
      </c>
      <c r="JA32" s="60">
        <f>'RIMS II Type II Employment'!JA32*VLOOKUP("Households3",'Equation 3 FTE Conversion'!$B$10:$E$32,4,FALSE)</f>
        <v>2.6426993685016265E-2</v>
      </c>
      <c r="JB32" s="60">
        <f>'RIMS II Type II Employment'!JB32*VLOOKUP("Households3",'Equation 3 FTE Conversion'!$B$10:$E$32,4,FALSE)</f>
        <v>4.0269704662881926E-2</v>
      </c>
      <c r="JC32" s="60">
        <f>'RIMS II Type II Employment'!JC32*VLOOKUP("Households3",'Equation 3 FTE Conversion'!$B$10:$E$32,4,FALSE)</f>
        <v>4.8809039357019843E-2</v>
      </c>
      <c r="JD32" s="60">
        <f>'RIMS II Type II Employment'!JD32*VLOOKUP("Households3",'Equation 3 FTE Conversion'!$B$10:$E$32,4,FALSE)</f>
        <v>4.8359600688907316E-2</v>
      </c>
      <c r="JE32" s="60">
        <f>'RIMS II Type II Employment'!JE32*VLOOKUP("Households3",'Equation 3 FTE Conversion'!$B$10:$E$32,4,FALSE)</f>
        <v>4.5573080946609688E-2</v>
      </c>
      <c r="JF32" s="60">
        <f>'RIMS II Type II Employment'!JF32*VLOOKUP("Households3",'Equation 3 FTE Conversion'!$B$10:$E$32,4,FALSE)</f>
        <v>4.4943866811252155E-2</v>
      </c>
      <c r="JG32" s="60">
        <f>'RIMS II Type II Employment'!JG32*VLOOKUP("Households3",'Equation 3 FTE Conversion'!$B$10:$E$32,4,FALSE)</f>
        <v>5.6179833514065192E-2</v>
      </c>
      <c r="JH32" s="60">
        <f>'RIMS II Type II Employment'!JH32*VLOOKUP("Households3",'Equation 3 FTE Conversion'!$B$10:$E$32,4,FALSE)</f>
        <v>4.7550611086304782E-2</v>
      </c>
      <c r="JI32" s="60">
        <f>'RIMS II Type II Employment'!JI32*VLOOKUP("Households3",'Equation 3 FTE Conversion'!$B$10:$E$32,4,FALSE)</f>
        <v>4.2786561204312054E-2</v>
      </c>
      <c r="JJ32" s="60">
        <f>'RIMS II Type II Employment'!JJ32*VLOOKUP("Households3",'Equation 3 FTE Conversion'!$B$10:$E$32,4,FALSE)</f>
        <v>3.4606777444664158E-2</v>
      </c>
      <c r="JK32" s="60">
        <f>'RIMS II Type II Employment'!JK32*VLOOKUP("Households3",'Equation 3 FTE Conversion'!$B$10:$E$32,4,FALSE)</f>
        <v>5.3932640173502584E-2</v>
      </c>
      <c r="JL32" s="60">
        <f>'RIMS II Type II Employment'!JL32*VLOOKUP("Households3",'Equation 3 FTE Conversion'!$B$10:$E$32,4,FALSE)</f>
        <v>3.2988798239459084E-2</v>
      </c>
      <c r="JM32" s="60">
        <f>'RIMS II Type II Employment'!JM32*VLOOKUP("Households3",'Equation 3 FTE Conversion'!$B$10:$E$32,4,FALSE)</f>
        <v>3.6494419850736745E-2</v>
      </c>
      <c r="JN32" s="60">
        <f>'RIMS II Type II Employment'!JN32*VLOOKUP("Households3",'Equation 3 FTE Conversion'!$B$10:$E$32,4,FALSE)</f>
        <v>3.7573072654206799E-2</v>
      </c>
      <c r="JO32" s="60">
        <f>'RIMS II Type II Employment'!JO32*VLOOKUP("Households3",'Equation 3 FTE Conversion'!$B$10:$E$32,4,FALSE)</f>
        <v>5.0516906295847423E-2</v>
      </c>
      <c r="JP32" s="60">
        <f>'RIMS II Type II Employment'!JP32*VLOOKUP("Households3",'Equation 3 FTE Conversion'!$B$10:$E$32,4,FALSE)</f>
        <v>5.1415783632072463E-2</v>
      </c>
      <c r="JQ32" s="60">
        <f>'RIMS II Type II Employment'!JQ32*VLOOKUP("Households3",'Equation 3 FTE Conversion'!$B$10:$E$32,4,FALSE)</f>
        <v>6.5258494609938128E-2</v>
      </c>
      <c r="JR32" s="60">
        <f>'RIMS II Type II Employment'!JR32*VLOOKUP("Households3",'Equation 3 FTE Conversion'!$B$10:$E$32,4,FALSE)</f>
        <v>5.7528149518402759E-2</v>
      </c>
      <c r="JS32" s="60">
        <f>'RIMS II Type II Employment'!JS32*VLOOKUP("Households3",'Equation 3 FTE Conversion'!$B$10:$E$32,4,FALSE)</f>
        <v>4.3955101741404608E-2</v>
      </c>
      <c r="JT32" s="60">
        <f>'RIMS II Type II Employment'!JT32*VLOOKUP("Households3",'Equation 3 FTE Conversion'!$B$10:$E$32,4,FALSE)</f>
        <v>4.3505663073292081E-2</v>
      </c>
      <c r="JU32" s="60">
        <f>'RIMS II Type II Employment'!JU32*VLOOKUP("Households3",'Equation 3 FTE Conversion'!$B$10:$E$32,4,FALSE)</f>
        <v>4.0359592396504433E-2</v>
      </c>
      <c r="JV32" s="60">
        <f>'RIMS II Type II Employment'!JV32*VLOOKUP("Households3",'Equation 3 FTE Conversion'!$B$10:$E$32,4,FALSE)</f>
        <v>3.5056216112776678E-2</v>
      </c>
      <c r="JW32" s="60">
        <f>'RIMS II Type II Employment'!JW32*VLOOKUP("Households3",'Equation 3 FTE Conversion'!$B$10:$E$32,4,FALSE)</f>
        <v>3.2539359571346564E-2</v>
      </c>
      <c r="JX32" s="60">
        <f>'RIMS II Type II Employment'!JX32*VLOOKUP("Households3",'Equation 3 FTE Conversion'!$B$10:$E$32,4,FALSE)</f>
        <v>2.9033737960068893E-2</v>
      </c>
      <c r="JY32" s="60">
        <f>'RIMS II Type II Employment'!JY32*VLOOKUP("Households3",'Equation 3 FTE Conversion'!$B$10:$E$32,4,FALSE)</f>
        <v>4.3505663073292081E-2</v>
      </c>
      <c r="JZ32" s="60">
        <f>'RIMS II Type II Employment'!JZ32*VLOOKUP("Households3",'Equation 3 FTE Conversion'!$B$10:$E$32,4,FALSE)</f>
        <v>3.8292174523186832E-2</v>
      </c>
      <c r="KA32" s="60">
        <f>'RIMS II Type II Employment'!KA32*VLOOKUP("Households3",'Equation 3 FTE Conversion'!$B$10:$E$32,4,FALSE)</f>
        <v>2.0314627798685973E-2</v>
      </c>
      <c r="KB32" s="60">
        <f>'RIMS II Type II Employment'!KB32*VLOOKUP("Households3",'Equation 3 FTE Conversion'!$B$10:$E$32,4,FALSE)</f>
        <v>6.8584340753970796E-2</v>
      </c>
      <c r="KC32" s="60">
        <f>'RIMS II Type II Employment'!KC32*VLOOKUP("Households3",'Equation 3 FTE Conversion'!$B$10:$E$32,4,FALSE)</f>
        <v>4.9977579894112389E-2</v>
      </c>
      <c r="KD32" s="60">
        <f>'RIMS II Type II Employment'!KD32*VLOOKUP("Households3",'Equation 3 FTE Conversion'!$B$10:$E$32,4,FALSE)</f>
        <v>3.1370819034254004E-2</v>
      </c>
      <c r="KE32" s="60">
        <f>'RIMS II Type II Employment'!KE32*VLOOKUP("Households3",'Equation 3 FTE Conversion'!$B$10:$E$32,4,FALSE)</f>
        <v>3.5056216112776678E-2</v>
      </c>
      <c r="KF32" s="60">
        <f>'RIMS II Type II Employment'!KF32*VLOOKUP("Households3",'Equation 3 FTE Conversion'!$B$10:$E$32,4,FALSE)</f>
        <v>3.7213521719716786E-2</v>
      </c>
      <c r="KG32" s="60">
        <f>'RIMS II Type II Employment'!KG32*VLOOKUP("Households3",'Equation 3 FTE Conversion'!$B$10:$E$32,4,FALSE)</f>
        <v>3.8651725457676846E-2</v>
      </c>
      <c r="KH32" s="60">
        <f>'RIMS II Type II Employment'!KH32*VLOOKUP("Households3",'Equation 3 FTE Conversion'!$B$10:$E$32,4,FALSE)</f>
        <v>3.5235991580021685E-2</v>
      </c>
      <c r="KI32" s="60">
        <f>'RIMS II Type II Employment'!KI32*VLOOKUP("Households3",'Equation 3 FTE Conversion'!$B$10:$E$32,4,FALSE)</f>
        <v>4.2516898003444541E-2</v>
      </c>
      <c r="KJ32" s="60">
        <f>'RIMS II Type II Employment'!KJ32*VLOOKUP("Households3",'Equation 3 FTE Conversion'!$B$10:$E$32,4,FALSE)</f>
        <v>4.7550611086304782E-2</v>
      </c>
      <c r="KK32" s="60">
        <f>'RIMS II Type II Employment'!KK32*VLOOKUP("Households3",'Equation 3 FTE Conversion'!$B$10:$E$32,4,FALSE)</f>
        <v>3.3528124641194104E-2</v>
      </c>
      <c r="KL32" s="60">
        <f>'RIMS II Type II Employment'!KL32*VLOOKUP("Households3",'Equation 3 FTE Conversion'!$B$10:$E$32,4,FALSE)</f>
        <v>5.9955118326210366E-2</v>
      </c>
      <c r="KM32" s="60">
        <f>'RIMS II Type II Employment'!KM32*VLOOKUP("Households3",'Equation 3 FTE Conversion'!$B$10:$E$32,4,FALSE)</f>
        <v>5.9146128723607833E-2</v>
      </c>
      <c r="KN32" s="60">
        <f>'RIMS II Type II Employment'!KN32*VLOOKUP("Households3",'Equation 3 FTE Conversion'!$B$10:$E$32,4,FALSE)</f>
        <v>3.9101164125789373E-2</v>
      </c>
      <c r="KO32" s="60">
        <f>'RIMS II Type II Employment'!KO32*VLOOKUP("Households3",'Equation 3 FTE Conversion'!$B$10:$E$32,4,FALSE)</f>
        <v>3.5865205715379218E-2</v>
      </c>
      <c r="KP32" s="60">
        <f>'RIMS II Type II Employment'!KP32*VLOOKUP("Households3",'Equation 3 FTE Conversion'!$B$10:$E$32,4,FALSE)</f>
        <v>4.1977571601709507E-2</v>
      </c>
      <c r="KQ32" s="60">
        <f>'RIMS II Type II Employment'!KQ32*VLOOKUP("Households3",'Equation 3 FTE Conversion'!$B$10:$E$32,4,FALSE)</f>
        <v>5.4741629776105125E-2</v>
      </c>
      <c r="KR32" s="60">
        <f>'RIMS II Type II Employment'!KR32*VLOOKUP("Households3",'Equation 3 FTE Conversion'!$B$10:$E$32,4,FALSE)</f>
        <v>2.4000024877208651E-2</v>
      </c>
      <c r="KS32" s="60">
        <f>'RIMS II Type II Employment'!KS32*VLOOKUP("Households3",'Equation 3 FTE Conversion'!$B$10:$E$32,4,FALSE)</f>
        <v>3.8651725457676846E-2</v>
      </c>
      <c r="KT32" s="60">
        <f>'RIMS II Type II Employment'!KT32*VLOOKUP("Households3",'Equation 3 FTE Conversion'!$B$10:$E$32,4,FALSE)</f>
        <v>4.0269704662881926E-2</v>
      </c>
      <c r="KU32" s="60">
        <f>'RIMS II Type II Employment'!KU32*VLOOKUP("Households3",'Equation 3 FTE Conversion'!$B$10:$E$32,4,FALSE)</f>
        <v>5.114612043120495E-2</v>
      </c>
      <c r="KV32" s="60">
        <f>'RIMS II Type II Employment'!KV32*VLOOKUP("Households3",'Equation 3 FTE Conversion'!$B$10:$E$32,4,FALSE)</f>
        <v>2.8134860623843849E-2</v>
      </c>
      <c r="KW32" s="60">
        <f>'RIMS II Type II Employment'!KW32*VLOOKUP("Households3",'Equation 3 FTE Conversion'!$B$10:$E$32,4,FALSE)</f>
        <v>6.5618045544428141E-2</v>
      </c>
      <c r="KX32" s="60">
        <f>'RIMS II Type II Employment'!KX32*VLOOKUP("Households3",'Equation 3 FTE Conversion'!$B$10:$E$32,4,FALSE)</f>
        <v>6.5438270077183142E-2</v>
      </c>
      <c r="KY32" s="60">
        <f>'RIMS II Type II Employment'!KY32*VLOOKUP("Households3",'Equation 3 FTE Conversion'!$B$10:$E$32,4,FALSE)</f>
        <v>6.094388339605792E-2</v>
      </c>
      <c r="KZ32" s="60">
        <f>'RIMS II Type II Employment'!KZ32*VLOOKUP("Households3",'Equation 3 FTE Conversion'!$B$10:$E$32,4,FALSE)</f>
        <v>5.6719159915800219E-2</v>
      </c>
      <c r="LA32" s="60">
        <f>'RIMS II Type II Employment'!LA32*VLOOKUP("Households3",'Equation 3 FTE Conversion'!$B$10:$E$32,4,FALSE)</f>
        <v>6.3460739937488034E-2</v>
      </c>
      <c r="LB32" s="60">
        <f>'RIMS II Type II Employment'!LB32*VLOOKUP("Households3",'Equation 3 FTE Conversion'!$B$10:$E$32,4,FALSE)</f>
        <v>5.9146128723607833E-2</v>
      </c>
      <c r="LC32" s="60">
        <f>'RIMS II Type II Employment'!LC32*VLOOKUP("Households3",'Equation 3 FTE Conversion'!$B$10:$E$32,4,FALSE)</f>
        <v>6.2741638068508007E-2</v>
      </c>
      <c r="LD32" s="60">
        <f>'RIMS II Type II Employment'!LD32*VLOOKUP("Households3",'Equation 3 FTE Conversion'!$B$10:$E$32,4,FALSE)</f>
        <v>7.1550635963513437E-2</v>
      </c>
      <c r="LE32" s="60">
        <f>'RIMS II Type II Employment'!LE32*VLOOKUP("Households3",'Equation 3 FTE Conversion'!$B$10:$E$32,4,FALSE)</f>
        <v>5.3303426038145051E-2</v>
      </c>
      <c r="LF32" s="60">
        <f>'RIMS II Type II Employment'!LF32*VLOOKUP("Households3",'Equation 3 FTE Conversion'!$B$10:$E$32,4,FALSE)</f>
        <v>4.0629255597371947E-2</v>
      </c>
      <c r="LG32" s="60">
        <f>'RIMS II Type II Employment'!LG32*VLOOKUP("Households3",'Equation 3 FTE Conversion'!$B$10:$E$32,4,FALSE)</f>
        <v>6.4089954072845567E-2</v>
      </c>
      <c r="LH32" s="60">
        <f>'RIMS II Type II Employment'!LH32*VLOOKUP("Households3",'Equation 3 FTE Conversion'!$B$10:$E$32,4,FALSE)</f>
        <v>6.3460739937488034E-2</v>
      </c>
      <c r="LI32" s="60">
        <f>'RIMS II Type II Employment'!LI32*VLOOKUP("Households3",'Equation 3 FTE Conversion'!$B$10:$E$32,4,FALSE)</f>
        <v>6.7775351151368249E-2</v>
      </c>
      <c r="LJ32" s="60">
        <f>'RIMS II Type II Employment'!LJ32*VLOOKUP("Households3",'Equation 3 FTE Conversion'!$B$10:$E$32,4,FALSE)</f>
        <v>4.6382070549212222E-2</v>
      </c>
      <c r="LK32" s="60">
        <f>'RIMS II Type II Employment'!LK32*VLOOKUP("Households3",'Equation 3 FTE Conversion'!$B$10:$E$32,4,FALSE)</f>
        <v>5.8067475920137786E-2</v>
      </c>
      <c r="LL32" s="60">
        <f>'RIMS II Type II Employment'!LL32*VLOOKUP("Households3",'Equation 3 FTE Conversion'!$B$10:$E$32,4,FALSE)</f>
        <v>7.3618053836831024E-2</v>
      </c>
      <c r="LM32" s="60">
        <f>'RIMS II Type II Employment'!LM32*VLOOKUP("Households3",'Equation 3 FTE Conversion'!$B$10:$E$32,4,FALSE)</f>
        <v>4.8898927090642343E-2</v>
      </c>
      <c r="LN32" s="60">
        <f>'RIMS II Type II Employment'!LN32*VLOOKUP("Households3",'Equation 3 FTE Conversion'!$B$10:$E$32,4,FALSE)</f>
        <v>6.6157371946163168E-2</v>
      </c>
      <c r="LO32" s="60">
        <f>'RIMS II Type II Employment'!LO32*VLOOKUP("Households3",'Equation 3 FTE Conversion'!$B$10:$E$32,4,FALSE)</f>
        <v>4.134835746635198E-2</v>
      </c>
      <c r="LP32" s="60">
        <f>'RIMS II Type II Employment'!LP32*VLOOKUP("Households3",'Equation 3 FTE Conversion'!$B$10:$E$32,4,FALSE)</f>
        <v>6.26517503348855E-2</v>
      </c>
      <c r="LQ32" s="60">
        <f>'RIMS II Type II Employment'!LQ32*VLOOKUP("Households3",'Equation 3 FTE Conversion'!$B$10:$E$32,4,FALSE)</f>
        <v>4.4853979077629648E-2</v>
      </c>
      <c r="LR32" s="60">
        <f>'RIMS II Type II Employment'!LR32*VLOOKUP("Households3",'Equation 3 FTE Conversion'!$B$10:$E$32,4,FALSE)</f>
        <v>6.4988831409070622E-2</v>
      </c>
      <c r="LS32" s="60">
        <f>'RIMS II Type II Employment'!LS32*VLOOKUP("Households3",'Equation 3 FTE Conversion'!$B$10:$E$32,4,FALSE)</f>
        <v>5.0157355361357403E-2</v>
      </c>
      <c r="LT32" s="60">
        <f>'RIMS II Type II Employment'!LT32*VLOOKUP("Households3",'Equation 3 FTE Conversion'!$B$10:$E$32,4,FALSE)</f>
        <v>3.8921388658544366E-2</v>
      </c>
      <c r="LU32" s="60">
        <f>'RIMS II Type II Employment'!LU32*VLOOKUP("Households3",'Equation 3 FTE Conversion'!$B$10:$E$32,4,FALSE)</f>
        <v>6.2022536199527974E-2</v>
      </c>
      <c r="LV32" s="60">
        <f>'RIMS II Type II Employment'!LV32*VLOOKUP("Households3",'Equation 3 FTE Conversion'!$B$10:$E$32,4,FALSE)</f>
        <v>5.2943875103655037E-2</v>
      </c>
      <c r="LW32" s="60">
        <f>'RIMS II Type II Employment'!LW32*VLOOKUP("Households3",'Equation 3 FTE Conversion'!$B$10:$E$32,4,FALSE)</f>
        <v>5.6629272182177712E-2</v>
      </c>
      <c r="LX32" s="60">
        <f>'RIMS II Type II Employment'!LX32*VLOOKUP("Households3",'Equation 3 FTE Conversion'!$B$10:$E$32,4,FALSE)</f>
        <v>6.8045014352235769E-2</v>
      </c>
      <c r="LY32" s="60">
        <f>'RIMS II Type II Employment'!LY32*VLOOKUP("Households3",'Equation 3 FTE Conversion'!$B$10:$E$32,4,FALSE)</f>
        <v>6.0853995662435413E-2</v>
      </c>
      <c r="LZ32" s="60">
        <f>'RIMS II Type II Employment'!LZ32*VLOOKUP("Households3",'Equation 3 FTE Conversion'!$B$10:$E$32,4,FALSE)</f>
        <v>5.1955110033807483E-2</v>
      </c>
      <c r="MA32" s="60">
        <f>'RIMS II Type II Employment'!MA32*VLOOKUP("Households3",'Equation 3 FTE Conversion'!$B$10:$E$32,4,FALSE)</f>
        <v>3.6674195317981759E-2</v>
      </c>
      <c r="MB32" s="60">
        <f>'RIMS II Type II Employment'!MB32*VLOOKUP("Households3",'Equation 3 FTE Conversion'!$B$10:$E$32,4,FALSE)</f>
        <v>5.4112415640747591E-2</v>
      </c>
      <c r="MC32" s="60">
        <f>'RIMS II Type II Employment'!MC32*VLOOKUP("Households3",'Equation 3 FTE Conversion'!$B$10:$E$32,4,FALSE)</f>
        <v>7.0561870893665876E-2</v>
      </c>
      <c r="MD32" s="60">
        <f>'RIMS II Type II Employment'!MD32*VLOOKUP("Households3",'Equation 3 FTE Conversion'!$B$10:$E$32,4,FALSE)</f>
        <v>5.7707924985647759E-2</v>
      </c>
      <c r="ME32" s="60">
        <f>'RIMS II Type II Employment'!ME32*VLOOKUP("Households3",'Equation 3 FTE Conversion'!$B$10:$E$32,4,FALSE)</f>
        <v>5.5730394845952672E-2</v>
      </c>
      <c r="MF32" s="60">
        <f>'RIMS II Type II Employment'!MF32*VLOOKUP("Households3",'Equation 3 FTE Conversion'!$B$10:$E$32,4,FALSE)</f>
        <v>5.8966353256362833E-2</v>
      </c>
      <c r="MG32" s="60">
        <f>'RIMS II Type II Employment'!MG32*VLOOKUP("Households3",'Equation 3 FTE Conversion'!$B$10:$E$32,4,FALSE)</f>
        <v>5.8337139121005292E-2</v>
      </c>
      <c r="MH32" s="60">
        <f>'RIMS II Type II Employment'!MH32*VLOOKUP("Households3",'Equation 3 FTE Conversion'!$B$10:$E$32,4,FALSE)</f>
        <v>6.04944447279454E-2</v>
      </c>
      <c r="MI32" s="60">
        <f>'RIMS II Type II Employment'!MI32*VLOOKUP("Households3",'Equation 3 FTE Conversion'!$B$10:$E$32,4,FALSE)</f>
        <v>5.5370843911462651E-2</v>
      </c>
      <c r="MJ32" s="60">
        <f>'RIMS II Type II Employment'!MJ32*VLOOKUP("Households3",'Equation 3 FTE Conversion'!$B$10:$E$32,4,FALSE)</f>
        <v>4.8809039357019843E-2</v>
      </c>
      <c r="MK32" s="60">
        <f>'RIMS II Type II Employment'!MK32*VLOOKUP("Households3",'Equation 3 FTE Conversion'!$B$10:$E$32,4,FALSE)</f>
        <v>5.3932640173502584E-2</v>
      </c>
      <c r="ML32" s="60">
        <f>'RIMS II Type II Employment'!ML32*VLOOKUP("Households3",'Equation 3 FTE Conversion'!$B$10:$E$32,4,FALSE)</f>
        <v>7.1280972762645917E-2</v>
      </c>
      <c r="MM32" s="60">
        <f>'RIMS II Type II Employment'!MM32*VLOOKUP("Households3",'Equation 3 FTE Conversion'!$B$10:$E$32,4,FALSE)</f>
        <v>4.988769216048989E-2</v>
      </c>
      <c r="MN32" s="60">
        <f>'RIMS II Type II Employment'!MN32*VLOOKUP("Households3",'Equation 3 FTE Conversion'!$B$10:$E$32,4,FALSE)</f>
        <v>4.8089937488039802E-2</v>
      </c>
      <c r="MO32" s="60">
        <f>'RIMS II Type II Employment'!MO32*VLOOKUP("Households3",'Equation 3 FTE Conversion'!$B$10:$E$32,4,FALSE)</f>
        <v>4.0359592396504433E-2</v>
      </c>
      <c r="MP32" s="60">
        <f>'RIMS II Type II Employment'!MP32*VLOOKUP("Households3",'Equation 3 FTE Conversion'!$B$10:$E$32,4,FALSE)</f>
        <v>4.0719143330994453E-2</v>
      </c>
      <c r="MQ32" s="60">
        <f>'RIMS II Type II Employment'!MQ32*VLOOKUP("Households3",'Equation 3 FTE Conversion'!$B$10:$E$32,4,FALSE)</f>
        <v>3.7752848121451812E-2</v>
      </c>
      <c r="MR32" s="60">
        <f>'RIMS II Type II Employment'!MR32*VLOOKUP("Households3",'Equation 3 FTE Conversion'!$B$10:$E$32,4,FALSE)</f>
        <v>4.8089937488039802E-2</v>
      </c>
      <c r="MS32" s="60">
        <f>'RIMS II Type II Employment'!MS32*VLOOKUP("Households3",'Equation 3 FTE Conversion'!$B$10:$E$32,4,FALSE)</f>
        <v>4.2247234802577027E-2</v>
      </c>
      <c r="MT32" s="60">
        <f>'RIMS II Type II Employment'!MT32*VLOOKUP("Households3",'Equation 3 FTE Conversion'!$B$10:$E$32,4,FALSE)</f>
        <v>4.9797804426867383E-2</v>
      </c>
      <c r="MU32" s="60">
        <f>'RIMS II Type II Employment'!MU32*VLOOKUP("Households3",'Equation 3 FTE Conversion'!$B$10:$E$32,4,FALSE)</f>
        <v>3.96404905275244E-2</v>
      </c>
      <c r="MV32" s="60">
        <f>'RIMS II Type II Employment'!MV32*VLOOKUP("Households3",'Equation 3 FTE Conversion'!$B$10:$E$32,4,FALSE)</f>
        <v>5.8786577789117819E-2</v>
      </c>
      <c r="MW32" s="60">
        <f>'RIMS II Type II Employment'!MW32*VLOOKUP("Households3",'Equation 3 FTE Conversion'!$B$10:$E$32,4,FALSE)</f>
        <v>5.5550619378707665E-2</v>
      </c>
      <c r="MX32" s="60">
        <f>'RIMS II Type II Employment'!MX32*VLOOKUP("Households3",'Equation 3 FTE Conversion'!$B$10:$E$32,4,FALSE)</f>
        <v>6.139332206417044E-2</v>
      </c>
      <c r="MY32" s="60">
        <f>'RIMS II Type II Employment'!MY32*VLOOKUP("Households3",'Equation 3 FTE Conversion'!$B$10:$E$32,4,FALSE)</f>
        <v>5.6898935383045225E-2</v>
      </c>
      <c r="MZ32" s="60">
        <f>'RIMS II Type II Employment'!MZ32*VLOOKUP("Households3",'Equation 3 FTE Conversion'!$B$10:$E$32,4,FALSE)</f>
        <v>4.2247234802577027E-2</v>
      </c>
      <c r="NA32" s="60">
        <f>'RIMS II Type II Employment'!NA32*VLOOKUP("Households3",'Equation 3 FTE Conversion'!$B$10:$E$32,4,FALSE)</f>
        <v>7.0112432225553356E-2</v>
      </c>
      <c r="NB32" s="60">
        <f>'RIMS II Type II Employment'!NB32*VLOOKUP("Households3",'Equation 3 FTE Conversion'!$B$10:$E$32,4,FALSE)</f>
        <v>5.114612043120495E-2</v>
      </c>
      <c r="NC32" s="60">
        <f>'RIMS II Type II Employment'!NC32*VLOOKUP("Households3",'Equation 3 FTE Conversion'!$B$10:$E$32,4,FALSE)</f>
        <v>5.6988823116667732E-2</v>
      </c>
      <c r="ND32" s="60">
        <f>'RIMS II Type II Employment'!ND32*VLOOKUP("Households3",'Equation 3 FTE Conversion'!$B$10:$E$32,4,FALSE)</f>
        <v>6.3910178605600554E-2</v>
      </c>
      <c r="NE32" s="60">
        <f>'RIMS II Type II Employment'!NE32*VLOOKUP("Households3",'Equation 3 FTE Conversion'!$B$10:$E$32,4,FALSE)</f>
        <v>4.0988806531861967E-2</v>
      </c>
      <c r="NF32" s="60">
        <f>'RIMS II Type II Employment'!NF32*VLOOKUP("Households3",'Equation 3 FTE Conversion'!$B$10:$E$32,4,FALSE)</f>
        <v>5.6988823116667732E-2</v>
      </c>
      <c r="NG32" s="333">
        <f>'RIMS II Type II Employment'!NG32*VLOOKUP("Households3",'Equation 3 FTE Conversion'!$B$10:$E$32,4,FALSE)</f>
        <v>6.139332206417044E-2</v>
      </c>
      <c r="NH32" s="379">
        <f>'RIMS II Type II Employment'!NH32*VLOOKUP("Households3",'Equation 3 FTE Conversion'!$B$10:$E$32,4,FALSE)</f>
        <v>6.5078719142693128E-2</v>
      </c>
      <c r="NI32" s="333">
        <f>'RIMS II Type II Employment'!NI32*VLOOKUP("Households3",'Equation 3 FTE Conversion'!$B$10:$E$32,4,FALSE)</f>
        <v>4.0719143330994453E-2</v>
      </c>
      <c r="NJ32" s="335">
        <f>'RIMS II Type II Employment'!NJ32*VLOOKUP("Households3",'Equation 3 FTE Conversion'!$B$10:$E$32,4,FALSE)</f>
        <v>9.7168640045927152E-2</v>
      </c>
    </row>
  </sheetData>
  <sheetProtection algorithmName="SHA-512" hashValue="eS9pR9KMPJeS0fRyaUAOpq4nsJfI4n6uf2FPsXh6Fszf2Qye8jccEWdkjphQLfuoyDmKhKsafmBHyuRsP2ffkQ==" saltValue="d/DF1Q9k+4UdDVXGVhg84A=="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1"/>
  <sheetViews>
    <sheetView showGridLines="0" zoomScaleNormal="100" zoomScalePageLayoutView="64" workbookViewId="0"/>
  </sheetViews>
  <sheetFormatPr defaultColWidth="9.1796875" defaultRowHeight="14" x14ac:dyDescent="0.3"/>
  <cols>
    <col min="1" max="1" width="3" style="9" customWidth="1"/>
    <col min="2" max="2" width="44.453125" style="9" customWidth="1"/>
    <col min="3" max="3" width="10.1796875" style="9" customWidth="1"/>
    <col min="4" max="4" width="54.453125" style="9" customWidth="1"/>
    <col min="5" max="5" width="31.7265625" style="9" customWidth="1"/>
    <col min="6" max="6" width="33.26953125" style="9" customWidth="1"/>
    <col min="7" max="7" width="26.54296875" style="9" customWidth="1"/>
    <col min="8" max="8" width="23.54296875" style="9" customWidth="1"/>
    <col min="9" max="9" width="3.1796875" style="9" customWidth="1"/>
    <col min="10" max="16384" width="9.1796875" style="9"/>
  </cols>
  <sheetData>
    <row r="1" spans="1:8" ht="18.75" customHeight="1" x14ac:dyDescent="0.3">
      <c r="A1" s="286"/>
      <c r="B1" s="118"/>
      <c r="C1" s="118"/>
      <c r="D1" s="118"/>
      <c r="E1" s="118"/>
      <c r="F1" s="119"/>
    </row>
    <row r="2" spans="1:8" ht="15" customHeight="1" x14ac:dyDescent="0.3">
      <c r="A2" s="287"/>
      <c r="B2" s="119"/>
      <c r="C2" s="119"/>
      <c r="D2" s="119"/>
      <c r="E2" s="119"/>
      <c r="F2" s="119"/>
    </row>
    <row r="3" spans="1:8" ht="18.75" customHeight="1" x14ac:dyDescent="0.3">
      <c r="A3" s="286"/>
      <c r="B3" s="118"/>
      <c r="C3" s="118"/>
      <c r="D3" s="118"/>
      <c r="E3" s="118"/>
      <c r="F3" s="119"/>
    </row>
    <row r="4" spans="1:8" ht="15" customHeight="1" x14ac:dyDescent="0.3">
      <c r="A4" s="287"/>
      <c r="B4" s="119"/>
      <c r="C4" s="119"/>
      <c r="D4" s="119"/>
      <c r="E4" s="119"/>
      <c r="F4" s="119"/>
    </row>
    <row r="5" spans="1:8" ht="18.75" customHeight="1" x14ac:dyDescent="0.3">
      <c r="A5" s="286"/>
      <c r="B5" s="118"/>
      <c r="C5" s="118"/>
      <c r="D5" s="118"/>
      <c r="E5" s="118"/>
      <c r="F5" s="119"/>
    </row>
    <row r="6" spans="1:8" ht="15" customHeight="1" x14ac:dyDescent="0.3"/>
    <row r="7" spans="1:8" ht="15" customHeight="1" x14ac:dyDescent="0.3">
      <c r="A7" s="10"/>
      <c r="B7" s="10"/>
      <c r="C7" s="10"/>
      <c r="D7" s="10"/>
      <c r="E7" s="10"/>
    </row>
    <row r="8" spans="1:8" ht="16" thickBot="1" x14ac:dyDescent="0.4">
      <c r="B8" s="11"/>
      <c r="C8" s="12"/>
      <c r="D8" s="12"/>
      <c r="E8" s="12"/>
      <c r="F8" s="13"/>
    </row>
    <row r="9" spans="1:8" s="68" customFormat="1" ht="65" thickBot="1" x14ac:dyDescent="0.4">
      <c r="B9" s="69" t="s">
        <v>555</v>
      </c>
      <c r="C9" s="70" t="s">
        <v>115</v>
      </c>
      <c r="D9" s="70" t="s">
        <v>554</v>
      </c>
      <c r="E9" s="70" t="s">
        <v>763</v>
      </c>
      <c r="F9" s="70" t="s">
        <v>764</v>
      </c>
      <c r="G9" s="71" t="s">
        <v>765</v>
      </c>
      <c r="H9" s="72" t="s">
        <v>766</v>
      </c>
    </row>
    <row r="10" spans="1:8" ht="15.5" x14ac:dyDescent="0.35">
      <c r="B10" s="345" t="s">
        <v>557</v>
      </c>
      <c r="C10" s="73" t="s">
        <v>133</v>
      </c>
      <c r="D10" s="73" t="s">
        <v>134</v>
      </c>
      <c r="E10" s="342">
        <v>7.9763000000000002</v>
      </c>
      <c r="F10" s="342">
        <v>1.7850999999999999</v>
      </c>
      <c r="G10" s="74">
        <f>E10/F10</f>
        <v>4.4682650831886175</v>
      </c>
      <c r="H10" s="75">
        <f>G10*VLOOKUP(B10,'Equation 3 FTE Conversion'!B$10:E$32,4,FALSE)</f>
        <v>3.8430757299852716</v>
      </c>
    </row>
    <row r="11" spans="1:8" ht="15.5" x14ac:dyDescent="0.35">
      <c r="B11" s="345" t="s">
        <v>557</v>
      </c>
      <c r="C11" s="76">
        <v>111200</v>
      </c>
      <c r="D11" s="76" t="s">
        <v>135</v>
      </c>
      <c r="E11" s="343">
        <v>10.013999999999999</v>
      </c>
      <c r="F11" s="343">
        <v>1.4386000000000001</v>
      </c>
      <c r="G11" s="77">
        <f t="shared" ref="G11:G74" si="0">E11/F11</f>
        <v>6.9609342416238</v>
      </c>
      <c r="H11" s="47">
        <f>G11*VLOOKUP(B11,'Equation 3 FTE Conversion'!B$10:E$32,4,FALSE)</f>
        <v>5.9869763641949554</v>
      </c>
    </row>
    <row r="12" spans="1:8" ht="15.5" x14ac:dyDescent="0.35">
      <c r="B12" s="345" t="s">
        <v>557</v>
      </c>
      <c r="C12" s="76">
        <v>111300</v>
      </c>
      <c r="D12" s="76" t="s">
        <v>136</v>
      </c>
      <c r="E12" s="343">
        <v>12.604200000000001</v>
      </c>
      <c r="F12" s="343">
        <v>1.2524999999999999</v>
      </c>
      <c r="G12" s="77">
        <f t="shared" si="0"/>
        <v>10.063233532934133</v>
      </c>
      <c r="H12" s="47">
        <f>G12*VLOOKUP(B12,'Equation 3 FTE Conversion'!B$10:E$32,4,FALSE)</f>
        <v>8.6552090879968464</v>
      </c>
    </row>
    <row r="13" spans="1:8" ht="15.5" x14ac:dyDescent="0.35">
      <c r="B13" s="345" t="s">
        <v>557</v>
      </c>
      <c r="C13" s="76">
        <v>111400</v>
      </c>
      <c r="D13" s="76" t="s">
        <v>137</v>
      </c>
      <c r="E13" s="343">
        <v>14.8325</v>
      </c>
      <c r="F13" s="343">
        <v>1.3532</v>
      </c>
      <c r="G13" s="77">
        <f t="shared" si="0"/>
        <v>10.961055276381909</v>
      </c>
      <c r="H13" s="47">
        <f>G13*VLOOKUP(B13,'Equation 3 FTE Conversion'!B$10:E$32,4,FALSE)</f>
        <v>9.4274096821556341</v>
      </c>
    </row>
    <row r="14" spans="1:8" ht="15.5" x14ac:dyDescent="0.35">
      <c r="B14" s="345" t="s">
        <v>557</v>
      </c>
      <c r="C14" s="76">
        <v>111900</v>
      </c>
      <c r="D14" s="76" t="s">
        <v>138</v>
      </c>
      <c r="E14" s="343">
        <v>9.3559000000000001</v>
      </c>
      <c r="F14" s="343">
        <v>1.4652000000000001</v>
      </c>
      <c r="G14" s="77">
        <f t="shared" si="0"/>
        <v>6.3854081354081353</v>
      </c>
      <c r="H14" s="47">
        <f>G14*VLOOKUP(B14,'Equation 3 FTE Conversion'!B$10:E$32,4,FALSE)</f>
        <v>5.4919765444456798</v>
      </c>
    </row>
    <row r="15" spans="1:8" ht="15.5" x14ac:dyDescent="0.35">
      <c r="B15" s="345" t="s">
        <v>557</v>
      </c>
      <c r="C15" s="76">
        <v>112120</v>
      </c>
      <c r="D15" s="76" t="s">
        <v>141</v>
      </c>
      <c r="E15" s="343">
        <v>7.0361000000000002</v>
      </c>
      <c r="F15" s="343">
        <v>1.6904999999999999</v>
      </c>
      <c r="G15" s="77">
        <f t="shared" si="0"/>
        <v>4.1621413782904471</v>
      </c>
      <c r="H15" s="47">
        <f>G15*VLOOKUP(B15,'Equation 3 FTE Conversion'!B$10:E$32,4,FALSE)</f>
        <v>3.579784148406187</v>
      </c>
    </row>
    <row r="16" spans="1:8" ht="15.5" x14ac:dyDescent="0.35">
      <c r="B16" s="345" t="s">
        <v>557</v>
      </c>
      <c r="C16" s="76" t="s">
        <v>139</v>
      </c>
      <c r="D16" s="76" t="s">
        <v>140</v>
      </c>
      <c r="E16" s="343">
        <v>6.1303999999999998</v>
      </c>
      <c r="F16" s="343">
        <v>1.5239</v>
      </c>
      <c r="G16" s="77">
        <f t="shared" si="0"/>
        <v>4.0228361441039437</v>
      </c>
      <c r="H16" s="47">
        <f>G16*VLOOKUP(B16,'Equation 3 FTE Conversion'!B$10:E$32,4,FALSE)</f>
        <v>3.4599701815544206</v>
      </c>
    </row>
    <row r="17" spans="2:8" ht="15.5" x14ac:dyDescent="0.35">
      <c r="B17" s="345" t="s">
        <v>557</v>
      </c>
      <c r="C17" s="76">
        <v>112300</v>
      </c>
      <c r="D17" s="76" t="s">
        <v>144</v>
      </c>
      <c r="E17" s="343">
        <v>6.0938999999999997</v>
      </c>
      <c r="F17" s="343">
        <v>1.9253</v>
      </c>
      <c r="G17" s="77">
        <f t="shared" si="0"/>
        <v>3.165169064561367</v>
      </c>
      <c r="H17" s="47">
        <f>G17*VLOOKUP(B17,'Equation 3 FTE Conversion'!B$10:E$32,4,FALSE)</f>
        <v>2.7223059032647146</v>
      </c>
    </row>
    <row r="18" spans="2:8" ht="15.5" x14ac:dyDescent="0.35">
      <c r="B18" s="345" t="s">
        <v>557</v>
      </c>
      <c r="C18" s="76" t="s">
        <v>142</v>
      </c>
      <c r="D18" s="76" t="s">
        <v>143</v>
      </c>
      <c r="E18" s="343">
        <v>6.2820999999999998</v>
      </c>
      <c r="F18" s="343">
        <v>1.2059</v>
      </c>
      <c r="G18" s="77">
        <f t="shared" si="0"/>
        <v>5.2094701053155319</v>
      </c>
      <c r="H18" s="47">
        <f>G18*VLOOKUP(B18,'Equation 3 FTE Conversion'!B$10:E$32,4,FALSE)</f>
        <v>4.4805730535429884</v>
      </c>
    </row>
    <row r="19" spans="2:8" ht="15.5" x14ac:dyDescent="0.35">
      <c r="B19" s="345" t="s">
        <v>557</v>
      </c>
      <c r="C19" s="76">
        <v>113000</v>
      </c>
      <c r="D19" s="76" t="s">
        <v>145</v>
      </c>
      <c r="E19" s="343">
        <v>12.287800000000001</v>
      </c>
      <c r="F19" s="343">
        <v>1.4694</v>
      </c>
      <c r="G19" s="77">
        <f t="shared" si="0"/>
        <v>8.3624608683816533</v>
      </c>
      <c r="H19" s="47">
        <f>G19*VLOOKUP(B19,'Equation 3 FTE Conversion'!B$10:E$32,4,FALSE)</f>
        <v>7.1924046151924506</v>
      </c>
    </row>
    <row r="20" spans="2:8" ht="15.5" x14ac:dyDescent="0.35">
      <c r="B20" s="345" t="s">
        <v>557</v>
      </c>
      <c r="C20" s="76">
        <v>114000</v>
      </c>
      <c r="D20" s="76" t="s">
        <v>146</v>
      </c>
      <c r="E20" s="343">
        <v>16.6843</v>
      </c>
      <c r="F20" s="343">
        <v>1.0676000000000001</v>
      </c>
      <c r="G20" s="77">
        <f t="shared" si="0"/>
        <v>15.627856875234169</v>
      </c>
      <c r="H20" s="47">
        <f>G20*VLOOKUP(B20,'Equation 3 FTE Conversion'!B$10:E$32,4,FALSE)</f>
        <v>13.441243156065601</v>
      </c>
    </row>
    <row r="21" spans="2:8" ht="15.5" x14ac:dyDescent="0.35">
      <c r="B21" s="345" t="s">
        <v>557</v>
      </c>
      <c r="C21" s="76">
        <v>115000</v>
      </c>
      <c r="D21" s="76" t="s">
        <v>147</v>
      </c>
      <c r="E21" s="343">
        <v>19.7867</v>
      </c>
      <c r="F21" s="343">
        <v>1.0531999999999999</v>
      </c>
      <c r="G21" s="77">
        <f t="shared" si="0"/>
        <v>18.787219901253323</v>
      </c>
      <c r="H21" s="47">
        <f>G21*VLOOKUP(B21,'Equation 3 FTE Conversion'!B$10:E$32,4,FALSE)</f>
        <v>16.15855538832076</v>
      </c>
    </row>
    <row r="22" spans="2:8" ht="15.5" x14ac:dyDescent="0.35">
      <c r="B22" s="346" t="s">
        <v>558</v>
      </c>
      <c r="C22" s="76">
        <v>211000</v>
      </c>
      <c r="D22" s="76" t="s">
        <v>148</v>
      </c>
      <c r="E22" s="343">
        <v>4.2572999999999999</v>
      </c>
      <c r="F22" s="343">
        <v>1.3408</v>
      </c>
      <c r="G22" s="77">
        <f t="shared" si="0"/>
        <v>3.1751939140811456</v>
      </c>
      <c r="H22" s="47">
        <f>G22*VLOOKUP(B22,'Equation 3 FTE Conversion'!B$10:E$32,4,FALSE)</f>
        <v>3.1280142125346204</v>
      </c>
    </row>
    <row r="23" spans="2:8" ht="15.5" x14ac:dyDescent="0.35">
      <c r="B23" s="346" t="s">
        <v>558</v>
      </c>
      <c r="C23" s="76">
        <v>212100</v>
      </c>
      <c r="D23" s="76" t="s">
        <v>149</v>
      </c>
      <c r="E23" s="343">
        <v>3.5792000000000002</v>
      </c>
      <c r="F23" s="343">
        <v>1.4763999999999999</v>
      </c>
      <c r="G23" s="77">
        <f t="shared" si="0"/>
        <v>2.4242752641560554</v>
      </c>
      <c r="H23" s="47">
        <f>G23*VLOOKUP(B23,'Equation 3 FTE Conversion'!B$10:E$32,4,FALSE)</f>
        <v>2.3882533434405122</v>
      </c>
    </row>
    <row r="24" spans="2:8" ht="15.5" x14ac:dyDescent="0.35">
      <c r="B24" s="346" t="s">
        <v>558</v>
      </c>
      <c r="C24" s="76">
        <v>212230</v>
      </c>
      <c r="D24" s="76" t="s">
        <v>152</v>
      </c>
      <c r="E24" s="344">
        <v>0</v>
      </c>
      <c r="F24" s="344">
        <v>0</v>
      </c>
      <c r="G24" s="79">
        <v>0</v>
      </c>
      <c r="H24" s="80">
        <f>G24*VLOOKUP(B24,'Equation 3 FTE Conversion'!B$10:E$32,4,FALSE)</f>
        <v>0</v>
      </c>
    </row>
    <row r="25" spans="2:8" ht="15.5" x14ac:dyDescent="0.35">
      <c r="B25" s="346" t="s">
        <v>558</v>
      </c>
      <c r="C25" s="76" t="s">
        <v>150</v>
      </c>
      <c r="D25" s="76" t="s">
        <v>151</v>
      </c>
      <c r="E25" s="343">
        <v>3.1617999999999999</v>
      </c>
      <c r="F25" s="343">
        <v>1.7824</v>
      </c>
      <c r="G25" s="77">
        <f t="shared" si="0"/>
        <v>1.7739003590664273</v>
      </c>
      <c r="H25" s="47">
        <f>G25*VLOOKUP(B25,'Equation 3 FTE Conversion'!B$10:E$32,4,FALSE)</f>
        <v>1.7475422556627658</v>
      </c>
    </row>
    <row r="26" spans="2:8" ht="15.5" x14ac:dyDescent="0.35">
      <c r="B26" s="346" t="s">
        <v>558</v>
      </c>
      <c r="C26" s="76">
        <v>212310</v>
      </c>
      <c r="D26" s="76" t="s">
        <v>153</v>
      </c>
      <c r="E26" s="343">
        <v>4.3570000000000002</v>
      </c>
      <c r="F26" s="343">
        <v>1.9046000000000001</v>
      </c>
      <c r="G26" s="77">
        <f t="shared" si="0"/>
        <v>2.2876194476530505</v>
      </c>
      <c r="H26" s="47">
        <f>G26*VLOOKUP(B26,'Equation 3 FTE Conversion'!B$10:E$32,4,FALSE)</f>
        <v>2.2536280739880721</v>
      </c>
    </row>
    <row r="27" spans="2:8" ht="15.5" x14ac:dyDescent="0.35">
      <c r="B27" s="346" t="s">
        <v>558</v>
      </c>
      <c r="C27" s="76" t="s">
        <v>154</v>
      </c>
      <c r="D27" s="76" t="s">
        <v>155</v>
      </c>
      <c r="E27" s="343">
        <v>4.0254000000000003</v>
      </c>
      <c r="F27" s="343">
        <v>1.7412000000000001</v>
      </c>
      <c r="G27" s="77">
        <f t="shared" si="0"/>
        <v>2.3118538938662994</v>
      </c>
      <c r="H27" s="47">
        <f>G27*VLOOKUP(B27,'Equation 3 FTE Conversion'!B$10:E$32,4,FALSE)</f>
        <v>2.2775024244180631</v>
      </c>
    </row>
    <row r="28" spans="2:8" ht="15.5" x14ac:dyDescent="0.35">
      <c r="B28" s="346" t="s">
        <v>558</v>
      </c>
      <c r="C28" s="76">
        <v>213111</v>
      </c>
      <c r="D28" s="76" t="s">
        <v>156</v>
      </c>
      <c r="E28" s="343">
        <v>4.2012</v>
      </c>
      <c r="F28" s="343">
        <v>1.7630999999999999</v>
      </c>
      <c r="G28" s="77">
        <f t="shared" si="0"/>
        <v>2.3828483920367538</v>
      </c>
      <c r="H28" s="47">
        <f>G28*VLOOKUP(B28,'Equation 3 FTE Conversion'!B$10:E$32,4,FALSE)</f>
        <v>2.3474420266275895</v>
      </c>
    </row>
    <row r="29" spans="2:8" ht="15.5" x14ac:dyDescent="0.35">
      <c r="B29" s="346" t="s">
        <v>558</v>
      </c>
      <c r="C29" s="76" t="s">
        <v>157</v>
      </c>
      <c r="D29" s="76" t="s">
        <v>158</v>
      </c>
      <c r="E29" s="343">
        <v>5.7637</v>
      </c>
      <c r="F29" s="343">
        <v>1.6717</v>
      </c>
      <c r="G29" s="77">
        <f t="shared" si="0"/>
        <v>3.4478076209846265</v>
      </c>
      <c r="H29" s="47">
        <f>G29*VLOOKUP(B29,'Equation 3 FTE Conversion'!B$10:E$32,4,FALSE)</f>
        <v>3.3965771957099666</v>
      </c>
    </row>
    <row r="30" spans="2:8" ht="15.5" x14ac:dyDescent="0.35">
      <c r="B30" s="78" t="s">
        <v>559</v>
      </c>
      <c r="C30" s="76" t="s">
        <v>159</v>
      </c>
      <c r="D30" s="76" t="s">
        <v>160</v>
      </c>
      <c r="E30" s="343">
        <v>2.6749000000000001</v>
      </c>
      <c r="F30" s="343">
        <v>2.4531000000000001</v>
      </c>
      <c r="G30" s="77">
        <f t="shared" si="0"/>
        <v>1.0904162080632669</v>
      </c>
      <c r="H30" s="47">
        <f>G30*VLOOKUP(B30,'Equation 3 FTE Conversion'!B$10:E$32,4,FALSE)</f>
        <v>1.0804852772065887</v>
      </c>
    </row>
    <row r="31" spans="2:8" ht="15.5" x14ac:dyDescent="0.35">
      <c r="B31" s="78" t="s">
        <v>559</v>
      </c>
      <c r="C31" s="76">
        <v>221200</v>
      </c>
      <c r="D31" s="76" t="s">
        <v>161</v>
      </c>
      <c r="E31" s="343">
        <v>2.6011000000000002</v>
      </c>
      <c r="F31" s="343">
        <v>2.3965000000000001</v>
      </c>
      <c r="G31" s="77">
        <f t="shared" si="0"/>
        <v>1.0853745044857084</v>
      </c>
      <c r="H31" s="47">
        <f>G31*VLOOKUP(B31,'Equation 3 FTE Conversion'!B$10:E$32,4,FALSE)</f>
        <v>1.0754894907836527</v>
      </c>
    </row>
    <row r="32" spans="2:8" ht="15.5" x14ac:dyDescent="0.35">
      <c r="B32" s="78" t="s">
        <v>559</v>
      </c>
      <c r="C32" s="76">
        <v>221300</v>
      </c>
      <c r="D32" s="76" t="s">
        <v>162</v>
      </c>
      <c r="E32" s="343">
        <v>3.4129999999999998</v>
      </c>
      <c r="F32" s="343">
        <v>1.7931999999999999</v>
      </c>
      <c r="G32" s="77">
        <f t="shared" si="0"/>
        <v>1.9033013606959626</v>
      </c>
      <c r="H32" s="47">
        <f>G32*VLOOKUP(B32,'Equation 3 FTE Conversion'!B$10:E$32,4,FALSE)</f>
        <v>1.8859671042233217</v>
      </c>
    </row>
    <row r="33" spans="2:8" ht="15.5" x14ac:dyDescent="0.35">
      <c r="B33" s="346" t="s">
        <v>560</v>
      </c>
      <c r="C33" s="349">
        <v>2332</v>
      </c>
      <c r="D33" s="76" t="s">
        <v>165</v>
      </c>
      <c r="E33" s="343">
        <v>9.5564999999999998</v>
      </c>
      <c r="F33" s="343">
        <v>1.2236</v>
      </c>
      <c r="G33" s="77">
        <f t="shared" si="0"/>
        <v>7.8101503759398492</v>
      </c>
      <c r="H33" s="47">
        <f>G33*VLOOKUP(B33,'Equation 3 FTE Conversion'!B$10:E$32,4,FALSE)</f>
        <v>7.5711266788472615</v>
      </c>
    </row>
    <row r="34" spans="2:8" ht="15.5" x14ac:dyDescent="0.35">
      <c r="B34" s="346" t="s">
        <v>560</v>
      </c>
      <c r="C34" s="76" t="s">
        <v>163</v>
      </c>
      <c r="D34" s="76" t="s">
        <v>164</v>
      </c>
      <c r="E34" s="343">
        <v>6.8941999999999997</v>
      </c>
      <c r="F34" s="343">
        <v>1.5470999999999999</v>
      </c>
      <c r="G34" s="77">
        <f t="shared" si="0"/>
        <v>4.4562083898907634</v>
      </c>
      <c r="H34" s="47">
        <f>G34*VLOOKUP(B34,'Equation 3 FTE Conversion'!B$10:E$32,4,FALSE)</f>
        <v>4.3198295299333429</v>
      </c>
    </row>
    <row r="35" spans="2:8" ht="15.5" x14ac:dyDescent="0.35">
      <c r="B35" s="346" t="s">
        <v>560</v>
      </c>
      <c r="C35" s="76" t="s">
        <v>123</v>
      </c>
      <c r="D35" s="76" t="s">
        <v>166</v>
      </c>
      <c r="E35" s="343">
        <v>9.3077000000000005</v>
      </c>
      <c r="F35" s="343">
        <v>1.3078000000000001</v>
      </c>
      <c r="G35" s="77">
        <f t="shared" si="0"/>
        <v>7.1170668297904882</v>
      </c>
      <c r="H35" s="47">
        <f>G35*VLOOKUP(B35,'Equation 3 FTE Conversion'!B$10:E$32,4,FALSE)</f>
        <v>6.8992544261583966</v>
      </c>
    </row>
    <row r="36" spans="2:8" ht="15.5" x14ac:dyDescent="0.35">
      <c r="B36" s="346" t="s">
        <v>560</v>
      </c>
      <c r="C36" s="76" t="s">
        <v>784</v>
      </c>
      <c r="D36" s="76" t="s">
        <v>789</v>
      </c>
      <c r="E36" s="343">
        <v>5.9917999999999996</v>
      </c>
      <c r="F36" s="343">
        <v>1.4051</v>
      </c>
      <c r="G36" s="77">
        <f t="shared" si="0"/>
        <v>4.2643228239982918</v>
      </c>
      <c r="H36" s="47">
        <f>G36*VLOOKUP(B36,'Equation 3 FTE Conversion'!B$10:E$32,4,FALSE)</f>
        <v>4.1338164754741484</v>
      </c>
    </row>
    <row r="37" spans="2:8" ht="15.5" x14ac:dyDescent="0.35">
      <c r="B37" s="346" t="s">
        <v>561</v>
      </c>
      <c r="C37" s="76">
        <v>321100</v>
      </c>
      <c r="D37" s="76" t="s">
        <v>167</v>
      </c>
      <c r="E37" s="343">
        <v>5.5636000000000001</v>
      </c>
      <c r="F37" s="343">
        <v>1.8449</v>
      </c>
      <c r="G37" s="77">
        <f t="shared" si="0"/>
        <v>3.0156648056805246</v>
      </c>
      <c r="H37" s="47">
        <f>G37*VLOOKUP(B37,'Equation 3 FTE Conversion'!B$10:E$32,4,FALSE)</f>
        <v>2.9615991019930252</v>
      </c>
    </row>
    <row r="38" spans="2:8" ht="15.5" x14ac:dyDescent="0.35">
      <c r="B38" s="346" t="s">
        <v>561</v>
      </c>
      <c r="C38" s="76">
        <v>321200</v>
      </c>
      <c r="D38" s="76" t="s">
        <v>168</v>
      </c>
      <c r="E38" s="343">
        <v>5.8396999999999997</v>
      </c>
      <c r="F38" s="343">
        <v>1.5390999999999999</v>
      </c>
      <c r="G38" s="77">
        <f t="shared" si="0"/>
        <v>3.7942303943863296</v>
      </c>
      <c r="H38" s="47">
        <f>G38*VLOOKUP(B38,'Equation 3 FTE Conversion'!B$10:E$32,4,FALSE)</f>
        <v>3.7262063434909574</v>
      </c>
    </row>
    <row r="39" spans="2:8" ht="15.5" x14ac:dyDescent="0.35">
      <c r="B39" s="346" t="s">
        <v>561</v>
      </c>
      <c r="C39" s="76">
        <v>321910</v>
      </c>
      <c r="D39" s="76" t="s">
        <v>169</v>
      </c>
      <c r="E39" s="343">
        <v>6.7507000000000001</v>
      </c>
      <c r="F39" s="343">
        <v>1.4839</v>
      </c>
      <c r="G39" s="77">
        <f t="shared" si="0"/>
        <v>4.549295774647887</v>
      </c>
      <c r="H39" s="47">
        <f>G39*VLOOKUP(B39,'Equation 3 FTE Conversion'!B$10:E$32,4,FALSE)</f>
        <v>4.4677346950227257</v>
      </c>
    </row>
    <row r="40" spans="2:8" ht="15.5" x14ac:dyDescent="0.35">
      <c r="B40" s="346" t="s">
        <v>561</v>
      </c>
      <c r="C40" s="76" t="s">
        <v>118</v>
      </c>
      <c r="D40" s="76" t="s">
        <v>170</v>
      </c>
      <c r="E40" s="343">
        <v>6.9188999999999998</v>
      </c>
      <c r="F40" s="343">
        <v>1.4610000000000001</v>
      </c>
      <c r="G40" s="77">
        <f t="shared" si="0"/>
        <v>4.7357289527720736</v>
      </c>
      <c r="H40" s="47">
        <f>G40*VLOOKUP(B40,'Equation 3 FTE Conversion'!B$10:E$32,4,FALSE)</f>
        <v>4.6508254456506624</v>
      </c>
    </row>
    <row r="41" spans="2:8" ht="15.5" x14ac:dyDescent="0.35">
      <c r="B41" s="346" t="s">
        <v>561</v>
      </c>
      <c r="C41" s="76">
        <v>327100</v>
      </c>
      <c r="D41" s="76" t="s">
        <v>171</v>
      </c>
      <c r="E41" s="343">
        <v>7.0242000000000004</v>
      </c>
      <c r="F41" s="343">
        <v>1.4066000000000001</v>
      </c>
      <c r="G41" s="77">
        <f t="shared" si="0"/>
        <v>4.9937437793260342</v>
      </c>
      <c r="H41" s="47">
        <f>G41*VLOOKUP(B41,'Equation 3 FTE Conversion'!B$10:E$32,4,FALSE)</f>
        <v>4.9042145083819424</v>
      </c>
    </row>
    <row r="42" spans="2:8" ht="15.5" x14ac:dyDescent="0.35">
      <c r="B42" s="346" t="s">
        <v>561</v>
      </c>
      <c r="C42" s="76">
        <v>327200</v>
      </c>
      <c r="D42" s="76" t="s">
        <v>172</v>
      </c>
      <c r="E42" s="343">
        <v>5.2316000000000003</v>
      </c>
      <c r="F42" s="343">
        <v>1.5807</v>
      </c>
      <c r="G42" s="77">
        <f t="shared" si="0"/>
        <v>3.3096729297146834</v>
      </c>
      <c r="H42" s="47">
        <f>G42*VLOOKUP(B42,'Equation 3 FTE Conversion'!B$10:E$32,4,FALSE)</f>
        <v>3.2503361640425079</v>
      </c>
    </row>
    <row r="43" spans="2:8" ht="15.5" x14ac:dyDescent="0.35">
      <c r="B43" s="346" t="s">
        <v>561</v>
      </c>
      <c r="C43" s="76">
        <v>327310</v>
      </c>
      <c r="D43" s="76" t="s">
        <v>173</v>
      </c>
      <c r="E43" s="343">
        <v>3.9418000000000002</v>
      </c>
      <c r="F43" s="343">
        <v>2.0832000000000002</v>
      </c>
      <c r="G43" s="77">
        <f t="shared" si="0"/>
        <v>1.8921850998463901</v>
      </c>
      <c r="H43" s="47">
        <f>G43*VLOOKUP(B43,'Equation 3 FTE Conversion'!B$10:E$32,4,FALSE)</f>
        <v>1.858261462598148</v>
      </c>
    </row>
    <row r="44" spans="2:8" ht="15.5" x14ac:dyDescent="0.35">
      <c r="B44" s="346" t="s">
        <v>561</v>
      </c>
      <c r="C44" s="76">
        <v>327320</v>
      </c>
      <c r="D44" s="76" t="s">
        <v>174</v>
      </c>
      <c r="E44" s="343">
        <v>5.4462999999999999</v>
      </c>
      <c r="F44" s="343">
        <v>1.6894</v>
      </c>
      <c r="G44" s="77">
        <f t="shared" si="0"/>
        <v>3.223807268852847</v>
      </c>
      <c r="H44" s="47">
        <f>G44*VLOOKUP(B44,'Equation 3 FTE Conversion'!B$10:E$32,4,FALSE)</f>
        <v>3.1660099273793896</v>
      </c>
    </row>
    <row r="45" spans="2:8" ht="15.5" x14ac:dyDescent="0.35">
      <c r="B45" s="346" t="s">
        <v>561</v>
      </c>
      <c r="C45" s="76">
        <v>327330</v>
      </c>
      <c r="D45" s="76" t="s">
        <v>175</v>
      </c>
      <c r="E45" s="343">
        <v>5.6992000000000003</v>
      </c>
      <c r="F45" s="343">
        <v>1.7956000000000001</v>
      </c>
      <c r="G45" s="77">
        <f t="shared" si="0"/>
        <v>3.1739808420583651</v>
      </c>
      <c r="H45" s="47">
        <f>G45*VLOOKUP(B45,'Equation 3 FTE Conversion'!B$10:E$32,4,FALSE)</f>
        <v>3.1170768030573188</v>
      </c>
    </row>
    <row r="46" spans="2:8" ht="15.5" x14ac:dyDescent="0.35">
      <c r="B46" s="346" t="s">
        <v>561</v>
      </c>
      <c r="C46" s="76">
        <v>327390</v>
      </c>
      <c r="D46" s="76" t="s">
        <v>176</v>
      </c>
      <c r="E46" s="343">
        <v>6.7149999999999999</v>
      </c>
      <c r="F46" s="343">
        <v>1.5552999999999999</v>
      </c>
      <c r="G46" s="77">
        <f t="shared" si="0"/>
        <v>4.3174950170385138</v>
      </c>
      <c r="H46" s="47">
        <f>G46*VLOOKUP(B46,'Equation 3 FTE Conversion'!B$10:E$32,4,FALSE)</f>
        <v>4.2400897278884209</v>
      </c>
    </row>
    <row r="47" spans="2:8" ht="15.5" x14ac:dyDescent="0.35">
      <c r="B47" s="346" t="s">
        <v>561</v>
      </c>
      <c r="C47" s="76">
        <v>327400</v>
      </c>
      <c r="D47" s="76" t="s">
        <v>177</v>
      </c>
      <c r="E47" s="343">
        <v>3.7521</v>
      </c>
      <c r="F47" s="343">
        <v>1.6506000000000001</v>
      </c>
      <c r="G47" s="77">
        <f t="shared" si="0"/>
        <v>2.273173391494002</v>
      </c>
      <c r="H47" s="47">
        <f>G47*VLOOKUP(B47,'Equation 3 FTE Conversion'!B$10:E$32,4,FALSE)</f>
        <v>2.2324192868656234</v>
      </c>
    </row>
    <row r="48" spans="2:8" ht="15.5" x14ac:dyDescent="0.35">
      <c r="B48" s="346" t="s">
        <v>561</v>
      </c>
      <c r="C48" s="76">
        <v>327910</v>
      </c>
      <c r="D48" s="76" t="s">
        <v>178</v>
      </c>
      <c r="E48" s="343">
        <v>4.0260999999999996</v>
      </c>
      <c r="F48" s="343">
        <v>1.3691</v>
      </c>
      <c r="G48" s="77">
        <f t="shared" si="0"/>
        <v>2.9406909648674309</v>
      </c>
      <c r="H48" s="47">
        <f>G48*VLOOKUP(B48,'Equation 3 FTE Conversion'!B$10:E$32,4,FALSE)</f>
        <v>2.8879694137044689</v>
      </c>
    </row>
    <row r="49" spans="2:8" ht="15.5" x14ac:dyDescent="0.35">
      <c r="B49" s="346" t="s">
        <v>561</v>
      </c>
      <c r="C49" s="76">
        <v>327991</v>
      </c>
      <c r="D49" s="76" t="s">
        <v>179</v>
      </c>
      <c r="E49" s="343">
        <v>7.4565000000000001</v>
      </c>
      <c r="F49" s="343">
        <v>1.3804000000000001</v>
      </c>
      <c r="G49" s="77">
        <f t="shared" si="0"/>
        <v>5.4016951608229498</v>
      </c>
      <c r="H49" s="47">
        <f>G49*VLOOKUP(B49,'Equation 3 FTE Conversion'!B$10:E$32,4,FALSE)</f>
        <v>5.3048520204894709</v>
      </c>
    </row>
    <row r="50" spans="2:8" ht="15.5" x14ac:dyDescent="0.35">
      <c r="B50" s="346" t="s">
        <v>561</v>
      </c>
      <c r="C50" s="76">
        <v>327992</v>
      </c>
      <c r="D50" s="76" t="s">
        <v>180</v>
      </c>
      <c r="E50" s="343">
        <v>4.2210999999999999</v>
      </c>
      <c r="F50" s="343">
        <v>1.6117999999999999</v>
      </c>
      <c r="G50" s="77">
        <f t="shared" si="0"/>
        <v>2.618873309343591</v>
      </c>
      <c r="H50" s="47">
        <f>G50*VLOOKUP(B50,'Equation 3 FTE Conversion'!B$10:E$32,4,FALSE)</f>
        <v>2.5719213974230883</v>
      </c>
    </row>
    <row r="51" spans="2:8" ht="15.5" x14ac:dyDescent="0.35">
      <c r="B51" s="346" t="s">
        <v>561</v>
      </c>
      <c r="C51" s="76">
        <v>327993</v>
      </c>
      <c r="D51" s="76" t="s">
        <v>181</v>
      </c>
      <c r="E51" s="343">
        <v>4.6875</v>
      </c>
      <c r="F51" s="343">
        <v>1.5250999999999999</v>
      </c>
      <c r="G51" s="77">
        <f t="shared" si="0"/>
        <v>3.0735689462986038</v>
      </c>
      <c r="H51" s="47">
        <f>G51*VLOOKUP(B51,'Equation 3 FTE Conversion'!B$10:E$32,4,FALSE)</f>
        <v>3.018465120568151</v>
      </c>
    </row>
    <row r="52" spans="2:8" ht="15.5" x14ac:dyDescent="0.35">
      <c r="B52" s="346" t="s">
        <v>561</v>
      </c>
      <c r="C52" s="76">
        <v>327999</v>
      </c>
      <c r="D52" s="76" t="s">
        <v>182</v>
      </c>
      <c r="E52" s="343">
        <v>4.2904</v>
      </c>
      <c r="F52" s="343">
        <v>1.7782</v>
      </c>
      <c r="G52" s="77">
        <f t="shared" si="0"/>
        <v>2.4127769654707008</v>
      </c>
      <c r="H52" s="47">
        <f>G52*VLOOKUP(B52,'Equation 3 FTE Conversion'!B$10:E$32,4,FALSE)</f>
        <v>2.3695200079224215</v>
      </c>
    </row>
    <row r="53" spans="2:8" ht="15.5" x14ac:dyDescent="0.35">
      <c r="B53" s="346" t="s">
        <v>561</v>
      </c>
      <c r="C53" s="76">
        <v>331110</v>
      </c>
      <c r="D53" s="76" t="s">
        <v>183</v>
      </c>
      <c r="E53" s="343">
        <v>3.7530000000000001</v>
      </c>
      <c r="F53" s="343">
        <v>1.9240999999999999</v>
      </c>
      <c r="G53" s="77">
        <f t="shared" si="0"/>
        <v>1.9505223221246297</v>
      </c>
      <c r="H53" s="47">
        <f>G53*VLOOKUP(B53,'Equation 3 FTE Conversion'!B$10:E$32,4,FALSE)</f>
        <v>1.9155527984212002</v>
      </c>
    </row>
    <row r="54" spans="2:8" ht="15.5" x14ac:dyDescent="0.35">
      <c r="B54" s="346" t="s">
        <v>561</v>
      </c>
      <c r="C54" s="76">
        <v>331200</v>
      </c>
      <c r="D54" s="76" t="s">
        <v>184</v>
      </c>
      <c r="E54" s="343">
        <v>3.6172</v>
      </c>
      <c r="F54" s="343">
        <v>1.7044999999999999</v>
      </c>
      <c r="G54" s="77">
        <f t="shared" si="0"/>
        <v>2.1221472572601936</v>
      </c>
      <c r="H54" s="47">
        <f>G54*VLOOKUP(B54,'Equation 3 FTE Conversion'!B$10:E$32,4,FALSE)</f>
        <v>2.0841007924885964</v>
      </c>
    </row>
    <row r="55" spans="2:8" ht="15.5" x14ac:dyDescent="0.35">
      <c r="B55" s="346" t="s">
        <v>561</v>
      </c>
      <c r="C55" s="76">
        <v>331314</v>
      </c>
      <c r="D55" s="76" t="s">
        <v>186</v>
      </c>
      <c r="E55" s="343">
        <v>4.6166</v>
      </c>
      <c r="F55" s="343">
        <v>1.9523999999999999</v>
      </c>
      <c r="G55" s="77">
        <f t="shared" si="0"/>
        <v>2.3645769309567712</v>
      </c>
      <c r="H55" s="47">
        <f>G55*VLOOKUP(B55,'Equation 3 FTE Conversion'!B$10:E$32,4,FALSE)</f>
        <v>2.322184117453562</v>
      </c>
    </row>
    <row r="56" spans="2:8" ht="15.5" x14ac:dyDescent="0.35">
      <c r="B56" s="346" t="s">
        <v>561</v>
      </c>
      <c r="C56" s="76">
        <v>331313</v>
      </c>
      <c r="D56" s="76" t="s">
        <v>185</v>
      </c>
      <c r="E56" s="343">
        <v>3.1154000000000002</v>
      </c>
      <c r="F56" s="343">
        <v>2.0484</v>
      </c>
      <c r="G56" s="77">
        <f t="shared" si="0"/>
        <v>1.5208943565709823</v>
      </c>
      <c r="H56" s="47">
        <f>G56*VLOOKUP(B56,'Equation 3 FTE Conversion'!B$10:E$32,4,FALSE)</f>
        <v>1.4936273262738931</v>
      </c>
    </row>
    <row r="57" spans="2:8" ht="15.5" x14ac:dyDescent="0.35">
      <c r="B57" s="346" t="s">
        <v>561</v>
      </c>
      <c r="C57" s="76" t="s">
        <v>187</v>
      </c>
      <c r="D57" s="76" t="s">
        <v>188</v>
      </c>
      <c r="E57" s="343">
        <v>4.0720000000000001</v>
      </c>
      <c r="F57" s="343">
        <v>1.7593000000000001</v>
      </c>
      <c r="G57" s="77">
        <f t="shared" si="0"/>
        <v>2.3145569260501335</v>
      </c>
      <c r="H57" s="47">
        <f>G57*VLOOKUP(B57,'Equation 3 FTE Conversion'!B$10:E$32,4,FALSE)</f>
        <v>2.2730608855432588</v>
      </c>
    </row>
    <row r="58" spans="2:8" ht="15.5" x14ac:dyDescent="0.35">
      <c r="B58" s="346" t="s">
        <v>561</v>
      </c>
      <c r="C58" s="76">
        <v>331410</v>
      </c>
      <c r="D58" s="76" t="s">
        <v>790</v>
      </c>
      <c r="E58" s="343">
        <v>3.0689000000000002</v>
      </c>
      <c r="F58" s="343">
        <v>1.5085</v>
      </c>
      <c r="G58" s="77">
        <f t="shared" si="0"/>
        <v>2.0344050381173351</v>
      </c>
      <c r="H58" s="47">
        <f>G58*VLOOKUP(B58,'Equation 3 FTE Conversion'!B$10:E$32,4,FALSE)</f>
        <v>1.997931641019614</v>
      </c>
    </row>
    <row r="59" spans="2:8" ht="15.5" x14ac:dyDescent="0.35">
      <c r="B59" s="346" t="s">
        <v>561</v>
      </c>
      <c r="C59" s="76">
        <v>331420</v>
      </c>
      <c r="D59" s="76" t="s">
        <v>189</v>
      </c>
      <c r="E59" s="343">
        <v>3.9622999999999999</v>
      </c>
      <c r="F59" s="343">
        <v>1.5057</v>
      </c>
      <c r="G59" s="77">
        <f t="shared" si="0"/>
        <v>2.6315335060104932</v>
      </c>
      <c r="H59" s="47">
        <f>G59*VLOOKUP(B59,'Equation 3 FTE Conversion'!B$10:E$32,4,FALSE)</f>
        <v>2.5843546184525361</v>
      </c>
    </row>
    <row r="60" spans="2:8" ht="15.5" x14ac:dyDescent="0.35">
      <c r="B60" s="346" t="s">
        <v>561</v>
      </c>
      <c r="C60" s="76">
        <v>331490</v>
      </c>
      <c r="D60" s="76" t="s">
        <v>190</v>
      </c>
      <c r="E60" s="343">
        <v>3.8702999999999999</v>
      </c>
      <c r="F60" s="343">
        <v>1.6328</v>
      </c>
      <c r="G60" s="77">
        <f t="shared" si="0"/>
        <v>2.3703454189122977</v>
      </c>
      <c r="H60" s="47">
        <f>G60*VLOOKUP(B60,'Equation 3 FTE Conversion'!B$10:E$32,4,FALSE)</f>
        <v>2.3278491863023163</v>
      </c>
    </row>
    <row r="61" spans="2:8" ht="15.5" x14ac:dyDescent="0.35">
      <c r="B61" s="346" t="s">
        <v>561</v>
      </c>
      <c r="C61" s="76">
        <v>331510</v>
      </c>
      <c r="D61" s="76" t="s">
        <v>191</v>
      </c>
      <c r="E61" s="343">
        <v>5.4043000000000001</v>
      </c>
      <c r="F61" s="343">
        <v>1.4439</v>
      </c>
      <c r="G61" s="77">
        <f t="shared" si="0"/>
        <v>3.7428492277858578</v>
      </c>
      <c r="H61" s="47">
        <f>G61*VLOOKUP(B61,'Equation 3 FTE Conversion'!B$10:E$32,4,FALSE)</f>
        <v>3.6757463531841195</v>
      </c>
    </row>
    <row r="62" spans="2:8" ht="15.5" x14ac:dyDescent="0.35">
      <c r="B62" s="346" t="s">
        <v>561</v>
      </c>
      <c r="C62" s="76">
        <v>331520</v>
      </c>
      <c r="D62" s="76" t="s">
        <v>192</v>
      </c>
      <c r="E62" s="343">
        <v>6.3535000000000004</v>
      </c>
      <c r="F62" s="343">
        <v>1.5074000000000001</v>
      </c>
      <c r="G62" s="77">
        <f t="shared" si="0"/>
        <v>4.2148732917606475</v>
      </c>
      <c r="H62" s="47">
        <f>G62*VLOOKUP(B62,'Equation 3 FTE Conversion'!B$10:E$32,4,FALSE)</f>
        <v>4.139307834338644</v>
      </c>
    </row>
    <row r="63" spans="2:8" ht="15.5" x14ac:dyDescent="0.35">
      <c r="B63" s="346" t="s">
        <v>561</v>
      </c>
      <c r="C63" s="76">
        <v>332114</v>
      </c>
      <c r="D63" s="76" t="s">
        <v>195</v>
      </c>
      <c r="E63" s="343">
        <v>3.7465000000000002</v>
      </c>
      <c r="F63" s="343">
        <v>1.6632</v>
      </c>
      <c r="G63" s="77">
        <f t="shared" si="0"/>
        <v>2.2525853775853775</v>
      </c>
      <c r="H63" s="47">
        <f>G63*VLOOKUP(B63,'Equation 3 FTE Conversion'!B$10:E$32,4,FALSE)</f>
        <v>2.2122003807760779</v>
      </c>
    </row>
    <row r="64" spans="2:8" ht="15.5" x14ac:dyDescent="0.35">
      <c r="B64" s="346" t="s">
        <v>561</v>
      </c>
      <c r="C64" s="76" t="s">
        <v>193</v>
      </c>
      <c r="D64" s="76" t="s">
        <v>194</v>
      </c>
      <c r="E64" s="343">
        <v>4.8673999999999999</v>
      </c>
      <c r="F64" s="343">
        <v>1.8529</v>
      </c>
      <c r="G64" s="77">
        <f t="shared" si="0"/>
        <v>2.6269091694101139</v>
      </c>
      <c r="H64" s="47">
        <f>G64*VLOOKUP(B64,'Equation 3 FTE Conversion'!B$10:E$32,4,FALSE)</f>
        <v>2.5798131882852315</v>
      </c>
    </row>
    <row r="65" spans="2:8" ht="15.5" x14ac:dyDescent="0.35">
      <c r="B65" s="346" t="s">
        <v>561</v>
      </c>
      <c r="C65" s="76">
        <v>332119</v>
      </c>
      <c r="D65" s="76" t="s">
        <v>791</v>
      </c>
      <c r="E65" s="343">
        <v>5.1448999999999998</v>
      </c>
      <c r="F65" s="343">
        <v>1.4136</v>
      </c>
      <c r="G65" s="77">
        <f t="shared" si="0"/>
        <v>3.6395727221279004</v>
      </c>
      <c r="H65" s="47">
        <f>G65*VLOOKUP(B65,'Equation 3 FTE Conversion'!B$10:E$32,4,FALSE)</f>
        <v>3.5743214183447307</v>
      </c>
    </row>
    <row r="66" spans="2:8" ht="15.5" x14ac:dyDescent="0.35">
      <c r="B66" s="346" t="s">
        <v>561</v>
      </c>
      <c r="C66" s="76">
        <v>332200</v>
      </c>
      <c r="D66" s="76" t="s">
        <v>196</v>
      </c>
      <c r="E66" s="343">
        <v>7.1035000000000004</v>
      </c>
      <c r="F66" s="343">
        <v>1.3101</v>
      </c>
      <c r="G66" s="77">
        <f t="shared" si="0"/>
        <v>5.4221051828104727</v>
      </c>
      <c r="H66" s="47">
        <f>G66*VLOOKUP(B66,'Equation 3 FTE Conversion'!B$10:E$32,4,FALSE)</f>
        <v>5.3248961257481335</v>
      </c>
    </row>
    <row r="67" spans="2:8" ht="15.5" x14ac:dyDescent="0.35">
      <c r="B67" s="346" t="s">
        <v>561</v>
      </c>
      <c r="C67" s="76">
        <v>332310</v>
      </c>
      <c r="D67" s="76" t="s">
        <v>197</v>
      </c>
      <c r="E67" s="343">
        <v>5.5217999999999998</v>
      </c>
      <c r="F67" s="343">
        <v>1.5865</v>
      </c>
      <c r="G67" s="77">
        <f t="shared" si="0"/>
        <v>3.4804916482823822</v>
      </c>
      <c r="H67" s="47">
        <f>G67*VLOOKUP(B67,'Equation 3 FTE Conversion'!B$10:E$32,4,FALSE)</f>
        <v>3.4180923956239333</v>
      </c>
    </row>
    <row r="68" spans="2:8" ht="15.5" x14ac:dyDescent="0.35">
      <c r="B68" s="346" t="s">
        <v>561</v>
      </c>
      <c r="C68" s="76">
        <v>332320</v>
      </c>
      <c r="D68" s="76" t="s">
        <v>198</v>
      </c>
      <c r="E68" s="343">
        <v>6.6558000000000002</v>
      </c>
      <c r="F68" s="343">
        <v>1.4564999999999999</v>
      </c>
      <c r="G68" s="77">
        <f t="shared" si="0"/>
        <v>4.5697219361483015</v>
      </c>
      <c r="H68" s="47">
        <f>G68*VLOOKUP(B68,'Equation 3 FTE Conversion'!B$10:E$32,4,FALSE)</f>
        <v>4.4877946504404633</v>
      </c>
    </row>
    <row r="69" spans="2:8" ht="15.5" x14ac:dyDescent="0.35">
      <c r="B69" s="346" t="s">
        <v>561</v>
      </c>
      <c r="C69" s="76">
        <v>332410</v>
      </c>
      <c r="D69" s="76" t="s">
        <v>199</v>
      </c>
      <c r="E69" s="343">
        <v>4.9973000000000001</v>
      </c>
      <c r="F69" s="343">
        <v>1.4742</v>
      </c>
      <c r="G69" s="77">
        <f t="shared" si="0"/>
        <v>3.3898385565052234</v>
      </c>
      <c r="H69" s="47">
        <f>G69*VLOOKUP(B69,'Equation 3 FTE Conversion'!B$10:E$32,4,FALSE)</f>
        <v>3.3290645584802294</v>
      </c>
    </row>
    <row r="70" spans="2:8" ht="15.5" x14ac:dyDescent="0.35">
      <c r="B70" s="346" t="s">
        <v>561</v>
      </c>
      <c r="C70" s="76">
        <v>332420</v>
      </c>
      <c r="D70" s="76" t="s">
        <v>200</v>
      </c>
      <c r="E70" s="343">
        <v>4.7032999999999996</v>
      </c>
      <c r="F70" s="343">
        <v>1.64</v>
      </c>
      <c r="G70" s="77">
        <f t="shared" si="0"/>
        <v>2.8678658536585364</v>
      </c>
      <c r="H70" s="47">
        <f>G70*VLOOKUP(B70,'Equation 3 FTE Conversion'!B$10:E$32,4,FALSE)</f>
        <v>2.8164499319793994</v>
      </c>
    </row>
    <row r="71" spans="2:8" ht="15.5" x14ac:dyDescent="0.35">
      <c r="B71" s="346" t="s">
        <v>561</v>
      </c>
      <c r="C71" s="76">
        <v>332430</v>
      </c>
      <c r="D71" s="76" t="s">
        <v>201</v>
      </c>
      <c r="E71" s="343">
        <v>3.8241000000000001</v>
      </c>
      <c r="F71" s="343">
        <v>1.7159</v>
      </c>
      <c r="G71" s="77">
        <f t="shared" si="0"/>
        <v>2.2286263768284864</v>
      </c>
      <c r="H71" s="47">
        <f>G71*VLOOKUP(B71,'Equation 3 FTE Conversion'!B$10:E$32,4,FALSE)</f>
        <v>2.1886709238574578</v>
      </c>
    </row>
    <row r="72" spans="2:8" ht="15.5" x14ac:dyDescent="0.35">
      <c r="B72" s="346" t="s">
        <v>561</v>
      </c>
      <c r="C72" s="76">
        <v>332500</v>
      </c>
      <c r="D72" s="76" t="s">
        <v>202</v>
      </c>
      <c r="E72" s="343">
        <v>4.7782999999999998</v>
      </c>
      <c r="F72" s="343">
        <v>1.7857000000000001</v>
      </c>
      <c r="G72" s="77">
        <f t="shared" si="0"/>
        <v>2.6758694069552553</v>
      </c>
      <c r="H72" s="47">
        <f>G72*VLOOKUP(B72,'Equation 3 FTE Conversion'!B$10:E$32,4,FALSE)</f>
        <v>2.6278956526472927</v>
      </c>
    </row>
    <row r="73" spans="2:8" ht="15.5" x14ac:dyDescent="0.35">
      <c r="B73" s="346" t="s">
        <v>561</v>
      </c>
      <c r="C73" s="76">
        <v>332600</v>
      </c>
      <c r="D73" s="76" t="s">
        <v>203</v>
      </c>
      <c r="E73" s="343">
        <v>5.7964000000000002</v>
      </c>
      <c r="F73" s="343">
        <v>1.4786999999999999</v>
      </c>
      <c r="G73" s="77">
        <f t="shared" si="0"/>
        <v>3.9199296679515796</v>
      </c>
      <c r="H73" s="47">
        <f>G73*VLOOKUP(B73,'Equation 3 FTE Conversion'!B$10:E$32,4,FALSE)</f>
        <v>3.8496520444225673</v>
      </c>
    </row>
    <row r="74" spans="2:8" ht="15.5" x14ac:dyDescent="0.35">
      <c r="B74" s="346" t="s">
        <v>561</v>
      </c>
      <c r="C74" s="76">
        <v>332710</v>
      </c>
      <c r="D74" s="76" t="s">
        <v>204</v>
      </c>
      <c r="E74" s="343">
        <v>8.3407999999999998</v>
      </c>
      <c r="F74" s="343">
        <v>1.325</v>
      </c>
      <c r="G74" s="77">
        <f t="shared" si="0"/>
        <v>6.2949433962264152</v>
      </c>
      <c r="H74" s="47">
        <f>G74*VLOOKUP(B74,'Equation 3 FTE Conversion'!B$10:E$32,4,FALSE)</f>
        <v>6.1820858452980536</v>
      </c>
    </row>
    <row r="75" spans="2:8" ht="15.5" x14ac:dyDescent="0.35">
      <c r="B75" s="346" t="s">
        <v>561</v>
      </c>
      <c r="C75" s="76">
        <v>332720</v>
      </c>
      <c r="D75" s="76" t="s">
        <v>205</v>
      </c>
      <c r="E75" s="343">
        <v>4.4051</v>
      </c>
      <c r="F75" s="343">
        <v>1.7586999999999999</v>
      </c>
      <c r="G75" s="77">
        <f t="shared" ref="G75:G138" si="1">E75/F75</f>
        <v>2.5047478250980841</v>
      </c>
      <c r="H75" s="47">
        <f>G75*VLOOKUP(B75,'Equation 3 FTE Conversion'!B$10:E$32,4,FALSE)</f>
        <v>2.4598419875963256</v>
      </c>
    </row>
    <row r="76" spans="2:8" ht="15.5" x14ac:dyDescent="0.35">
      <c r="B76" s="346" t="s">
        <v>561</v>
      </c>
      <c r="C76" s="76">
        <v>332800</v>
      </c>
      <c r="D76" s="76" t="s">
        <v>206</v>
      </c>
      <c r="E76" s="343">
        <v>6.0556999999999999</v>
      </c>
      <c r="F76" s="343">
        <v>1.3586</v>
      </c>
      <c r="G76" s="77">
        <f t="shared" si="1"/>
        <v>4.4573089945532161</v>
      </c>
      <c r="H76" s="47">
        <f>G76*VLOOKUP(B76,'Equation 3 FTE Conversion'!B$10:E$32,4,FALSE)</f>
        <v>4.3773970803082385</v>
      </c>
    </row>
    <row r="77" spans="2:8" ht="15.5" x14ac:dyDescent="0.35">
      <c r="B77" s="346" t="s">
        <v>561</v>
      </c>
      <c r="C77" s="76">
        <v>332913</v>
      </c>
      <c r="D77" s="76" t="s">
        <v>207</v>
      </c>
      <c r="E77" s="343">
        <v>4.0213000000000001</v>
      </c>
      <c r="F77" s="343">
        <v>1.8169</v>
      </c>
      <c r="G77" s="77">
        <f t="shared" si="1"/>
        <v>2.2132753591281853</v>
      </c>
      <c r="H77" s="47">
        <f>G77*VLOOKUP(B77,'Equation 3 FTE Conversion'!B$10:E$32,4,FALSE)</f>
        <v>2.173595123605967</v>
      </c>
    </row>
    <row r="78" spans="2:8" ht="15.5" x14ac:dyDescent="0.35">
      <c r="B78" s="346" t="s">
        <v>561</v>
      </c>
      <c r="C78" s="76" t="s">
        <v>129</v>
      </c>
      <c r="D78" s="76" t="s">
        <v>792</v>
      </c>
      <c r="E78" s="343">
        <v>4.3815999999999997</v>
      </c>
      <c r="F78" s="343">
        <v>1.7656000000000001</v>
      </c>
      <c r="G78" s="77">
        <f t="shared" si="1"/>
        <v>2.4816492976891706</v>
      </c>
      <c r="H78" s="47">
        <f>G78*VLOOKUP(B78,'Equation 3 FTE Conversion'!B$10:E$32,4,FALSE)</f>
        <v>2.4371575772126715</v>
      </c>
    </row>
    <row r="79" spans="2:8" ht="15.5" x14ac:dyDescent="0.35">
      <c r="B79" s="346" t="s">
        <v>561</v>
      </c>
      <c r="C79" s="76">
        <v>332991</v>
      </c>
      <c r="D79" s="76" t="s">
        <v>208</v>
      </c>
      <c r="E79" s="343">
        <v>5.1584000000000003</v>
      </c>
      <c r="F79" s="343">
        <v>1.5028999999999999</v>
      </c>
      <c r="G79" s="77">
        <f t="shared" si="1"/>
        <v>3.4322975580544286</v>
      </c>
      <c r="H79" s="47">
        <f>G79*VLOOKUP(B79,'Equation 3 FTE Conversion'!B$10:E$32,4,FALSE)</f>
        <v>3.3707623428701861</v>
      </c>
    </row>
    <row r="80" spans="2:8" ht="15.5" x14ac:dyDescent="0.35">
      <c r="B80" s="346" t="s">
        <v>561</v>
      </c>
      <c r="C80" s="76">
        <v>332996</v>
      </c>
      <c r="D80" s="76" t="s">
        <v>211</v>
      </c>
      <c r="E80" s="343">
        <v>5.1387</v>
      </c>
      <c r="F80" s="343">
        <v>1.4169</v>
      </c>
      <c r="G80" s="77">
        <f t="shared" si="1"/>
        <v>3.6267203048909589</v>
      </c>
      <c r="H80" s="47">
        <f>G80*VLOOKUP(B80,'Equation 3 FTE Conversion'!B$10:E$32,4,FALSE)</f>
        <v>3.5616994229307624</v>
      </c>
    </row>
    <row r="81" spans="2:8" ht="15.5" x14ac:dyDescent="0.35">
      <c r="B81" s="346" t="s">
        <v>561</v>
      </c>
      <c r="C81" s="76" t="s">
        <v>209</v>
      </c>
      <c r="D81" s="76" t="s">
        <v>210</v>
      </c>
      <c r="E81" s="343">
        <v>4.6018999999999997</v>
      </c>
      <c r="F81" s="343">
        <v>1.502</v>
      </c>
      <c r="G81" s="77">
        <f t="shared" si="1"/>
        <v>3.0638482023968039</v>
      </c>
      <c r="H81" s="47">
        <f>G81*VLOOKUP(B81,'Equation 3 FTE Conversion'!B$10:E$32,4,FALSE)</f>
        <v>3.0089186529514431</v>
      </c>
    </row>
    <row r="82" spans="2:8" ht="15.5" x14ac:dyDescent="0.35">
      <c r="B82" s="346" t="s">
        <v>561</v>
      </c>
      <c r="C82" s="76">
        <v>332999</v>
      </c>
      <c r="D82" s="76" t="s">
        <v>212</v>
      </c>
      <c r="E82" s="343">
        <v>5.899</v>
      </c>
      <c r="F82" s="343">
        <v>1.4545999999999999</v>
      </c>
      <c r="G82" s="77">
        <f t="shared" si="1"/>
        <v>4.0554104221091709</v>
      </c>
      <c r="H82" s="47">
        <f>G82*VLOOKUP(B82,'Equation 3 FTE Conversion'!B$10:E$32,4,FALSE)</f>
        <v>3.9827038607566161</v>
      </c>
    </row>
    <row r="83" spans="2:8" ht="15.5" x14ac:dyDescent="0.35">
      <c r="B83" s="346" t="s">
        <v>561</v>
      </c>
      <c r="C83" s="76">
        <v>333111</v>
      </c>
      <c r="D83" s="76" t="s">
        <v>213</v>
      </c>
      <c r="E83" s="343">
        <v>4.1791999999999998</v>
      </c>
      <c r="F83" s="343">
        <v>1.6861999999999999</v>
      </c>
      <c r="G83" s="77">
        <f t="shared" si="1"/>
        <v>2.4784723045902028</v>
      </c>
      <c r="H83" s="47">
        <f>G83*VLOOKUP(B83,'Equation 3 FTE Conversion'!B$10:E$32,4,FALSE)</f>
        <v>2.4340375421573106</v>
      </c>
    </row>
    <row r="84" spans="2:8" ht="15.5" x14ac:dyDescent="0.35">
      <c r="B84" s="346" t="s">
        <v>561</v>
      </c>
      <c r="C84" s="76">
        <v>333112</v>
      </c>
      <c r="D84" s="76" t="s">
        <v>214</v>
      </c>
      <c r="E84" s="343">
        <v>5.3498000000000001</v>
      </c>
      <c r="F84" s="343">
        <v>1.397</v>
      </c>
      <c r="G84" s="77">
        <f t="shared" si="1"/>
        <v>3.8294917680744454</v>
      </c>
      <c r="H84" s="47">
        <f>G84*VLOOKUP(B84,'Equation 3 FTE Conversion'!B$10:E$32,4,FALSE)</f>
        <v>3.760835541156776</v>
      </c>
    </row>
    <row r="85" spans="2:8" ht="15.5" x14ac:dyDescent="0.35">
      <c r="B85" s="346" t="s">
        <v>561</v>
      </c>
      <c r="C85" s="76">
        <v>333120</v>
      </c>
      <c r="D85" s="76" t="s">
        <v>215</v>
      </c>
      <c r="E85" s="343">
        <v>4.4280999999999997</v>
      </c>
      <c r="F85" s="343">
        <v>1.5181</v>
      </c>
      <c r="G85" s="77">
        <f t="shared" si="1"/>
        <v>2.9168697714248073</v>
      </c>
      <c r="H85" s="47">
        <f>G85*VLOOKUP(B85,'Equation 3 FTE Conversion'!B$10:E$32,4,FALSE)</f>
        <v>2.8645752934510558</v>
      </c>
    </row>
    <row r="86" spans="2:8" ht="15.5" x14ac:dyDescent="0.35">
      <c r="B86" s="346" t="s">
        <v>561</v>
      </c>
      <c r="C86" s="76">
        <v>333130</v>
      </c>
      <c r="D86" s="76" t="s">
        <v>216</v>
      </c>
      <c r="E86" s="343">
        <v>5.4363999999999999</v>
      </c>
      <c r="F86" s="343">
        <v>1.5611999999999999</v>
      </c>
      <c r="G86" s="77">
        <f t="shared" si="1"/>
        <v>3.4821931847296952</v>
      </c>
      <c r="H86" s="47">
        <f>G86*VLOOKUP(B86,'Equation 3 FTE Conversion'!B$10:E$32,4,FALSE)</f>
        <v>3.4197634264377288</v>
      </c>
    </row>
    <row r="87" spans="2:8" ht="15.5" x14ac:dyDescent="0.35">
      <c r="B87" s="346" t="s">
        <v>561</v>
      </c>
      <c r="C87" s="76">
        <v>333242</v>
      </c>
      <c r="D87" s="76" t="s">
        <v>217</v>
      </c>
      <c r="E87" s="343">
        <v>3.5284</v>
      </c>
      <c r="F87" s="343">
        <v>2.3776999999999999</v>
      </c>
      <c r="G87" s="77">
        <f t="shared" si="1"/>
        <v>1.4839550826428902</v>
      </c>
      <c r="H87" s="47">
        <f>G87*VLOOKUP(B87,'Equation 3 FTE Conversion'!B$10:E$32,4,FALSE)</f>
        <v>1.4573503102449101</v>
      </c>
    </row>
    <row r="88" spans="2:8" ht="15.5" x14ac:dyDescent="0.35">
      <c r="B88" s="346" t="s">
        <v>561</v>
      </c>
      <c r="C88" s="76" t="s">
        <v>785</v>
      </c>
      <c r="D88" s="76" t="s">
        <v>793</v>
      </c>
      <c r="E88" s="343">
        <v>4.8098000000000001</v>
      </c>
      <c r="F88" s="343">
        <v>1.7432000000000001</v>
      </c>
      <c r="G88" s="77">
        <f t="shared" si="1"/>
        <v>2.7591785222579164</v>
      </c>
      <c r="H88" s="47">
        <f>G88*VLOOKUP(B88,'Equation 3 FTE Conversion'!B$10:E$32,4,FALSE)</f>
        <v>2.709711178233372</v>
      </c>
    </row>
    <row r="89" spans="2:8" ht="15.5" x14ac:dyDescent="0.35">
      <c r="B89" s="346" t="s">
        <v>561</v>
      </c>
      <c r="C89" s="76">
        <v>333314</v>
      </c>
      <c r="D89" s="76" t="s">
        <v>218</v>
      </c>
      <c r="E89" s="343">
        <v>6.6519000000000004</v>
      </c>
      <c r="F89" s="343">
        <v>1.4576</v>
      </c>
      <c r="G89" s="77">
        <f t="shared" si="1"/>
        <v>4.5635976948408343</v>
      </c>
      <c r="H89" s="47">
        <f>G89*VLOOKUP(B89,'Equation 3 FTE Conversion'!B$10:E$32,4,FALSE)</f>
        <v>4.4817802062879109</v>
      </c>
    </row>
    <row r="90" spans="2:8" ht="15.5" x14ac:dyDescent="0.35">
      <c r="B90" s="346" t="s">
        <v>561</v>
      </c>
      <c r="C90" s="76">
        <v>333316</v>
      </c>
      <c r="D90" s="76" t="s">
        <v>219</v>
      </c>
      <c r="E90" s="343">
        <v>4.8343999999999996</v>
      </c>
      <c r="F90" s="343">
        <v>1.9733000000000001</v>
      </c>
      <c r="G90" s="77">
        <f t="shared" si="1"/>
        <v>2.4499062484163581</v>
      </c>
      <c r="H90" s="47">
        <f>G90*VLOOKUP(B90,'Equation 3 FTE Conversion'!B$10:E$32,4,FALSE)</f>
        <v>2.4059836264327981</v>
      </c>
    </row>
    <row r="91" spans="2:8" ht="15.5" x14ac:dyDescent="0.35">
      <c r="B91" s="346" t="s">
        <v>561</v>
      </c>
      <c r="C91" s="76">
        <v>333318</v>
      </c>
      <c r="D91" s="76" t="s">
        <v>794</v>
      </c>
      <c r="E91" s="343">
        <v>4.5353000000000003</v>
      </c>
      <c r="F91" s="343">
        <v>1.6875</v>
      </c>
      <c r="G91" s="77">
        <f t="shared" si="1"/>
        <v>2.6875851851851853</v>
      </c>
      <c r="H91" s="47">
        <f>G91*VLOOKUP(B91,'Equation 3 FTE Conversion'!B$10:E$32,4,FALSE)</f>
        <v>2.6394013870444151</v>
      </c>
    </row>
    <row r="92" spans="2:8" ht="15.5" x14ac:dyDescent="0.35">
      <c r="B92" s="346" t="s">
        <v>561</v>
      </c>
      <c r="C92" s="76">
        <v>333414</v>
      </c>
      <c r="D92" s="76" t="s">
        <v>220</v>
      </c>
      <c r="E92" s="343">
        <v>4.5037000000000003</v>
      </c>
      <c r="F92" s="343">
        <v>1.7367999999999999</v>
      </c>
      <c r="G92" s="77">
        <f t="shared" si="1"/>
        <v>2.5931022570244129</v>
      </c>
      <c r="H92" s="47">
        <f>G92*VLOOKUP(B92,'Equation 3 FTE Conversion'!B$10:E$32,4,FALSE)</f>
        <v>2.5466123759223818</v>
      </c>
    </row>
    <row r="93" spans="2:8" ht="15.5" x14ac:dyDescent="0.35">
      <c r="B93" s="346" t="s">
        <v>561</v>
      </c>
      <c r="C93" s="76">
        <v>333415</v>
      </c>
      <c r="D93" s="76" t="s">
        <v>221</v>
      </c>
      <c r="E93" s="343">
        <v>4.0868000000000002</v>
      </c>
      <c r="F93" s="343">
        <v>1.554</v>
      </c>
      <c r="G93" s="77">
        <f t="shared" si="1"/>
        <v>2.6298584298584298</v>
      </c>
      <c r="H93" s="47">
        <f>G93*VLOOKUP(B93,'Equation 3 FTE Conversion'!B$10:E$32,4,FALSE)</f>
        <v>2.5827095735462269</v>
      </c>
    </row>
    <row r="94" spans="2:8" ht="15.5" x14ac:dyDescent="0.35">
      <c r="B94" s="346" t="s">
        <v>561</v>
      </c>
      <c r="C94" s="76">
        <v>333413</v>
      </c>
      <c r="D94" s="76" t="s">
        <v>795</v>
      </c>
      <c r="E94" s="343">
        <v>5.8851000000000004</v>
      </c>
      <c r="F94" s="343">
        <v>1.3517999999999999</v>
      </c>
      <c r="G94" s="77">
        <f t="shared" si="1"/>
        <v>4.3535286284953401</v>
      </c>
      <c r="H94" s="47">
        <f>G94*VLOOKUP(B94,'Equation 3 FTE Conversion'!B$10:E$32,4,FALSE)</f>
        <v>4.2754773184227144</v>
      </c>
    </row>
    <row r="95" spans="2:8" ht="15.5" x14ac:dyDescent="0.35">
      <c r="B95" s="346" t="s">
        <v>561</v>
      </c>
      <c r="C95" s="76">
        <v>333511</v>
      </c>
      <c r="D95" s="76" t="s">
        <v>222</v>
      </c>
      <c r="E95" s="343">
        <v>8.3697999999999997</v>
      </c>
      <c r="F95" s="343">
        <v>1.2773000000000001</v>
      </c>
      <c r="G95" s="77">
        <f t="shared" si="1"/>
        <v>6.5527284114929927</v>
      </c>
      <c r="H95" s="47">
        <f>G95*VLOOKUP(B95,'Equation 3 FTE Conversion'!B$10:E$32,4,FALSE)</f>
        <v>6.4352492168646327</v>
      </c>
    </row>
    <row r="96" spans="2:8" ht="15.5" x14ac:dyDescent="0.35">
      <c r="B96" s="346" t="s">
        <v>561</v>
      </c>
      <c r="C96" s="76">
        <v>333514</v>
      </c>
      <c r="D96" s="76" t="s">
        <v>223</v>
      </c>
      <c r="E96" s="343">
        <v>9.4867000000000008</v>
      </c>
      <c r="F96" s="343">
        <v>1.2031000000000001</v>
      </c>
      <c r="G96" s="77">
        <f t="shared" si="1"/>
        <v>7.8852131992353094</v>
      </c>
      <c r="H96" s="47">
        <f>G96*VLOOKUP(B96,'Equation 3 FTE Conversion'!B$10:E$32,4,FALSE)</f>
        <v>7.7438448351055928</v>
      </c>
    </row>
    <row r="97" spans="2:8" ht="15.5" x14ac:dyDescent="0.35">
      <c r="B97" s="346" t="s">
        <v>561</v>
      </c>
      <c r="C97" s="76">
        <v>333517</v>
      </c>
      <c r="D97" s="76" t="s">
        <v>796</v>
      </c>
      <c r="E97" s="343">
        <v>5.8575999999999997</v>
      </c>
      <c r="F97" s="343">
        <v>1.5301</v>
      </c>
      <c r="G97" s="77">
        <f t="shared" si="1"/>
        <v>3.8282465198353046</v>
      </c>
      <c r="H97" s="47">
        <f>G97*VLOOKUP(B97,'Equation 3 FTE Conversion'!B$10:E$32,4,FALSE)</f>
        <v>3.7596126180852694</v>
      </c>
    </row>
    <row r="98" spans="2:8" ht="15.5" x14ac:dyDescent="0.35">
      <c r="B98" s="346" t="s">
        <v>561</v>
      </c>
      <c r="C98" s="76" t="s">
        <v>224</v>
      </c>
      <c r="D98" s="76" t="s">
        <v>225</v>
      </c>
      <c r="E98" s="343">
        <v>6.47</v>
      </c>
      <c r="F98" s="343">
        <v>1.4036</v>
      </c>
      <c r="G98" s="77">
        <f t="shared" si="1"/>
        <v>4.6095753776004562</v>
      </c>
      <c r="H98" s="47">
        <f>G98*VLOOKUP(B98,'Equation 3 FTE Conversion'!B$10:E$32,4,FALSE)</f>
        <v>4.5269335879622012</v>
      </c>
    </row>
    <row r="99" spans="2:8" ht="15.5" x14ac:dyDescent="0.35">
      <c r="B99" s="346" t="s">
        <v>561</v>
      </c>
      <c r="C99" s="76">
        <v>333611</v>
      </c>
      <c r="D99" s="76" t="s">
        <v>226</v>
      </c>
      <c r="E99" s="343">
        <v>3.4272</v>
      </c>
      <c r="F99" s="343">
        <v>2.2176999999999998</v>
      </c>
      <c r="G99" s="77">
        <f t="shared" si="1"/>
        <v>1.5453848581864096</v>
      </c>
      <c r="H99" s="47">
        <f>G99*VLOOKUP(B99,'Equation 3 FTE Conversion'!B$10:E$32,4,FALSE)</f>
        <v>1.517678755151195</v>
      </c>
    </row>
    <row r="100" spans="2:8" ht="15.5" x14ac:dyDescent="0.35">
      <c r="B100" s="346" t="s">
        <v>561</v>
      </c>
      <c r="C100" s="76">
        <v>333612</v>
      </c>
      <c r="D100" s="76" t="s">
        <v>227</v>
      </c>
      <c r="E100" s="343">
        <v>4.1528</v>
      </c>
      <c r="F100" s="343">
        <v>1.8620000000000001</v>
      </c>
      <c r="G100" s="77">
        <f t="shared" si="1"/>
        <v>2.2302900107411383</v>
      </c>
      <c r="H100" s="47">
        <f>G100*VLOOKUP(B100,'Equation 3 FTE Conversion'!B$10:E$32,4,FALSE)</f>
        <v>2.190304731664106</v>
      </c>
    </row>
    <row r="101" spans="2:8" ht="15.5" x14ac:dyDescent="0.35">
      <c r="B101" s="346" t="s">
        <v>561</v>
      </c>
      <c r="C101" s="76">
        <v>333613</v>
      </c>
      <c r="D101" s="76" t="s">
        <v>228</v>
      </c>
      <c r="E101" s="343">
        <v>5.2729999999999997</v>
      </c>
      <c r="F101" s="343">
        <v>1.4346000000000001</v>
      </c>
      <c r="G101" s="77">
        <f t="shared" si="1"/>
        <v>3.675589014359403</v>
      </c>
      <c r="H101" s="47">
        <f>G101*VLOOKUP(B101,'Equation 3 FTE Conversion'!B$10:E$32,4,FALSE)</f>
        <v>3.6096920001577404</v>
      </c>
    </row>
    <row r="102" spans="2:8" ht="15.5" x14ac:dyDescent="0.35">
      <c r="B102" s="346" t="s">
        <v>561</v>
      </c>
      <c r="C102" s="76">
        <v>333618</v>
      </c>
      <c r="D102" s="76" t="s">
        <v>229</v>
      </c>
      <c r="E102" s="343">
        <v>3.5905999999999998</v>
      </c>
      <c r="F102" s="343">
        <v>2.0468999999999999</v>
      </c>
      <c r="G102" s="77">
        <f t="shared" si="1"/>
        <v>1.7541648346279739</v>
      </c>
      <c r="H102" s="47">
        <f>G102*VLOOKUP(B102,'Equation 3 FTE Conversion'!B$10:E$32,4,FALSE)</f>
        <v>1.7227156642860382</v>
      </c>
    </row>
    <row r="103" spans="2:8" ht="15.5" x14ac:dyDescent="0.35">
      <c r="B103" s="346" t="s">
        <v>561</v>
      </c>
      <c r="C103" s="76">
        <v>333912</v>
      </c>
      <c r="D103" s="76" t="s">
        <v>231</v>
      </c>
      <c r="E103" s="343">
        <v>3.8275999999999999</v>
      </c>
      <c r="F103" s="343">
        <v>1.8245</v>
      </c>
      <c r="G103" s="77">
        <f t="shared" si="1"/>
        <v>2.0978898328309126</v>
      </c>
      <c r="H103" s="47">
        <f>G103*VLOOKUP(B103,'Equation 3 FTE Conversion'!B$10:E$32,4,FALSE)</f>
        <v>2.0602782621227886</v>
      </c>
    </row>
    <row r="104" spans="2:8" ht="15.5" x14ac:dyDescent="0.35">
      <c r="B104" s="346" t="s">
        <v>561</v>
      </c>
      <c r="C104" s="76" t="s">
        <v>119</v>
      </c>
      <c r="D104" s="76" t="s">
        <v>230</v>
      </c>
      <c r="E104" s="343">
        <v>3.7134999999999998</v>
      </c>
      <c r="F104" s="343">
        <v>1.9054</v>
      </c>
      <c r="G104" s="77">
        <f t="shared" si="1"/>
        <v>1.9489346069066862</v>
      </c>
      <c r="H104" s="47">
        <f>G104*VLOOKUP(B104,'Equation 3 FTE Conversion'!B$10:E$32,4,FALSE)</f>
        <v>1.9139935482171242</v>
      </c>
    </row>
    <row r="105" spans="2:8" ht="15.5" x14ac:dyDescent="0.35">
      <c r="B105" s="346" t="s">
        <v>561</v>
      </c>
      <c r="C105" s="76">
        <v>333920</v>
      </c>
      <c r="D105" s="76" t="s">
        <v>232</v>
      </c>
      <c r="E105" s="343">
        <v>4.0393999999999997</v>
      </c>
      <c r="F105" s="343">
        <v>1.6794</v>
      </c>
      <c r="G105" s="77">
        <f t="shared" si="1"/>
        <v>2.4052637846850065</v>
      </c>
      <c r="H105" s="47">
        <f>G105*VLOOKUP(B105,'Equation 3 FTE Conversion'!B$10:E$32,4,FALSE)</f>
        <v>2.3621415255970284</v>
      </c>
    </row>
    <row r="106" spans="2:8" ht="15.5" x14ac:dyDescent="0.35">
      <c r="B106" s="346" t="s">
        <v>561</v>
      </c>
      <c r="C106" s="76">
        <v>333991</v>
      </c>
      <c r="D106" s="76" t="s">
        <v>233</v>
      </c>
      <c r="E106" s="343">
        <v>4.2497999999999996</v>
      </c>
      <c r="F106" s="343">
        <v>1.5337000000000001</v>
      </c>
      <c r="G106" s="77">
        <f t="shared" si="1"/>
        <v>2.7709460781117556</v>
      </c>
      <c r="H106" s="47">
        <f>G106*VLOOKUP(B106,'Equation 3 FTE Conversion'!B$10:E$32,4,FALSE)</f>
        <v>2.7212677619703101</v>
      </c>
    </row>
    <row r="107" spans="2:8" ht="15.5" x14ac:dyDescent="0.35">
      <c r="B107" s="346" t="s">
        <v>561</v>
      </c>
      <c r="C107" s="76">
        <v>333993</v>
      </c>
      <c r="D107" s="76" t="s">
        <v>236</v>
      </c>
      <c r="E107" s="343">
        <v>5.2680999999999996</v>
      </c>
      <c r="F107" s="343">
        <v>1.5628</v>
      </c>
      <c r="G107" s="77">
        <f t="shared" si="1"/>
        <v>3.3709367801382131</v>
      </c>
      <c r="H107" s="47">
        <f>G107*VLOOKUP(B107,'Equation 3 FTE Conversion'!B$10:E$32,4,FALSE)</f>
        <v>3.3105016585819502</v>
      </c>
    </row>
    <row r="108" spans="2:8" ht="15.5" x14ac:dyDescent="0.35">
      <c r="B108" s="346" t="s">
        <v>561</v>
      </c>
      <c r="C108" s="76">
        <v>333994</v>
      </c>
      <c r="D108" s="76" t="s">
        <v>237</v>
      </c>
      <c r="E108" s="343">
        <v>5.6025999999999998</v>
      </c>
      <c r="F108" s="343">
        <v>1.4418</v>
      </c>
      <c r="G108" s="77">
        <f t="shared" si="1"/>
        <v>3.8858371480094327</v>
      </c>
      <c r="H108" s="47">
        <f>G108*VLOOKUP(B108,'Equation 3 FTE Conversion'!B$10:E$32,4,FALSE)</f>
        <v>3.8161707449574709</v>
      </c>
    </row>
    <row r="109" spans="2:8" ht="15.5" x14ac:dyDescent="0.35">
      <c r="B109" s="346" t="s">
        <v>561</v>
      </c>
      <c r="C109" s="76" t="s">
        <v>234</v>
      </c>
      <c r="D109" s="76" t="s">
        <v>235</v>
      </c>
      <c r="E109" s="343">
        <v>4.1492000000000004</v>
      </c>
      <c r="F109" s="343">
        <v>1.7133</v>
      </c>
      <c r="G109" s="77">
        <f t="shared" si="1"/>
        <v>2.4217591781941286</v>
      </c>
      <c r="H109" s="47">
        <f>G109*VLOOKUP(B109,'Equation 3 FTE Conversion'!B$10:E$32,4,FALSE)</f>
        <v>2.3783411849595724</v>
      </c>
    </row>
    <row r="110" spans="2:8" ht="15.5" x14ac:dyDescent="0.35">
      <c r="B110" s="346" t="s">
        <v>561</v>
      </c>
      <c r="C110" s="76" t="s">
        <v>238</v>
      </c>
      <c r="D110" s="76" t="s">
        <v>239</v>
      </c>
      <c r="E110" s="343">
        <v>4.2698999999999998</v>
      </c>
      <c r="F110" s="343">
        <v>1.6455</v>
      </c>
      <c r="G110" s="77">
        <f t="shared" si="1"/>
        <v>2.5948951686417501</v>
      </c>
      <c r="H110" s="47">
        <f>G110*VLOOKUP(B110,'Equation 3 FTE Conversion'!B$10:E$32,4,FALSE)</f>
        <v>2.548373143705942</v>
      </c>
    </row>
    <row r="111" spans="2:8" ht="15.5" x14ac:dyDescent="0.35">
      <c r="B111" s="346" t="s">
        <v>561</v>
      </c>
      <c r="C111" s="76">
        <v>334111</v>
      </c>
      <c r="D111" s="76" t="s">
        <v>240</v>
      </c>
      <c r="E111" s="343">
        <v>4.6112000000000002</v>
      </c>
      <c r="F111" s="343">
        <v>1.2914000000000001</v>
      </c>
      <c r="G111" s="77">
        <f t="shared" si="1"/>
        <v>3.5706984667802382</v>
      </c>
      <c r="H111" s="47">
        <f>G111*VLOOKUP(B111,'Equation 3 FTE Conversion'!B$10:E$32,4,FALSE)</f>
        <v>3.5066819604037001</v>
      </c>
    </row>
    <row r="112" spans="2:8" ht="15.5" x14ac:dyDescent="0.35">
      <c r="B112" s="346" t="s">
        <v>561</v>
      </c>
      <c r="C112" s="76">
        <v>334112</v>
      </c>
      <c r="D112" s="76" t="s">
        <v>241</v>
      </c>
      <c r="E112" s="343">
        <v>4.5857999999999999</v>
      </c>
      <c r="F112" s="343">
        <v>1.8092999999999999</v>
      </c>
      <c r="G112" s="77">
        <f t="shared" si="1"/>
        <v>2.5345713811971482</v>
      </c>
      <c r="H112" s="47">
        <f>G112*VLOOKUP(B112,'Equation 3 FTE Conversion'!B$10:E$32,4,FALSE)</f>
        <v>2.4891308584266816</v>
      </c>
    </row>
    <row r="113" spans="2:8" ht="15.5" x14ac:dyDescent="0.35">
      <c r="B113" s="346" t="s">
        <v>561</v>
      </c>
      <c r="C113" s="76">
        <v>334118</v>
      </c>
      <c r="D113" s="76" t="s">
        <v>242</v>
      </c>
      <c r="E113" s="343">
        <v>3.6631999999999998</v>
      </c>
      <c r="F113" s="343">
        <v>1.5044999999999999</v>
      </c>
      <c r="G113" s="77">
        <f t="shared" si="1"/>
        <v>2.4348288467929544</v>
      </c>
      <c r="H113" s="47">
        <f>G113*VLOOKUP(B113,'Equation 3 FTE Conversion'!B$10:E$32,4,FALSE)</f>
        <v>2.3911765367906903</v>
      </c>
    </row>
    <row r="114" spans="2:8" ht="15.5" x14ac:dyDescent="0.35">
      <c r="B114" s="346" t="s">
        <v>561</v>
      </c>
      <c r="C114" s="76">
        <v>334210</v>
      </c>
      <c r="D114" s="76" t="s">
        <v>243</v>
      </c>
      <c r="E114" s="343">
        <v>4.0420999999999996</v>
      </c>
      <c r="F114" s="343">
        <v>1.6122000000000001</v>
      </c>
      <c r="G114" s="77">
        <f t="shared" si="1"/>
        <v>2.5071951370797665</v>
      </c>
      <c r="H114" s="47">
        <f>G114*VLOOKUP(B114,'Equation 3 FTE Conversion'!B$10:E$32,4,FALSE)</f>
        <v>2.4622454234667828</v>
      </c>
    </row>
    <row r="115" spans="2:8" ht="15.5" x14ac:dyDescent="0.35">
      <c r="B115" s="346" t="s">
        <v>561</v>
      </c>
      <c r="C115" s="76">
        <v>334220</v>
      </c>
      <c r="D115" s="76" t="s">
        <v>244</v>
      </c>
      <c r="E115" s="343">
        <v>3.4224999999999999</v>
      </c>
      <c r="F115" s="343">
        <v>1.5905</v>
      </c>
      <c r="G115" s="77">
        <f t="shared" si="1"/>
        <v>2.1518390443256838</v>
      </c>
      <c r="H115" s="47">
        <f>G115*VLOOKUP(B115,'Equation 3 FTE Conversion'!B$10:E$32,4,FALSE)</f>
        <v>2.1132602566784109</v>
      </c>
    </row>
    <row r="116" spans="2:8" ht="15.5" x14ac:dyDescent="0.35">
      <c r="B116" s="346" t="s">
        <v>561</v>
      </c>
      <c r="C116" s="76">
        <v>334290</v>
      </c>
      <c r="D116" s="76" t="s">
        <v>245</v>
      </c>
      <c r="E116" s="343">
        <v>7.3552</v>
      </c>
      <c r="F116" s="343">
        <v>1.3158000000000001</v>
      </c>
      <c r="G116" s="77">
        <f t="shared" si="1"/>
        <v>5.5899072807417536</v>
      </c>
      <c r="H116" s="47">
        <f>G116*VLOOKUP(B116,'Equation 3 FTE Conversion'!B$10:E$32,4,FALSE)</f>
        <v>5.4896898195332362</v>
      </c>
    </row>
    <row r="117" spans="2:8" ht="15.5" x14ac:dyDescent="0.35">
      <c r="B117" s="346" t="s">
        <v>561</v>
      </c>
      <c r="C117" s="76">
        <v>334413</v>
      </c>
      <c r="D117" s="76" t="s">
        <v>249</v>
      </c>
      <c r="E117" s="343">
        <v>3.5387</v>
      </c>
      <c r="F117" s="343">
        <v>1.4857</v>
      </c>
      <c r="G117" s="77">
        <f t="shared" si="1"/>
        <v>2.3818402100020193</v>
      </c>
      <c r="H117" s="47">
        <f>G117*VLOOKUP(B117,'Equation 3 FTE Conversion'!B$10:E$32,4,FALSE)</f>
        <v>2.3391378954800706</v>
      </c>
    </row>
    <row r="118" spans="2:8" ht="15.5" x14ac:dyDescent="0.35">
      <c r="B118" s="346" t="s">
        <v>561</v>
      </c>
      <c r="C118" s="76">
        <v>334418</v>
      </c>
      <c r="D118" s="76" t="s">
        <v>250</v>
      </c>
      <c r="E118" s="343">
        <v>5.7196999999999996</v>
      </c>
      <c r="F118" s="343">
        <v>1.6292</v>
      </c>
      <c r="G118" s="77">
        <f t="shared" si="1"/>
        <v>3.510741468205254</v>
      </c>
      <c r="H118" s="47">
        <f>G118*VLOOKUP(B118,'Equation 3 FTE Conversion'!B$10:E$32,4,FALSE)</f>
        <v>3.4477998880979888</v>
      </c>
    </row>
    <row r="119" spans="2:8" ht="15.5" x14ac:dyDescent="0.35">
      <c r="B119" s="346" t="s">
        <v>561</v>
      </c>
      <c r="C119" s="76" t="s">
        <v>247</v>
      </c>
      <c r="D119" s="76" t="s">
        <v>248</v>
      </c>
      <c r="E119" s="343">
        <v>8.0358000000000001</v>
      </c>
      <c r="F119" s="343">
        <v>1.3177000000000001</v>
      </c>
      <c r="G119" s="77">
        <f t="shared" si="1"/>
        <v>6.0983531911664262</v>
      </c>
      <c r="H119" s="47">
        <f>G119*VLOOKUP(B119,'Equation 3 FTE Conversion'!B$10:E$32,4,FALSE)</f>
        <v>5.9890201658267888</v>
      </c>
    </row>
    <row r="120" spans="2:8" ht="15.5" x14ac:dyDescent="0.35">
      <c r="B120" s="346" t="s">
        <v>561</v>
      </c>
      <c r="C120" s="76">
        <v>334510</v>
      </c>
      <c r="D120" s="76" t="s">
        <v>251</v>
      </c>
      <c r="E120" s="343">
        <v>2.6987999999999999</v>
      </c>
      <c r="F120" s="343">
        <v>1.4584999999999999</v>
      </c>
      <c r="G120" s="77">
        <f t="shared" si="1"/>
        <v>1.8503942406582106</v>
      </c>
      <c r="H120" s="47">
        <f>G120*VLOOKUP(B120,'Equation 3 FTE Conversion'!B$10:E$32,4,FALSE)</f>
        <v>1.8172198419213104</v>
      </c>
    </row>
    <row r="121" spans="2:8" ht="15.5" x14ac:dyDescent="0.35">
      <c r="B121" s="346" t="s">
        <v>561</v>
      </c>
      <c r="C121" s="76">
        <v>334511</v>
      </c>
      <c r="D121" s="76" t="s">
        <v>252</v>
      </c>
      <c r="E121" s="343">
        <v>3.7675000000000001</v>
      </c>
      <c r="F121" s="343">
        <v>1.3768</v>
      </c>
      <c r="G121" s="77">
        <f t="shared" si="1"/>
        <v>2.7364177803602558</v>
      </c>
      <c r="H121" s="47">
        <f>G121*VLOOKUP(B121,'Equation 3 FTE Conversion'!B$10:E$32,4,FALSE)</f>
        <v>2.6873584974454308</v>
      </c>
    </row>
    <row r="122" spans="2:8" ht="15.5" x14ac:dyDescent="0.35">
      <c r="B122" s="346" t="s">
        <v>561</v>
      </c>
      <c r="C122" s="76">
        <v>334512</v>
      </c>
      <c r="D122" s="76" t="s">
        <v>253</v>
      </c>
      <c r="E122" s="343">
        <v>7.5735999999999999</v>
      </c>
      <c r="F122" s="343">
        <v>1.2572000000000001</v>
      </c>
      <c r="G122" s="77">
        <f t="shared" si="1"/>
        <v>6.0241807190582239</v>
      </c>
      <c r="H122" s="47">
        <f>G122*VLOOKUP(B122,'Equation 3 FTE Conversion'!B$10:E$32,4,FALSE)</f>
        <v>5.9161774790751087</v>
      </c>
    </row>
    <row r="123" spans="2:8" ht="15.5" x14ac:dyDescent="0.35">
      <c r="B123" s="346" t="s">
        <v>561</v>
      </c>
      <c r="C123" s="76">
        <v>334513</v>
      </c>
      <c r="D123" s="76" t="s">
        <v>254</v>
      </c>
      <c r="E123" s="343">
        <v>7.9907000000000004</v>
      </c>
      <c r="F123" s="343">
        <v>1.2331000000000001</v>
      </c>
      <c r="G123" s="77">
        <f t="shared" si="1"/>
        <v>6.4801719244181326</v>
      </c>
      <c r="H123" s="47">
        <f>G123*VLOOKUP(B123,'Equation 3 FTE Conversion'!B$10:E$32,4,FALSE)</f>
        <v>6.3639935433030663</v>
      </c>
    </row>
    <row r="124" spans="2:8" ht="15.5" x14ac:dyDescent="0.35">
      <c r="B124" s="346" t="s">
        <v>561</v>
      </c>
      <c r="C124" s="76">
        <v>334514</v>
      </c>
      <c r="D124" s="76" t="s">
        <v>255</v>
      </c>
      <c r="E124" s="343">
        <v>2.5937999999999999</v>
      </c>
      <c r="F124" s="343">
        <v>1.3811</v>
      </c>
      <c r="G124" s="77">
        <f t="shared" si="1"/>
        <v>1.8780682065020635</v>
      </c>
      <c r="H124" s="47">
        <f>G124*VLOOKUP(B124,'Equation 3 FTE Conversion'!B$10:E$32,4,FALSE)</f>
        <v>1.844397660967166</v>
      </c>
    </row>
    <row r="125" spans="2:8" ht="15.5" x14ac:dyDescent="0.35">
      <c r="B125" s="346" t="s">
        <v>561</v>
      </c>
      <c r="C125" s="76">
        <v>334515</v>
      </c>
      <c r="D125" s="76" t="s">
        <v>256</v>
      </c>
      <c r="E125" s="343">
        <v>5.1025999999999998</v>
      </c>
      <c r="F125" s="343">
        <v>1.8772</v>
      </c>
      <c r="G125" s="77">
        <f t="shared" si="1"/>
        <v>2.7181973151502237</v>
      </c>
      <c r="H125" s="47">
        <f>G125*VLOOKUP(B125,'Equation 3 FTE Conversion'!B$10:E$32,4,FALSE)</f>
        <v>2.6694646939622717</v>
      </c>
    </row>
    <row r="126" spans="2:8" ht="15.5" x14ac:dyDescent="0.35">
      <c r="B126" s="346" t="s">
        <v>561</v>
      </c>
      <c r="C126" s="76">
        <v>334516</v>
      </c>
      <c r="D126" s="76" t="s">
        <v>257</v>
      </c>
      <c r="E126" s="343">
        <v>3.3820000000000001</v>
      </c>
      <c r="F126" s="343">
        <v>1.4986999999999999</v>
      </c>
      <c r="G126" s="77">
        <f t="shared" si="1"/>
        <v>2.256622406085274</v>
      </c>
      <c r="H126" s="47">
        <f>G126*VLOOKUP(B126,'Equation 3 FTE Conversion'!B$10:E$32,4,FALSE)</f>
        <v>2.2161650322709963</v>
      </c>
    </row>
    <row r="127" spans="2:8" ht="15.5" x14ac:dyDescent="0.35">
      <c r="B127" s="346" t="s">
        <v>561</v>
      </c>
      <c r="C127" s="76">
        <v>334517</v>
      </c>
      <c r="D127" s="76" t="s">
        <v>258</v>
      </c>
      <c r="E127" s="343">
        <v>4.1029999999999998</v>
      </c>
      <c r="F127" s="343">
        <v>1.5147999999999999</v>
      </c>
      <c r="G127" s="77">
        <f t="shared" si="1"/>
        <v>2.7086083971481383</v>
      </c>
      <c r="H127" s="47">
        <f>G127*VLOOKUP(B127,'Equation 3 FTE Conversion'!B$10:E$32,4,FALSE)</f>
        <v>2.6600476888327336</v>
      </c>
    </row>
    <row r="128" spans="2:8" ht="15.5" x14ac:dyDescent="0.35">
      <c r="B128" s="346" t="s">
        <v>561</v>
      </c>
      <c r="C128" s="76" t="s">
        <v>124</v>
      </c>
      <c r="D128" s="76" t="s">
        <v>259</v>
      </c>
      <c r="E128" s="343">
        <v>3.9721000000000002</v>
      </c>
      <c r="F128" s="343">
        <v>1.3391</v>
      </c>
      <c r="G128" s="77">
        <f t="shared" si="1"/>
        <v>2.9662459861100743</v>
      </c>
      <c r="H128" s="47">
        <f>G128*VLOOKUP(B128,'Equation 3 FTE Conversion'!B$10:E$32,4,FALSE)</f>
        <v>2.9130662771957505</v>
      </c>
    </row>
    <row r="129" spans="2:8" ht="15.5" x14ac:dyDescent="0.35">
      <c r="B129" s="346" t="s">
        <v>561</v>
      </c>
      <c r="C129" s="76">
        <v>334300</v>
      </c>
      <c r="D129" s="76" t="s">
        <v>246</v>
      </c>
      <c r="E129" s="343">
        <v>5.4729000000000001</v>
      </c>
      <c r="F129" s="343">
        <v>1.4787999999999999</v>
      </c>
      <c r="G129" s="77">
        <f t="shared" si="1"/>
        <v>3.7009061401136059</v>
      </c>
      <c r="H129" s="47">
        <f>G129*VLOOKUP(B129,'Equation 3 FTE Conversion'!B$10:E$32,4,FALSE)</f>
        <v>3.6345552332191389</v>
      </c>
    </row>
    <row r="130" spans="2:8" ht="15.5" x14ac:dyDescent="0.35">
      <c r="B130" s="346" t="s">
        <v>561</v>
      </c>
      <c r="C130" s="76">
        <v>334610</v>
      </c>
      <c r="D130" s="76" t="s">
        <v>260</v>
      </c>
      <c r="E130" s="343">
        <v>3.4318</v>
      </c>
      <c r="F130" s="343">
        <v>1.6133</v>
      </c>
      <c r="G130" s="77">
        <f t="shared" si="1"/>
        <v>2.127192710593194</v>
      </c>
      <c r="H130" s="47">
        <f>G130*VLOOKUP(B130,'Equation 3 FTE Conversion'!B$10:E$32,4,FALSE)</f>
        <v>2.0890557894869417</v>
      </c>
    </row>
    <row r="131" spans="2:8" ht="15.5" x14ac:dyDescent="0.35">
      <c r="B131" s="346" t="s">
        <v>561</v>
      </c>
      <c r="C131" s="76">
        <v>335110</v>
      </c>
      <c r="D131" s="76" t="s">
        <v>261</v>
      </c>
      <c r="E131" s="343">
        <v>6.0065999999999997</v>
      </c>
      <c r="F131" s="343">
        <v>1.4421999999999999</v>
      </c>
      <c r="G131" s="77">
        <f t="shared" si="1"/>
        <v>4.1648869782277078</v>
      </c>
      <c r="H131" s="47">
        <f>G131*VLOOKUP(B131,'Equation 3 FTE Conversion'!B$10:E$32,4,FALSE)</f>
        <v>4.0902176897734259</v>
      </c>
    </row>
    <row r="132" spans="2:8" ht="15.5" x14ac:dyDescent="0.35">
      <c r="B132" s="346" t="s">
        <v>561</v>
      </c>
      <c r="C132" s="76">
        <v>335120</v>
      </c>
      <c r="D132" s="76" t="s">
        <v>262</v>
      </c>
      <c r="E132" s="343">
        <v>5.1761999999999997</v>
      </c>
      <c r="F132" s="343">
        <v>1.5733999999999999</v>
      </c>
      <c r="G132" s="77">
        <f t="shared" si="1"/>
        <v>3.2898182280411845</v>
      </c>
      <c r="H132" s="47">
        <f>G132*VLOOKUP(B132,'Equation 3 FTE Conversion'!B$10:E$32,4,FALSE)</f>
        <v>3.2308374231559842</v>
      </c>
    </row>
    <row r="133" spans="2:8" ht="15.5" x14ac:dyDescent="0.35">
      <c r="B133" s="346" t="s">
        <v>561</v>
      </c>
      <c r="C133" s="76">
        <v>335210</v>
      </c>
      <c r="D133" s="76" t="s">
        <v>263</v>
      </c>
      <c r="E133" s="343">
        <v>3.9927000000000001</v>
      </c>
      <c r="F133" s="343">
        <v>1.6338999999999999</v>
      </c>
      <c r="G133" s="77">
        <f t="shared" si="1"/>
        <v>2.4436624028398315</v>
      </c>
      <c r="H133" s="47">
        <f>G133*VLOOKUP(B133,'Equation 3 FTE Conversion'!B$10:E$32,4,FALSE)</f>
        <v>2.3998517223108307</v>
      </c>
    </row>
    <row r="134" spans="2:8" ht="15.5" x14ac:dyDescent="0.35">
      <c r="B134" s="346" t="s">
        <v>561</v>
      </c>
      <c r="C134" s="76">
        <v>335220</v>
      </c>
      <c r="D134" s="76" t="s">
        <v>797</v>
      </c>
      <c r="E134" s="343">
        <v>3.9641000000000002</v>
      </c>
      <c r="F134" s="343">
        <v>1.5281</v>
      </c>
      <c r="G134" s="77">
        <f t="shared" si="1"/>
        <v>2.5941365093907467</v>
      </c>
      <c r="H134" s="47">
        <f>G134*VLOOKUP(B134,'Equation 3 FTE Conversion'!B$10:E$32,4,FALSE)</f>
        <v>2.5476280859156137</v>
      </c>
    </row>
    <row r="135" spans="2:8" ht="15.5" x14ac:dyDescent="0.35">
      <c r="B135" s="346" t="s">
        <v>561</v>
      </c>
      <c r="C135" s="76">
        <v>335311</v>
      </c>
      <c r="D135" s="76" t="s">
        <v>264</v>
      </c>
      <c r="E135" s="343">
        <v>4.3163999999999998</v>
      </c>
      <c r="F135" s="343">
        <v>1.4742</v>
      </c>
      <c r="G135" s="77">
        <f t="shared" si="1"/>
        <v>2.9279609279609278</v>
      </c>
      <c r="H135" s="47">
        <f>G135*VLOOKUP(B135,'Equation 3 FTE Conversion'!B$10:E$32,4,FALSE)</f>
        <v>2.8754676045512699</v>
      </c>
    </row>
    <row r="136" spans="2:8" ht="15.5" x14ac:dyDescent="0.35">
      <c r="B136" s="346" t="s">
        <v>561</v>
      </c>
      <c r="C136" s="76">
        <v>335312</v>
      </c>
      <c r="D136" s="76" t="s">
        <v>265</v>
      </c>
      <c r="E136" s="343">
        <v>4.2824999999999998</v>
      </c>
      <c r="F136" s="343">
        <v>1.4266000000000001</v>
      </c>
      <c r="G136" s="77">
        <f t="shared" si="1"/>
        <v>3.0018926118042897</v>
      </c>
      <c r="H136" s="47">
        <f>G136*VLOOKUP(B136,'Equation 3 FTE Conversion'!B$10:E$32,4,FALSE)</f>
        <v>2.9480738199591929</v>
      </c>
    </row>
    <row r="137" spans="2:8" ht="15.5" x14ac:dyDescent="0.35">
      <c r="B137" s="346" t="s">
        <v>561</v>
      </c>
      <c r="C137" s="76">
        <v>335313</v>
      </c>
      <c r="D137" s="76" t="s">
        <v>266</v>
      </c>
      <c r="E137" s="343">
        <v>4.4561999999999999</v>
      </c>
      <c r="F137" s="343">
        <v>1.6306</v>
      </c>
      <c r="G137" s="77">
        <f t="shared" si="1"/>
        <v>2.7328590702808779</v>
      </c>
      <c r="H137" s="47">
        <f>G137*VLOOKUP(B137,'Equation 3 FTE Conversion'!B$10:E$32,4,FALSE)</f>
        <v>2.6838635889411808</v>
      </c>
    </row>
    <row r="138" spans="2:8" ht="15.5" x14ac:dyDescent="0.35">
      <c r="B138" s="346" t="s">
        <v>561</v>
      </c>
      <c r="C138" s="76">
        <v>335314</v>
      </c>
      <c r="D138" s="76" t="s">
        <v>267</v>
      </c>
      <c r="E138" s="343">
        <v>5.7137000000000002</v>
      </c>
      <c r="F138" s="343">
        <v>1.3826000000000001</v>
      </c>
      <c r="G138" s="77">
        <f t="shared" si="1"/>
        <v>4.1325763055113551</v>
      </c>
      <c r="H138" s="47">
        <f>G138*VLOOKUP(B138,'Equation 3 FTE Conversion'!B$10:E$32,4,FALSE)</f>
        <v>4.0584862920659326</v>
      </c>
    </row>
    <row r="139" spans="2:8" ht="15.5" x14ac:dyDescent="0.35">
      <c r="B139" s="346" t="s">
        <v>561</v>
      </c>
      <c r="C139" s="76">
        <v>335911</v>
      </c>
      <c r="D139" s="76" t="s">
        <v>268</v>
      </c>
      <c r="E139" s="343">
        <v>3.4683000000000002</v>
      </c>
      <c r="F139" s="343">
        <v>1.4612000000000001</v>
      </c>
      <c r="G139" s="77">
        <f t="shared" ref="G139:G202" si="2">E139/F139</f>
        <v>2.3735970435258693</v>
      </c>
      <c r="H139" s="47">
        <f>G139*VLOOKUP(B139,'Equation 3 FTE Conversion'!B$10:E$32,4,FALSE)</f>
        <v>2.3310425148570788</v>
      </c>
    </row>
    <row r="140" spans="2:8" ht="15.5" x14ac:dyDescent="0.35">
      <c r="B140" s="346" t="s">
        <v>561</v>
      </c>
      <c r="C140" s="76">
        <v>335912</v>
      </c>
      <c r="D140" s="76" t="s">
        <v>269</v>
      </c>
      <c r="E140" s="343">
        <v>3.5950000000000002</v>
      </c>
      <c r="F140" s="343">
        <v>1.4785999999999999</v>
      </c>
      <c r="G140" s="77">
        <f t="shared" si="2"/>
        <v>2.4313539834979037</v>
      </c>
      <c r="H140" s="47">
        <f>G140*VLOOKUP(B140,'Equation 3 FTE Conversion'!B$10:E$32,4,FALSE)</f>
        <v>2.3877639718415669</v>
      </c>
    </row>
    <row r="141" spans="2:8" ht="15.5" x14ac:dyDescent="0.35">
      <c r="B141" s="346" t="s">
        <v>561</v>
      </c>
      <c r="C141" s="76">
        <v>335920</v>
      </c>
      <c r="D141" s="76" t="s">
        <v>270</v>
      </c>
      <c r="E141" s="343">
        <v>3.4007999999999998</v>
      </c>
      <c r="F141" s="343">
        <v>1.7372000000000001</v>
      </c>
      <c r="G141" s="77">
        <f t="shared" si="2"/>
        <v>1.9576329725995854</v>
      </c>
      <c r="H141" s="47">
        <f>G141*VLOOKUP(B141,'Equation 3 FTE Conversion'!B$10:E$32,4,FALSE)</f>
        <v>1.9225359671147322</v>
      </c>
    </row>
    <row r="142" spans="2:8" ht="15.5" x14ac:dyDescent="0.35">
      <c r="B142" s="346" t="s">
        <v>561</v>
      </c>
      <c r="C142" s="76">
        <v>335930</v>
      </c>
      <c r="D142" s="76" t="s">
        <v>271</v>
      </c>
      <c r="E142" s="343">
        <v>4.3708999999999998</v>
      </c>
      <c r="F142" s="343">
        <v>1.4510000000000001</v>
      </c>
      <c r="G142" s="77">
        <f t="shared" si="2"/>
        <v>3.0123363197794624</v>
      </c>
      <c r="H142" s="47">
        <f>G142*VLOOKUP(B142,'Equation 3 FTE Conversion'!B$10:E$32,4,FALSE)</f>
        <v>2.9583302901419821</v>
      </c>
    </row>
    <row r="143" spans="2:8" ht="15.5" x14ac:dyDescent="0.35">
      <c r="B143" s="346" t="s">
        <v>561</v>
      </c>
      <c r="C143" s="76">
        <v>335991</v>
      </c>
      <c r="D143" s="76" t="s">
        <v>272</v>
      </c>
      <c r="E143" s="343">
        <v>4.1386000000000003</v>
      </c>
      <c r="F143" s="343">
        <v>1.5630999999999999</v>
      </c>
      <c r="G143" s="77">
        <f t="shared" si="2"/>
        <v>2.6476872880813769</v>
      </c>
      <c r="H143" s="47">
        <f>G143*VLOOKUP(B143,'Equation 3 FTE Conversion'!B$10:E$32,4,FALSE)</f>
        <v>2.600218790884699</v>
      </c>
    </row>
    <row r="144" spans="2:8" ht="15.5" x14ac:dyDescent="0.35">
      <c r="B144" s="346" t="s">
        <v>561</v>
      </c>
      <c r="C144" s="76">
        <v>335999</v>
      </c>
      <c r="D144" s="76" t="s">
        <v>273</v>
      </c>
      <c r="E144" s="343">
        <v>4.7839</v>
      </c>
      <c r="F144" s="343">
        <v>1.9535</v>
      </c>
      <c r="G144" s="77">
        <f t="shared" si="2"/>
        <v>2.4488866137701559</v>
      </c>
      <c r="H144" s="47">
        <f>G144*VLOOKUP(B144,'Equation 3 FTE Conversion'!B$10:E$32,4,FALSE)</f>
        <v>2.4049822720890175</v>
      </c>
    </row>
    <row r="145" spans="2:8" ht="15.5" x14ac:dyDescent="0.35">
      <c r="B145" s="346" t="s">
        <v>561</v>
      </c>
      <c r="C145" s="76">
        <v>336111</v>
      </c>
      <c r="D145" s="76" t="s">
        <v>274</v>
      </c>
      <c r="E145" s="343">
        <v>2.7475999999999998</v>
      </c>
      <c r="F145" s="343">
        <v>1.6306</v>
      </c>
      <c r="G145" s="77">
        <f t="shared" si="2"/>
        <v>1.6850239175763522</v>
      </c>
      <c r="H145" s="47">
        <f>G145*VLOOKUP(B145,'Equation 3 FTE Conversion'!B$10:E$32,4,FALSE)</f>
        <v>1.654814325428569</v>
      </c>
    </row>
    <row r="146" spans="2:8" ht="15.5" x14ac:dyDescent="0.35">
      <c r="B146" s="346" t="s">
        <v>561</v>
      </c>
      <c r="C146" s="76">
        <v>336112</v>
      </c>
      <c r="D146" s="76" t="s">
        <v>275</v>
      </c>
      <c r="E146" s="343">
        <v>4.4057000000000004</v>
      </c>
      <c r="F146" s="343">
        <v>1.3368</v>
      </c>
      <c r="G146" s="77">
        <f t="shared" si="2"/>
        <v>3.2957061639736689</v>
      </c>
      <c r="H146" s="47">
        <f>G146*VLOOKUP(B146,'Equation 3 FTE Conversion'!B$10:E$32,4,FALSE)</f>
        <v>3.2366197984841012</v>
      </c>
    </row>
    <row r="147" spans="2:8" ht="15.5" x14ac:dyDescent="0.35">
      <c r="B147" s="346" t="s">
        <v>561</v>
      </c>
      <c r="C147" s="76">
        <v>336120</v>
      </c>
      <c r="D147" s="76" t="s">
        <v>276</v>
      </c>
      <c r="E147" s="343">
        <v>3.6286</v>
      </c>
      <c r="F147" s="343">
        <v>1.5581</v>
      </c>
      <c r="G147" s="77">
        <f t="shared" si="2"/>
        <v>2.3288620756049032</v>
      </c>
      <c r="H147" s="47">
        <f>G147*VLOOKUP(B147,'Equation 3 FTE Conversion'!B$10:E$32,4,FALSE)</f>
        <v>2.2871095682733413</v>
      </c>
    </row>
    <row r="148" spans="2:8" ht="15.5" x14ac:dyDescent="0.35">
      <c r="B148" s="346" t="s">
        <v>561</v>
      </c>
      <c r="C148" s="76">
        <v>336211</v>
      </c>
      <c r="D148" s="76" t="s">
        <v>277</v>
      </c>
      <c r="E148" s="343">
        <v>6.0705</v>
      </c>
      <c r="F148" s="343">
        <v>1.4571000000000001</v>
      </c>
      <c r="G148" s="77">
        <f t="shared" si="2"/>
        <v>4.1661519456454599</v>
      </c>
      <c r="H148" s="47">
        <f>G148*VLOOKUP(B148,'Equation 3 FTE Conversion'!B$10:E$32,4,FALSE)</f>
        <v>4.0914599784924537</v>
      </c>
    </row>
    <row r="149" spans="2:8" ht="15.5" x14ac:dyDescent="0.35">
      <c r="B149" s="346" t="s">
        <v>561</v>
      </c>
      <c r="C149" s="76">
        <v>336212</v>
      </c>
      <c r="D149" s="76" t="s">
        <v>278</v>
      </c>
      <c r="E149" s="343">
        <v>5.0301999999999998</v>
      </c>
      <c r="F149" s="343">
        <v>1.5409999999999999</v>
      </c>
      <c r="G149" s="77">
        <f t="shared" si="2"/>
        <v>3.2642439974042832</v>
      </c>
      <c r="H149" s="47">
        <f>G149*VLOOKUP(B149,'Equation 3 FTE Conversion'!B$10:E$32,4,FALSE)</f>
        <v>3.2057216946619755</v>
      </c>
    </row>
    <row r="150" spans="2:8" ht="15.5" x14ac:dyDescent="0.35">
      <c r="B150" s="346" t="s">
        <v>561</v>
      </c>
      <c r="C150" s="76">
        <v>336213</v>
      </c>
      <c r="D150" s="76" t="s">
        <v>279</v>
      </c>
      <c r="E150" s="343">
        <v>5.4958999999999998</v>
      </c>
      <c r="F150" s="343">
        <v>1.3053999999999999</v>
      </c>
      <c r="G150" s="77">
        <f t="shared" si="2"/>
        <v>4.2101271640876359</v>
      </c>
      <c r="H150" s="47">
        <f>G150*VLOOKUP(B150,'Equation 3 FTE Conversion'!B$10:E$32,4,FALSE)</f>
        <v>4.1346467966039935</v>
      </c>
    </row>
    <row r="151" spans="2:8" ht="15.5" x14ac:dyDescent="0.35">
      <c r="B151" s="346" t="s">
        <v>561</v>
      </c>
      <c r="C151" s="76">
        <v>336214</v>
      </c>
      <c r="D151" s="76" t="s">
        <v>280</v>
      </c>
      <c r="E151" s="343">
        <v>5.6601999999999997</v>
      </c>
      <c r="F151" s="343">
        <v>1.4636</v>
      </c>
      <c r="G151" s="77">
        <f t="shared" si="2"/>
        <v>3.8673134736266737</v>
      </c>
      <c r="H151" s="47">
        <f>G151*VLOOKUP(B151,'Equation 3 FTE Conversion'!B$10:E$32,4,FALSE)</f>
        <v>3.7979791683226098</v>
      </c>
    </row>
    <row r="152" spans="2:8" ht="15.5" x14ac:dyDescent="0.35">
      <c r="B152" s="346" t="s">
        <v>561</v>
      </c>
      <c r="C152" s="76">
        <v>336310</v>
      </c>
      <c r="D152" s="76" t="s">
        <v>281</v>
      </c>
      <c r="E152" s="343">
        <v>4.6837</v>
      </c>
      <c r="F152" s="343">
        <v>1.9140999999999999</v>
      </c>
      <c r="G152" s="77">
        <f t="shared" si="2"/>
        <v>2.4469463455409852</v>
      </c>
      <c r="H152" s="47">
        <f>G152*VLOOKUP(B152,'Equation 3 FTE Conversion'!B$10:E$32,4,FALSE)</f>
        <v>2.4030767895452305</v>
      </c>
    </row>
    <row r="153" spans="2:8" ht="15.5" x14ac:dyDescent="0.35">
      <c r="B153" s="346" t="s">
        <v>561</v>
      </c>
      <c r="C153" s="76">
        <v>336320</v>
      </c>
      <c r="D153" s="76" t="s">
        <v>282</v>
      </c>
      <c r="E153" s="343">
        <v>4.3756000000000004</v>
      </c>
      <c r="F153" s="343">
        <v>2.056</v>
      </c>
      <c r="G153" s="77">
        <f t="shared" si="2"/>
        <v>2.1282101167315175</v>
      </c>
      <c r="H153" s="47">
        <f>G153*VLOOKUP(B153,'Equation 3 FTE Conversion'!B$10:E$32,4,FALSE)</f>
        <v>2.0900549552761718</v>
      </c>
    </row>
    <row r="154" spans="2:8" ht="15.5" x14ac:dyDescent="0.35">
      <c r="B154" s="346" t="s">
        <v>561</v>
      </c>
      <c r="C154" s="76">
        <v>336350</v>
      </c>
      <c r="D154" s="76" t="s">
        <v>285</v>
      </c>
      <c r="E154" s="343">
        <v>4.6176000000000004</v>
      </c>
      <c r="F154" s="343">
        <v>1.9406000000000001</v>
      </c>
      <c r="G154" s="77">
        <f t="shared" si="2"/>
        <v>2.3794702669277545</v>
      </c>
      <c r="H154" s="47">
        <f>G154*VLOOKUP(B154,'Equation 3 FTE Conversion'!B$10:E$32,4,FALSE)</f>
        <v>2.3368104414250657</v>
      </c>
    </row>
    <row r="155" spans="2:8" ht="15.5" x14ac:dyDescent="0.35">
      <c r="B155" s="346" t="s">
        <v>561</v>
      </c>
      <c r="C155" s="76">
        <v>336360</v>
      </c>
      <c r="D155" s="76" t="s">
        <v>286</v>
      </c>
      <c r="E155" s="343">
        <v>5.2706</v>
      </c>
      <c r="F155" s="343">
        <v>1.6862999999999999</v>
      </c>
      <c r="G155" s="77">
        <f t="shared" si="2"/>
        <v>3.1255411255411256</v>
      </c>
      <c r="H155" s="47">
        <f>G155*VLOOKUP(B155,'Equation 3 FTE Conversion'!B$10:E$32,4,FALSE)</f>
        <v>3.0695055276728587</v>
      </c>
    </row>
    <row r="156" spans="2:8" ht="15.5" x14ac:dyDescent="0.35">
      <c r="B156" s="346" t="s">
        <v>561</v>
      </c>
      <c r="C156" s="76">
        <v>336370</v>
      </c>
      <c r="D156" s="76" t="s">
        <v>287</v>
      </c>
      <c r="E156" s="343">
        <v>4.8921000000000001</v>
      </c>
      <c r="F156" s="343">
        <v>1.5241</v>
      </c>
      <c r="G156" s="77">
        <f t="shared" si="2"/>
        <v>3.2098287513942654</v>
      </c>
      <c r="H156" s="47">
        <f>G156*VLOOKUP(B156,'Equation 3 FTE Conversion'!B$10:E$32,4,FALSE)</f>
        <v>3.1522820207915796</v>
      </c>
    </row>
    <row r="157" spans="2:8" ht="15.5" x14ac:dyDescent="0.35">
      <c r="B157" s="346" t="s">
        <v>561</v>
      </c>
      <c r="C157" s="76">
        <v>336390</v>
      </c>
      <c r="D157" s="76" t="s">
        <v>288</v>
      </c>
      <c r="E157" s="343">
        <v>5.2281000000000004</v>
      </c>
      <c r="F157" s="343">
        <v>1.6841999999999999</v>
      </c>
      <c r="G157" s="77">
        <f t="shared" si="2"/>
        <v>3.1042037762736019</v>
      </c>
      <c r="H157" s="47">
        <f>G157*VLOOKUP(B157,'Equation 3 FTE Conversion'!B$10:E$32,4,FALSE)</f>
        <v>3.0485507205236768</v>
      </c>
    </row>
    <row r="158" spans="2:8" ht="15.5" x14ac:dyDescent="0.35">
      <c r="B158" s="346" t="s">
        <v>561</v>
      </c>
      <c r="C158" s="76" t="s">
        <v>283</v>
      </c>
      <c r="D158" s="76" t="s">
        <v>284</v>
      </c>
      <c r="E158" s="343">
        <v>5.4969000000000001</v>
      </c>
      <c r="F158" s="343">
        <v>1.6577</v>
      </c>
      <c r="G158" s="77">
        <f t="shared" si="2"/>
        <v>3.3159799722507088</v>
      </c>
      <c r="H158" s="47">
        <f>G158*VLOOKUP(B158,'Equation 3 FTE Conversion'!B$10:E$32,4,FALSE)</f>
        <v>3.2565301321107558</v>
      </c>
    </row>
    <row r="159" spans="2:8" ht="15.5" x14ac:dyDescent="0.35">
      <c r="B159" s="346" t="s">
        <v>561</v>
      </c>
      <c r="C159" s="76">
        <v>336411</v>
      </c>
      <c r="D159" s="76" t="s">
        <v>289</v>
      </c>
      <c r="E159" s="343">
        <v>3.0783</v>
      </c>
      <c r="F159" s="343">
        <v>2.0636999999999999</v>
      </c>
      <c r="G159" s="77">
        <f t="shared" si="2"/>
        <v>1.4916412269225179</v>
      </c>
      <c r="H159" s="47">
        <f>G159*VLOOKUP(B159,'Equation 3 FTE Conversion'!B$10:E$32,4,FALSE)</f>
        <v>1.4648986551251022</v>
      </c>
    </row>
    <row r="160" spans="2:8" ht="15.5" x14ac:dyDescent="0.35">
      <c r="B160" s="346" t="s">
        <v>561</v>
      </c>
      <c r="C160" s="76">
        <v>336412</v>
      </c>
      <c r="D160" s="76" t="s">
        <v>290</v>
      </c>
      <c r="E160" s="343">
        <v>3.0804</v>
      </c>
      <c r="F160" s="343">
        <v>1.4268000000000001</v>
      </c>
      <c r="G160" s="77">
        <f t="shared" si="2"/>
        <v>2.1589571068124473</v>
      </c>
      <c r="H160" s="47">
        <f>G160*VLOOKUP(B160,'Equation 3 FTE Conversion'!B$10:E$32,4,FALSE)</f>
        <v>2.1202507044990768</v>
      </c>
    </row>
    <row r="161" spans="2:8" ht="15.5" x14ac:dyDescent="0.35">
      <c r="B161" s="346" t="s">
        <v>561</v>
      </c>
      <c r="C161" s="76">
        <v>336413</v>
      </c>
      <c r="D161" s="76" t="s">
        <v>291</v>
      </c>
      <c r="E161" s="343">
        <v>4.6292999999999997</v>
      </c>
      <c r="F161" s="343">
        <v>1.5419</v>
      </c>
      <c r="G161" s="77">
        <f t="shared" si="2"/>
        <v>3.0023347817627601</v>
      </c>
      <c r="H161" s="47">
        <f>G161*VLOOKUP(B161,'Equation 3 FTE Conversion'!B$10:E$32,4,FALSE)</f>
        <v>2.9485080625678104</v>
      </c>
    </row>
    <row r="162" spans="2:8" ht="15.5" x14ac:dyDescent="0.35">
      <c r="B162" s="346" t="s">
        <v>561</v>
      </c>
      <c r="C162" s="76">
        <v>336414</v>
      </c>
      <c r="D162" s="76" t="s">
        <v>292</v>
      </c>
      <c r="E162" s="343">
        <v>4.9120999999999997</v>
      </c>
      <c r="F162" s="343">
        <v>1.8248</v>
      </c>
      <c r="G162" s="77">
        <f t="shared" si="2"/>
        <v>2.6918566418237613</v>
      </c>
      <c r="H162" s="47">
        <f>G162*VLOOKUP(B162,'Equation 3 FTE Conversion'!B$10:E$32,4,FALSE)</f>
        <v>2.6435962637830963</v>
      </c>
    </row>
    <row r="163" spans="2:8" ht="15.5" x14ac:dyDescent="0.35">
      <c r="B163" s="346" t="s">
        <v>561</v>
      </c>
      <c r="C163" s="76" t="s">
        <v>293</v>
      </c>
      <c r="D163" s="76" t="s">
        <v>294</v>
      </c>
      <c r="E163" s="343">
        <v>4.5724</v>
      </c>
      <c r="F163" s="343">
        <v>2.2109999999999999</v>
      </c>
      <c r="G163" s="77">
        <f t="shared" si="2"/>
        <v>2.0680235187697877</v>
      </c>
      <c r="H163" s="47">
        <f>G163*VLOOKUP(B163,'Equation 3 FTE Conversion'!B$10:E$32,4,FALSE)</f>
        <v>2.0309473999073813</v>
      </c>
    </row>
    <row r="164" spans="2:8" ht="15.5" x14ac:dyDescent="0.35">
      <c r="B164" s="346" t="s">
        <v>561</v>
      </c>
      <c r="C164" s="76">
        <v>336500</v>
      </c>
      <c r="D164" s="76" t="s">
        <v>295</v>
      </c>
      <c r="E164" s="343">
        <v>3.9177</v>
      </c>
      <c r="F164" s="343">
        <v>1.9123000000000001</v>
      </c>
      <c r="G164" s="77">
        <f t="shared" si="2"/>
        <v>2.0486848297861213</v>
      </c>
      <c r="H164" s="47">
        <f>G164*VLOOKUP(B164,'Equation 3 FTE Conversion'!B$10:E$32,4,FALSE)</f>
        <v>2.0119554204871668</v>
      </c>
    </row>
    <row r="165" spans="2:8" ht="15.5" x14ac:dyDescent="0.35">
      <c r="B165" s="346" t="s">
        <v>561</v>
      </c>
      <c r="C165" s="76">
        <v>336611</v>
      </c>
      <c r="D165" s="76" t="s">
        <v>296</v>
      </c>
      <c r="E165" s="343">
        <v>7.0427</v>
      </c>
      <c r="F165" s="343">
        <v>1.4964999999999999</v>
      </c>
      <c r="G165" s="77">
        <f t="shared" si="2"/>
        <v>4.7061142666221185</v>
      </c>
      <c r="H165" s="47">
        <f>G165*VLOOKUP(B165,'Equation 3 FTE Conversion'!B$10:E$32,4,FALSE)</f>
        <v>4.6217417000890526</v>
      </c>
    </row>
    <row r="166" spans="2:8" ht="15.5" x14ac:dyDescent="0.35">
      <c r="B166" s="346" t="s">
        <v>561</v>
      </c>
      <c r="C166" s="76">
        <v>336612</v>
      </c>
      <c r="D166" s="76" t="s">
        <v>297</v>
      </c>
      <c r="E166" s="343">
        <v>5.9762000000000004</v>
      </c>
      <c r="F166" s="343">
        <v>1.5193000000000001</v>
      </c>
      <c r="G166" s="77">
        <f t="shared" si="2"/>
        <v>3.9335220167182254</v>
      </c>
      <c r="H166" s="47">
        <f>G166*VLOOKUP(B166,'Equation 3 FTE Conversion'!B$10:E$32,4,FALSE)</f>
        <v>3.8630007056615243</v>
      </c>
    </row>
    <row r="167" spans="2:8" ht="15.5" x14ac:dyDescent="0.35">
      <c r="B167" s="346" t="s">
        <v>561</v>
      </c>
      <c r="C167" s="76">
        <v>336991</v>
      </c>
      <c r="D167" s="76" t="s">
        <v>298</v>
      </c>
      <c r="E167" s="343">
        <v>4.8734999999999999</v>
      </c>
      <c r="F167" s="343">
        <v>1.4</v>
      </c>
      <c r="G167" s="77">
        <f t="shared" si="2"/>
        <v>3.4810714285714286</v>
      </c>
      <c r="H167" s="47">
        <f>G167*VLOOKUP(B167,'Equation 3 FTE Conversion'!B$10:E$32,4,FALSE)</f>
        <v>3.4186617814456461</v>
      </c>
    </row>
    <row r="168" spans="2:8" ht="15.5" x14ac:dyDescent="0.35">
      <c r="B168" s="346" t="s">
        <v>561</v>
      </c>
      <c r="C168" s="76">
        <v>336992</v>
      </c>
      <c r="D168" s="76" t="s">
        <v>299</v>
      </c>
      <c r="E168" s="343">
        <v>2.9074</v>
      </c>
      <c r="F168" s="343">
        <v>1.8154999999999999</v>
      </c>
      <c r="G168" s="77">
        <f t="shared" si="2"/>
        <v>1.6014321123657396</v>
      </c>
      <c r="H168" s="47">
        <f>G168*VLOOKUP(B168,'Equation 3 FTE Conversion'!B$10:E$32,4,FALSE)</f>
        <v>1.5727211780802981</v>
      </c>
    </row>
    <row r="169" spans="2:8" ht="15.5" x14ac:dyDescent="0.35">
      <c r="B169" s="346" t="s">
        <v>561</v>
      </c>
      <c r="C169" s="76">
        <v>336999</v>
      </c>
      <c r="D169" s="76" t="s">
        <v>300</v>
      </c>
      <c r="E169" s="343">
        <v>4.5605000000000002</v>
      </c>
      <c r="F169" s="343">
        <v>1.4538</v>
      </c>
      <c r="G169" s="77">
        <f t="shared" si="2"/>
        <v>3.1369514376117764</v>
      </c>
      <c r="H169" s="47">
        <f>G169*VLOOKUP(B169,'Equation 3 FTE Conversion'!B$10:E$32,4,FALSE)</f>
        <v>3.0807112723956291</v>
      </c>
    </row>
    <row r="170" spans="2:8" ht="15.5" x14ac:dyDescent="0.35">
      <c r="B170" s="346" t="s">
        <v>561</v>
      </c>
      <c r="C170" s="76">
        <v>337110</v>
      </c>
      <c r="D170" s="76" t="s">
        <v>301</v>
      </c>
      <c r="E170" s="343">
        <v>9.5793999999999997</v>
      </c>
      <c r="F170" s="343">
        <v>1.2548999999999999</v>
      </c>
      <c r="G170" s="77">
        <f t="shared" si="2"/>
        <v>7.6335963024942233</v>
      </c>
      <c r="H170" s="47">
        <f>G170*VLOOKUP(B170,'Equation 3 FTE Conversion'!B$10:E$32,4,FALSE)</f>
        <v>7.4967389982662391</v>
      </c>
    </row>
    <row r="171" spans="2:8" ht="15.5" x14ac:dyDescent="0.35">
      <c r="B171" s="346" t="s">
        <v>561</v>
      </c>
      <c r="C171" s="76">
        <v>337121</v>
      </c>
      <c r="D171" s="76" t="s">
        <v>302</v>
      </c>
      <c r="E171" s="343">
        <v>6.133</v>
      </c>
      <c r="F171" s="343">
        <v>1.4080999999999999</v>
      </c>
      <c r="G171" s="77">
        <f t="shared" si="2"/>
        <v>4.3555145231162564</v>
      </c>
      <c r="H171" s="47">
        <f>G171*VLOOKUP(B171,'Equation 3 FTE Conversion'!B$10:E$32,4,FALSE)</f>
        <v>4.2774276093552084</v>
      </c>
    </row>
    <row r="172" spans="2:8" ht="15.5" x14ac:dyDescent="0.35">
      <c r="B172" s="346" t="s">
        <v>561</v>
      </c>
      <c r="C172" s="76">
        <v>337122</v>
      </c>
      <c r="D172" s="76" t="s">
        <v>303</v>
      </c>
      <c r="E172" s="343">
        <v>8.4025999999999996</v>
      </c>
      <c r="F172" s="343">
        <v>1.3173999999999999</v>
      </c>
      <c r="G172" s="77">
        <f t="shared" si="2"/>
        <v>6.3781691209959011</v>
      </c>
      <c r="H172" s="47">
        <f>G172*VLOOKUP(B172,'Equation 3 FTE Conversion'!B$10:E$32,4,FALSE)</f>
        <v>6.2638194754003571</v>
      </c>
    </row>
    <row r="173" spans="2:8" ht="15.5" x14ac:dyDescent="0.35">
      <c r="B173" s="346" t="s">
        <v>561</v>
      </c>
      <c r="C173" s="76">
        <v>337127</v>
      </c>
      <c r="D173" s="76" t="s">
        <v>305</v>
      </c>
      <c r="E173" s="343">
        <v>6.2435</v>
      </c>
      <c r="F173" s="343">
        <v>1.607</v>
      </c>
      <c r="G173" s="77">
        <f t="shared" si="2"/>
        <v>3.8851897946484133</v>
      </c>
      <c r="H173" s="47">
        <f>G173*VLOOKUP(B173,'Equation 3 FTE Conversion'!B$10:E$32,4,FALSE)</f>
        <v>3.8155349975332027</v>
      </c>
    </row>
    <row r="174" spans="2:8" ht="15.5" x14ac:dyDescent="0.35">
      <c r="B174" s="346" t="s">
        <v>561</v>
      </c>
      <c r="C174" s="76" t="s">
        <v>786</v>
      </c>
      <c r="D174" s="76" t="s">
        <v>304</v>
      </c>
      <c r="E174" s="343">
        <v>5.6558999999999999</v>
      </c>
      <c r="F174" s="343">
        <v>1.7821</v>
      </c>
      <c r="G174" s="77">
        <f t="shared" si="2"/>
        <v>3.1737276247124178</v>
      </c>
      <c r="H174" s="47">
        <f>G174*VLOOKUP(B174,'Equation 3 FTE Conversion'!B$10:E$32,4,FALSE)</f>
        <v>3.1168281254645858</v>
      </c>
    </row>
    <row r="175" spans="2:8" ht="15.5" x14ac:dyDescent="0.35">
      <c r="B175" s="346" t="s">
        <v>561</v>
      </c>
      <c r="C175" s="76">
        <v>337215</v>
      </c>
      <c r="D175" s="76" t="s">
        <v>308</v>
      </c>
      <c r="E175" s="343">
        <v>6.9160000000000004</v>
      </c>
      <c r="F175" s="343">
        <v>1.3376999999999999</v>
      </c>
      <c r="G175" s="77">
        <f t="shared" si="2"/>
        <v>5.1700680272108848</v>
      </c>
      <c r="H175" s="47">
        <f>G175*VLOOKUP(B175,'Equation 3 FTE Conversion'!B$10:E$32,4,FALSE)</f>
        <v>5.0773775645716457</v>
      </c>
    </row>
    <row r="176" spans="2:8" ht="15.5" x14ac:dyDescent="0.35">
      <c r="B176" s="346" t="s">
        <v>561</v>
      </c>
      <c r="C176" s="76" t="s">
        <v>306</v>
      </c>
      <c r="D176" s="76" t="s">
        <v>307</v>
      </c>
      <c r="E176" s="343">
        <v>5.5385</v>
      </c>
      <c r="F176" s="343">
        <v>1.6598999999999999</v>
      </c>
      <c r="G176" s="77">
        <f t="shared" si="2"/>
        <v>3.3366467859509612</v>
      </c>
      <c r="H176" s="47">
        <f>G176*VLOOKUP(B176,'Equation 3 FTE Conversion'!B$10:E$32,4,FALSE)</f>
        <v>3.2768264252466612</v>
      </c>
    </row>
    <row r="177" spans="2:8" ht="15.5" x14ac:dyDescent="0.35">
      <c r="B177" s="346" t="s">
        <v>561</v>
      </c>
      <c r="C177" s="76">
        <v>337900</v>
      </c>
      <c r="D177" s="76" t="s">
        <v>309</v>
      </c>
      <c r="E177" s="343">
        <v>6.1618000000000004</v>
      </c>
      <c r="F177" s="343">
        <v>1.8985000000000001</v>
      </c>
      <c r="G177" s="77">
        <f t="shared" si="2"/>
        <v>3.2456149591782988</v>
      </c>
      <c r="H177" s="47">
        <f>G177*VLOOKUP(B177,'Equation 3 FTE Conversion'!B$10:E$32,4,FALSE)</f>
        <v>3.1874266431770941</v>
      </c>
    </row>
    <row r="178" spans="2:8" ht="15.5" x14ac:dyDescent="0.35">
      <c r="B178" s="346" t="s">
        <v>561</v>
      </c>
      <c r="C178" s="76">
        <v>339112</v>
      </c>
      <c r="D178" s="76" t="s">
        <v>310</v>
      </c>
      <c r="E178" s="343">
        <v>4.3103999999999996</v>
      </c>
      <c r="F178" s="343">
        <v>1.5335000000000001</v>
      </c>
      <c r="G178" s="77">
        <f t="shared" si="2"/>
        <v>2.8108249103358327</v>
      </c>
      <c r="H178" s="47">
        <f>G178*VLOOKUP(B178,'Equation 3 FTE Conversion'!B$10:E$32,4,FALSE)</f>
        <v>2.7604316350509275</v>
      </c>
    </row>
    <row r="179" spans="2:8" ht="15.5" x14ac:dyDescent="0.35">
      <c r="B179" s="346" t="s">
        <v>561</v>
      </c>
      <c r="C179" s="76">
        <v>339113</v>
      </c>
      <c r="D179" s="76" t="s">
        <v>311</v>
      </c>
      <c r="E179" s="343">
        <v>4.3438999999999997</v>
      </c>
      <c r="F179" s="343">
        <v>1.6919999999999999</v>
      </c>
      <c r="G179" s="77">
        <f t="shared" si="2"/>
        <v>2.5673167848699761</v>
      </c>
      <c r="H179" s="47">
        <f>G179*VLOOKUP(B179,'Equation 3 FTE Conversion'!B$10:E$32,4,FALSE)</f>
        <v>2.5212891931093591</v>
      </c>
    </row>
    <row r="180" spans="2:8" ht="15.5" x14ac:dyDescent="0.35">
      <c r="B180" s="346" t="s">
        <v>561</v>
      </c>
      <c r="C180" s="76">
        <v>339114</v>
      </c>
      <c r="D180" s="76" t="s">
        <v>312</v>
      </c>
      <c r="E180" s="343">
        <v>4.5122999999999998</v>
      </c>
      <c r="F180" s="343">
        <v>1.4366000000000001</v>
      </c>
      <c r="G180" s="77">
        <f t="shared" si="2"/>
        <v>3.140957817068077</v>
      </c>
      <c r="H180" s="47">
        <f>G180*VLOOKUP(B180,'Equation 3 FTE Conversion'!B$10:E$32,4,FALSE)</f>
        <v>3.0846458243317967</v>
      </c>
    </row>
    <row r="181" spans="2:8" ht="15.5" x14ac:dyDescent="0.35">
      <c r="B181" s="346" t="s">
        <v>561</v>
      </c>
      <c r="C181" s="76">
        <v>339115</v>
      </c>
      <c r="D181" s="76" t="s">
        <v>313</v>
      </c>
      <c r="E181" s="343">
        <v>5.2851999999999997</v>
      </c>
      <c r="F181" s="343">
        <v>1.5394000000000001</v>
      </c>
      <c r="G181" s="77">
        <f t="shared" si="2"/>
        <v>3.433285695725607</v>
      </c>
      <c r="H181" s="47">
        <f>G181*VLOOKUP(B181,'Equation 3 FTE Conversion'!B$10:E$32,4,FALSE)</f>
        <v>3.3717327649257456</v>
      </c>
    </row>
    <row r="182" spans="2:8" ht="15.5" x14ac:dyDescent="0.35">
      <c r="B182" s="346" t="s">
        <v>561</v>
      </c>
      <c r="C182" s="76">
        <v>339116</v>
      </c>
      <c r="D182" s="76" t="s">
        <v>314</v>
      </c>
      <c r="E182" s="343">
        <v>12.170999999999999</v>
      </c>
      <c r="F182" s="343">
        <v>1.2024999999999999</v>
      </c>
      <c r="G182" s="77">
        <f t="shared" si="2"/>
        <v>10.121413721413722</v>
      </c>
      <c r="H182" s="47">
        <f>G182*VLOOKUP(B182,'Equation 3 FTE Conversion'!B$10:E$32,4,FALSE)</f>
        <v>9.9399541128624804</v>
      </c>
    </row>
    <row r="183" spans="2:8" ht="15.5" x14ac:dyDescent="0.35">
      <c r="B183" s="346" t="s">
        <v>561</v>
      </c>
      <c r="C183" s="76">
        <v>339910</v>
      </c>
      <c r="D183" s="76" t="s">
        <v>315</v>
      </c>
      <c r="E183" s="343">
        <v>5.5891000000000002</v>
      </c>
      <c r="F183" s="343">
        <v>1.5198</v>
      </c>
      <c r="G183" s="77">
        <f t="shared" si="2"/>
        <v>3.6775233583366234</v>
      </c>
      <c r="H183" s="47">
        <f>G183*VLOOKUP(B183,'Equation 3 FTE Conversion'!B$10:E$32,4,FALSE)</f>
        <v>3.6115916646612658</v>
      </c>
    </row>
    <row r="184" spans="2:8" ht="15.5" x14ac:dyDescent="0.35">
      <c r="B184" s="346" t="s">
        <v>561</v>
      </c>
      <c r="C184" s="76">
        <v>339920</v>
      </c>
      <c r="D184" s="76" t="s">
        <v>316</v>
      </c>
      <c r="E184" s="343">
        <v>5.8887</v>
      </c>
      <c r="F184" s="343">
        <v>1.7626999999999999</v>
      </c>
      <c r="G184" s="77">
        <f t="shared" si="2"/>
        <v>3.3407272933567822</v>
      </c>
      <c r="H184" s="47">
        <f>G184*VLOOKUP(B184,'Equation 3 FTE Conversion'!B$10:E$32,4,FALSE)</f>
        <v>3.2808337761452067</v>
      </c>
    </row>
    <row r="185" spans="2:8" ht="15.5" x14ac:dyDescent="0.35">
      <c r="B185" s="346" t="s">
        <v>561</v>
      </c>
      <c r="C185" s="76">
        <v>339930</v>
      </c>
      <c r="D185" s="76" t="s">
        <v>317</v>
      </c>
      <c r="E185" s="343">
        <v>6.4545000000000003</v>
      </c>
      <c r="F185" s="343">
        <v>1.5141</v>
      </c>
      <c r="G185" s="77">
        <f t="shared" si="2"/>
        <v>4.2629284723598175</v>
      </c>
      <c r="H185" s="47">
        <f>G185*VLOOKUP(B185,'Equation 3 FTE Conversion'!B$10:E$32,4,FALSE)</f>
        <v>4.1865014678752788</v>
      </c>
    </row>
    <row r="186" spans="2:8" ht="15.5" x14ac:dyDescent="0.35">
      <c r="B186" s="346" t="s">
        <v>561</v>
      </c>
      <c r="C186" s="76">
        <v>339940</v>
      </c>
      <c r="D186" s="76" t="s">
        <v>318</v>
      </c>
      <c r="E186" s="343">
        <v>5.1192000000000002</v>
      </c>
      <c r="F186" s="343">
        <v>1.6044</v>
      </c>
      <c r="G186" s="77">
        <f t="shared" si="2"/>
        <v>3.1907255048616308</v>
      </c>
      <c r="H186" s="47">
        <f>G186*VLOOKUP(B186,'Equation 3 FTE Conversion'!B$10:E$32,4,FALSE)</f>
        <v>3.1335212627425975</v>
      </c>
    </row>
    <row r="187" spans="2:8" ht="15.5" x14ac:dyDescent="0.35">
      <c r="B187" s="346" t="s">
        <v>561</v>
      </c>
      <c r="C187" s="76">
        <v>339950</v>
      </c>
      <c r="D187" s="76" t="s">
        <v>319</v>
      </c>
      <c r="E187" s="343">
        <v>8.2301000000000002</v>
      </c>
      <c r="F187" s="343">
        <v>1.3071999999999999</v>
      </c>
      <c r="G187" s="77">
        <f t="shared" si="2"/>
        <v>6.2959761321909431</v>
      </c>
      <c r="H187" s="47">
        <f>G187*VLOOKUP(B187,'Equation 3 FTE Conversion'!B$10:E$32,4,FALSE)</f>
        <v>6.1831000660759665</v>
      </c>
    </row>
    <row r="188" spans="2:8" ht="15.5" x14ac:dyDescent="0.35">
      <c r="B188" s="346" t="s">
        <v>561</v>
      </c>
      <c r="C188" s="76">
        <v>339990</v>
      </c>
      <c r="D188" s="76" t="s">
        <v>320</v>
      </c>
      <c r="E188" s="343">
        <v>6.3132999999999999</v>
      </c>
      <c r="F188" s="343">
        <v>1.5359</v>
      </c>
      <c r="G188" s="77">
        <f t="shared" si="2"/>
        <v>4.1104889641252687</v>
      </c>
      <c r="H188" s="47">
        <f>G188*VLOOKUP(B188,'Equation 3 FTE Conversion'!B$10:E$32,4,FALSE)</f>
        <v>4.0367949388720268</v>
      </c>
    </row>
    <row r="189" spans="2:8" ht="15.5" x14ac:dyDescent="0.35">
      <c r="B189" s="346" t="s">
        <v>562</v>
      </c>
      <c r="C189" s="76">
        <v>311111</v>
      </c>
      <c r="D189" s="76" t="s">
        <v>321</v>
      </c>
      <c r="E189" s="343">
        <v>4.2964000000000002</v>
      </c>
      <c r="F189" s="343">
        <v>1.6107</v>
      </c>
      <c r="G189" s="77">
        <f t="shared" si="2"/>
        <v>2.6674116843608369</v>
      </c>
      <c r="H189" s="47">
        <f>G189*VLOOKUP(B189,'Equation 3 FTE Conversion'!B$10:E$32,4,FALSE)</f>
        <v>2.590704001582198</v>
      </c>
    </row>
    <row r="190" spans="2:8" ht="15.5" x14ac:dyDescent="0.35">
      <c r="B190" s="346" t="s">
        <v>562</v>
      </c>
      <c r="C190" s="76">
        <v>311119</v>
      </c>
      <c r="D190" s="76" t="s">
        <v>322</v>
      </c>
      <c r="E190" s="343">
        <v>4.3159000000000001</v>
      </c>
      <c r="F190" s="343">
        <v>1.6420999999999999</v>
      </c>
      <c r="G190" s="77">
        <f t="shared" si="2"/>
        <v>2.6282808598745513</v>
      </c>
      <c r="H190" s="47">
        <f>G190*VLOOKUP(B190,'Equation 3 FTE Conversion'!B$10:E$32,4,FALSE)</f>
        <v>2.5526984757849598</v>
      </c>
    </row>
    <row r="191" spans="2:8" ht="15.5" x14ac:dyDescent="0.35">
      <c r="B191" s="346" t="s">
        <v>562</v>
      </c>
      <c r="C191" s="76">
        <v>311210</v>
      </c>
      <c r="D191" s="76" t="s">
        <v>323</v>
      </c>
      <c r="E191" s="343">
        <v>3.9266999999999999</v>
      </c>
      <c r="F191" s="343">
        <v>1.4682999999999999</v>
      </c>
      <c r="G191" s="77">
        <f t="shared" si="2"/>
        <v>2.6743172376217395</v>
      </c>
      <c r="H191" s="47">
        <f>G191*VLOOKUP(B191,'Equation 3 FTE Conversion'!B$10:E$32,4,FALSE)</f>
        <v>2.5974109694533558</v>
      </c>
    </row>
    <row r="192" spans="2:8" ht="15.5" x14ac:dyDescent="0.35">
      <c r="B192" s="346" t="s">
        <v>562</v>
      </c>
      <c r="C192" s="76">
        <v>311221</v>
      </c>
      <c r="D192" s="76" t="s">
        <v>324</v>
      </c>
      <c r="E192" s="343">
        <v>3.4784999999999999</v>
      </c>
      <c r="F192" s="343">
        <v>1.5915999999999999</v>
      </c>
      <c r="G192" s="77">
        <f t="shared" si="2"/>
        <v>2.1855365669766273</v>
      </c>
      <c r="H192" s="47">
        <f>G192*VLOOKUP(B192,'Equation 3 FTE Conversion'!B$10:E$32,4,FALSE)</f>
        <v>2.1226863340471986</v>
      </c>
    </row>
    <row r="193" spans="2:8" ht="15.5" x14ac:dyDescent="0.35">
      <c r="B193" s="346" t="s">
        <v>562</v>
      </c>
      <c r="C193" s="76">
        <v>311225</v>
      </c>
      <c r="D193" s="76" t="s">
        <v>326</v>
      </c>
      <c r="E193" s="343">
        <v>4.3810000000000002</v>
      </c>
      <c r="F193" s="343">
        <v>1.9185000000000001</v>
      </c>
      <c r="G193" s="77">
        <f t="shared" si="2"/>
        <v>2.2835548605681524</v>
      </c>
      <c r="H193" s="47">
        <f>G193*VLOOKUP(B193,'Equation 3 FTE Conversion'!B$10:E$32,4,FALSE)</f>
        <v>2.217885881580361</v>
      </c>
    </row>
    <row r="194" spans="2:8" ht="15.5" x14ac:dyDescent="0.35">
      <c r="B194" s="346" t="s">
        <v>562</v>
      </c>
      <c r="C194" s="76">
        <v>311224</v>
      </c>
      <c r="D194" s="76" t="s">
        <v>325</v>
      </c>
      <c r="E194" s="343">
        <v>4.1893000000000002</v>
      </c>
      <c r="F194" s="343">
        <v>1.4258</v>
      </c>
      <c r="G194" s="77">
        <f t="shared" si="2"/>
        <v>2.9382101276476367</v>
      </c>
      <c r="H194" s="47">
        <f>G194*VLOOKUP(B194,'Equation 3 FTE Conversion'!B$10:E$32,4,FALSE)</f>
        <v>2.8537150001313214</v>
      </c>
    </row>
    <row r="195" spans="2:8" ht="15.5" x14ac:dyDescent="0.35">
      <c r="B195" s="346" t="s">
        <v>562</v>
      </c>
      <c r="C195" s="76">
        <v>311230</v>
      </c>
      <c r="D195" s="76" t="s">
        <v>327</v>
      </c>
      <c r="E195" s="343">
        <v>5.2252999999999998</v>
      </c>
      <c r="F195" s="343">
        <v>1.6084000000000001</v>
      </c>
      <c r="G195" s="77">
        <f t="shared" si="2"/>
        <v>3.2487565282268092</v>
      </c>
      <c r="H195" s="47">
        <f>G195*VLOOKUP(B195,'Equation 3 FTE Conversion'!B$10:E$32,4,FALSE)</f>
        <v>3.1553309101816636</v>
      </c>
    </row>
    <row r="196" spans="2:8" ht="15.5" x14ac:dyDescent="0.35">
      <c r="B196" s="346" t="s">
        <v>562</v>
      </c>
      <c r="C196" s="76">
        <v>311300</v>
      </c>
      <c r="D196" s="76" t="s">
        <v>328</v>
      </c>
      <c r="E196" s="343">
        <v>5.5864000000000003</v>
      </c>
      <c r="F196" s="343">
        <v>1.9453</v>
      </c>
      <c r="G196" s="77">
        <f t="shared" si="2"/>
        <v>2.8717421477407084</v>
      </c>
      <c r="H196" s="47">
        <f>G196*VLOOKUP(B196,'Equation 3 FTE Conversion'!B$10:E$32,4,FALSE)</f>
        <v>2.7891584629715065</v>
      </c>
    </row>
    <row r="197" spans="2:8" ht="15.5" x14ac:dyDescent="0.35">
      <c r="B197" s="346" t="s">
        <v>562</v>
      </c>
      <c r="C197" s="76">
        <v>311410</v>
      </c>
      <c r="D197" s="76" t="s">
        <v>329</v>
      </c>
      <c r="E197" s="343">
        <v>5.6128999999999998</v>
      </c>
      <c r="F197" s="343">
        <v>1.9422999999999999</v>
      </c>
      <c r="G197" s="77">
        <f t="shared" si="2"/>
        <v>2.8898213458271123</v>
      </c>
      <c r="H197" s="47">
        <f>G197*VLOOKUP(B197,'Equation 3 FTE Conversion'!B$10:E$32,4,FALSE)</f>
        <v>2.8067177512892627</v>
      </c>
    </row>
    <row r="198" spans="2:8" ht="15.5" x14ac:dyDescent="0.35">
      <c r="B198" s="346" t="s">
        <v>562</v>
      </c>
      <c r="C198" s="76">
        <v>311420</v>
      </c>
      <c r="D198" s="76" t="s">
        <v>330</v>
      </c>
      <c r="E198" s="343">
        <v>6.3680000000000003</v>
      </c>
      <c r="F198" s="343">
        <v>2.0535999999999999</v>
      </c>
      <c r="G198" s="77">
        <f t="shared" si="2"/>
        <v>3.1008959875340869</v>
      </c>
      <c r="H198" s="47">
        <f>G198*VLOOKUP(B198,'Equation 3 FTE Conversion'!B$10:E$32,4,FALSE)</f>
        <v>3.0117224463308605</v>
      </c>
    </row>
    <row r="199" spans="2:8" ht="15.5" x14ac:dyDescent="0.35">
      <c r="B199" s="346" t="s">
        <v>562</v>
      </c>
      <c r="C199" s="76">
        <v>311513</v>
      </c>
      <c r="D199" s="76" t="s">
        <v>333</v>
      </c>
      <c r="E199" s="343">
        <v>8.3216000000000001</v>
      </c>
      <c r="F199" s="343">
        <v>3.1764999999999999</v>
      </c>
      <c r="G199" s="77">
        <f t="shared" si="2"/>
        <v>2.6197387061230915</v>
      </c>
      <c r="H199" s="47">
        <f>G199*VLOOKUP(B199,'Equation 3 FTE Conversion'!B$10:E$32,4,FALSE)</f>
        <v>2.5444019717110713</v>
      </c>
    </row>
    <row r="200" spans="2:8" ht="15.5" x14ac:dyDescent="0.35">
      <c r="B200" s="346" t="s">
        <v>562</v>
      </c>
      <c r="C200" s="76">
        <v>311514</v>
      </c>
      <c r="D200" s="76" t="s">
        <v>334</v>
      </c>
      <c r="E200" s="343">
        <v>5.8718000000000004</v>
      </c>
      <c r="F200" s="343">
        <v>2.9548999999999999</v>
      </c>
      <c r="G200" s="77">
        <f t="shared" si="2"/>
        <v>1.9871400047378931</v>
      </c>
      <c r="H200" s="47">
        <f>G200*VLOOKUP(B200,'Equation 3 FTE Conversion'!B$10:E$32,4,FALSE)</f>
        <v>1.9299951305462282</v>
      </c>
    </row>
    <row r="201" spans="2:8" ht="15.5" x14ac:dyDescent="0.35">
      <c r="B201" s="346" t="s">
        <v>562</v>
      </c>
      <c r="C201" s="76" t="s">
        <v>331</v>
      </c>
      <c r="D201" s="76" t="s">
        <v>332</v>
      </c>
      <c r="E201" s="343">
        <v>7.0674000000000001</v>
      </c>
      <c r="F201" s="343">
        <v>3.0129999999999999</v>
      </c>
      <c r="G201" s="77">
        <f t="shared" si="2"/>
        <v>2.3456355791569865</v>
      </c>
      <c r="H201" s="47">
        <f>G201*VLOOKUP(B201,'Equation 3 FTE Conversion'!B$10:E$32,4,FALSE)</f>
        <v>2.2781813234171655</v>
      </c>
    </row>
    <row r="202" spans="2:8" ht="15.5" x14ac:dyDescent="0.35">
      <c r="B202" s="346" t="s">
        <v>562</v>
      </c>
      <c r="C202" s="76">
        <v>311520</v>
      </c>
      <c r="D202" s="76" t="s">
        <v>335</v>
      </c>
      <c r="E202" s="343">
        <v>6.5586000000000002</v>
      </c>
      <c r="F202" s="343">
        <v>2.1551999999999998</v>
      </c>
      <c r="G202" s="77">
        <f t="shared" si="2"/>
        <v>3.0431514476614705</v>
      </c>
      <c r="H202" s="47">
        <f>G202*VLOOKUP(B202,'Equation 3 FTE Conversion'!B$10:E$32,4,FALSE)</f>
        <v>2.9556384862152862</v>
      </c>
    </row>
    <row r="203" spans="2:8" ht="15.5" x14ac:dyDescent="0.35">
      <c r="B203" s="346" t="s">
        <v>562</v>
      </c>
      <c r="C203" s="76">
        <v>311615</v>
      </c>
      <c r="D203" s="76" t="s">
        <v>338</v>
      </c>
      <c r="E203" s="343">
        <v>6.3836000000000004</v>
      </c>
      <c r="F203" s="343">
        <v>1.4185000000000001</v>
      </c>
      <c r="G203" s="77">
        <f t="shared" ref="G203:G266" si="3">E203/F203</f>
        <v>4.500246739513571</v>
      </c>
      <c r="H203" s="47">
        <f>G203*VLOOKUP(B203,'Equation 3 FTE Conversion'!B$10:E$32,4,FALSE)</f>
        <v>4.3708315834864173</v>
      </c>
    </row>
    <row r="204" spans="2:8" ht="15.5" x14ac:dyDescent="0.35">
      <c r="B204" s="346" t="s">
        <v>562</v>
      </c>
      <c r="C204" s="76" t="s">
        <v>336</v>
      </c>
      <c r="D204" s="76" t="s">
        <v>337</v>
      </c>
      <c r="E204" s="343">
        <v>4.9627999999999997</v>
      </c>
      <c r="F204" s="343">
        <v>1.5693999999999999</v>
      </c>
      <c r="G204" s="77">
        <f t="shared" si="3"/>
        <v>3.1622276029055691</v>
      </c>
      <c r="H204" s="47">
        <f>G204*VLOOKUP(B204,'Equation 3 FTE Conversion'!B$10:E$32,4,FALSE)</f>
        <v>3.0712903271712988</v>
      </c>
    </row>
    <row r="205" spans="2:8" ht="15.5" x14ac:dyDescent="0.35">
      <c r="B205" s="346" t="s">
        <v>562</v>
      </c>
      <c r="C205" s="76">
        <v>311700</v>
      </c>
      <c r="D205" s="76" t="s">
        <v>339</v>
      </c>
      <c r="E205" s="343">
        <v>4.5374999999999996</v>
      </c>
      <c r="F205" s="343">
        <v>1.5014000000000001</v>
      </c>
      <c r="G205" s="77">
        <f t="shared" si="3"/>
        <v>3.0221792993206336</v>
      </c>
      <c r="H205" s="47">
        <f>G205*VLOOKUP(B205,'Equation 3 FTE Conversion'!B$10:E$32,4,FALSE)</f>
        <v>2.9352694412167444</v>
      </c>
    </row>
    <row r="206" spans="2:8" ht="15.5" x14ac:dyDescent="0.35">
      <c r="B206" s="346" t="s">
        <v>562</v>
      </c>
      <c r="C206" s="76">
        <v>311810</v>
      </c>
      <c r="D206" s="76" t="s">
        <v>340</v>
      </c>
      <c r="E206" s="343">
        <v>9.5300999999999991</v>
      </c>
      <c r="F206" s="343">
        <v>1.3186</v>
      </c>
      <c r="G206" s="77">
        <f t="shared" si="3"/>
        <v>7.2274381920218405</v>
      </c>
      <c r="H206" s="47">
        <f>G206*VLOOKUP(B206,'Equation 3 FTE Conversion'!B$10:E$32,4,FALSE)</f>
        <v>7.019596245693756</v>
      </c>
    </row>
    <row r="207" spans="2:8" ht="15.5" x14ac:dyDescent="0.35">
      <c r="B207" s="346" t="s">
        <v>562</v>
      </c>
      <c r="C207" s="76" t="s">
        <v>341</v>
      </c>
      <c r="D207" s="76" t="s">
        <v>342</v>
      </c>
      <c r="E207" s="343">
        <v>5.9854000000000003</v>
      </c>
      <c r="F207" s="343">
        <v>1.7367999999999999</v>
      </c>
      <c r="G207" s="77">
        <f t="shared" si="3"/>
        <v>3.4462229387379093</v>
      </c>
      <c r="H207" s="47">
        <f>G207*VLOOKUP(B207,'Equation 3 FTE Conversion'!B$10:E$32,4,FALSE)</f>
        <v>3.3471187106507778</v>
      </c>
    </row>
    <row r="208" spans="2:8" ht="15.5" x14ac:dyDescent="0.35">
      <c r="B208" s="346" t="s">
        <v>562</v>
      </c>
      <c r="C208" s="76">
        <v>311910</v>
      </c>
      <c r="D208" s="76" t="s">
        <v>343</v>
      </c>
      <c r="E208" s="343">
        <v>5.6978999999999997</v>
      </c>
      <c r="F208" s="343">
        <v>2.0377999999999998</v>
      </c>
      <c r="G208" s="77">
        <f t="shared" si="3"/>
        <v>2.7961036411816664</v>
      </c>
      <c r="H208" s="47">
        <f>G208*VLOOKUP(B208,'Equation 3 FTE Conversion'!B$10:E$32,4,FALSE)</f>
        <v>2.7156951191745531</v>
      </c>
    </row>
    <row r="209" spans="2:8" ht="15.5" x14ac:dyDescent="0.35">
      <c r="B209" s="346" t="s">
        <v>562</v>
      </c>
      <c r="C209" s="76">
        <v>311920</v>
      </c>
      <c r="D209" s="76" t="s">
        <v>344</v>
      </c>
      <c r="E209" s="343">
        <v>4.8071000000000002</v>
      </c>
      <c r="F209" s="343">
        <v>1.5999000000000001</v>
      </c>
      <c r="G209" s="77">
        <f t="shared" si="3"/>
        <v>3.0046252890805674</v>
      </c>
      <c r="H209" s="47">
        <f>G209*VLOOKUP(B209,'Equation 3 FTE Conversion'!B$10:E$32,4,FALSE)</f>
        <v>2.9182202377363109</v>
      </c>
    </row>
    <row r="210" spans="2:8" ht="15.5" x14ac:dyDescent="0.35">
      <c r="B210" s="346" t="s">
        <v>562</v>
      </c>
      <c r="C210" s="76">
        <v>311930</v>
      </c>
      <c r="D210" s="76" t="s">
        <v>345</v>
      </c>
      <c r="E210" s="343">
        <v>4.1729000000000003</v>
      </c>
      <c r="F210" s="343">
        <v>1.5581</v>
      </c>
      <c r="G210" s="77">
        <f t="shared" si="3"/>
        <v>2.6781978050189332</v>
      </c>
      <c r="H210" s="47">
        <f>G210*VLOOKUP(B210,'Equation 3 FTE Conversion'!B$10:E$32,4,FALSE)</f>
        <v>2.6011799420282542</v>
      </c>
    </row>
    <row r="211" spans="2:8" ht="15.5" x14ac:dyDescent="0.35">
      <c r="B211" s="346" t="s">
        <v>562</v>
      </c>
      <c r="C211" s="76">
        <v>311940</v>
      </c>
      <c r="D211" s="76" t="s">
        <v>346</v>
      </c>
      <c r="E211" s="343">
        <v>5.3526999999999996</v>
      </c>
      <c r="F211" s="343">
        <v>2.2707999999999999</v>
      </c>
      <c r="G211" s="77">
        <f t="shared" si="3"/>
        <v>2.3571868944865244</v>
      </c>
      <c r="H211" s="47">
        <f>G211*VLOOKUP(B211,'Equation 3 FTE Conversion'!B$10:E$32,4,FALSE)</f>
        <v>2.2894004535661518</v>
      </c>
    </row>
    <row r="212" spans="2:8" ht="15.5" x14ac:dyDescent="0.35">
      <c r="B212" s="346" t="s">
        <v>562</v>
      </c>
      <c r="C212" s="76">
        <v>311990</v>
      </c>
      <c r="D212" s="76" t="s">
        <v>347</v>
      </c>
      <c r="E212" s="343">
        <v>5.8966000000000003</v>
      </c>
      <c r="F212" s="343">
        <v>1.9337</v>
      </c>
      <c r="G212" s="77">
        <f t="shared" si="3"/>
        <v>3.049387185189016</v>
      </c>
      <c r="H212" s="47">
        <f>G212*VLOOKUP(B212,'Equation 3 FTE Conversion'!B$10:E$32,4,FALSE)</f>
        <v>2.9616949004764015</v>
      </c>
    </row>
    <row r="213" spans="2:8" ht="15.5" x14ac:dyDescent="0.35">
      <c r="B213" s="346" t="s">
        <v>562</v>
      </c>
      <c r="C213" s="76">
        <v>312110</v>
      </c>
      <c r="D213" s="76" t="s">
        <v>348</v>
      </c>
      <c r="E213" s="343">
        <v>4.806</v>
      </c>
      <c r="F213" s="343">
        <v>1.8769</v>
      </c>
      <c r="G213" s="77">
        <f t="shared" si="3"/>
        <v>2.5606052533432786</v>
      </c>
      <c r="H213" s="47">
        <f>G213*VLOOKUP(B213,'Equation 3 FTE Conversion'!B$10:E$32,4,FALSE)</f>
        <v>2.4869690401384026</v>
      </c>
    </row>
    <row r="214" spans="2:8" ht="15.5" x14ac:dyDescent="0.35">
      <c r="B214" s="346" t="s">
        <v>562</v>
      </c>
      <c r="C214" s="76">
        <v>312120</v>
      </c>
      <c r="D214" s="76" t="s">
        <v>349</v>
      </c>
      <c r="E214" s="343">
        <v>4.9451000000000001</v>
      </c>
      <c r="F214" s="343">
        <v>1.4750000000000001</v>
      </c>
      <c r="G214" s="77">
        <f t="shared" si="3"/>
        <v>3.3526101694915251</v>
      </c>
      <c r="H214" s="47">
        <f>G214*VLOOKUP(B214,'Equation 3 FTE Conversion'!B$10:E$32,4,FALSE)</f>
        <v>3.2561979962714709</v>
      </c>
    </row>
    <row r="215" spans="2:8" ht="15.5" x14ac:dyDescent="0.35">
      <c r="B215" s="346" t="s">
        <v>562</v>
      </c>
      <c r="C215" s="76">
        <v>312130</v>
      </c>
      <c r="D215" s="76" t="s">
        <v>350</v>
      </c>
      <c r="E215" s="343">
        <v>8.2126000000000001</v>
      </c>
      <c r="F215" s="343">
        <v>1.7698</v>
      </c>
      <c r="G215" s="77">
        <f t="shared" si="3"/>
        <v>4.6404113459147922</v>
      </c>
      <c r="H215" s="47">
        <f>G215*VLOOKUP(B215,'Equation 3 FTE Conversion'!B$10:E$32,4,FALSE)</f>
        <v>4.5069654276968398</v>
      </c>
    </row>
    <row r="216" spans="2:8" ht="15.5" x14ac:dyDescent="0.35">
      <c r="B216" s="346" t="s">
        <v>562</v>
      </c>
      <c r="C216" s="76">
        <v>312140</v>
      </c>
      <c r="D216" s="76" t="s">
        <v>351</v>
      </c>
      <c r="E216" s="343">
        <v>4.3722000000000003</v>
      </c>
      <c r="F216" s="343">
        <v>1.5488999999999999</v>
      </c>
      <c r="G216" s="77">
        <f t="shared" si="3"/>
        <v>2.8227774549680422</v>
      </c>
      <c r="H216" s="47">
        <f>G216*VLOOKUP(B216,'Equation 3 FTE Conversion'!B$10:E$32,4,FALSE)</f>
        <v>2.7416018648482643</v>
      </c>
    </row>
    <row r="217" spans="2:8" ht="15.5" x14ac:dyDescent="0.35">
      <c r="B217" s="346" t="s">
        <v>562</v>
      </c>
      <c r="C217" s="76">
        <v>312200</v>
      </c>
      <c r="D217" s="76" t="s">
        <v>352</v>
      </c>
      <c r="E217" s="343">
        <v>3.2761</v>
      </c>
      <c r="F217" s="343">
        <v>1.3837999999999999</v>
      </c>
      <c r="G217" s="77">
        <f t="shared" si="3"/>
        <v>2.3674663968781617</v>
      </c>
      <c r="H217" s="47">
        <f>G217*VLOOKUP(B217,'Equation 3 FTE Conversion'!B$10:E$32,4,FALSE)</f>
        <v>2.2993843447429163</v>
      </c>
    </row>
    <row r="218" spans="2:8" ht="15.5" x14ac:dyDescent="0.35">
      <c r="B218" s="346" t="s">
        <v>562</v>
      </c>
      <c r="C218" s="76">
        <v>313100</v>
      </c>
      <c r="D218" s="76" t="s">
        <v>353</v>
      </c>
      <c r="E218" s="343">
        <v>5.8331999999999997</v>
      </c>
      <c r="F218" s="343">
        <v>1.3736999999999999</v>
      </c>
      <c r="G218" s="77">
        <f t="shared" si="3"/>
        <v>4.2463419960690105</v>
      </c>
      <c r="H218" s="47">
        <f>G218*VLOOKUP(B218,'Equation 3 FTE Conversion'!B$10:E$32,4,FALSE)</f>
        <v>4.1242284667949853</v>
      </c>
    </row>
    <row r="219" spans="2:8" ht="15.5" x14ac:dyDescent="0.35">
      <c r="B219" s="346" t="s">
        <v>562</v>
      </c>
      <c r="C219" s="76">
        <v>313200</v>
      </c>
      <c r="D219" s="76" t="s">
        <v>354</v>
      </c>
      <c r="E219" s="343">
        <v>5.5616000000000003</v>
      </c>
      <c r="F219" s="343">
        <v>1.4128000000000001</v>
      </c>
      <c r="G219" s="77">
        <f t="shared" si="3"/>
        <v>3.9365798414496038</v>
      </c>
      <c r="H219" s="47">
        <f>G219*VLOOKUP(B219,'Equation 3 FTE Conversion'!B$10:E$32,4,FALSE)</f>
        <v>3.8233742498713932</v>
      </c>
    </row>
    <row r="220" spans="2:8" ht="15.5" x14ac:dyDescent="0.35">
      <c r="B220" s="346" t="s">
        <v>562</v>
      </c>
      <c r="C220" s="76">
        <v>313300</v>
      </c>
      <c r="D220" s="76" t="s">
        <v>355</v>
      </c>
      <c r="E220" s="343">
        <v>6.8887999999999998</v>
      </c>
      <c r="F220" s="343">
        <v>1.4291</v>
      </c>
      <c r="G220" s="77">
        <f t="shared" si="3"/>
        <v>4.8203764607095376</v>
      </c>
      <c r="H220" s="47">
        <f>G220*VLOOKUP(B220,'Equation 3 FTE Conversion'!B$10:E$32,4,FALSE)</f>
        <v>4.6817552232793931</v>
      </c>
    </row>
    <row r="221" spans="2:8" ht="15.5" x14ac:dyDescent="0.35">
      <c r="B221" s="346" t="s">
        <v>562</v>
      </c>
      <c r="C221" s="76">
        <v>314110</v>
      </c>
      <c r="D221" s="76" t="s">
        <v>356</v>
      </c>
      <c r="E221" s="343">
        <v>4.9149000000000003</v>
      </c>
      <c r="F221" s="343">
        <v>1.3190999999999999</v>
      </c>
      <c r="G221" s="77">
        <f t="shared" si="3"/>
        <v>3.7259495110302483</v>
      </c>
      <c r="H221" s="47">
        <f>G221*VLOOKUP(B221,'Equation 3 FTE Conversion'!B$10:E$32,4,FALSE)</f>
        <v>3.6188010889036435</v>
      </c>
    </row>
    <row r="222" spans="2:8" ht="15.5" x14ac:dyDescent="0.35">
      <c r="B222" s="346" t="s">
        <v>562</v>
      </c>
      <c r="C222" s="76">
        <v>314120</v>
      </c>
      <c r="D222" s="76" t="s">
        <v>357</v>
      </c>
      <c r="E222" s="343">
        <v>7.2488999999999999</v>
      </c>
      <c r="F222" s="343">
        <v>1.3837999999999999</v>
      </c>
      <c r="G222" s="77">
        <f t="shared" si="3"/>
        <v>5.2384015031073856</v>
      </c>
      <c r="H222" s="47">
        <f>G222*VLOOKUP(B222,'Equation 3 FTE Conversion'!B$10:E$32,4,FALSE)</f>
        <v>5.0877589745755403</v>
      </c>
    </row>
    <row r="223" spans="2:8" ht="15.5" x14ac:dyDescent="0.35">
      <c r="B223" s="346" t="s">
        <v>562</v>
      </c>
      <c r="C223" s="76">
        <v>314900</v>
      </c>
      <c r="D223" s="76" t="s">
        <v>358</v>
      </c>
      <c r="E223" s="343">
        <v>9.2812999999999999</v>
      </c>
      <c r="F223" s="343">
        <v>1.4865999999999999</v>
      </c>
      <c r="G223" s="77">
        <f t="shared" si="3"/>
        <v>6.2433068747477467</v>
      </c>
      <c r="H223" s="47">
        <f>G223*VLOOKUP(B223,'Equation 3 FTE Conversion'!B$10:E$32,4,FALSE)</f>
        <v>6.0637659339751941</v>
      </c>
    </row>
    <row r="224" spans="2:8" ht="15.5" x14ac:dyDescent="0.35">
      <c r="B224" s="346" t="s">
        <v>562</v>
      </c>
      <c r="C224" s="76">
        <v>315000</v>
      </c>
      <c r="D224" s="76" t="s">
        <v>359</v>
      </c>
      <c r="E224" s="343">
        <v>15.687099999999999</v>
      </c>
      <c r="F224" s="343">
        <v>1.1506000000000001</v>
      </c>
      <c r="G224" s="77">
        <f t="shared" si="3"/>
        <v>13.633843212237093</v>
      </c>
      <c r="H224" s="47">
        <f>G224*VLOOKUP(B224,'Equation 3 FTE Conversion'!B$10:E$32,4,FALSE)</f>
        <v>13.241770055210123</v>
      </c>
    </row>
    <row r="225" spans="2:8" ht="15.5" x14ac:dyDescent="0.35">
      <c r="B225" s="346" t="s">
        <v>562</v>
      </c>
      <c r="C225" s="76">
        <v>316000</v>
      </c>
      <c r="D225" s="76" t="s">
        <v>360</v>
      </c>
      <c r="E225" s="343">
        <v>8.4418000000000006</v>
      </c>
      <c r="F225" s="343">
        <v>1.3302</v>
      </c>
      <c r="G225" s="77">
        <f t="shared" si="3"/>
        <v>6.3462637197413923</v>
      </c>
      <c r="H225" s="47">
        <f>G225*VLOOKUP(B225,'Equation 3 FTE Conversion'!B$10:E$32,4,FALSE)</f>
        <v>6.1637620132752771</v>
      </c>
    </row>
    <row r="226" spans="2:8" ht="15.5" x14ac:dyDescent="0.35">
      <c r="B226" s="346" t="s">
        <v>562</v>
      </c>
      <c r="C226" s="76">
        <v>322110</v>
      </c>
      <c r="D226" s="76" t="s">
        <v>361</v>
      </c>
      <c r="E226" s="343">
        <v>0</v>
      </c>
      <c r="F226" s="343">
        <v>0</v>
      </c>
      <c r="G226" s="77">
        <v>0</v>
      </c>
      <c r="H226" s="47">
        <f>G226*VLOOKUP(B226,'Equation 3 FTE Conversion'!B$10:E$32,4,FALSE)</f>
        <v>0</v>
      </c>
    </row>
    <row r="227" spans="2:8" ht="15.5" x14ac:dyDescent="0.35">
      <c r="B227" s="346" t="s">
        <v>562</v>
      </c>
      <c r="C227" s="76">
        <v>322120</v>
      </c>
      <c r="D227" s="76" t="s">
        <v>362</v>
      </c>
      <c r="E227" s="343">
        <v>3.5983999999999998</v>
      </c>
      <c r="F227" s="343">
        <v>1.9118999999999999</v>
      </c>
      <c r="G227" s="77">
        <f t="shared" si="3"/>
        <v>1.8821068047492024</v>
      </c>
      <c r="H227" s="47">
        <f>G227*VLOOKUP(B227,'Equation 3 FTE Conversion'!B$10:E$32,4,FALSE)</f>
        <v>1.8279824067117043</v>
      </c>
    </row>
    <row r="228" spans="2:8" ht="15.5" x14ac:dyDescent="0.35">
      <c r="B228" s="346" t="s">
        <v>562</v>
      </c>
      <c r="C228" s="76">
        <v>322130</v>
      </c>
      <c r="D228" s="76" t="s">
        <v>363</v>
      </c>
      <c r="E228" s="343">
        <v>3.9411</v>
      </c>
      <c r="F228" s="343">
        <v>2.1059999999999999</v>
      </c>
      <c r="G228" s="77">
        <f t="shared" si="3"/>
        <v>1.8713675213675216</v>
      </c>
      <c r="H228" s="47">
        <f>G228*VLOOKUP(B228,'Equation 3 FTE Conversion'!B$10:E$32,4,FALSE)</f>
        <v>1.8175519566262641</v>
      </c>
    </row>
    <row r="229" spans="2:8" ht="15.5" x14ac:dyDescent="0.35">
      <c r="B229" s="346" t="s">
        <v>562</v>
      </c>
      <c r="C229" s="76">
        <v>322210</v>
      </c>
      <c r="D229" s="76" t="s">
        <v>364</v>
      </c>
      <c r="E229" s="343">
        <v>3.8814000000000002</v>
      </c>
      <c r="F229" s="343">
        <v>1.609</v>
      </c>
      <c r="G229" s="77">
        <f t="shared" si="3"/>
        <v>2.41230577998757</v>
      </c>
      <c r="H229" s="47">
        <f>G229*VLOOKUP(B229,'Equation 3 FTE Conversion'!B$10:E$32,4,FALSE)</f>
        <v>2.3429342661634101</v>
      </c>
    </row>
    <row r="230" spans="2:8" ht="15.5" x14ac:dyDescent="0.35">
      <c r="B230" s="346" t="s">
        <v>562</v>
      </c>
      <c r="C230" s="76">
        <v>322220</v>
      </c>
      <c r="D230" s="76" t="s">
        <v>365</v>
      </c>
      <c r="E230" s="343">
        <v>4.1795999999999998</v>
      </c>
      <c r="F230" s="343">
        <v>1.6068</v>
      </c>
      <c r="G230" s="77">
        <f t="shared" si="3"/>
        <v>2.601194921583271</v>
      </c>
      <c r="H230" s="47">
        <f>G230*VLOOKUP(B230,'Equation 3 FTE Conversion'!B$10:E$32,4,FALSE)</f>
        <v>2.5263914572136428</v>
      </c>
    </row>
    <row r="231" spans="2:8" ht="15.5" x14ac:dyDescent="0.35">
      <c r="B231" s="346" t="s">
        <v>562</v>
      </c>
      <c r="C231" s="76">
        <v>322230</v>
      </c>
      <c r="D231" s="76" t="s">
        <v>366</v>
      </c>
      <c r="E231" s="343">
        <v>4.4993999999999996</v>
      </c>
      <c r="F231" s="343">
        <v>1.6857</v>
      </c>
      <c r="G231" s="77">
        <f t="shared" si="3"/>
        <v>2.6691582132051965</v>
      </c>
      <c r="H231" s="47">
        <f>G231*VLOOKUP(B231,'Equation 3 FTE Conversion'!B$10:E$32,4,FALSE)</f>
        <v>2.5924003048909414</v>
      </c>
    </row>
    <row r="232" spans="2:8" ht="15.5" x14ac:dyDescent="0.35">
      <c r="B232" s="346" t="s">
        <v>562</v>
      </c>
      <c r="C232" s="76">
        <v>322291</v>
      </c>
      <c r="D232" s="76" t="s">
        <v>367</v>
      </c>
      <c r="E232" s="343">
        <v>3.4712000000000001</v>
      </c>
      <c r="F232" s="343">
        <v>1.7381</v>
      </c>
      <c r="G232" s="77">
        <f t="shared" si="3"/>
        <v>1.997123295552615</v>
      </c>
      <c r="H232" s="47">
        <f>G232*VLOOKUP(B232,'Equation 3 FTE Conversion'!B$10:E$32,4,FALSE)</f>
        <v>1.9396913284051112</v>
      </c>
    </row>
    <row r="233" spans="2:8" ht="15.5" x14ac:dyDescent="0.35">
      <c r="B233" s="346" t="s">
        <v>562</v>
      </c>
      <c r="C233" s="76">
        <v>322299</v>
      </c>
      <c r="D233" s="76" t="s">
        <v>368</v>
      </c>
      <c r="E233" s="343">
        <v>4.7683</v>
      </c>
      <c r="F233" s="343">
        <v>1.6904999999999999</v>
      </c>
      <c r="G233" s="77">
        <f t="shared" si="3"/>
        <v>2.820644779650991</v>
      </c>
      <c r="H233" s="47">
        <f>G233*VLOOKUP(B233,'Equation 3 FTE Conversion'!B$10:E$32,4,FALSE)</f>
        <v>2.7395305196148478</v>
      </c>
    </row>
    <row r="234" spans="2:8" ht="15.5" x14ac:dyDescent="0.35">
      <c r="B234" s="346" t="s">
        <v>562</v>
      </c>
      <c r="C234" s="76">
        <v>323110</v>
      </c>
      <c r="D234" s="76" t="s">
        <v>369</v>
      </c>
      <c r="E234" s="343">
        <v>7.7896999999999998</v>
      </c>
      <c r="F234" s="343">
        <v>1.4374</v>
      </c>
      <c r="G234" s="77">
        <f t="shared" si="3"/>
        <v>5.4192987338249612</v>
      </c>
      <c r="H234" s="47">
        <f>G234*VLOOKUP(B234,'Equation 3 FTE Conversion'!B$10:E$32,4,FALSE)</f>
        <v>5.2634540809001038</v>
      </c>
    </row>
    <row r="235" spans="2:8" ht="15.5" x14ac:dyDescent="0.35">
      <c r="B235" s="346" t="s">
        <v>562</v>
      </c>
      <c r="C235" s="76">
        <v>323120</v>
      </c>
      <c r="D235" s="76" t="s">
        <v>370</v>
      </c>
      <c r="E235" s="343">
        <v>9.9982000000000006</v>
      </c>
      <c r="F235" s="343">
        <v>1.2827999999999999</v>
      </c>
      <c r="G235" s="77">
        <f t="shared" si="3"/>
        <v>7.7940442781415662</v>
      </c>
      <c r="H235" s="47">
        <f>G235*VLOOKUP(B235,'Equation 3 FTE Conversion'!B$10:E$32,4,FALSE)</f>
        <v>7.569908244114405</v>
      </c>
    </row>
    <row r="236" spans="2:8" ht="15.5" x14ac:dyDescent="0.35">
      <c r="B236" s="346" t="s">
        <v>562</v>
      </c>
      <c r="C236" s="76">
        <v>324110</v>
      </c>
      <c r="D236" s="76" t="s">
        <v>371</v>
      </c>
      <c r="E236" s="343">
        <v>1.8048999999999999</v>
      </c>
      <c r="F236" s="343">
        <v>1.7819</v>
      </c>
      <c r="G236" s="77">
        <f t="shared" si="3"/>
        <v>1.0129075705707391</v>
      </c>
      <c r="H236" s="47">
        <f>G236*VLOOKUP(B236,'Equation 3 FTE Conversion'!B$10:E$32,4,FALSE)</f>
        <v>0.98377903632048902</v>
      </c>
    </row>
    <row r="237" spans="2:8" ht="15.5" x14ac:dyDescent="0.35">
      <c r="B237" s="346" t="s">
        <v>562</v>
      </c>
      <c r="C237" s="76">
        <v>324121</v>
      </c>
      <c r="D237" s="76" t="s">
        <v>372</v>
      </c>
      <c r="E237" s="343">
        <v>3.3645999999999998</v>
      </c>
      <c r="F237" s="343">
        <v>2.1812</v>
      </c>
      <c r="G237" s="77">
        <f t="shared" si="3"/>
        <v>1.5425453878598936</v>
      </c>
      <c r="H237" s="47">
        <f>G237*VLOOKUP(B237,'Equation 3 FTE Conversion'!B$10:E$32,4,FALSE)</f>
        <v>1.4981858752367185</v>
      </c>
    </row>
    <row r="238" spans="2:8" ht="15.5" x14ac:dyDescent="0.35">
      <c r="B238" s="346" t="s">
        <v>562</v>
      </c>
      <c r="C238" s="76">
        <v>324122</v>
      </c>
      <c r="D238" s="76" t="s">
        <v>373</v>
      </c>
      <c r="E238" s="343">
        <v>3.6617000000000002</v>
      </c>
      <c r="F238" s="343">
        <v>1.8617999999999999</v>
      </c>
      <c r="G238" s="77">
        <f t="shared" si="3"/>
        <v>1.9667526050059085</v>
      </c>
      <c r="H238" s="47">
        <f>G238*VLOOKUP(B238,'Equation 3 FTE Conversion'!B$10:E$32,4,FALSE)</f>
        <v>1.9101940183380224</v>
      </c>
    </row>
    <row r="239" spans="2:8" ht="15.5" x14ac:dyDescent="0.35">
      <c r="B239" s="346" t="s">
        <v>562</v>
      </c>
      <c r="C239" s="76">
        <v>324190</v>
      </c>
      <c r="D239" s="76" t="s">
        <v>374</v>
      </c>
      <c r="E239" s="343">
        <v>3.1802000000000001</v>
      </c>
      <c r="F239" s="343">
        <v>1.7029000000000001</v>
      </c>
      <c r="G239" s="77">
        <f t="shared" si="3"/>
        <v>1.8675201127488401</v>
      </c>
      <c r="H239" s="47">
        <f>G239*VLOOKUP(B239,'Equation 3 FTE Conversion'!B$10:E$32,4,FALSE)</f>
        <v>1.8138151892713861</v>
      </c>
    </row>
    <row r="240" spans="2:8" ht="15.5" x14ac:dyDescent="0.35">
      <c r="B240" s="346" t="s">
        <v>562</v>
      </c>
      <c r="C240" s="76">
        <v>325110</v>
      </c>
      <c r="D240" s="76" t="s">
        <v>375</v>
      </c>
      <c r="E240" s="343">
        <v>2.0581</v>
      </c>
      <c r="F240" s="343">
        <v>1.7231000000000001</v>
      </c>
      <c r="G240" s="77">
        <f t="shared" si="3"/>
        <v>1.1944170390575126</v>
      </c>
      <c r="H240" s="47">
        <f>G240*VLOOKUP(B240,'Equation 3 FTE Conversion'!B$10:E$32,4,FALSE)</f>
        <v>1.1600687740804179</v>
      </c>
    </row>
    <row r="241" spans="2:8" ht="15.5" x14ac:dyDescent="0.35">
      <c r="B241" s="346" t="s">
        <v>562</v>
      </c>
      <c r="C241" s="76">
        <v>325120</v>
      </c>
      <c r="D241" s="76" t="s">
        <v>376</v>
      </c>
      <c r="E241" s="343">
        <v>4.6710000000000003</v>
      </c>
      <c r="F241" s="343">
        <v>1.46</v>
      </c>
      <c r="G241" s="77">
        <f t="shared" si="3"/>
        <v>3.1993150684931511</v>
      </c>
      <c r="H241" s="47">
        <f>G241*VLOOKUP(B241,'Equation 3 FTE Conversion'!B$10:E$32,4,FALSE)</f>
        <v>3.107311255650254</v>
      </c>
    </row>
    <row r="242" spans="2:8" ht="15.5" x14ac:dyDescent="0.35">
      <c r="B242" s="346" t="s">
        <v>562</v>
      </c>
      <c r="C242" s="76">
        <v>325130</v>
      </c>
      <c r="D242" s="76" t="s">
        <v>377</v>
      </c>
      <c r="E242" s="343">
        <v>4.1067</v>
      </c>
      <c r="F242" s="343">
        <v>1.4674</v>
      </c>
      <c r="G242" s="77">
        <f t="shared" si="3"/>
        <v>2.7986234155649448</v>
      </c>
      <c r="H242" s="47">
        <f>G242*VLOOKUP(B242,'Equation 3 FTE Conversion'!B$10:E$32,4,FALSE)</f>
        <v>2.7181424315321157</v>
      </c>
    </row>
    <row r="243" spans="2:8" ht="15.5" x14ac:dyDescent="0.35">
      <c r="B243" s="346" t="s">
        <v>562</v>
      </c>
      <c r="C243" s="76">
        <v>325180</v>
      </c>
      <c r="D243" s="76" t="s">
        <v>378</v>
      </c>
      <c r="E243" s="343">
        <v>3.1234999999999999</v>
      </c>
      <c r="F243" s="343">
        <v>2.0074999999999998</v>
      </c>
      <c r="G243" s="77">
        <f t="shared" si="3"/>
        <v>1.5559153175591534</v>
      </c>
      <c r="H243" s="47">
        <f>G243*VLOOKUP(B243,'Equation 3 FTE Conversion'!B$10:E$32,4,FALSE)</f>
        <v>1.5111713212313607</v>
      </c>
    </row>
    <row r="244" spans="2:8" ht="15.5" x14ac:dyDescent="0.35">
      <c r="B244" s="346" t="s">
        <v>562</v>
      </c>
      <c r="C244" s="76">
        <v>325190</v>
      </c>
      <c r="D244" s="76" t="s">
        <v>379</v>
      </c>
      <c r="E244" s="343">
        <v>3.3435999999999999</v>
      </c>
      <c r="F244" s="343">
        <v>1.7861</v>
      </c>
      <c r="G244" s="77">
        <f t="shared" si="3"/>
        <v>1.8720116454845752</v>
      </c>
      <c r="H244" s="47">
        <f>G244*VLOOKUP(B244,'Equation 3 FTE Conversion'!B$10:E$32,4,FALSE)</f>
        <v>1.8181775574427224</v>
      </c>
    </row>
    <row r="245" spans="2:8" ht="15.5" x14ac:dyDescent="0.35">
      <c r="B245" s="346" t="s">
        <v>562</v>
      </c>
      <c r="C245" s="76">
        <v>325211</v>
      </c>
      <c r="D245" s="76" t="s">
        <v>380</v>
      </c>
      <c r="E245" s="343">
        <v>3.5324</v>
      </c>
      <c r="F245" s="343">
        <v>1.5716000000000001</v>
      </c>
      <c r="G245" s="77">
        <f t="shared" si="3"/>
        <v>2.2476457113769404</v>
      </c>
      <c r="H245" s="47">
        <f>G245*VLOOKUP(B245,'Equation 3 FTE Conversion'!B$10:E$32,4,FALSE)</f>
        <v>2.1830093842445639</v>
      </c>
    </row>
    <row r="246" spans="2:8" ht="15.5" x14ac:dyDescent="0.35">
      <c r="B246" s="346" t="s">
        <v>562</v>
      </c>
      <c r="C246" s="76" t="s">
        <v>128</v>
      </c>
      <c r="D246" s="76" t="s">
        <v>381</v>
      </c>
      <c r="E246" s="343">
        <v>3.9738000000000002</v>
      </c>
      <c r="F246" s="343">
        <v>1.5556000000000001</v>
      </c>
      <c r="G246" s="77">
        <f t="shared" si="3"/>
        <v>2.5545127282077655</v>
      </c>
      <c r="H246" s="47">
        <f>G246*VLOOKUP(B246,'Equation 3 FTE Conversion'!B$10:E$32,4,FALSE)</f>
        <v>2.4810517198609006</v>
      </c>
    </row>
    <row r="247" spans="2:8" ht="15.5" x14ac:dyDescent="0.35">
      <c r="B247" s="346" t="s">
        <v>562</v>
      </c>
      <c r="C247" s="76">
        <v>325411</v>
      </c>
      <c r="D247" s="76" t="s">
        <v>384</v>
      </c>
      <c r="E247" s="343">
        <v>3.2597999999999998</v>
      </c>
      <c r="F247" s="343">
        <v>2.1402000000000001</v>
      </c>
      <c r="G247" s="77">
        <f t="shared" si="3"/>
        <v>1.5231286795626575</v>
      </c>
      <c r="H247" s="47">
        <f>G247*VLOOKUP(B247,'Equation 3 FTE Conversion'!B$10:E$32,4,FALSE)</f>
        <v>1.4793275399530681</v>
      </c>
    </row>
    <row r="248" spans="2:8" ht="15.5" x14ac:dyDescent="0.35">
      <c r="B248" s="346" t="s">
        <v>562</v>
      </c>
      <c r="C248" s="76">
        <v>325412</v>
      </c>
      <c r="D248" s="76" t="s">
        <v>385</v>
      </c>
      <c r="E248" s="343">
        <v>2.9430999999999998</v>
      </c>
      <c r="F248" s="343">
        <v>2.0832999999999999</v>
      </c>
      <c r="G248" s="77">
        <f t="shared" si="3"/>
        <v>1.4127106033696539</v>
      </c>
      <c r="H248" s="47">
        <f>G248*VLOOKUP(B248,'Equation 3 FTE Conversion'!B$10:E$32,4,FALSE)</f>
        <v>1.3720847946665382</v>
      </c>
    </row>
    <row r="249" spans="2:8" ht="15.5" x14ac:dyDescent="0.35">
      <c r="B249" s="346" t="s">
        <v>562</v>
      </c>
      <c r="C249" s="76">
        <v>325413</v>
      </c>
      <c r="D249" s="76" t="s">
        <v>386</v>
      </c>
      <c r="E249" s="343">
        <v>3.2507000000000001</v>
      </c>
      <c r="F249" s="343">
        <v>1.9101999999999999</v>
      </c>
      <c r="G249" s="77">
        <f t="shared" si="3"/>
        <v>1.7017589781174747</v>
      </c>
      <c r="H249" s="47">
        <f>G249*VLOOKUP(B249,'Equation 3 FTE Conversion'!B$10:E$32,4,FALSE)</f>
        <v>1.6528209050691762</v>
      </c>
    </row>
    <row r="250" spans="2:8" ht="15.5" x14ac:dyDescent="0.35">
      <c r="B250" s="346" t="s">
        <v>562</v>
      </c>
      <c r="C250" s="76">
        <v>325414</v>
      </c>
      <c r="D250" s="76" t="s">
        <v>387</v>
      </c>
      <c r="E250" s="343">
        <v>2.1638999999999999</v>
      </c>
      <c r="F250" s="343">
        <v>1.7544999999999999</v>
      </c>
      <c r="G250" s="77">
        <f t="shared" si="3"/>
        <v>1.2333428327158735</v>
      </c>
      <c r="H250" s="47">
        <f>G250*VLOOKUP(B250,'Equation 3 FTE Conversion'!B$10:E$32,4,FALSE)</f>
        <v>1.1978751651923483</v>
      </c>
    </row>
    <row r="251" spans="2:8" ht="15.5" x14ac:dyDescent="0.35">
      <c r="B251" s="346" t="s">
        <v>562</v>
      </c>
      <c r="C251" s="76">
        <v>325310</v>
      </c>
      <c r="D251" s="76" t="s">
        <v>382</v>
      </c>
      <c r="E251" s="343">
        <v>4.0170000000000003</v>
      </c>
      <c r="F251" s="343">
        <v>1.7544</v>
      </c>
      <c r="G251" s="77">
        <f t="shared" si="3"/>
        <v>2.2896716826265391</v>
      </c>
      <c r="H251" s="47">
        <f>G251*VLOOKUP(B251,'Equation 3 FTE Conversion'!B$10:E$32,4,FALSE)</f>
        <v>2.2238268000657002</v>
      </c>
    </row>
    <row r="252" spans="2:8" ht="15.5" x14ac:dyDescent="0.35">
      <c r="B252" s="346" t="s">
        <v>562</v>
      </c>
      <c r="C252" s="76">
        <v>325320</v>
      </c>
      <c r="D252" s="76" t="s">
        <v>383</v>
      </c>
      <c r="E252" s="343">
        <v>2.9910000000000001</v>
      </c>
      <c r="F252" s="343">
        <v>1.7081</v>
      </c>
      <c r="G252" s="77">
        <f t="shared" si="3"/>
        <v>1.7510684386160063</v>
      </c>
      <c r="H252" s="47">
        <f>G252*VLOOKUP(B252,'Equation 3 FTE Conversion'!B$10:E$32,4,FALSE)</f>
        <v>1.7007123563132369</v>
      </c>
    </row>
    <row r="253" spans="2:8" ht="15.5" x14ac:dyDescent="0.35">
      <c r="B253" s="346" t="s">
        <v>562</v>
      </c>
      <c r="C253" s="76">
        <v>325510</v>
      </c>
      <c r="D253" s="76" t="s">
        <v>388</v>
      </c>
      <c r="E253" s="343">
        <v>3.5145</v>
      </c>
      <c r="F253" s="343">
        <v>1.5308999999999999</v>
      </c>
      <c r="G253" s="77">
        <f t="shared" si="3"/>
        <v>2.2957084068195179</v>
      </c>
      <c r="H253" s="47">
        <f>G253*VLOOKUP(B253,'Equation 3 FTE Conversion'!B$10:E$32,4,FALSE)</f>
        <v>2.2296899240877224</v>
      </c>
    </row>
    <row r="254" spans="2:8" ht="15.5" x14ac:dyDescent="0.35">
      <c r="B254" s="346" t="s">
        <v>562</v>
      </c>
      <c r="C254" s="76">
        <v>325520</v>
      </c>
      <c r="D254" s="76" t="s">
        <v>389</v>
      </c>
      <c r="E254" s="343">
        <v>3.4754</v>
      </c>
      <c r="F254" s="343">
        <v>1.8099000000000001</v>
      </c>
      <c r="G254" s="77">
        <f t="shared" si="3"/>
        <v>1.9202165865517431</v>
      </c>
      <c r="H254" s="47">
        <f>G254*VLOOKUP(B254,'Equation 3 FTE Conversion'!B$10:E$32,4,FALSE)</f>
        <v>1.8649962523037185</v>
      </c>
    </row>
    <row r="255" spans="2:8" ht="15.5" x14ac:dyDescent="0.35">
      <c r="B255" s="346" t="s">
        <v>562</v>
      </c>
      <c r="C255" s="76">
        <v>325610</v>
      </c>
      <c r="D255" s="76" t="s">
        <v>390</v>
      </c>
      <c r="E255" s="343">
        <v>3.2277</v>
      </c>
      <c r="F255" s="343">
        <v>1.8996</v>
      </c>
      <c r="G255" s="77">
        <f t="shared" si="3"/>
        <v>1.6991471888818699</v>
      </c>
      <c r="H255" s="47">
        <f>G255*VLOOKUP(B255,'Equation 3 FTE Conversion'!B$10:E$32,4,FALSE)</f>
        <v>1.650284223962303</v>
      </c>
    </row>
    <row r="256" spans="2:8" ht="15.5" x14ac:dyDescent="0.35">
      <c r="B256" s="346" t="s">
        <v>562</v>
      </c>
      <c r="C256" s="76">
        <v>325620</v>
      </c>
      <c r="D256" s="76" t="s">
        <v>391</v>
      </c>
      <c r="E256" s="343">
        <v>4.2788000000000004</v>
      </c>
      <c r="F256" s="343">
        <v>1.6181000000000001</v>
      </c>
      <c r="G256" s="77">
        <f t="shared" si="3"/>
        <v>2.6443359495704839</v>
      </c>
      <c r="H256" s="47">
        <f>G256*VLOOKUP(B256,'Equation 3 FTE Conversion'!B$10:E$32,4,FALSE)</f>
        <v>2.5682918636991245</v>
      </c>
    </row>
    <row r="257" spans="2:8" ht="15.5" x14ac:dyDescent="0.35">
      <c r="B257" s="346" t="s">
        <v>562</v>
      </c>
      <c r="C257" s="76">
        <v>325910</v>
      </c>
      <c r="D257" s="76" t="s">
        <v>392</v>
      </c>
      <c r="E257" s="343">
        <v>3.8883000000000001</v>
      </c>
      <c r="F257" s="343">
        <v>1.6839</v>
      </c>
      <c r="G257" s="77">
        <f t="shared" si="3"/>
        <v>2.3091038660252985</v>
      </c>
      <c r="H257" s="47">
        <f>G257*VLOOKUP(B257,'Equation 3 FTE Conversion'!B$10:E$32,4,FALSE)</f>
        <v>2.2427001654280132</v>
      </c>
    </row>
    <row r="258" spans="2:8" ht="15.5" x14ac:dyDescent="0.35">
      <c r="B258" s="346" t="s">
        <v>562</v>
      </c>
      <c r="C258" s="76" t="s">
        <v>393</v>
      </c>
      <c r="D258" s="76" t="s">
        <v>394</v>
      </c>
      <c r="E258" s="343">
        <v>3.8603999999999998</v>
      </c>
      <c r="F258" s="343">
        <v>1.6449</v>
      </c>
      <c r="G258" s="77">
        <f t="shared" si="3"/>
        <v>2.3468903884734633</v>
      </c>
      <c r="H258" s="47">
        <f>G258*VLOOKUP(B258,'Equation 3 FTE Conversion'!B$10:E$32,4,FALSE)</f>
        <v>2.2794000477470013</v>
      </c>
    </row>
    <row r="259" spans="2:8" ht="15.5" x14ac:dyDescent="0.35">
      <c r="B259" s="346" t="s">
        <v>562</v>
      </c>
      <c r="C259" s="76">
        <v>326110</v>
      </c>
      <c r="D259" s="76" t="s">
        <v>395</v>
      </c>
      <c r="E259" s="343">
        <v>4.0419</v>
      </c>
      <c r="F259" s="343">
        <v>1.599</v>
      </c>
      <c r="G259" s="77">
        <f t="shared" si="3"/>
        <v>2.5277673545966231</v>
      </c>
      <c r="H259" s="47">
        <f>G259*VLOOKUP(B259,'Equation 3 FTE Conversion'!B$10:E$32,4,FALSE)</f>
        <v>2.4550754722331183</v>
      </c>
    </row>
    <row r="260" spans="2:8" ht="15.5" x14ac:dyDescent="0.35">
      <c r="B260" s="346" t="s">
        <v>562</v>
      </c>
      <c r="C260" s="76">
        <v>326120</v>
      </c>
      <c r="D260" s="76" t="s">
        <v>396</v>
      </c>
      <c r="E260" s="343">
        <v>4.0797999999999996</v>
      </c>
      <c r="F260" s="343">
        <v>1.4145000000000001</v>
      </c>
      <c r="G260" s="77">
        <f t="shared" si="3"/>
        <v>2.8842700600919047</v>
      </c>
      <c r="H260" s="47">
        <f>G260*VLOOKUP(B260,'Equation 3 FTE Conversion'!B$10:E$32,4,FALSE)</f>
        <v>2.8013261058029477</v>
      </c>
    </row>
    <row r="261" spans="2:8" ht="15.5" x14ac:dyDescent="0.35">
      <c r="B261" s="346" t="s">
        <v>562</v>
      </c>
      <c r="C261" s="76">
        <v>326130</v>
      </c>
      <c r="D261" s="76" t="s">
        <v>397</v>
      </c>
      <c r="E261" s="343">
        <v>4.6936</v>
      </c>
      <c r="F261" s="343">
        <v>1.3846000000000001</v>
      </c>
      <c r="G261" s="77">
        <f t="shared" si="3"/>
        <v>3.3898598873320815</v>
      </c>
      <c r="H261" s="47">
        <f>G261*VLOOKUP(B261,'Equation 3 FTE Conversion'!B$10:E$32,4,FALSE)</f>
        <v>3.2923765110590977</v>
      </c>
    </row>
    <row r="262" spans="2:8" ht="15.5" x14ac:dyDescent="0.35">
      <c r="B262" s="346" t="s">
        <v>562</v>
      </c>
      <c r="C262" s="76">
        <v>326140</v>
      </c>
      <c r="D262" s="76" t="s">
        <v>398</v>
      </c>
      <c r="E262" s="343">
        <v>4.7697000000000003</v>
      </c>
      <c r="F262" s="343">
        <v>1.6668000000000001</v>
      </c>
      <c r="G262" s="77">
        <f t="shared" si="3"/>
        <v>2.8615910727141829</v>
      </c>
      <c r="H262" s="47">
        <f>G262*VLOOKUP(B262,'Equation 3 FTE Conversion'!B$10:E$32,4,FALSE)</f>
        <v>2.7792993059295812</v>
      </c>
    </row>
    <row r="263" spans="2:8" ht="15.5" x14ac:dyDescent="0.35">
      <c r="B263" s="346" t="s">
        <v>562</v>
      </c>
      <c r="C263" s="76">
        <v>326150</v>
      </c>
      <c r="D263" s="76" t="s">
        <v>399</v>
      </c>
      <c r="E263" s="343">
        <v>4.2697000000000003</v>
      </c>
      <c r="F263" s="343">
        <v>1.6641999999999999</v>
      </c>
      <c r="G263" s="77">
        <f t="shared" si="3"/>
        <v>2.5656171133277255</v>
      </c>
      <c r="H263" s="47">
        <f>G263*VLOOKUP(B263,'Equation 3 FTE Conversion'!B$10:E$32,4,FALSE)</f>
        <v>2.4918367723273267</v>
      </c>
    </row>
    <row r="264" spans="2:8" ht="15.5" x14ac:dyDescent="0.35">
      <c r="B264" s="346" t="s">
        <v>562</v>
      </c>
      <c r="C264" s="76">
        <v>326160</v>
      </c>
      <c r="D264" s="76" t="s">
        <v>400</v>
      </c>
      <c r="E264" s="343">
        <v>3.6703000000000001</v>
      </c>
      <c r="F264" s="343">
        <v>1.5867</v>
      </c>
      <c r="G264" s="77">
        <f t="shared" si="3"/>
        <v>2.313165689796433</v>
      </c>
      <c r="H264" s="47">
        <f>G264*VLOOKUP(B264,'Equation 3 FTE Conversion'!B$10:E$32,4,FALSE)</f>
        <v>2.2466451819244533</v>
      </c>
    </row>
    <row r="265" spans="2:8" ht="15.5" x14ac:dyDescent="0.35">
      <c r="B265" s="346" t="s">
        <v>562</v>
      </c>
      <c r="C265" s="76">
        <v>326190</v>
      </c>
      <c r="D265" s="76" t="s">
        <v>401</v>
      </c>
      <c r="E265" s="343">
        <v>4.6085000000000003</v>
      </c>
      <c r="F265" s="343">
        <v>1.6276999999999999</v>
      </c>
      <c r="G265" s="77">
        <f t="shared" si="3"/>
        <v>2.8312956933095781</v>
      </c>
      <c r="H265" s="47">
        <f>G265*VLOOKUP(B265,'Equation 3 FTE Conversion'!B$10:E$32,4,FALSE)</f>
        <v>2.749875141255965</v>
      </c>
    </row>
    <row r="266" spans="2:8" ht="15.5" x14ac:dyDescent="0.35">
      <c r="B266" s="346" t="s">
        <v>562</v>
      </c>
      <c r="C266" s="76">
        <v>326210</v>
      </c>
      <c r="D266" s="76" t="s">
        <v>402</v>
      </c>
      <c r="E266" s="343">
        <v>4.0259</v>
      </c>
      <c r="F266" s="343">
        <v>1.6536999999999999</v>
      </c>
      <c r="G266" s="77">
        <f t="shared" si="3"/>
        <v>2.4344802563947514</v>
      </c>
      <c r="H266" s="47">
        <f>G266*VLOOKUP(B266,'Equation 3 FTE Conversion'!B$10:E$32,4,FALSE)</f>
        <v>2.364471063463164</v>
      </c>
    </row>
    <row r="267" spans="2:8" ht="15.5" x14ac:dyDescent="0.35">
      <c r="B267" s="346" t="s">
        <v>562</v>
      </c>
      <c r="C267" s="76">
        <v>326220</v>
      </c>
      <c r="D267" s="76" t="s">
        <v>403</v>
      </c>
      <c r="E267" s="343">
        <v>5.8291000000000004</v>
      </c>
      <c r="F267" s="343">
        <v>1.3250999999999999</v>
      </c>
      <c r="G267" s="77">
        <f t="shared" ref="G267:G330" si="4">E267/F267</f>
        <v>4.3989887555656182</v>
      </c>
      <c r="H267" s="47">
        <f>G267*VLOOKUP(B267,'Equation 3 FTE Conversion'!B$10:E$32,4,FALSE)</f>
        <v>4.2724855104958257</v>
      </c>
    </row>
    <row r="268" spans="2:8" ht="15.5" x14ac:dyDescent="0.35">
      <c r="B268" s="346" t="s">
        <v>562</v>
      </c>
      <c r="C268" s="76">
        <v>326290</v>
      </c>
      <c r="D268" s="76" t="s">
        <v>404</v>
      </c>
      <c r="E268" s="343">
        <v>4.5058999999999996</v>
      </c>
      <c r="F268" s="343">
        <v>1.6560999999999999</v>
      </c>
      <c r="G268" s="77">
        <f t="shared" si="4"/>
        <v>2.7207898073787815</v>
      </c>
      <c r="H268" s="47">
        <f>G268*VLOOKUP(B268,'Equation 3 FTE Conversion'!B$10:E$32,4,FALSE)</f>
        <v>2.6425471114067216</v>
      </c>
    </row>
    <row r="269" spans="2:8" ht="15.5" x14ac:dyDescent="0.35">
      <c r="B269" s="346" t="s">
        <v>405</v>
      </c>
      <c r="C269" s="76">
        <v>420000</v>
      </c>
      <c r="D269" s="76" t="s">
        <v>405</v>
      </c>
      <c r="E269" s="343">
        <v>5.7897999999999996</v>
      </c>
      <c r="F269" s="343">
        <v>1.7981</v>
      </c>
      <c r="G269" s="77">
        <f t="shared" si="4"/>
        <v>3.2199543963072128</v>
      </c>
      <c r="H269" s="47">
        <f>G269*VLOOKUP(B269,'Equation 3 FTE Conversion'!B$10:E$32,4,FALSE)</f>
        <v>3.1164714234894908</v>
      </c>
    </row>
    <row r="270" spans="2:8" ht="15.5" x14ac:dyDescent="0.35">
      <c r="B270" s="346" t="s">
        <v>563</v>
      </c>
      <c r="C270" s="76">
        <v>441000</v>
      </c>
      <c r="D270" s="76" t="s">
        <v>406</v>
      </c>
      <c r="E270" s="343">
        <v>9.0645000000000007</v>
      </c>
      <c r="F270" s="343">
        <v>1.2301</v>
      </c>
      <c r="G270" s="77">
        <f t="shared" si="4"/>
        <v>7.3689130964962208</v>
      </c>
      <c r="H270" s="47">
        <f>G270*VLOOKUP(B270,'Equation 3 FTE Conversion'!B$10:E$32,4,FALSE)</f>
        <v>6.4191129338106778</v>
      </c>
    </row>
    <row r="271" spans="2:8" ht="15.5" x14ac:dyDescent="0.35">
      <c r="B271" s="346" t="s">
        <v>563</v>
      </c>
      <c r="C271" s="76">
        <v>445000</v>
      </c>
      <c r="D271" s="76" t="s">
        <v>407</v>
      </c>
      <c r="E271" s="343">
        <v>14.1792</v>
      </c>
      <c r="F271" s="343">
        <v>1.1818</v>
      </c>
      <c r="G271" s="77">
        <f t="shared" si="4"/>
        <v>11.997969199526146</v>
      </c>
      <c r="H271" s="47">
        <f>G271*VLOOKUP(B271,'Equation 3 FTE Conversion'!B$10:E$32,4,FALSE)</f>
        <v>10.451516832890896</v>
      </c>
    </row>
    <row r="272" spans="2:8" ht="15.5" x14ac:dyDescent="0.35">
      <c r="B272" s="346" t="s">
        <v>563</v>
      </c>
      <c r="C272" s="76">
        <v>452000</v>
      </c>
      <c r="D272" s="76" t="s">
        <v>408</v>
      </c>
      <c r="E272" s="343">
        <v>14.3781</v>
      </c>
      <c r="F272" s="343">
        <v>1.1808000000000001</v>
      </c>
      <c r="G272" s="77">
        <f t="shared" si="4"/>
        <v>12.176575203252032</v>
      </c>
      <c r="H272" s="47">
        <f>G272*VLOOKUP(B272,'Equation 3 FTE Conversion'!B$10:E$32,4,FALSE)</f>
        <v>10.607101800926168</v>
      </c>
    </row>
    <row r="273" spans="2:8" ht="15.5" x14ac:dyDescent="0.35">
      <c r="B273" s="346" t="s">
        <v>563</v>
      </c>
      <c r="C273" s="76">
        <v>444000</v>
      </c>
      <c r="D273" s="76" t="s">
        <v>798</v>
      </c>
      <c r="E273" s="343">
        <v>10.7303</v>
      </c>
      <c r="F273" s="343">
        <v>1.1875</v>
      </c>
      <c r="G273" s="77">
        <f t="shared" si="4"/>
        <v>9.0360421052631583</v>
      </c>
      <c r="H273" s="47">
        <f>G273*VLOOKUP(B273,'Equation 3 FTE Conversion'!B$10:E$32,4,FALSE)</f>
        <v>7.871360944116998</v>
      </c>
    </row>
    <row r="274" spans="2:8" ht="15.5" x14ac:dyDescent="0.35">
      <c r="B274" s="346" t="s">
        <v>563</v>
      </c>
      <c r="C274" s="76">
        <v>446000</v>
      </c>
      <c r="D274" s="76" t="s">
        <v>799</v>
      </c>
      <c r="E274" s="343">
        <v>13.674099999999999</v>
      </c>
      <c r="F274" s="343">
        <v>1.1938</v>
      </c>
      <c r="G274" s="77">
        <f t="shared" si="4"/>
        <v>11.454263695761433</v>
      </c>
      <c r="H274" s="47">
        <f>G274*VLOOKUP(B274,'Equation 3 FTE Conversion'!B$10:E$32,4,FALSE)</f>
        <v>9.9778910775458378</v>
      </c>
    </row>
    <row r="275" spans="2:8" ht="15.5" x14ac:dyDescent="0.35">
      <c r="B275" s="346" t="s">
        <v>563</v>
      </c>
      <c r="C275" s="76">
        <v>447000</v>
      </c>
      <c r="D275" s="76" t="s">
        <v>800</v>
      </c>
      <c r="E275" s="343">
        <v>13.0839</v>
      </c>
      <c r="F275" s="343">
        <v>1.2646999999999999</v>
      </c>
      <c r="G275" s="77">
        <f t="shared" si="4"/>
        <v>10.34545742073219</v>
      </c>
      <c r="H275" s="47">
        <f>G275*VLOOKUP(B275,'Equation 3 FTE Conversion'!B$10:E$32,4,FALSE)</f>
        <v>9.0120019962219011</v>
      </c>
    </row>
    <row r="276" spans="2:8" ht="15.5" x14ac:dyDescent="0.35">
      <c r="B276" s="346" t="s">
        <v>563</v>
      </c>
      <c r="C276" s="76">
        <v>448000</v>
      </c>
      <c r="D276" s="76" t="s">
        <v>801</v>
      </c>
      <c r="E276" s="343">
        <v>12.6707</v>
      </c>
      <c r="F276" s="343">
        <v>1.2949999999999999</v>
      </c>
      <c r="G276" s="77">
        <f t="shared" si="4"/>
        <v>9.7843243243243254</v>
      </c>
      <c r="H276" s="47">
        <f>G276*VLOOKUP(B276,'Equation 3 FTE Conversion'!B$10:E$32,4,FALSE)</f>
        <v>8.5231949402052365</v>
      </c>
    </row>
    <row r="277" spans="2:8" ht="15.5" x14ac:dyDescent="0.35">
      <c r="B277" s="346" t="s">
        <v>563</v>
      </c>
      <c r="C277" s="76">
        <v>454000</v>
      </c>
      <c r="D277" s="76" t="s">
        <v>802</v>
      </c>
      <c r="E277" s="343">
        <v>10.1127</v>
      </c>
      <c r="F277" s="343">
        <v>1.2706999999999999</v>
      </c>
      <c r="G277" s="77">
        <f t="shared" si="4"/>
        <v>7.9583694026914307</v>
      </c>
      <c r="H277" s="47">
        <f>G277*VLOOKUP(B277,'Equation 3 FTE Conversion'!B$10:E$32,4,FALSE)</f>
        <v>6.9325925405674811</v>
      </c>
    </row>
    <row r="278" spans="2:8" ht="15.5" x14ac:dyDescent="0.35">
      <c r="B278" s="346" t="s">
        <v>563</v>
      </c>
      <c r="C278" s="76" t="s">
        <v>787</v>
      </c>
      <c r="D278" s="76" t="s">
        <v>803</v>
      </c>
      <c r="E278" s="343">
        <v>15.028700000000001</v>
      </c>
      <c r="F278" s="343">
        <v>1.1891</v>
      </c>
      <c r="G278" s="77">
        <f t="shared" si="4"/>
        <v>12.638718358422336</v>
      </c>
      <c r="H278" s="47">
        <f>G278*VLOOKUP(B278,'Equation 3 FTE Conversion'!B$10:E$32,4,FALSE)</f>
        <v>11.009678010711614</v>
      </c>
    </row>
    <row r="279" spans="2:8" ht="15.5" x14ac:dyDescent="0.35">
      <c r="B279" s="78" t="s">
        <v>564</v>
      </c>
      <c r="C279" s="76">
        <v>481000</v>
      </c>
      <c r="D279" s="76" t="s">
        <v>409</v>
      </c>
      <c r="E279" s="343">
        <v>4.3280000000000003</v>
      </c>
      <c r="F279" s="343">
        <v>2.4207000000000001</v>
      </c>
      <c r="G279" s="77">
        <f t="shared" si="4"/>
        <v>1.7879125872681456</v>
      </c>
      <c r="H279" s="47">
        <f>G279*VLOOKUP(B279,'Equation 3 FTE Conversion'!B$10:E$32,4,FALSE)</f>
        <v>1.685968835561662</v>
      </c>
    </row>
    <row r="280" spans="2:8" ht="15.5" x14ac:dyDescent="0.35">
      <c r="B280" s="78" t="s">
        <v>564</v>
      </c>
      <c r="C280" s="76">
        <v>482000</v>
      </c>
      <c r="D280" s="76" t="s">
        <v>410</v>
      </c>
      <c r="E280" s="343">
        <v>4.4226000000000001</v>
      </c>
      <c r="F280" s="343">
        <v>2.0903999999999998</v>
      </c>
      <c r="G280" s="77">
        <f t="shared" si="4"/>
        <v>2.1156716417910451</v>
      </c>
      <c r="H280" s="47">
        <f>G280*VLOOKUP(B280,'Equation 3 FTE Conversion'!B$10:E$32,4,FALSE)</f>
        <v>1.9950396231571006</v>
      </c>
    </row>
    <row r="281" spans="2:8" ht="15.5" x14ac:dyDescent="0.35">
      <c r="B281" s="78" t="s">
        <v>564</v>
      </c>
      <c r="C281" s="76">
        <v>483000</v>
      </c>
      <c r="D281" s="76" t="s">
        <v>411</v>
      </c>
      <c r="E281" s="343">
        <v>5.2503000000000002</v>
      </c>
      <c r="F281" s="343">
        <v>3.3420000000000001</v>
      </c>
      <c r="G281" s="77">
        <f t="shared" si="4"/>
        <v>1.5710053859964093</v>
      </c>
      <c r="H281" s="47">
        <f>G281*VLOOKUP(B281,'Equation 3 FTE Conversion'!B$10:E$32,4,FALSE)</f>
        <v>1.4814293160363698</v>
      </c>
    </row>
    <row r="282" spans="2:8" ht="15.5" x14ac:dyDescent="0.35">
      <c r="B282" s="78" t="s">
        <v>564</v>
      </c>
      <c r="C282" s="76">
        <v>484000</v>
      </c>
      <c r="D282" s="76" t="s">
        <v>412</v>
      </c>
      <c r="E282" s="343">
        <v>8.3567999999999998</v>
      </c>
      <c r="F282" s="343">
        <v>1.6195999999999999</v>
      </c>
      <c r="G282" s="77">
        <f t="shared" si="4"/>
        <v>5.1597925413682395</v>
      </c>
      <c r="H282" s="47">
        <f>G282*VLOOKUP(B282,'Equation 3 FTE Conversion'!B$10:E$32,4,FALSE)</f>
        <v>4.8655898977714802</v>
      </c>
    </row>
    <row r="283" spans="2:8" ht="15.5" x14ac:dyDescent="0.35">
      <c r="B283" s="78" t="s">
        <v>564</v>
      </c>
      <c r="C283" s="76" t="s">
        <v>413</v>
      </c>
      <c r="D283" s="76" t="s">
        <v>414</v>
      </c>
      <c r="E283" s="343">
        <v>20.765999999999998</v>
      </c>
      <c r="F283" s="343">
        <v>1.1227</v>
      </c>
      <c r="G283" s="77">
        <f t="shared" si="4"/>
        <v>18.49648169591164</v>
      </c>
      <c r="H283" s="47">
        <f>G283*VLOOKUP(B283,'Equation 3 FTE Conversion'!B$10:E$32,4,FALSE)</f>
        <v>17.44184359398259</v>
      </c>
    </row>
    <row r="284" spans="2:8" ht="15.5" x14ac:dyDescent="0.35">
      <c r="B284" s="78" t="s">
        <v>564</v>
      </c>
      <c r="C284" s="76">
        <v>486000</v>
      </c>
      <c r="D284" s="76" t="s">
        <v>415</v>
      </c>
      <c r="E284" s="343">
        <v>6.3696000000000002</v>
      </c>
      <c r="F284" s="343">
        <v>1.4685999999999999</v>
      </c>
      <c r="G284" s="77">
        <f t="shared" si="4"/>
        <v>4.3371918834263932</v>
      </c>
      <c r="H284" s="47">
        <f>G284*VLOOKUP(B284,'Equation 3 FTE Conversion'!B$10:E$32,4,FALSE)</f>
        <v>4.0898925380244</v>
      </c>
    </row>
    <row r="285" spans="2:8" ht="15.5" x14ac:dyDescent="0.35">
      <c r="B285" s="78" t="s">
        <v>564</v>
      </c>
      <c r="C285" s="76" t="s">
        <v>416</v>
      </c>
      <c r="D285" s="76" t="s">
        <v>417</v>
      </c>
      <c r="E285" s="343">
        <v>8.5827000000000009</v>
      </c>
      <c r="F285" s="343">
        <v>1.6214999999999999</v>
      </c>
      <c r="G285" s="77">
        <f t="shared" si="4"/>
        <v>5.2930619796484741</v>
      </c>
      <c r="H285" s="47">
        <f>G285*VLOOKUP(B285,'Equation 3 FTE Conversion'!B$10:E$32,4,FALSE)</f>
        <v>4.9912605380887447</v>
      </c>
    </row>
    <row r="286" spans="2:8" ht="15.5" x14ac:dyDescent="0.35">
      <c r="B286" s="78" t="s">
        <v>564</v>
      </c>
      <c r="C286" s="76">
        <v>492000</v>
      </c>
      <c r="D286" s="76" t="s">
        <v>418</v>
      </c>
      <c r="E286" s="343">
        <v>15.296099999999999</v>
      </c>
      <c r="F286" s="343">
        <v>1.1863999999999999</v>
      </c>
      <c r="G286" s="77">
        <f t="shared" si="4"/>
        <v>12.892869184086312</v>
      </c>
      <c r="H286" s="47">
        <f>G286*VLOOKUP(B286,'Equation 3 FTE Conversion'!B$10:E$32,4,FALSE)</f>
        <v>12.157739589806239</v>
      </c>
    </row>
    <row r="287" spans="2:8" ht="15.5" x14ac:dyDescent="0.35">
      <c r="B287" s="78" t="s">
        <v>564</v>
      </c>
      <c r="C287" s="76">
        <v>493000</v>
      </c>
      <c r="D287" s="76" t="s">
        <v>419</v>
      </c>
      <c r="E287" s="343">
        <v>9.7004000000000001</v>
      </c>
      <c r="F287" s="343">
        <v>1.5232000000000001</v>
      </c>
      <c r="G287" s="77">
        <f t="shared" si="4"/>
        <v>6.3684348739495791</v>
      </c>
      <c r="H287" s="47">
        <f>G287*VLOOKUP(B287,'Equation 3 FTE Conversion'!B$10:E$32,4,FALSE)</f>
        <v>6.0053174888089496</v>
      </c>
    </row>
    <row r="288" spans="2:8" ht="15.5" x14ac:dyDescent="0.35">
      <c r="B288" s="346" t="s">
        <v>565</v>
      </c>
      <c r="C288" s="76">
        <v>511110</v>
      </c>
      <c r="D288" s="76" t="s">
        <v>420</v>
      </c>
      <c r="E288" s="343">
        <v>7.3823999999999996</v>
      </c>
      <c r="F288" s="343">
        <v>1.2981</v>
      </c>
      <c r="G288" s="77">
        <f t="shared" si="4"/>
        <v>5.6870811185578916</v>
      </c>
      <c r="H288" s="47">
        <f>G288*VLOOKUP(B288,'Equation 3 FTE Conversion'!B$10:E$32,4,FALSE)</f>
        <v>5.2595557897152529</v>
      </c>
    </row>
    <row r="289" spans="2:8" ht="15.5" x14ac:dyDescent="0.35">
      <c r="B289" s="346" t="s">
        <v>565</v>
      </c>
      <c r="C289" s="76">
        <v>511120</v>
      </c>
      <c r="D289" s="76" t="s">
        <v>421</v>
      </c>
      <c r="E289" s="343">
        <v>5.1180000000000003</v>
      </c>
      <c r="F289" s="343">
        <v>1.8591</v>
      </c>
      <c r="G289" s="77">
        <f t="shared" si="4"/>
        <v>2.7529449733742135</v>
      </c>
      <c r="H289" s="47">
        <f>G289*VLOOKUP(B289,'Equation 3 FTE Conversion'!B$10:E$32,4,FALSE)</f>
        <v>2.545992816284893</v>
      </c>
    </row>
    <row r="290" spans="2:8" ht="15.5" x14ac:dyDescent="0.35">
      <c r="B290" s="346" t="s">
        <v>565</v>
      </c>
      <c r="C290" s="76">
        <v>511130</v>
      </c>
      <c r="D290" s="76" t="s">
        <v>422</v>
      </c>
      <c r="E290" s="343">
        <v>4.9790999999999999</v>
      </c>
      <c r="F290" s="343">
        <v>2.5129999999999999</v>
      </c>
      <c r="G290" s="77">
        <f t="shared" si="4"/>
        <v>1.9813370473537604</v>
      </c>
      <c r="H290" s="47">
        <f>G290*VLOOKUP(B290,'Equation 3 FTE Conversion'!B$10:E$32,4,FALSE)</f>
        <v>1.832390381206537</v>
      </c>
    </row>
    <row r="291" spans="2:8" ht="15.5" x14ac:dyDescent="0.35">
      <c r="B291" s="346" t="s">
        <v>565</v>
      </c>
      <c r="C291" s="76" t="s">
        <v>423</v>
      </c>
      <c r="D291" s="76" t="s">
        <v>424</v>
      </c>
      <c r="E291" s="343">
        <v>4.6471</v>
      </c>
      <c r="F291" s="343">
        <v>2.1177999999999999</v>
      </c>
      <c r="G291" s="77">
        <f t="shared" si="4"/>
        <v>2.1943054112758524</v>
      </c>
      <c r="H291" s="47">
        <f>G291*VLOOKUP(B291,'Equation 3 FTE Conversion'!B$10:E$32,4,FALSE)</f>
        <v>2.0293488856030173</v>
      </c>
    </row>
    <row r="292" spans="2:8" ht="15.5" x14ac:dyDescent="0.35">
      <c r="B292" s="346" t="s">
        <v>565</v>
      </c>
      <c r="C292" s="76">
        <v>511200</v>
      </c>
      <c r="D292" s="76" t="s">
        <v>425</v>
      </c>
      <c r="E292" s="343">
        <v>4.4526000000000003</v>
      </c>
      <c r="F292" s="343">
        <v>1.7837000000000001</v>
      </c>
      <c r="G292" s="77">
        <f t="shared" si="4"/>
        <v>2.4962717945842914</v>
      </c>
      <c r="H292" s="47">
        <f>G292*VLOOKUP(B292,'Equation 3 FTE Conversion'!B$10:E$32,4,FALSE)</f>
        <v>2.3086149988375699</v>
      </c>
    </row>
    <row r="293" spans="2:8" ht="15.5" x14ac:dyDescent="0.35">
      <c r="B293" s="346" t="s">
        <v>565</v>
      </c>
      <c r="C293" s="76">
        <v>512100</v>
      </c>
      <c r="D293" s="76" t="s">
        <v>426</v>
      </c>
      <c r="E293" s="343">
        <v>7.5471000000000004</v>
      </c>
      <c r="F293" s="343">
        <v>1.6224000000000001</v>
      </c>
      <c r="G293" s="77">
        <f t="shared" si="4"/>
        <v>4.6518121301775146</v>
      </c>
      <c r="H293" s="47">
        <f>G293*VLOOKUP(B293,'Equation 3 FTE Conversion'!B$10:E$32,4,FALSE)</f>
        <v>4.3021129665452884</v>
      </c>
    </row>
    <row r="294" spans="2:8" ht="15.5" x14ac:dyDescent="0.35">
      <c r="B294" s="346" t="s">
        <v>565</v>
      </c>
      <c r="C294" s="76">
        <v>512200</v>
      </c>
      <c r="D294" s="76" t="s">
        <v>427</v>
      </c>
      <c r="E294" s="343">
        <v>2.7823000000000002</v>
      </c>
      <c r="F294" s="343">
        <v>1.4424999999999999</v>
      </c>
      <c r="G294" s="77">
        <f t="shared" si="4"/>
        <v>1.9288041594454075</v>
      </c>
      <c r="H294" s="47">
        <f>G294*VLOOKUP(B294,'Equation 3 FTE Conversion'!B$10:E$32,4,FALSE)</f>
        <v>1.7838066439626232</v>
      </c>
    </row>
    <row r="295" spans="2:8" ht="15.5" x14ac:dyDescent="0.35">
      <c r="B295" s="346" t="s">
        <v>565</v>
      </c>
      <c r="C295" s="76">
        <v>515100</v>
      </c>
      <c r="D295" s="76" t="s">
        <v>428</v>
      </c>
      <c r="E295" s="343">
        <v>7.5804999999999998</v>
      </c>
      <c r="F295" s="343">
        <v>1.8672</v>
      </c>
      <c r="G295" s="77">
        <f t="shared" si="4"/>
        <v>4.0598221936589542</v>
      </c>
      <c r="H295" s="47">
        <f>G295*VLOOKUP(B295,'Equation 3 FTE Conversion'!B$10:E$32,4,FALSE)</f>
        <v>3.7546257700097669</v>
      </c>
    </row>
    <row r="296" spans="2:8" ht="15.5" x14ac:dyDescent="0.35">
      <c r="B296" s="346" t="s">
        <v>565</v>
      </c>
      <c r="C296" s="76">
        <v>515200</v>
      </c>
      <c r="D296" s="76" t="s">
        <v>429</v>
      </c>
      <c r="E296" s="343">
        <v>5.4470000000000001</v>
      </c>
      <c r="F296" s="343">
        <v>1.9764999999999999</v>
      </c>
      <c r="G296" s="77">
        <f t="shared" si="4"/>
        <v>2.7558816089046294</v>
      </c>
      <c r="H296" s="47">
        <f>G296*VLOOKUP(B296,'Equation 3 FTE Conversion'!B$10:E$32,4,FALSE)</f>
        <v>2.5487086907527079</v>
      </c>
    </row>
    <row r="297" spans="2:8" ht="15.5" x14ac:dyDescent="0.35">
      <c r="B297" s="346" t="s">
        <v>565</v>
      </c>
      <c r="C297" s="76">
        <v>517110</v>
      </c>
      <c r="D297" s="76" t="s">
        <v>430</v>
      </c>
      <c r="E297" s="343">
        <v>4.8952999999999998</v>
      </c>
      <c r="F297" s="343">
        <v>2.3109000000000002</v>
      </c>
      <c r="G297" s="77">
        <f t="shared" si="4"/>
        <v>2.1183521571682027</v>
      </c>
      <c r="H297" s="47">
        <f>G297*VLOOKUP(B297,'Equation 3 FTE Conversion'!B$10:E$32,4,FALSE)</f>
        <v>1.9591054040943692</v>
      </c>
    </row>
    <row r="298" spans="2:8" ht="15.5" x14ac:dyDescent="0.35">
      <c r="B298" s="346" t="s">
        <v>565</v>
      </c>
      <c r="C298" s="76">
        <v>517210</v>
      </c>
      <c r="D298" s="76" t="s">
        <v>431</v>
      </c>
      <c r="E298" s="343">
        <v>5.6334</v>
      </c>
      <c r="F298" s="343">
        <v>2.7252999999999998</v>
      </c>
      <c r="G298" s="77">
        <f t="shared" si="4"/>
        <v>2.0670751843833708</v>
      </c>
      <c r="H298" s="47">
        <f>G298*VLOOKUP(B298,'Equation 3 FTE Conversion'!B$10:E$32,4,FALSE)</f>
        <v>1.9116831687741314</v>
      </c>
    </row>
    <row r="299" spans="2:8" ht="15.5" x14ac:dyDescent="0.35">
      <c r="B299" s="346" t="s">
        <v>565</v>
      </c>
      <c r="C299" s="76" t="s">
        <v>432</v>
      </c>
      <c r="D299" s="76" t="s">
        <v>433</v>
      </c>
      <c r="E299" s="343">
        <v>5.0557999999999996</v>
      </c>
      <c r="F299" s="343">
        <v>2.5891000000000002</v>
      </c>
      <c r="G299" s="77">
        <f t="shared" si="4"/>
        <v>1.9527248850952066</v>
      </c>
      <c r="H299" s="47">
        <f>G299*VLOOKUP(B299,'Equation 3 FTE Conversion'!B$10:E$32,4,FALSE)</f>
        <v>1.8059291332436438</v>
      </c>
    </row>
    <row r="300" spans="2:8" ht="15.5" x14ac:dyDescent="0.35">
      <c r="B300" s="346" t="s">
        <v>565</v>
      </c>
      <c r="C300" s="76">
        <v>518200</v>
      </c>
      <c r="D300" s="76" t="s">
        <v>434</v>
      </c>
      <c r="E300" s="343">
        <v>5.5620000000000003</v>
      </c>
      <c r="F300" s="343">
        <v>3.2688999999999999</v>
      </c>
      <c r="G300" s="77">
        <f t="shared" si="4"/>
        <v>1.7014897977913062</v>
      </c>
      <c r="H300" s="47">
        <f>G300*VLOOKUP(B300,'Equation 3 FTE Conversion'!B$10:E$32,4,FALSE)</f>
        <v>1.5735805997055961</v>
      </c>
    </row>
    <row r="301" spans="2:8" ht="15.5" x14ac:dyDescent="0.35">
      <c r="B301" s="346" t="s">
        <v>565</v>
      </c>
      <c r="C301" s="76">
        <v>519130</v>
      </c>
      <c r="D301" s="76" t="s">
        <v>804</v>
      </c>
      <c r="E301" s="343">
        <v>4.2595999999999998</v>
      </c>
      <c r="F301" s="343">
        <v>4.8087999999999997</v>
      </c>
      <c r="G301" s="77">
        <f t="shared" si="4"/>
        <v>0.88579271335884213</v>
      </c>
      <c r="H301" s="47">
        <f>G301*VLOOKUP(B301,'Equation 3 FTE Conversion'!B$10:E$32,4,FALSE)</f>
        <v>0.81920340099095712</v>
      </c>
    </row>
    <row r="302" spans="2:8" ht="15.5" x14ac:dyDescent="0.35">
      <c r="B302" s="346" t="s">
        <v>565</v>
      </c>
      <c r="C302" s="76" t="s">
        <v>435</v>
      </c>
      <c r="D302" s="76" t="s">
        <v>436</v>
      </c>
      <c r="E302" s="343">
        <v>7.3295000000000003</v>
      </c>
      <c r="F302" s="343">
        <v>2.2130000000000001</v>
      </c>
      <c r="G302" s="77">
        <f t="shared" si="4"/>
        <v>3.3120198825124265</v>
      </c>
      <c r="H302" s="47">
        <f>G302*VLOOKUP(B302,'Equation 3 FTE Conversion'!B$10:E$32,4,FALSE)</f>
        <v>3.0630393668690097</v>
      </c>
    </row>
    <row r="303" spans="2:8" ht="15.5" x14ac:dyDescent="0.35">
      <c r="B303" s="347" t="s">
        <v>566</v>
      </c>
      <c r="C303" s="76" t="s">
        <v>439</v>
      </c>
      <c r="D303" s="76" t="s">
        <v>440</v>
      </c>
      <c r="E303" s="343">
        <v>5.5319000000000003</v>
      </c>
      <c r="F303" s="343">
        <v>1.8394999999999999</v>
      </c>
      <c r="G303" s="77">
        <f t="shared" si="4"/>
        <v>3.0072845882033166</v>
      </c>
      <c r="H303" s="47">
        <f>G303*VLOOKUP(B303,'Equation 3 FTE Conversion'!B$10:E$32,4,FALSE)</f>
        <v>2.9326968445802302</v>
      </c>
    </row>
    <row r="304" spans="2:8" ht="15.5" x14ac:dyDescent="0.35">
      <c r="B304" s="347" t="s">
        <v>566</v>
      </c>
      <c r="C304" s="76" t="s">
        <v>437</v>
      </c>
      <c r="D304" s="76" t="s">
        <v>438</v>
      </c>
      <c r="E304" s="343">
        <v>4.5991999999999997</v>
      </c>
      <c r="F304" s="343">
        <v>1.7569999999999999</v>
      </c>
      <c r="G304" s="77">
        <f t="shared" si="4"/>
        <v>2.6176437108708024</v>
      </c>
      <c r="H304" s="47">
        <f>G304*VLOOKUP(B304,'Equation 3 FTE Conversion'!B$10:E$32,4,FALSE)</f>
        <v>2.552719979086687</v>
      </c>
    </row>
    <row r="305" spans="2:8" ht="15.5" x14ac:dyDescent="0.35">
      <c r="B305" s="347" t="s">
        <v>566</v>
      </c>
      <c r="C305" s="76">
        <v>523900</v>
      </c>
      <c r="D305" s="76" t="s">
        <v>443</v>
      </c>
      <c r="E305" s="343">
        <v>9.5391999999999992</v>
      </c>
      <c r="F305" s="343">
        <v>1.5724</v>
      </c>
      <c r="G305" s="77">
        <f t="shared" si="4"/>
        <v>6.0666497074535739</v>
      </c>
      <c r="H305" s="47">
        <f>G305*VLOOKUP(B305,'Equation 3 FTE Conversion'!B$10:E$32,4,FALSE)</f>
        <v>5.916182500324048</v>
      </c>
    </row>
    <row r="306" spans="2:8" ht="15.5" x14ac:dyDescent="0.35">
      <c r="B306" s="347" t="s">
        <v>566</v>
      </c>
      <c r="C306" s="76" t="s">
        <v>441</v>
      </c>
      <c r="D306" s="76" t="s">
        <v>442</v>
      </c>
      <c r="E306" s="343">
        <v>9.2601999999999993</v>
      </c>
      <c r="F306" s="343">
        <v>1.4176</v>
      </c>
      <c r="G306" s="77">
        <f t="shared" si="4"/>
        <v>6.5323081264108351</v>
      </c>
      <c r="H306" s="47">
        <f>G306*VLOOKUP(B306,'Equation 3 FTE Conversion'!B$10:E$32,4,FALSE)</f>
        <v>6.3702914932957002</v>
      </c>
    </row>
    <row r="307" spans="2:8" ht="15.5" x14ac:dyDescent="0.35">
      <c r="B307" s="347" t="s">
        <v>566</v>
      </c>
      <c r="C307" s="76">
        <v>524113</v>
      </c>
      <c r="D307" s="76" t="s">
        <v>805</v>
      </c>
      <c r="E307" s="343">
        <v>5.6052</v>
      </c>
      <c r="F307" s="343">
        <v>1.343</v>
      </c>
      <c r="G307" s="77">
        <f t="shared" si="4"/>
        <v>4.173641102010424</v>
      </c>
      <c r="H307" s="47">
        <f>G307*VLOOKUP(B307,'Equation 3 FTE Conversion'!B$10:E$32,4,FALSE)</f>
        <v>4.070124968647896</v>
      </c>
    </row>
    <row r="308" spans="2:8" ht="15.5" x14ac:dyDescent="0.35">
      <c r="B308" s="347" t="s">
        <v>566</v>
      </c>
      <c r="C308" s="76" t="s">
        <v>788</v>
      </c>
      <c r="D308" s="76" t="s">
        <v>806</v>
      </c>
      <c r="E308" s="343">
        <v>5.3574999999999999</v>
      </c>
      <c r="F308" s="343">
        <v>1.7455000000000001</v>
      </c>
      <c r="G308" s="77">
        <f t="shared" si="4"/>
        <v>3.0693211114293897</v>
      </c>
      <c r="H308" s="47">
        <f>G308*VLOOKUP(B308,'Equation 3 FTE Conversion'!B$10:E$32,4,FALSE)</f>
        <v>2.9931947158583614</v>
      </c>
    </row>
    <row r="309" spans="2:8" ht="15.5" x14ac:dyDescent="0.35">
      <c r="B309" s="347" t="s">
        <v>566</v>
      </c>
      <c r="C309" s="76">
        <v>524200</v>
      </c>
      <c r="D309" s="76" t="s">
        <v>444</v>
      </c>
      <c r="E309" s="343">
        <v>7.0045999999999999</v>
      </c>
      <c r="F309" s="343">
        <v>1.9363999999999999</v>
      </c>
      <c r="G309" s="77">
        <f t="shared" si="4"/>
        <v>3.6173311299318325</v>
      </c>
      <c r="H309" s="47">
        <f>G309*VLOOKUP(B309,'Equation 3 FTE Conversion'!B$10:E$32,4,FALSE)</f>
        <v>3.527612794667673</v>
      </c>
    </row>
    <row r="310" spans="2:8" ht="15.5" x14ac:dyDescent="0.35">
      <c r="B310" s="347" t="s">
        <v>566</v>
      </c>
      <c r="C310" s="76">
        <v>525000</v>
      </c>
      <c r="D310" s="76" t="s">
        <v>445</v>
      </c>
      <c r="E310" s="343">
        <v>19.263300000000001</v>
      </c>
      <c r="F310" s="343">
        <v>1.5448</v>
      </c>
      <c r="G310" s="77">
        <f t="shared" si="4"/>
        <v>12.469769549456242</v>
      </c>
      <c r="H310" s="47">
        <f>G310*VLOOKUP(B310,'Equation 3 FTE Conversion'!B$10:E$32,4,FALSE)</f>
        <v>12.16048988306142</v>
      </c>
    </row>
    <row r="311" spans="2:8" ht="15.5" x14ac:dyDescent="0.35">
      <c r="B311" s="96" t="s">
        <v>567</v>
      </c>
      <c r="C311" s="76">
        <v>531000</v>
      </c>
      <c r="D311" s="76" t="s">
        <v>446</v>
      </c>
      <c r="E311" s="343">
        <v>6.6786000000000003</v>
      </c>
      <c r="F311" s="343">
        <v>1.3248</v>
      </c>
      <c r="G311" s="77">
        <f t="shared" si="4"/>
        <v>5.0412137681159424</v>
      </c>
      <c r="H311" s="47">
        <f>G311*VLOOKUP(B311,'Equation 3 FTE Conversion'!B$10:E$32,4,FALSE)</f>
        <v>4.6422687936607243</v>
      </c>
    </row>
    <row r="312" spans="2:8" ht="15.5" x14ac:dyDescent="0.35">
      <c r="B312" s="96" t="s">
        <v>567</v>
      </c>
      <c r="C312" s="76">
        <v>532100</v>
      </c>
      <c r="D312" s="76" t="s">
        <v>447</v>
      </c>
      <c r="E312" s="343">
        <v>5.9573999999999998</v>
      </c>
      <c r="F312" s="343">
        <v>1.7465999999999999</v>
      </c>
      <c r="G312" s="77">
        <f t="shared" si="4"/>
        <v>3.4108553761593954</v>
      </c>
      <c r="H312" s="47">
        <f>G312*VLOOKUP(B312,'Equation 3 FTE Conversion'!B$10:E$32,4,FALSE)</f>
        <v>3.1409315694129685</v>
      </c>
    </row>
    <row r="313" spans="2:8" ht="15.5" x14ac:dyDescent="0.35">
      <c r="B313" s="96" t="s">
        <v>567</v>
      </c>
      <c r="C313" s="76">
        <v>532400</v>
      </c>
      <c r="D313" s="76" t="s">
        <v>449</v>
      </c>
      <c r="E313" s="343">
        <v>5.0712000000000002</v>
      </c>
      <c r="F313" s="343">
        <v>2.1684999999999999</v>
      </c>
      <c r="G313" s="77">
        <f t="shared" si="4"/>
        <v>2.3385750518791792</v>
      </c>
      <c r="H313" s="47">
        <f>G313*VLOOKUP(B313,'Equation 3 FTE Conversion'!B$10:E$32,4,FALSE)</f>
        <v>2.1535079614426977</v>
      </c>
    </row>
    <row r="314" spans="2:8" ht="15.5" x14ac:dyDescent="0.35">
      <c r="B314" s="96" t="s">
        <v>567</v>
      </c>
      <c r="C314" s="76" t="s">
        <v>448</v>
      </c>
      <c r="D314" s="76" t="s">
        <v>807</v>
      </c>
      <c r="E314" s="343">
        <v>7.9619999999999997</v>
      </c>
      <c r="F314" s="343">
        <v>1.4455</v>
      </c>
      <c r="G314" s="77">
        <f t="shared" si="4"/>
        <v>5.5081286751988925</v>
      </c>
      <c r="H314" s="47">
        <f>G314*VLOOKUP(B314,'Equation 3 FTE Conversion'!B$10:E$32,4,FALSE)</f>
        <v>5.0722336001831527</v>
      </c>
    </row>
    <row r="315" spans="2:8" ht="15.5" x14ac:dyDescent="0.35">
      <c r="B315" s="96" t="s">
        <v>567</v>
      </c>
      <c r="C315" s="76">
        <v>533000</v>
      </c>
      <c r="D315" s="76" t="s">
        <v>450</v>
      </c>
      <c r="E315" s="343">
        <v>3.6934999999999998</v>
      </c>
      <c r="F315" s="343">
        <v>2.5108999999999999</v>
      </c>
      <c r="G315" s="77">
        <f t="shared" si="4"/>
        <v>1.4709864988649488</v>
      </c>
      <c r="H315" s="47">
        <f>G315*VLOOKUP(B315,'Equation 3 FTE Conversion'!B$10:E$32,4,FALSE)</f>
        <v>1.3545774953576508</v>
      </c>
    </row>
    <row r="316" spans="2:8" ht="15.5" x14ac:dyDescent="0.35">
      <c r="B316" s="96" t="s">
        <v>568</v>
      </c>
      <c r="C316" s="76">
        <v>541100</v>
      </c>
      <c r="D316" s="76" t="s">
        <v>451</v>
      </c>
      <c r="E316" s="343">
        <v>6.5941999999999998</v>
      </c>
      <c r="F316" s="343">
        <v>1.4396</v>
      </c>
      <c r="G316" s="77">
        <f t="shared" si="4"/>
        <v>4.5805779383161989</v>
      </c>
      <c r="H316" s="47">
        <f>G316*VLOOKUP(B316,'Equation 3 FTE Conversion'!B$10:E$32,4,FALSE)</f>
        <v>4.389343923236428</v>
      </c>
    </row>
    <row r="317" spans="2:8" ht="15.5" x14ac:dyDescent="0.35">
      <c r="B317" s="96" t="s">
        <v>568</v>
      </c>
      <c r="C317" s="76">
        <v>541511</v>
      </c>
      <c r="D317" s="76" t="s">
        <v>452</v>
      </c>
      <c r="E317" s="343">
        <v>7.8593999999999999</v>
      </c>
      <c r="F317" s="343">
        <v>1.5868</v>
      </c>
      <c r="G317" s="77">
        <f t="shared" si="4"/>
        <v>4.9529871439374844</v>
      </c>
      <c r="H317" s="47">
        <f>G317*VLOOKUP(B317,'Equation 3 FTE Conversion'!B$10:E$32,4,FALSE)</f>
        <v>4.7462054602877943</v>
      </c>
    </row>
    <row r="318" spans="2:8" ht="15.5" x14ac:dyDescent="0.35">
      <c r="B318" s="96" t="s">
        <v>568</v>
      </c>
      <c r="C318" s="76">
        <v>541512</v>
      </c>
      <c r="D318" s="76" t="s">
        <v>453</v>
      </c>
      <c r="E318" s="343">
        <v>7.0674999999999999</v>
      </c>
      <c r="F318" s="343">
        <v>1.3392999999999999</v>
      </c>
      <c r="G318" s="77">
        <f t="shared" si="4"/>
        <v>5.2770103785559623</v>
      </c>
      <c r="H318" s="47">
        <f>G318*VLOOKUP(B318,'Equation 3 FTE Conversion'!B$10:E$32,4,FALSE)</f>
        <v>5.0567010866066946</v>
      </c>
    </row>
    <row r="319" spans="2:8" ht="15.5" x14ac:dyDescent="0.35">
      <c r="B319" s="96" t="s">
        <v>568</v>
      </c>
      <c r="C319" s="76" t="s">
        <v>454</v>
      </c>
      <c r="D319" s="76" t="s">
        <v>455</v>
      </c>
      <c r="E319" s="343">
        <v>7.3654000000000002</v>
      </c>
      <c r="F319" s="343">
        <v>1.7092000000000001</v>
      </c>
      <c r="G319" s="77">
        <f t="shared" si="4"/>
        <v>4.3092674935642403</v>
      </c>
      <c r="H319" s="47">
        <f>G319*VLOOKUP(B319,'Equation 3 FTE Conversion'!B$10:E$32,4,FALSE)</f>
        <v>4.1293603866566881</v>
      </c>
    </row>
    <row r="320" spans="2:8" ht="15.5" x14ac:dyDescent="0.35">
      <c r="B320" s="96" t="s">
        <v>568</v>
      </c>
      <c r="C320" s="76">
        <v>541200</v>
      </c>
      <c r="D320" s="76" t="s">
        <v>456</v>
      </c>
      <c r="E320" s="343">
        <v>10.1008</v>
      </c>
      <c r="F320" s="343">
        <v>1.2012</v>
      </c>
      <c r="G320" s="77">
        <f t="shared" si="4"/>
        <v>8.408924408924408</v>
      </c>
      <c r="H320" s="47">
        <f>G320*VLOOKUP(B320,'Equation 3 FTE Conversion'!B$10:E$32,4,FALSE)</f>
        <v>8.0578612027360599</v>
      </c>
    </row>
    <row r="321" spans="2:8" ht="15.5" x14ac:dyDescent="0.35">
      <c r="B321" s="96" t="s">
        <v>568</v>
      </c>
      <c r="C321" s="76">
        <v>541300</v>
      </c>
      <c r="D321" s="76" t="s">
        <v>457</v>
      </c>
      <c r="E321" s="343">
        <v>7.9989999999999997</v>
      </c>
      <c r="F321" s="343">
        <v>1.5552999999999999</v>
      </c>
      <c r="G321" s="77">
        <f t="shared" si="4"/>
        <v>5.1430592168713432</v>
      </c>
      <c r="H321" s="47">
        <f>G321*VLOOKUP(B321,'Equation 3 FTE Conversion'!B$10:E$32,4,FALSE)</f>
        <v>4.9283422363767668</v>
      </c>
    </row>
    <row r="322" spans="2:8" ht="15.5" x14ac:dyDescent="0.35">
      <c r="B322" s="96" t="s">
        <v>568</v>
      </c>
      <c r="C322" s="76">
        <v>541610</v>
      </c>
      <c r="D322" s="76" t="s">
        <v>459</v>
      </c>
      <c r="E322" s="343">
        <v>10.329700000000001</v>
      </c>
      <c r="F322" s="343">
        <v>1.3663000000000001</v>
      </c>
      <c r="G322" s="77">
        <f t="shared" si="4"/>
        <v>7.5603454585376566</v>
      </c>
      <c r="H322" s="47">
        <f>G322*VLOOKUP(B322,'Equation 3 FTE Conversion'!B$10:E$32,4,FALSE)</f>
        <v>7.2447094761581639</v>
      </c>
    </row>
    <row r="323" spans="2:8" ht="15.5" x14ac:dyDescent="0.35">
      <c r="B323" s="96" t="s">
        <v>568</v>
      </c>
      <c r="C323" s="76" t="s">
        <v>121</v>
      </c>
      <c r="D323" s="76" t="s">
        <v>460</v>
      </c>
      <c r="E323" s="343">
        <v>12.144299999999999</v>
      </c>
      <c r="F323" s="343">
        <v>1.2644</v>
      </c>
      <c r="G323" s="77">
        <f t="shared" si="4"/>
        <v>9.6047927870926912</v>
      </c>
      <c r="H323" s="47">
        <f>G323*VLOOKUP(B323,'Equation 3 FTE Conversion'!B$10:E$32,4,FALSE)</f>
        <v>9.2038034112061755</v>
      </c>
    </row>
    <row r="324" spans="2:8" ht="15.5" x14ac:dyDescent="0.35">
      <c r="B324" s="96" t="s">
        <v>568</v>
      </c>
      <c r="C324" s="76">
        <v>541700</v>
      </c>
      <c r="D324" s="76" t="s">
        <v>461</v>
      </c>
      <c r="E324" s="343">
        <v>6.0218999999999996</v>
      </c>
      <c r="F324" s="343">
        <v>1.9532</v>
      </c>
      <c r="G324" s="77">
        <f t="shared" si="4"/>
        <v>3.0830944091746875</v>
      </c>
      <c r="H324" s="47">
        <f>G324*VLOOKUP(B324,'Equation 3 FTE Conversion'!B$10:E$32,4,FALSE)</f>
        <v>2.9543786596172854</v>
      </c>
    </row>
    <row r="325" spans="2:8" ht="15.5" x14ac:dyDescent="0.35">
      <c r="B325" s="96" t="s">
        <v>568</v>
      </c>
      <c r="C325" s="76">
        <v>541800</v>
      </c>
      <c r="D325" s="76" t="s">
        <v>462</v>
      </c>
      <c r="E325" s="343">
        <v>6.3734999999999999</v>
      </c>
      <c r="F325" s="343">
        <v>1.6979</v>
      </c>
      <c r="G325" s="77">
        <f t="shared" si="4"/>
        <v>3.753754638082337</v>
      </c>
      <c r="H325" s="47">
        <f>G325*VLOOKUP(B325,'Equation 3 FTE Conversion'!B$10:E$32,4,FALSE)</f>
        <v>3.5970395727059636</v>
      </c>
    </row>
    <row r="326" spans="2:8" ht="15.5" x14ac:dyDescent="0.35">
      <c r="B326" s="96" t="s">
        <v>568</v>
      </c>
      <c r="C326" s="76">
        <v>541400</v>
      </c>
      <c r="D326" s="76" t="s">
        <v>458</v>
      </c>
      <c r="E326" s="343">
        <v>14.1027</v>
      </c>
      <c r="F326" s="343">
        <v>1.1146</v>
      </c>
      <c r="G326" s="77">
        <f t="shared" si="4"/>
        <v>12.65270052036605</v>
      </c>
      <c r="H326" s="47">
        <f>G326*VLOOKUP(B326,'Equation 3 FTE Conversion'!B$10:E$32,4,FALSE)</f>
        <v>12.124464399357935</v>
      </c>
    </row>
    <row r="327" spans="2:8" ht="15.5" x14ac:dyDescent="0.35">
      <c r="B327" s="96" t="s">
        <v>568</v>
      </c>
      <c r="C327" s="76">
        <v>541920</v>
      </c>
      <c r="D327" s="76" t="s">
        <v>464</v>
      </c>
      <c r="E327" s="343">
        <v>18.794699999999999</v>
      </c>
      <c r="F327" s="343">
        <v>1.1480999999999999</v>
      </c>
      <c r="G327" s="77">
        <f t="shared" si="4"/>
        <v>16.370263914293179</v>
      </c>
      <c r="H327" s="47">
        <f>G327*VLOOKUP(B327,'Equation 3 FTE Conversion'!B$10:E$32,4,FALSE)</f>
        <v>15.686823671947572</v>
      </c>
    </row>
    <row r="328" spans="2:8" ht="15.5" x14ac:dyDescent="0.35">
      <c r="B328" s="96" t="s">
        <v>568</v>
      </c>
      <c r="C328" s="76">
        <v>541940</v>
      </c>
      <c r="D328" s="76" t="s">
        <v>465</v>
      </c>
      <c r="E328" s="343">
        <v>16.015899999999998</v>
      </c>
      <c r="F328" s="343">
        <v>1.0669999999999999</v>
      </c>
      <c r="G328" s="77">
        <f t="shared" si="4"/>
        <v>15.010215557638237</v>
      </c>
      <c r="H328" s="47">
        <f>G328*VLOOKUP(B328,'Equation 3 FTE Conversion'!B$10:E$32,4,FALSE)</f>
        <v>14.383555815798942</v>
      </c>
    </row>
    <row r="329" spans="2:8" ht="15.5" x14ac:dyDescent="0.35">
      <c r="B329" s="96" t="s">
        <v>568</v>
      </c>
      <c r="C329" s="76" t="s">
        <v>463</v>
      </c>
      <c r="D329" s="76" t="s">
        <v>808</v>
      </c>
      <c r="E329" s="343">
        <v>6.8002000000000002</v>
      </c>
      <c r="F329" s="343">
        <v>1.5011000000000001</v>
      </c>
      <c r="G329" s="77">
        <f t="shared" si="4"/>
        <v>4.5301445606555193</v>
      </c>
      <c r="H329" s="47">
        <f>G329*VLOOKUP(B329,'Equation 3 FTE Conversion'!B$10:E$32,4,FALSE)</f>
        <v>4.3410160827882933</v>
      </c>
    </row>
    <row r="330" spans="2:8" ht="15.5" x14ac:dyDescent="0.35">
      <c r="B330" s="96" t="s">
        <v>466</v>
      </c>
      <c r="C330" s="76">
        <v>550000</v>
      </c>
      <c r="D330" s="76" t="s">
        <v>466</v>
      </c>
      <c r="E330" s="343">
        <v>5.9885000000000002</v>
      </c>
      <c r="F330" s="343">
        <v>1.5734999999999999</v>
      </c>
      <c r="G330" s="77">
        <f t="shared" si="4"/>
        <v>3.8058468382586592</v>
      </c>
      <c r="H330" s="47">
        <f>G330*VLOOKUP(B330,'Equation 3 FTE Conversion'!B$10:E$32,4,FALSE)</f>
        <v>3.5642308356638148</v>
      </c>
    </row>
    <row r="331" spans="2:8" ht="15.5" x14ac:dyDescent="0.35">
      <c r="B331" s="96" t="s">
        <v>569</v>
      </c>
      <c r="C331" s="76">
        <v>561300</v>
      </c>
      <c r="D331" s="76" t="s">
        <v>469</v>
      </c>
      <c r="E331" s="343">
        <v>18.722999999999999</v>
      </c>
      <c r="F331" s="343">
        <v>1.1212</v>
      </c>
      <c r="G331" s="77">
        <f t="shared" ref="G331:G375" si="5">E331/F331</f>
        <v>16.699072422404566</v>
      </c>
      <c r="H331" s="47">
        <f>G331*VLOOKUP(B331,'Equation 3 FTE Conversion'!B$10:E$32,4,FALSE)</f>
        <v>15.449943260651713</v>
      </c>
    </row>
    <row r="332" spans="2:8" ht="15.5" x14ac:dyDescent="0.35">
      <c r="B332" s="96" t="s">
        <v>569</v>
      </c>
      <c r="C332" s="76">
        <v>561700</v>
      </c>
      <c r="D332" s="76" t="s">
        <v>473</v>
      </c>
      <c r="E332" s="343">
        <v>14.7195</v>
      </c>
      <c r="F332" s="343">
        <v>1.1767000000000001</v>
      </c>
      <c r="G332" s="77">
        <f t="shared" si="5"/>
        <v>12.509135718534885</v>
      </c>
      <c r="H332" s="47">
        <f>G332*VLOOKUP(B332,'Equation 3 FTE Conversion'!B$10:E$32,4,FALSE)</f>
        <v>11.573423493382672</v>
      </c>
    </row>
    <row r="333" spans="2:8" ht="15.5" x14ac:dyDescent="0.35">
      <c r="B333" s="96" t="s">
        <v>569</v>
      </c>
      <c r="C333" s="76">
        <v>561100</v>
      </c>
      <c r="D333" s="76" t="s">
        <v>467</v>
      </c>
      <c r="E333" s="343">
        <v>9.0313999999999997</v>
      </c>
      <c r="F333" s="343">
        <v>1.5143</v>
      </c>
      <c r="G333" s="77">
        <f t="shared" si="5"/>
        <v>5.9640758106055598</v>
      </c>
      <c r="H333" s="47">
        <f>G333*VLOOKUP(B333,'Equation 3 FTE Conversion'!B$10:E$32,4,FALSE)</f>
        <v>5.5179491737788995</v>
      </c>
    </row>
    <row r="334" spans="2:8" ht="15.5" x14ac:dyDescent="0.35">
      <c r="B334" s="96" t="s">
        <v>569</v>
      </c>
      <c r="C334" s="76">
        <v>561200</v>
      </c>
      <c r="D334" s="76" t="s">
        <v>468</v>
      </c>
      <c r="E334" s="343">
        <v>8.3376999999999999</v>
      </c>
      <c r="F334" s="343">
        <v>1.7365999999999999</v>
      </c>
      <c r="G334" s="77">
        <f t="shared" si="5"/>
        <v>4.8011631924450073</v>
      </c>
      <c r="H334" s="47">
        <f>G334*VLOOKUP(B334,'Equation 3 FTE Conversion'!B$10:E$32,4,FALSE)</f>
        <v>4.4420251036748102</v>
      </c>
    </row>
    <row r="335" spans="2:8" ht="15.5" x14ac:dyDescent="0.35">
      <c r="B335" s="96" t="s">
        <v>569</v>
      </c>
      <c r="C335" s="76">
        <v>561400</v>
      </c>
      <c r="D335" s="76" t="s">
        <v>470</v>
      </c>
      <c r="E335" s="343">
        <v>12.8255</v>
      </c>
      <c r="F335" s="343">
        <v>1.3230999999999999</v>
      </c>
      <c r="G335" s="77">
        <f t="shared" si="5"/>
        <v>9.6935227873932437</v>
      </c>
      <c r="H335" s="47">
        <f>G335*VLOOKUP(B335,'Equation 3 FTE Conversion'!B$10:E$32,4,FALSE)</f>
        <v>8.9684249084473926</v>
      </c>
    </row>
    <row r="336" spans="2:8" ht="15.5" x14ac:dyDescent="0.35">
      <c r="B336" s="96" t="s">
        <v>569</v>
      </c>
      <c r="C336" s="76">
        <v>561500</v>
      </c>
      <c r="D336" s="76" t="s">
        <v>471</v>
      </c>
      <c r="E336" s="343">
        <v>7.601</v>
      </c>
      <c r="F336" s="343">
        <v>1.8463000000000001</v>
      </c>
      <c r="G336" s="77">
        <f t="shared" si="5"/>
        <v>4.1168824134755999</v>
      </c>
      <c r="H336" s="47">
        <f>G336*VLOOKUP(B336,'Equation 3 FTE Conversion'!B$10:E$32,4,FALSE)</f>
        <v>3.8089301064192931</v>
      </c>
    </row>
    <row r="337" spans="2:8" ht="15.5" x14ac:dyDescent="0.35">
      <c r="B337" s="96" t="s">
        <v>569</v>
      </c>
      <c r="C337" s="76">
        <v>561600</v>
      </c>
      <c r="D337" s="76" t="s">
        <v>472</v>
      </c>
      <c r="E337" s="343">
        <v>17.570699999999999</v>
      </c>
      <c r="F337" s="343">
        <v>1.1412</v>
      </c>
      <c r="G337" s="77">
        <f t="shared" si="5"/>
        <v>15.396687697160882</v>
      </c>
      <c r="H337" s="47">
        <f>G337*VLOOKUP(B337,'Equation 3 FTE Conversion'!B$10:E$32,4,FALSE)</f>
        <v>14.244979919001809</v>
      </c>
    </row>
    <row r="338" spans="2:8" ht="15.5" x14ac:dyDescent="0.35">
      <c r="B338" s="96" t="s">
        <v>569</v>
      </c>
      <c r="C338" s="76">
        <v>561900</v>
      </c>
      <c r="D338" s="76" t="s">
        <v>474</v>
      </c>
      <c r="E338" s="343">
        <v>10.3752</v>
      </c>
      <c r="F338" s="343">
        <v>1.4806999999999999</v>
      </c>
      <c r="G338" s="77">
        <f t="shared" si="5"/>
        <v>7.0069561693793476</v>
      </c>
      <c r="H338" s="47">
        <f>G338*VLOOKUP(B338,'Equation 3 FTE Conversion'!B$10:E$32,4,FALSE)</f>
        <v>6.482819674555075</v>
      </c>
    </row>
    <row r="339" spans="2:8" ht="15.5" x14ac:dyDescent="0.35">
      <c r="B339" s="96" t="s">
        <v>569</v>
      </c>
      <c r="C339" s="76">
        <v>562000</v>
      </c>
      <c r="D339" s="76" t="s">
        <v>475</v>
      </c>
      <c r="E339" s="343">
        <v>6.2477</v>
      </c>
      <c r="F339" s="343">
        <v>1.6347</v>
      </c>
      <c r="G339" s="77">
        <f t="shared" si="5"/>
        <v>3.8219245121429006</v>
      </c>
      <c r="H339" s="47">
        <f>G339*VLOOKUP(B339,'Equation 3 FTE Conversion'!B$10:E$32,4,FALSE)</f>
        <v>3.5360357369238336</v>
      </c>
    </row>
    <row r="340" spans="2:8" ht="15.5" x14ac:dyDescent="0.35">
      <c r="B340" s="81" t="s">
        <v>570</v>
      </c>
      <c r="C340" s="76">
        <v>611100</v>
      </c>
      <c r="D340" s="76" t="s">
        <v>476</v>
      </c>
      <c r="E340" s="343">
        <v>17.968499999999999</v>
      </c>
      <c r="F340" s="343">
        <v>1.0746</v>
      </c>
      <c r="G340" s="77">
        <f t="shared" si="5"/>
        <v>16.721105527638191</v>
      </c>
      <c r="H340" s="47">
        <f>G340*VLOOKUP(B340,'Equation 3 FTE Conversion'!B$10:E$32,4,FALSE)</f>
        <v>14.945294746289337</v>
      </c>
    </row>
    <row r="341" spans="2:8" ht="15.5" x14ac:dyDescent="0.35">
      <c r="B341" s="81" t="s">
        <v>570</v>
      </c>
      <c r="C341" s="76" t="s">
        <v>127</v>
      </c>
      <c r="D341" s="76" t="s">
        <v>477</v>
      </c>
      <c r="E341" s="343">
        <v>11.917899999999999</v>
      </c>
      <c r="F341" s="343">
        <v>1.1578999999999999</v>
      </c>
      <c r="G341" s="77">
        <f t="shared" si="5"/>
        <v>10.29268503324985</v>
      </c>
      <c r="H341" s="47">
        <f>G341*VLOOKUP(B341,'Equation 3 FTE Conversion'!B$10:E$32,4,FALSE)</f>
        <v>9.1995838013449536</v>
      </c>
    </row>
    <row r="342" spans="2:8" ht="15.5" x14ac:dyDescent="0.35">
      <c r="B342" s="81" t="s">
        <v>570</v>
      </c>
      <c r="C342" s="76" t="s">
        <v>478</v>
      </c>
      <c r="D342" s="76" t="s">
        <v>479</v>
      </c>
      <c r="E342" s="343">
        <v>19.9358</v>
      </c>
      <c r="F342" s="343">
        <v>1.1865000000000001</v>
      </c>
      <c r="G342" s="77">
        <f t="shared" si="5"/>
        <v>16.802191319005477</v>
      </c>
      <c r="H342" s="47">
        <f>G342*VLOOKUP(B342,'Equation 3 FTE Conversion'!B$10:E$32,4,FALSE)</f>
        <v>15.017769084168323</v>
      </c>
    </row>
    <row r="343" spans="2:8" ht="15.5" x14ac:dyDescent="0.35">
      <c r="B343" s="81" t="s">
        <v>571</v>
      </c>
      <c r="C343" s="76">
        <v>621100</v>
      </c>
      <c r="D343" s="76" t="s">
        <v>480</v>
      </c>
      <c r="E343" s="343">
        <v>8.5655000000000001</v>
      </c>
      <c r="F343" s="343">
        <v>1.3509</v>
      </c>
      <c r="G343" s="77">
        <f t="shared" si="5"/>
        <v>6.3405877563106081</v>
      </c>
      <c r="H343" s="47">
        <f>G343*VLOOKUP(B343,'Equation 3 FTE Conversion'!B$10:E$32,4,FALSE)</f>
        <v>5.772510266828359</v>
      </c>
    </row>
    <row r="344" spans="2:8" ht="15.5" x14ac:dyDescent="0.35">
      <c r="B344" s="81" t="s">
        <v>571</v>
      </c>
      <c r="C344" s="76">
        <v>621200</v>
      </c>
      <c r="D344" s="76" t="s">
        <v>481</v>
      </c>
      <c r="E344" s="343">
        <v>12.316800000000001</v>
      </c>
      <c r="F344" s="343">
        <v>1.2278</v>
      </c>
      <c r="G344" s="77">
        <f t="shared" si="5"/>
        <v>10.031601237986644</v>
      </c>
      <c r="H344" s="47">
        <f>G344*VLOOKUP(B344,'Equation 3 FTE Conversion'!B$10:E$32,4,FALSE)</f>
        <v>9.1328317444029157</v>
      </c>
    </row>
    <row r="345" spans="2:8" ht="15.5" x14ac:dyDescent="0.35">
      <c r="B345" s="81" t="s">
        <v>571</v>
      </c>
      <c r="C345" s="76">
        <v>621300</v>
      </c>
      <c r="D345" s="76" t="s">
        <v>482</v>
      </c>
      <c r="E345" s="343">
        <v>12.3573</v>
      </c>
      <c r="F345" s="343">
        <v>1.1654</v>
      </c>
      <c r="G345" s="77">
        <f t="shared" si="5"/>
        <v>10.603483782392312</v>
      </c>
      <c r="H345" s="47">
        <f>G345*VLOOKUP(B345,'Equation 3 FTE Conversion'!B$10:E$32,4,FALSE)</f>
        <v>9.6534771460403341</v>
      </c>
    </row>
    <row r="346" spans="2:8" ht="15.5" x14ac:dyDescent="0.35">
      <c r="B346" s="81" t="s">
        <v>571</v>
      </c>
      <c r="C346" s="76">
        <v>621400</v>
      </c>
      <c r="D346" s="76" t="s">
        <v>483</v>
      </c>
      <c r="E346" s="343">
        <v>6.4927000000000001</v>
      </c>
      <c r="F346" s="343">
        <v>1.9928999999999999</v>
      </c>
      <c r="G346" s="77">
        <f t="shared" si="5"/>
        <v>3.2579156003813541</v>
      </c>
      <c r="H346" s="47">
        <f>G346*VLOOKUP(B346,'Equation 3 FTE Conversion'!B$10:E$32,4,FALSE)</f>
        <v>2.9660264906741829</v>
      </c>
    </row>
    <row r="347" spans="2:8" ht="15.5" x14ac:dyDescent="0.35">
      <c r="B347" s="81" t="s">
        <v>571</v>
      </c>
      <c r="C347" s="76">
        <v>621500</v>
      </c>
      <c r="D347" s="76" t="s">
        <v>484</v>
      </c>
      <c r="E347" s="343">
        <v>7.6097999999999999</v>
      </c>
      <c r="F347" s="343">
        <v>1.3297000000000001</v>
      </c>
      <c r="G347" s="77">
        <f t="shared" si="5"/>
        <v>5.7229450251936518</v>
      </c>
      <c r="H347" s="47">
        <f>G347*VLOOKUP(B347,'Equation 3 FTE Conversion'!B$10:E$32,4,FALSE)</f>
        <v>5.2102045084929349</v>
      </c>
    </row>
    <row r="348" spans="2:8" ht="15.5" x14ac:dyDescent="0.35">
      <c r="B348" s="81" t="s">
        <v>571</v>
      </c>
      <c r="C348" s="76">
        <v>621600</v>
      </c>
      <c r="D348" s="76" t="s">
        <v>485</v>
      </c>
      <c r="E348" s="343">
        <v>17.6236</v>
      </c>
      <c r="F348" s="343">
        <v>1.1303000000000001</v>
      </c>
      <c r="G348" s="77">
        <f t="shared" si="5"/>
        <v>15.591966734495266</v>
      </c>
      <c r="H348" s="47">
        <f>G348*VLOOKUP(B348,'Equation 3 FTE Conversion'!B$10:E$32,4,FALSE)</f>
        <v>14.195022845530517</v>
      </c>
    </row>
    <row r="349" spans="2:8" ht="15.5" x14ac:dyDescent="0.35">
      <c r="B349" s="81" t="s">
        <v>571</v>
      </c>
      <c r="C349" s="76">
        <v>621900</v>
      </c>
      <c r="D349" s="76" t="s">
        <v>486</v>
      </c>
      <c r="E349" s="343">
        <v>11.084199999999999</v>
      </c>
      <c r="F349" s="343">
        <v>1.234</v>
      </c>
      <c r="G349" s="77">
        <f t="shared" si="5"/>
        <v>8.9823338735818474</v>
      </c>
      <c r="H349" s="47">
        <f>G349*VLOOKUP(B349,'Equation 3 FTE Conversion'!B$10:E$32,4,FALSE)</f>
        <v>8.1775722532545831</v>
      </c>
    </row>
    <row r="350" spans="2:8" ht="15.5" x14ac:dyDescent="0.35">
      <c r="B350" s="81" t="s">
        <v>571</v>
      </c>
      <c r="C350" s="76">
        <v>622000</v>
      </c>
      <c r="D350" s="76" t="s">
        <v>487</v>
      </c>
      <c r="E350" s="343">
        <v>8.5555000000000003</v>
      </c>
      <c r="F350" s="343">
        <v>1.5106999999999999</v>
      </c>
      <c r="G350" s="77">
        <f t="shared" si="5"/>
        <v>5.6632686833918058</v>
      </c>
      <c r="H350" s="47">
        <f>G350*VLOOKUP(B350,'Equation 3 FTE Conversion'!B$10:E$32,4,FALSE)</f>
        <v>5.1558747982235582</v>
      </c>
    </row>
    <row r="351" spans="2:8" ht="15.5" x14ac:dyDescent="0.35">
      <c r="B351" s="81" t="s">
        <v>571</v>
      </c>
      <c r="C351" s="76" t="s">
        <v>488</v>
      </c>
      <c r="D351" s="76" t="s">
        <v>489</v>
      </c>
      <c r="E351" s="343">
        <v>15.4817</v>
      </c>
      <c r="F351" s="343">
        <v>1.2346999999999999</v>
      </c>
      <c r="G351" s="77">
        <f t="shared" si="5"/>
        <v>12.538835344618127</v>
      </c>
      <c r="H351" s="47">
        <f>G351*VLOOKUP(B351,'Equation 3 FTE Conversion'!B$10:E$32,4,FALSE)</f>
        <v>11.415433165299245</v>
      </c>
    </row>
    <row r="352" spans="2:8" ht="15.5" x14ac:dyDescent="0.35">
      <c r="B352" s="81" t="s">
        <v>571</v>
      </c>
      <c r="C352" s="76" t="s">
        <v>490</v>
      </c>
      <c r="D352" s="76" t="s">
        <v>809</v>
      </c>
      <c r="E352" s="343">
        <v>15.1502</v>
      </c>
      <c r="F352" s="343">
        <v>1.1696</v>
      </c>
      <c r="G352" s="77">
        <f t="shared" si="5"/>
        <v>12.953317373461012</v>
      </c>
      <c r="H352" s="47">
        <f>G352*VLOOKUP(B352,'Equation 3 FTE Conversion'!B$10:E$32,4,FALSE)</f>
        <v>11.792780165114856</v>
      </c>
    </row>
    <row r="353" spans="2:8" ht="15.5" x14ac:dyDescent="0.35">
      <c r="B353" s="81" t="s">
        <v>571</v>
      </c>
      <c r="C353" s="76">
        <v>624100</v>
      </c>
      <c r="D353" s="76" t="s">
        <v>491</v>
      </c>
      <c r="E353" s="343">
        <v>24.388200000000001</v>
      </c>
      <c r="F353" s="343">
        <v>1.1188</v>
      </c>
      <c r="G353" s="77">
        <f t="shared" si="5"/>
        <v>21.798534143725419</v>
      </c>
      <c r="H353" s="47">
        <f>G353*VLOOKUP(B353,'Equation 3 FTE Conversion'!B$10:E$32,4,FALSE)</f>
        <v>19.84552016037097</v>
      </c>
    </row>
    <row r="354" spans="2:8" ht="15.5" x14ac:dyDescent="0.35">
      <c r="B354" s="81" t="s">
        <v>571</v>
      </c>
      <c r="C354" s="76">
        <v>624400</v>
      </c>
      <c r="D354" s="76" t="s">
        <v>493</v>
      </c>
      <c r="E354" s="343">
        <v>21.103400000000001</v>
      </c>
      <c r="F354" s="343">
        <v>1.1091</v>
      </c>
      <c r="G354" s="77">
        <f t="shared" si="5"/>
        <v>19.027499774592012</v>
      </c>
      <c r="H354" s="47">
        <f>G354*VLOOKUP(B354,'Equation 3 FTE Conversion'!B$10:E$32,4,FALSE)</f>
        <v>17.322753350679449</v>
      </c>
    </row>
    <row r="355" spans="2:8" ht="15.5" x14ac:dyDescent="0.35">
      <c r="B355" s="81" t="s">
        <v>571</v>
      </c>
      <c r="C355" s="76" t="s">
        <v>120</v>
      </c>
      <c r="D355" s="76" t="s">
        <v>492</v>
      </c>
      <c r="E355" s="343">
        <v>12.7179</v>
      </c>
      <c r="F355" s="343">
        <v>1.3016000000000001</v>
      </c>
      <c r="G355" s="77">
        <f t="shared" si="5"/>
        <v>9.7709741856177015</v>
      </c>
      <c r="H355" s="47">
        <f>G355*VLOOKUP(B355,'Equation 3 FTE Conversion'!B$10:E$32,4,FALSE)</f>
        <v>8.8955552657175474</v>
      </c>
    </row>
    <row r="356" spans="2:8" ht="15.5" x14ac:dyDescent="0.35">
      <c r="B356" s="81" t="s">
        <v>572</v>
      </c>
      <c r="C356" s="76">
        <v>711100</v>
      </c>
      <c r="D356" s="76" t="s">
        <v>494</v>
      </c>
      <c r="E356" s="343">
        <v>22.241399999999999</v>
      </c>
      <c r="F356" s="343">
        <v>1.1751</v>
      </c>
      <c r="G356" s="77">
        <f t="shared" si="5"/>
        <v>18.927240234873626</v>
      </c>
      <c r="H356" s="47">
        <f>G356*VLOOKUP(B356,'Equation 3 FTE Conversion'!B$10:E$32,4,FALSE)</f>
        <v>15.628207684814583</v>
      </c>
    </row>
    <row r="357" spans="2:8" ht="15.5" x14ac:dyDescent="0.35">
      <c r="B357" s="81" t="s">
        <v>572</v>
      </c>
      <c r="C357" s="76">
        <v>711200</v>
      </c>
      <c r="D357" s="76" t="s">
        <v>495</v>
      </c>
      <c r="E357" s="343">
        <v>11.7874</v>
      </c>
      <c r="F357" s="343">
        <v>1.3852</v>
      </c>
      <c r="G357" s="77">
        <f t="shared" si="5"/>
        <v>8.509529309846954</v>
      </c>
      <c r="H357" s="47">
        <f>G357*VLOOKUP(B357,'Equation 3 FTE Conversion'!B$10:E$32,4,FALSE)</f>
        <v>7.0263117973888312</v>
      </c>
    </row>
    <row r="358" spans="2:8" ht="15.5" x14ac:dyDescent="0.35">
      <c r="B358" s="81" t="s">
        <v>572</v>
      </c>
      <c r="C358" s="76">
        <v>711500</v>
      </c>
      <c r="D358" s="76" t="s">
        <v>498</v>
      </c>
      <c r="E358" s="343">
        <v>9.8986999999999998</v>
      </c>
      <c r="F358" s="343">
        <v>1.1835</v>
      </c>
      <c r="G358" s="77">
        <f t="shared" si="5"/>
        <v>8.3639205745669631</v>
      </c>
      <c r="H358" s="47">
        <f>G358*VLOOKUP(B358,'Equation 3 FTE Conversion'!B$10:E$32,4,FALSE)</f>
        <v>6.9060827768110684</v>
      </c>
    </row>
    <row r="359" spans="2:8" ht="15.5" x14ac:dyDescent="0.35">
      <c r="B359" s="81" t="s">
        <v>572</v>
      </c>
      <c r="C359" s="76" t="s">
        <v>496</v>
      </c>
      <c r="D359" s="76" t="s">
        <v>497</v>
      </c>
      <c r="E359" s="343">
        <v>19.642399999999999</v>
      </c>
      <c r="F359" s="343">
        <v>1.2692000000000001</v>
      </c>
      <c r="G359" s="77">
        <f t="shared" si="5"/>
        <v>15.4762054837693</v>
      </c>
      <c r="H359" s="47">
        <f>G359*VLOOKUP(B359,'Equation 3 FTE Conversion'!B$10:E$32,4,FALSE)</f>
        <v>12.77869094869804</v>
      </c>
    </row>
    <row r="360" spans="2:8" ht="15.5" x14ac:dyDescent="0.35">
      <c r="B360" s="81" t="s">
        <v>572</v>
      </c>
      <c r="C360" s="76">
        <v>712000</v>
      </c>
      <c r="D360" s="76" t="s">
        <v>499</v>
      </c>
      <c r="E360" s="343">
        <v>10.334099999999999</v>
      </c>
      <c r="F360" s="343">
        <v>1.3384</v>
      </c>
      <c r="G360" s="77">
        <f t="shared" si="5"/>
        <v>7.7212343096234299</v>
      </c>
      <c r="H360" s="47">
        <f>G360*VLOOKUP(B360,'Equation 3 FTE Conversion'!B$10:E$32,4,FALSE)</f>
        <v>6.3754172228224268</v>
      </c>
    </row>
    <row r="361" spans="2:8" ht="15.5" x14ac:dyDescent="0.35">
      <c r="B361" s="81" t="s">
        <v>572</v>
      </c>
      <c r="C361" s="76">
        <v>713100</v>
      </c>
      <c r="D361" s="76" t="s">
        <v>500</v>
      </c>
      <c r="E361" s="343">
        <v>12.2545</v>
      </c>
      <c r="F361" s="343">
        <v>1.1606000000000001</v>
      </c>
      <c r="G361" s="77">
        <f t="shared" si="5"/>
        <v>10.558762708943648</v>
      </c>
      <c r="H361" s="47">
        <f>G361*VLOOKUP(B361,'Equation 3 FTE Conversion'!B$10:E$32,4,FALSE)</f>
        <v>8.7183622367726841</v>
      </c>
    </row>
    <row r="362" spans="2:8" ht="15.5" x14ac:dyDescent="0.35">
      <c r="B362" s="81" t="s">
        <v>572</v>
      </c>
      <c r="C362" s="76">
        <v>713200</v>
      </c>
      <c r="D362" s="76" t="s">
        <v>501</v>
      </c>
      <c r="E362" s="343">
        <v>7.2896999999999998</v>
      </c>
      <c r="F362" s="343">
        <v>1.4811000000000001</v>
      </c>
      <c r="G362" s="77">
        <f t="shared" si="5"/>
        <v>4.9218148673283366</v>
      </c>
      <c r="H362" s="47">
        <f>G362*VLOOKUP(B362,'Equation 3 FTE Conversion'!B$10:E$32,4,FALSE)</f>
        <v>4.0639387453375848</v>
      </c>
    </row>
    <row r="363" spans="2:8" ht="15.5" x14ac:dyDescent="0.35">
      <c r="B363" s="81" t="s">
        <v>572</v>
      </c>
      <c r="C363" s="76">
        <v>713900</v>
      </c>
      <c r="D363" s="76" t="s">
        <v>502</v>
      </c>
      <c r="E363" s="343">
        <v>15.102600000000001</v>
      </c>
      <c r="F363" s="343">
        <v>1.2136</v>
      </c>
      <c r="G363" s="77">
        <f t="shared" si="5"/>
        <v>12.444462755438366</v>
      </c>
      <c r="H363" s="47">
        <f>G363*VLOOKUP(B363,'Equation 3 FTE Conversion'!B$10:E$32,4,FALSE)</f>
        <v>10.275383312860946</v>
      </c>
    </row>
    <row r="364" spans="2:8" ht="15.5" x14ac:dyDescent="0.35">
      <c r="B364" s="81" t="s">
        <v>503</v>
      </c>
      <c r="C364" s="76">
        <v>721000</v>
      </c>
      <c r="D364" s="76" t="s">
        <v>503</v>
      </c>
      <c r="E364" s="343">
        <v>9.3263999999999996</v>
      </c>
      <c r="F364" s="343">
        <v>1.3632</v>
      </c>
      <c r="G364" s="77">
        <f t="shared" si="5"/>
        <v>6.841549295774648</v>
      </c>
      <c r="H364" s="47">
        <f>G364*VLOOKUP(B364,'Equation 3 FTE Conversion'!B$10:E$32,4,FALSE)</f>
        <v>6.2647907795610873</v>
      </c>
    </row>
    <row r="365" spans="2:8" ht="15.5" x14ac:dyDescent="0.35">
      <c r="B365" s="81" t="s">
        <v>573</v>
      </c>
      <c r="C365" s="76">
        <v>722110</v>
      </c>
      <c r="D365" s="76" t="s">
        <v>504</v>
      </c>
      <c r="E365" s="343">
        <v>15.8193</v>
      </c>
      <c r="F365" s="343">
        <v>1.1676</v>
      </c>
      <c r="G365" s="77">
        <f t="shared" si="5"/>
        <v>13.548561151079138</v>
      </c>
      <c r="H365" s="47">
        <f>G365*VLOOKUP(B365,'Equation 3 FTE Conversion'!B$10:E$32,4,FALSE)</f>
        <v>10.897340010930236</v>
      </c>
    </row>
    <row r="366" spans="2:8" ht="15.5" x14ac:dyDescent="0.35">
      <c r="B366" s="81" t="s">
        <v>573</v>
      </c>
      <c r="C366" s="76">
        <v>722211</v>
      </c>
      <c r="D366" s="76" t="s">
        <v>505</v>
      </c>
      <c r="E366" s="343">
        <v>13.8483</v>
      </c>
      <c r="F366" s="343">
        <v>1.2833000000000001</v>
      </c>
      <c r="G366" s="77">
        <f t="shared" si="5"/>
        <v>10.791163406841735</v>
      </c>
      <c r="H366" s="47">
        <f>G366*VLOOKUP(B366,'Equation 3 FTE Conversion'!B$10:E$32,4,FALSE)</f>
        <v>8.6795177322941246</v>
      </c>
    </row>
    <row r="367" spans="2:8" ht="15.5" x14ac:dyDescent="0.35">
      <c r="B367" s="81" t="s">
        <v>573</v>
      </c>
      <c r="C367" s="76" t="s">
        <v>506</v>
      </c>
      <c r="D367" s="76" t="s">
        <v>507</v>
      </c>
      <c r="E367" s="343">
        <v>19.88</v>
      </c>
      <c r="F367" s="343">
        <v>1.1261000000000001</v>
      </c>
      <c r="G367" s="77">
        <f t="shared" si="5"/>
        <v>17.653849569310005</v>
      </c>
      <c r="H367" s="47">
        <f>G367*VLOOKUP(B367,'Equation 3 FTE Conversion'!B$10:E$32,4,FALSE)</f>
        <v>14.199293866955195</v>
      </c>
    </row>
    <row r="368" spans="2:8" ht="15.5" x14ac:dyDescent="0.35">
      <c r="B368" s="81" t="s">
        <v>574</v>
      </c>
      <c r="C368" s="76">
        <v>811100</v>
      </c>
      <c r="D368" s="76" t="s">
        <v>508</v>
      </c>
      <c r="E368" s="343">
        <v>11.002800000000001</v>
      </c>
      <c r="F368" s="343">
        <v>1.1431</v>
      </c>
      <c r="G368" s="77">
        <f t="shared" si="5"/>
        <v>9.6254046015221775</v>
      </c>
      <c r="H368" s="47">
        <f>G368*VLOOKUP(B368,'Equation 3 FTE Conversion'!B$10:E$32,4,FALSE)</f>
        <v>8.2505333256943363</v>
      </c>
    </row>
    <row r="369" spans="2:8" ht="15.5" x14ac:dyDescent="0.35">
      <c r="B369" s="81" t="s">
        <v>574</v>
      </c>
      <c r="C369" s="76">
        <v>811200</v>
      </c>
      <c r="D369" s="76" t="s">
        <v>509</v>
      </c>
      <c r="E369" s="343">
        <v>8.2041000000000004</v>
      </c>
      <c r="F369" s="343">
        <v>1.232</v>
      </c>
      <c r="G369" s="77">
        <f t="shared" si="5"/>
        <v>6.6591720779220784</v>
      </c>
      <c r="H369" s="47">
        <f>G369*VLOOKUP(B369,'Equation 3 FTE Conversion'!B$10:E$32,4,FALSE)</f>
        <v>5.707990824795119</v>
      </c>
    </row>
    <row r="370" spans="2:8" ht="15.5" x14ac:dyDescent="0.35">
      <c r="B370" s="81" t="s">
        <v>574</v>
      </c>
      <c r="C370" s="76">
        <v>811300</v>
      </c>
      <c r="D370" s="76" t="s">
        <v>510</v>
      </c>
      <c r="E370" s="343">
        <v>7.6375000000000002</v>
      </c>
      <c r="F370" s="343">
        <v>1.2585999999999999</v>
      </c>
      <c r="G370" s="77">
        <f t="shared" si="5"/>
        <v>6.0682504369934849</v>
      </c>
      <c r="H370" s="47">
        <f>G370*VLOOKUP(B370,'Equation 3 FTE Conversion'!B$10:E$32,4,FALSE)</f>
        <v>5.2014751100599339</v>
      </c>
    </row>
    <row r="371" spans="2:8" ht="15.5" x14ac:dyDescent="0.35">
      <c r="B371" s="81" t="s">
        <v>574</v>
      </c>
      <c r="C371" s="76">
        <v>811400</v>
      </c>
      <c r="D371" s="76" t="s">
        <v>511</v>
      </c>
      <c r="E371" s="343">
        <v>9.1041000000000007</v>
      </c>
      <c r="F371" s="343">
        <v>1.0887</v>
      </c>
      <c r="G371" s="77">
        <f t="shared" si="5"/>
        <v>8.3623587765224592</v>
      </c>
      <c r="H371" s="47">
        <f>G371*VLOOKUP(B371,'Equation 3 FTE Conversion'!B$10:E$32,4,FALSE)</f>
        <v>7.1678981428167967</v>
      </c>
    </row>
    <row r="372" spans="2:8" ht="15.5" x14ac:dyDescent="0.35">
      <c r="B372" s="81" t="s">
        <v>574</v>
      </c>
      <c r="C372" s="76">
        <v>812100</v>
      </c>
      <c r="D372" s="76" t="s">
        <v>512</v>
      </c>
      <c r="E372" s="343">
        <v>27.571200000000001</v>
      </c>
      <c r="F372" s="343">
        <v>1.0762</v>
      </c>
      <c r="G372" s="77">
        <f t="shared" si="5"/>
        <v>25.619029920089204</v>
      </c>
      <c r="H372" s="47">
        <f>G372*VLOOKUP(B372,'Equation 3 FTE Conversion'!B$10:E$32,4,FALSE)</f>
        <v>21.959664957276679</v>
      </c>
    </row>
    <row r="373" spans="2:8" ht="15.5" x14ac:dyDescent="0.35">
      <c r="B373" s="81" t="s">
        <v>574</v>
      </c>
      <c r="C373" s="76">
        <v>812200</v>
      </c>
      <c r="D373" s="76" t="s">
        <v>513</v>
      </c>
      <c r="E373" s="355">
        <v>11.5619</v>
      </c>
      <c r="F373" s="355">
        <v>1.036</v>
      </c>
      <c r="G373" s="356">
        <f t="shared" si="5"/>
        <v>11.160135135135134</v>
      </c>
      <c r="H373" s="357">
        <f>G373*VLOOKUP(B373,'Equation 3 FTE Conversion'!B$10:E$32,4,FALSE)</f>
        <v>9.5660463807540577</v>
      </c>
    </row>
    <row r="374" spans="2:8" ht="15.5" x14ac:dyDescent="0.35">
      <c r="B374" s="81" t="s">
        <v>574</v>
      </c>
      <c r="C374" s="76">
        <v>812300</v>
      </c>
      <c r="D374" s="76" t="s">
        <v>514</v>
      </c>
      <c r="E374" s="355">
        <v>15.655099999999999</v>
      </c>
      <c r="F374" s="355">
        <v>1.1498999999999999</v>
      </c>
      <c r="G374" s="356">
        <f t="shared" si="5"/>
        <v>13.614314288198974</v>
      </c>
      <c r="H374" s="357">
        <f>G374*VLOOKUP(B374,'Equation 3 FTE Conversion'!B$10:E$32,4,FALSE)</f>
        <v>11.669676069876468</v>
      </c>
    </row>
    <row r="375" spans="2:8" ht="15.5" x14ac:dyDescent="0.35">
      <c r="B375" s="81" t="s">
        <v>574</v>
      </c>
      <c r="C375" s="352">
        <v>812900</v>
      </c>
      <c r="D375" s="76" t="s">
        <v>515</v>
      </c>
      <c r="E375" s="355">
        <v>20.318899999999999</v>
      </c>
      <c r="F375" s="355">
        <v>1.1223000000000001</v>
      </c>
      <c r="G375" s="356">
        <f t="shared" si="5"/>
        <v>18.104695714158424</v>
      </c>
      <c r="H375" s="357">
        <f>G375*VLOOKUP(B375,'Equation 3 FTE Conversion'!B$10:E$32,4,FALSE)</f>
        <v>15.518661451134982</v>
      </c>
    </row>
    <row r="376" spans="2:8" ht="15.5" x14ac:dyDescent="0.35">
      <c r="B376" s="81" t="s">
        <v>574</v>
      </c>
      <c r="C376" s="352">
        <v>813100</v>
      </c>
      <c r="D376" s="76" t="s">
        <v>516</v>
      </c>
      <c r="E376" s="355">
        <v>8.4345999999999997</v>
      </c>
      <c r="F376" s="355">
        <v>2.4525000000000001</v>
      </c>
      <c r="G376" s="356">
        <f t="shared" ref="G376:G378" si="6">E376/F376</f>
        <v>3.4391845056065238</v>
      </c>
      <c r="H376" s="357">
        <f>G376*VLOOKUP(B376,'Equation 3 FTE Conversion'!B$10:E$32,4,FALSE)</f>
        <v>2.9479390790731994</v>
      </c>
    </row>
    <row r="377" spans="2:8" ht="15.5" x14ac:dyDescent="0.35">
      <c r="B377" s="81" t="s">
        <v>574</v>
      </c>
      <c r="C377" s="352" t="s">
        <v>116</v>
      </c>
      <c r="D377" s="76" t="s">
        <v>517</v>
      </c>
      <c r="E377" s="355">
        <v>10.426600000000001</v>
      </c>
      <c r="F377" s="355">
        <v>1.3189</v>
      </c>
      <c r="G377" s="356">
        <f t="shared" si="6"/>
        <v>7.9055273333838816</v>
      </c>
      <c r="H377" s="357">
        <f>G377*VLOOKUP(B377,'Equation 3 FTE Conversion'!B$10:E$32,4,FALSE)</f>
        <v>6.7763194817760111</v>
      </c>
    </row>
    <row r="378" spans="2:8" ht="15.5" x14ac:dyDescent="0.35">
      <c r="B378" s="81" t="s">
        <v>574</v>
      </c>
      <c r="C378" s="353" t="s">
        <v>518</v>
      </c>
      <c r="D378" s="341" t="s">
        <v>519</v>
      </c>
      <c r="E378" s="358">
        <v>13.2606</v>
      </c>
      <c r="F378" s="358">
        <v>1.2601</v>
      </c>
      <c r="G378" s="359">
        <f t="shared" si="6"/>
        <v>10.523450519800017</v>
      </c>
      <c r="H378" s="360">
        <f>G378*VLOOKUP(B378,'Equation 3 FTE Conversion'!B$10:E$32,4,FALSE)</f>
        <v>9.0203043725741061</v>
      </c>
    </row>
    <row r="379" spans="2:8" ht="16" thickBot="1" x14ac:dyDescent="0.4">
      <c r="B379" s="365" t="s">
        <v>524</v>
      </c>
      <c r="C379" s="354" t="s">
        <v>523</v>
      </c>
      <c r="D379" s="351" t="s">
        <v>524</v>
      </c>
      <c r="E379" s="362">
        <v>0</v>
      </c>
      <c r="F379" s="362">
        <v>0</v>
      </c>
      <c r="G379" s="351">
        <v>0</v>
      </c>
      <c r="H379" s="363">
        <v>0</v>
      </c>
    </row>
    <row r="380" spans="2:8" ht="15.5" x14ac:dyDescent="0.35">
      <c r="E380" s="364"/>
      <c r="F380" s="364"/>
      <c r="G380" s="364"/>
      <c r="H380" s="364"/>
    </row>
    <row r="381" spans="2:8" ht="16" x14ac:dyDescent="0.3">
      <c r="B381" s="9" t="s">
        <v>856</v>
      </c>
    </row>
  </sheetData>
  <sheetProtection algorithmName="SHA-512" hashValue="CcON6yh/PF6YxHW23FQMRxJN5PR6yHxrdMTsME/Bj1Y9/VTF7bV2Ox2XsxX6kVU7WM9zltJWb/OaMD9C1wVlvQ==" saltValue="exlpUHEMQLK529b00nSPNA=="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11"/>
  <sheetViews>
    <sheetView showGridLines="0" zoomScaleNormal="100" zoomScalePageLayoutView="64" workbookViewId="0"/>
  </sheetViews>
  <sheetFormatPr defaultColWidth="9.1796875" defaultRowHeight="14" x14ac:dyDescent="0.3"/>
  <cols>
    <col min="1" max="1" width="3.7265625" style="9" customWidth="1"/>
    <col min="2" max="2" width="51.453125" style="9" customWidth="1"/>
    <col min="3" max="369" width="16.7265625" style="9" customWidth="1"/>
    <col min="370" max="370" width="14.7265625" style="9" customWidth="1"/>
    <col min="371" max="371" width="22.54296875" style="9" customWidth="1"/>
    <col min="372" max="372" width="15.7265625" style="9" customWidth="1"/>
    <col min="373" max="373" width="20.1796875" style="9" customWidth="1"/>
    <col min="374" max="374" width="15.726562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C8" s="66"/>
      <c r="D8" s="66"/>
      <c r="E8" s="66"/>
      <c r="F8" s="13"/>
    </row>
    <row r="9" spans="1:374" s="14" customFormat="1" ht="15.5" x14ac:dyDescent="0.35">
      <c r="B9" s="15"/>
      <c r="C9" s="369" t="s">
        <v>133</v>
      </c>
      <c r="D9" s="369">
        <v>111200</v>
      </c>
      <c r="E9" s="369">
        <v>111300</v>
      </c>
      <c r="F9" s="369">
        <v>111400</v>
      </c>
      <c r="G9" s="369">
        <v>111900</v>
      </c>
      <c r="H9" s="369">
        <v>112120</v>
      </c>
      <c r="I9" s="369" t="s">
        <v>139</v>
      </c>
      <c r="J9" s="369">
        <v>112300</v>
      </c>
      <c r="K9" s="369" t="s">
        <v>142</v>
      </c>
      <c r="L9" s="369">
        <v>113000</v>
      </c>
      <c r="M9" s="369">
        <v>114000</v>
      </c>
      <c r="N9" s="369">
        <v>115000</v>
      </c>
      <c r="O9" s="369">
        <v>211000</v>
      </c>
      <c r="P9" s="369">
        <v>212100</v>
      </c>
      <c r="Q9" s="369">
        <v>212230</v>
      </c>
      <c r="R9" s="369" t="s">
        <v>150</v>
      </c>
      <c r="S9" s="369">
        <v>212310</v>
      </c>
      <c r="T9" s="369" t="s">
        <v>154</v>
      </c>
      <c r="U9" s="369">
        <v>213111</v>
      </c>
      <c r="V9" s="369" t="s">
        <v>157</v>
      </c>
      <c r="W9" s="369" t="s">
        <v>159</v>
      </c>
      <c r="X9" s="369">
        <v>221200</v>
      </c>
      <c r="Y9" s="369">
        <v>221300</v>
      </c>
      <c r="Z9" s="370">
        <v>2332</v>
      </c>
      <c r="AA9" s="369" t="s">
        <v>163</v>
      </c>
      <c r="AB9" s="369" t="s">
        <v>123</v>
      </c>
      <c r="AC9" s="369" t="s">
        <v>784</v>
      </c>
      <c r="AD9" s="369">
        <v>321100</v>
      </c>
      <c r="AE9" s="369">
        <v>321200</v>
      </c>
      <c r="AF9" s="369">
        <v>321910</v>
      </c>
      <c r="AG9" s="369" t="s">
        <v>118</v>
      </c>
      <c r="AH9" s="369">
        <v>327100</v>
      </c>
      <c r="AI9" s="369">
        <v>327200</v>
      </c>
      <c r="AJ9" s="369">
        <v>327310</v>
      </c>
      <c r="AK9" s="369">
        <v>327320</v>
      </c>
      <c r="AL9" s="369">
        <v>327330</v>
      </c>
      <c r="AM9" s="369">
        <v>327390</v>
      </c>
      <c r="AN9" s="369">
        <v>327400</v>
      </c>
      <c r="AO9" s="369">
        <v>327910</v>
      </c>
      <c r="AP9" s="369">
        <v>327991</v>
      </c>
      <c r="AQ9" s="369">
        <v>327992</v>
      </c>
      <c r="AR9" s="369">
        <v>327993</v>
      </c>
      <c r="AS9" s="369">
        <v>327999</v>
      </c>
      <c r="AT9" s="369">
        <v>331110</v>
      </c>
      <c r="AU9" s="369">
        <v>331200</v>
      </c>
      <c r="AV9" s="369">
        <v>331314</v>
      </c>
      <c r="AW9" s="369">
        <v>331313</v>
      </c>
      <c r="AX9" s="369" t="s">
        <v>187</v>
      </c>
      <c r="AY9" s="369">
        <v>331410</v>
      </c>
      <c r="AZ9" s="369">
        <v>331420</v>
      </c>
      <c r="BA9" s="369">
        <v>331490</v>
      </c>
      <c r="BB9" s="369">
        <v>331510</v>
      </c>
      <c r="BC9" s="369">
        <v>331520</v>
      </c>
      <c r="BD9" s="369">
        <v>332114</v>
      </c>
      <c r="BE9" s="369" t="s">
        <v>193</v>
      </c>
      <c r="BF9" s="369">
        <v>332119</v>
      </c>
      <c r="BG9" s="369">
        <v>332200</v>
      </c>
      <c r="BH9" s="369">
        <v>332310</v>
      </c>
      <c r="BI9" s="369">
        <v>332320</v>
      </c>
      <c r="BJ9" s="369">
        <v>332410</v>
      </c>
      <c r="BK9" s="369">
        <v>332420</v>
      </c>
      <c r="BL9" s="369">
        <v>332430</v>
      </c>
      <c r="BM9" s="369">
        <v>332500</v>
      </c>
      <c r="BN9" s="369">
        <v>332600</v>
      </c>
      <c r="BO9" s="369">
        <v>332710</v>
      </c>
      <c r="BP9" s="369">
        <v>332720</v>
      </c>
      <c r="BQ9" s="369">
        <v>332800</v>
      </c>
      <c r="BR9" s="369">
        <v>332913</v>
      </c>
      <c r="BS9" s="369" t="s">
        <v>129</v>
      </c>
      <c r="BT9" s="369">
        <v>332991</v>
      </c>
      <c r="BU9" s="369">
        <v>332996</v>
      </c>
      <c r="BV9" s="369" t="s">
        <v>209</v>
      </c>
      <c r="BW9" s="369">
        <v>332999</v>
      </c>
      <c r="BX9" s="369">
        <v>333111</v>
      </c>
      <c r="BY9" s="369">
        <v>333112</v>
      </c>
      <c r="BZ9" s="369">
        <v>333120</v>
      </c>
      <c r="CA9" s="369">
        <v>333130</v>
      </c>
      <c r="CB9" s="369">
        <v>333242</v>
      </c>
      <c r="CC9" s="369" t="s">
        <v>785</v>
      </c>
      <c r="CD9" s="369">
        <v>333314</v>
      </c>
      <c r="CE9" s="369">
        <v>333316</v>
      </c>
      <c r="CF9" s="369">
        <v>333318</v>
      </c>
      <c r="CG9" s="369">
        <v>333414</v>
      </c>
      <c r="CH9" s="369">
        <v>333415</v>
      </c>
      <c r="CI9" s="369">
        <v>333413</v>
      </c>
      <c r="CJ9" s="369">
        <v>333511</v>
      </c>
      <c r="CK9" s="369">
        <v>333514</v>
      </c>
      <c r="CL9" s="369">
        <v>333517</v>
      </c>
      <c r="CM9" s="369" t="s">
        <v>224</v>
      </c>
      <c r="CN9" s="369">
        <v>333611</v>
      </c>
      <c r="CO9" s="369">
        <v>333612</v>
      </c>
      <c r="CP9" s="369">
        <v>333613</v>
      </c>
      <c r="CQ9" s="369">
        <v>333618</v>
      </c>
      <c r="CR9" s="369">
        <v>333912</v>
      </c>
      <c r="CS9" s="369" t="s">
        <v>119</v>
      </c>
      <c r="CT9" s="369">
        <v>333920</v>
      </c>
      <c r="CU9" s="369">
        <v>333991</v>
      </c>
      <c r="CV9" s="369">
        <v>333993</v>
      </c>
      <c r="CW9" s="369">
        <v>333994</v>
      </c>
      <c r="CX9" s="369" t="s">
        <v>234</v>
      </c>
      <c r="CY9" s="369" t="s">
        <v>238</v>
      </c>
      <c r="CZ9" s="369">
        <v>334111</v>
      </c>
      <c r="DA9" s="369">
        <v>334112</v>
      </c>
      <c r="DB9" s="369">
        <v>334118</v>
      </c>
      <c r="DC9" s="369">
        <v>334210</v>
      </c>
      <c r="DD9" s="369">
        <v>334220</v>
      </c>
      <c r="DE9" s="369">
        <v>334290</v>
      </c>
      <c r="DF9" s="369">
        <v>334413</v>
      </c>
      <c r="DG9" s="369">
        <v>334418</v>
      </c>
      <c r="DH9" s="369" t="s">
        <v>247</v>
      </c>
      <c r="DI9" s="369">
        <v>334510</v>
      </c>
      <c r="DJ9" s="369">
        <v>334511</v>
      </c>
      <c r="DK9" s="369">
        <v>334512</v>
      </c>
      <c r="DL9" s="369">
        <v>334513</v>
      </c>
      <c r="DM9" s="369">
        <v>334514</v>
      </c>
      <c r="DN9" s="369">
        <v>334515</v>
      </c>
      <c r="DO9" s="369">
        <v>334516</v>
      </c>
      <c r="DP9" s="369">
        <v>334517</v>
      </c>
      <c r="DQ9" s="369" t="s">
        <v>124</v>
      </c>
      <c r="DR9" s="369">
        <v>334300</v>
      </c>
      <c r="DS9" s="369">
        <v>334610</v>
      </c>
      <c r="DT9" s="369">
        <v>335110</v>
      </c>
      <c r="DU9" s="369">
        <v>335120</v>
      </c>
      <c r="DV9" s="369">
        <v>335210</v>
      </c>
      <c r="DW9" s="369">
        <v>335220</v>
      </c>
      <c r="DX9" s="369">
        <v>335311</v>
      </c>
      <c r="DY9" s="369">
        <v>335312</v>
      </c>
      <c r="DZ9" s="369">
        <v>335313</v>
      </c>
      <c r="EA9" s="369">
        <v>335314</v>
      </c>
      <c r="EB9" s="369">
        <v>335911</v>
      </c>
      <c r="EC9" s="369">
        <v>335912</v>
      </c>
      <c r="ED9" s="369">
        <v>335920</v>
      </c>
      <c r="EE9" s="369">
        <v>335930</v>
      </c>
      <c r="EF9" s="369">
        <v>335991</v>
      </c>
      <c r="EG9" s="369">
        <v>335999</v>
      </c>
      <c r="EH9" s="369">
        <v>336111</v>
      </c>
      <c r="EI9" s="369">
        <v>336112</v>
      </c>
      <c r="EJ9" s="369">
        <v>336120</v>
      </c>
      <c r="EK9" s="369">
        <v>336211</v>
      </c>
      <c r="EL9" s="369">
        <v>336212</v>
      </c>
      <c r="EM9" s="369">
        <v>336213</v>
      </c>
      <c r="EN9" s="369">
        <v>336214</v>
      </c>
      <c r="EO9" s="369">
        <v>336310</v>
      </c>
      <c r="EP9" s="369">
        <v>336320</v>
      </c>
      <c r="EQ9" s="369">
        <v>336350</v>
      </c>
      <c r="ER9" s="369">
        <v>336360</v>
      </c>
      <c r="ES9" s="369">
        <v>336370</v>
      </c>
      <c r="ET9" s="369">
        <v>336390</v>
      </c>
      <c r="EU9" s="369" t="s">
        <v>283</v>
      </c>
      <c r="EV9" s="369">
        <v>336411</v>
      </c>
      <c r="EW9" s="369">
        <v>336412</v>
      </c>
      <c r="EX9" s="369">
        <v>336413</v>
      </c>
      <c r="EY9" s="369">
        <v>336414</v>
      </c>
      <c r="EZ9" s="369" t="s">
        <v>293</v>
      </c>
      <c r="FA9" s="369">
        <v>336500</v>
      </c>
      <c r="FB9" s="369">
        <v>336611</v>
      </c>
      <c r="FC9" s="369">
        <v>336612</v>
      </c>
      <c r="FD9" s="369">
        <v>336991</v>
      </c>
      <c r="FE9" s="369">
        <v>336992</v>
      </c>
      <c r="FF9" s="369">
        <v>336999</v>
      </c>
      <c r="FG9" s="369">
        <v>337110</v>
      </c>
      <c r="FH9" s="369">
        <v>337121</v>
      </c>
      <c r="FI9" s="369">
        <v>337122</v>
      </c>
      <c r="FJ9" s="369">
        <v>337127</v>
      </c>
      <c r="FK9" s="369" t="s">
        <v>786</v>
      </c>
      <c r="FL9" s="369">
        <v>337215</v>
      </c>
      <c r="FM9" s="369" t="s">
        <v>306</v>
      </c>
      <c r="FN9" s="369">
        <v>337900</v>
      </c>
      <c r="FO9" s="369">
        <v>339112</v>
      </c>
      <c r="FP9" s="369">
        <v>339113</v>
      </c>
      <c r="FQ9" s="369">
        <v>339114</v>
      </c>
      <c r="FR9" s="369">
        <v>339115</v>
      </c>
      <c r="FS9" s="369">
        <v>339116</v>
      </c>
      <c r="FT9" s="369">
        <v>339910</v>
      </c>
      <c r="FU9" s="369">
        <v>339920</v>
      </c>
      <c r="FV9" s="369">
        <v>339930</v>
      </c>
      <c r="FW9" s="369">
        <v>339940</v>
      </c>
      <c r="FX9" s="369">
        <v>339950</v>
      </c>
      <c r="FY9" s="369">
        <v>339990</v>
      </c>
      <c r="FZ9" s="369">
        <v>311111</v>
      </c>
      <c r="GA9" s="369">
        <v>311119</v>
      </c>
      <c r="GB9" s="369">
        <v>311210</v>
      </c>
      <c r="GC9" s="369">
        <v>311221</v>
      </c>
      <c r="GD9" s="369">
        <v>311225</v>
      </c>
      <c r="GE9" s="369">
        <v>311224</v>
      </c>
      <c r="GF9" s="369">
        <v>311230</v>
      </c>
      <c r="GG9" s="369">
        <v>311300</v>
      </c>
      <c r="GH9" s="369">
        <v>311410</v>
      </c>
      <c r="GI9" s="369">
        <v>311420</v>
      </c>
      <c r="GJ9" s="369">
        <v>311513</v>
      </c>
      <c r="GK9" s="369">
        <v>311514</v>
      </c>
      <c r="GL9" s="369" t="s">
        <v>331</v>
      </c>
      <c r="GM9" s="369">
        <v>311520</v>
      </c>
      <c r="GN9" s="369">
        <v>311615</v>
      </c>
      <c r="GO9" s="369" t="s">
        <v>336</v>
      </c>
      <c r="GP9" s="369">
        <v>311700</v>
      </c>
      <c r="GQ9" s="369">
        <v>311810</v>
      </c>
      <c r="GR9" s="369" t="s">
        <v>341</v>
      </c>
      <c r="GS9" s="369">
        <v>311910</v>
      </c>
      <c r="GT9" s="369">
        <v>311920</v>
      </c>
      <c r="GU9" s="369">
        <v>311930</v>
      </c>
      <c r="GV9" s="369">
        <v>311940</v>
      </c>
      <c r="GW9" s="369">
        <v>311990</v>
      </c>
      <c r="GX9" s="369">
        <v>312110</v>
      </c>
      <c r="GY9" s="369">
        <v>312120</v>
      </c>
      <c r="GZ9" s="369">
        <v>312130</v>
      </c>
      <c r="HA9" s="369">
        <v>312140</v>
      </c>
      <c r="HB9" s="369">
        <v>312200</v>
      </c>
      <c r="HC9" s="369">
        <v>313100</v>
      </c>
      <c r="HD9" s="369">
        <v>313200</v>
      </c>
      <c r="HE9" s="369">
        <v>313300</v>
      </c>
      <c r="HF9" s="369">
        <v>314110</v>
      </c>
      <c r="HG9" s="369">
        <v>314120</v>
      </c>
      <c r="HH9" s="369">
        <v>314900</v>
      </c>
      <c r="HI9" s="369">
        <v>315000</v>
      </c>
      <c r="HJ9" s="369">
        <v>316000</v>
      </c>
      <c r="HK9" s="369">
        <v>322110</v>
      </c>
      <c r="HL9" s="369">
        <v>322120</v>
      </c>
      <c r="HM9" s="369">
        <v>322130</v>
      </c>
      <c r="HN9" s="369">
        <v>322210</v>
      </c>
      <c r="HO9" s="369">
        <v>322220</v>
      </c>
      <c r="HP9" s="369">
        <v>322230</v>
      </c>
      <c r="HQ9" s="369">
        <v>322291</v>
      </c>
      <c r="HR9" s="369">
        <v>322299</v>
      </c>
      <c r="HS9" s="369">
        <v>323110</v>
      </c>
      <c r="HT9" s="369">
        <v>323120</v>
      </c>
      <c r="HU9" s="369">
        <v>324110</v>
      </c>
      <c r="HV9" s="369">
        <v>324121</v>
      </c>
      <c r="HW9" s="369">
        <v>324122</v>
      </c>
      <c r="HX9" s="369">
        <v>324190</v>
      </c>
      <c r="HY9" s="369">
        <v>325110</v>
      </c>
      <c r="HZ9" s="369">
        <v>325120</v>
      </c>
      <c r="IA9" s="369">
        <v>325130</v>
      </c>
      <c r="IB9" s="369">
        <v>325180</v>
      </c>
      <c r="IC9" s="369">
        <v>325190</v>
      </c>
      <c r="ID9" s="369">
        <v>325211</v>
      </c>
      <c r="IE9" s="369" t="s">
        <v>128</v>
      </c>
      <c r="IF9" s="369">
        <v>325411</v>
      </c>
      <c r="IG9" s="369">
        <v>325412</v>
      </c>
      <c r="IH9" s="369">
        <v>325413</v>
      </c>
      <c r="II9" s="369">
        <v>325414</v>
      </c>
      <c r="IJ9" s="369">
        <v>325310</v>
      </c>
      <c r="IK9" s="369">
        <v>325320</v>
      </c>
      <c r="IL9" s="369">
        <v>325510</v>
      </c>
      <c r="IM9" s="369">
        <v>325520</v>
      </c>
      <c r="IN9" s="369">
        <v>325610</v>
      </c>
      <c r="IO9" s="369">
        <v>325620</v>
      </c>
      <c r="IP9" s="369">
        <v>325910</v>
      </c>
      <c r="IQ9" s="369" t="s">
        <v>393</v>
      </c>
      <c r="IR9" s="369">
        <v>326110</v>
      </c>
      <c r="IS9" s="369">
        <v>326120</v>
      </c>
      <c r="IT9" s="369">
        <v>326130</v>
      </c>
      <c r="IU9" s="369">
        <v>326140</v>
      </c>
      <c r="IV9" s="369">
        <v>326150</v>
      </c>
      <c r="IW9" s="369">
        <v>326160</v>
      </c>
      <c r="IX9" s="369">
        <v>326190</v>
      </c>
      <c r="IY9" s="369">
        <v>326210</v>
      </c>
      <c r="IZ9" s="369">
        <v>326220</v>
      </c>
      <c r="JA9" s="369">
        <v>326290</v>
      </c>
      <c r="JB9" s="369">
        <v>420000</v>
      </c>
      <c r="JC9" s="369">
        <v>441000</v>
      </c>
      <c r="JD9" s="369">
        <v>445000</v>
      </c>
      <c r="JE9" s="369">
        <v>452000</v>
      </c>
      <c r="JF9" s="369">
        <v>444000</v>
      </c>
      <c r="JG9" s="369">
        <v>446000</v>
      </c>
      <c r="JH9" s="369">
        <v>447000</v>
      </c>
      <c r="JI9" s="369">
        <v>448000</v>
      </c>
      <c r="JJ9" s="369">
        <v>454000</v>
      </c>
      <c r="JK9" s="369" t="s">
        <v>787</v>
      </c>
      <c r="JL9" s="369">
        <v>481000</v>
      </c>
      <c r="JM9" s="369">
        <v>482000</v>
      </c>
      <c r="JN9" s="369">
        <v>483000</v>
      </c>
      <c r="JO9" s="369">
        <v>484000</v>
      </c>
      <c r="JP9" s="369" t="s">
        <v>413</v>
      </c>
      <c r="JQ9" s="369">
        <v>486000</v>
      </c>
      <c r="JR9" s="369" t="s">
        <v>416</v>
      </c>
      <c r="JS9" s="369">
        <v>492000</v>
      </c>
      <c r="JT9" s="369">
        <v>493000</v>
      </c>
      <c r="JU9" s="369">
        <v>511110</v>
      </c>
      <c r="JV9" s="369">
        <v>511120</v>
      </c>
      <c r="JW9" s="369">
        <v>511130</v>
      </c>
      <c r="JX9" s="369" t="s">
        <v>423</v>
      </c>
      <c r="JY9" s="369">
        <v>511200</v>
      </c>
      <c r="JZ9" s="369">
        <v>512100</v>
      </c>
      <c r="KA9" s="369">
        <v>512200</v>
      </c>
      <c r="KB9" s="369">
        <v>515100</v>
      </c>
      <c r="KC9" s="369">
        <v>515200</v>
      </c>
      <c r="KD9" s="369">
        <v>517110</v>
      </c>
      <c r="KE9" s="369">
        <v>517210</v>
      </c>
      <c r="KF9" s="369" t="s">
        <v>432</v>
      </c>
      <c r="KG9" s="369">
        <v>518200</v>
      </c>
      <c r="KH9" s="369">
        <v>519130</v>
      </c>
      <c r="KI9" s="369" t="s">
        <v>435</v>
      </c>
      <c r="KJ9" s="369" t="s">
        <v>439</v>
      </c>
      <c r="KK9" s="369" t="s">
        <v>437</v>
      </c>
      <c r="KL9" s="369">
        <v>523900</v>
      </c>
      <c r="KM9" s="369" t="s">
        <v>441</v>
      </c>
      <c r="KN9" s="369">
        <v>524113</v>
      </c>
      <c r="KO9" s="369" t="s">
        <v>788</v>
      </c>
      <c r="KP9" s="369">
        <v>524200</v>
      </c>
      <c r="KQ9" s="369">
        <v>525000</v>
      </c>
      <c r="KR9" s="369">
        <v>531000</v>
      </c>
      <c r="KS9" s="369">
        <v>532100</v>
      </c>
      <c r="KT9" s="369">
        <v>532400</v>
      </c>
      <c r="KU9" s="369" t="s">
        <v>448</v>
      </c>
      <c r="KV9" s="369">
        <v>533000</v>
      </c>
      <c r="KW9" s="369">
        <v>541100</v>
      </c>
      <c r="KX9" s="369">
        <v>541511</v>
      </c>
      <c r="KY9" s="369">
        <v>541512</v>
      </c>
      <c r="KZ9" s="369" t="s">
        <v>454</v>
      </c>
      <c r="LA9" s="369">
        <v>541200</v>
      </c>
      <c r="LB9" s="369">
        <v>541300</v>
      </c>
      <c r="LC9" s="369">
        <v>541610</v>
      </c>
      <c r="LD9" s="369" t="s">
        <v>121</v>
      </c>
      <c r="LE9" s="369">
        <v>541700</v>
      </c>
      <c r="LF9" s="369">
        <v>541800</v>
      </c>
      <c r="LG9" s="369">
        <v>541400</v>
      </c>
      <c r="LH9" s="369">
        <v>541920</v>
      </c>
      <c r="LI9" s="369">
        <v>541940</v>
      </c>
      <c r="LJ9" s="369" t="s">
        <v>463</v>
      </c>
      <c r="LK9" s="369">
        <v>550000</v>
      </c>
      <c r="LL9" s="369">
        <v>561300</v>
      </c>
      <c r="LM9" s="369">
        <v>561700</v>
      </c>
      <c r="LN9" s="369">
        <v>561100</v>
      </c>
      <c r="LO9" s="369">
        <v>561200</v>
      </c>
      <c r="LP9" s="369">
        <v>561400</v>
      </c>
      <c r="LQ9" s="369">
        <v>561500</v>
      </c>
      <c r="LR9" s="369">
        <v>561600</v>
      </c>
      <c r="LS9" s="369">
        <v>561900</v>
      </c>
      <c r="LT9" s="369">
        <v>562000</v>
      </c>
      <c r="LU9" s="369">
        <v>611100</v>
      </c>
      <c r="LV9" s="369" t="s">
        <v>127</v>
      </c>
      <c r="LW9" s="369" t="s">
        <v>478</v>
      </c>
      <c r="LX9" s="369">
        <v>621100</v>
      </c>
      <c r="LY9" s="369">
        <v>621200</v>
      </c>
      <c r="LZ9" s="369">
        <v>621300</v>
      </c>
      <c r="MA9" s="369">
        <v>621400</v>
      </c>
      <c r="MB9" s="369">
        <v>621500</v>
      </c>
      <c r="MC9" s="369">
        <v>621600</v>
      </c>
      <c r="MD9" s="369">
        <v>621900</v>
      </c>
      <c r="ME9" s="369">
        <v>622000</v>
      </c>
      <c r="MF9" s="369" t="s">
        <v>488</v>
      </c>
      <c r="MG9" s="369" t="s">
        <v>490</v>
      </c>
      <c r="MH9" s="369">
        <v>624100</v>
      </c>
      <c r="MI9" s="369">
        <v>624400</v>
      </c>
      <c r="MJ9" s="369" t="s">
        <v>120</v>
      </c>
      <c r="MK9" s="369">
        <v>711100</v>
      </c>
      <c r="ML9" s="369">
        <v>711200</v>
      </c>
      <c r="MM9" s="369">
        <v>711500</v>
      </c>
      <c r="MN9" s="369" t="s">
        <v>496</v>
      </c>
      <c r="MO9" s="369">
        <v>712000</v>
      </c>
      <c r="MP9" s="369">
        <v>713100</v>
      </c>
      <c r="MQ9" s="369">
        <v>713200</v>
      </c>
      <c r="MR9" s="369">
        <v>713900</v>
      </c>
      <c r="MS9" s="369">
        <v>721000</v>
      </c>
      <c r="MT9" s="369">
        <v>722110</v>
      </c>
      <c r="MU9" s="369">
        <v>722211</v>
      </c>
      <c r="MV9" s="369" t="s">
        <v>506</v>
      </c>
      <c r="MW9" s="369">
        <v>811100</v>
      </c>
      <c r="MX9" s="369">
        <v>811200</v>
      </c>
      <c r="MY9" s="369">
        <v>811300</v>
      </c>
      <c r="MZ9" s="369">
        <v>811400</v>
      </c>
      <c r="NA9" s="369">
        <v>812100</v>
      </c>
      <c r="NB9" s="369">
        <v>812200</v>
      </c>
      <c r="NC9" s="369">
        <v>812300</v>
      </c>
      <c r="ND9" s="369">
        <v>812900</v>
      </c>
      <c r="NE9" s="371">
        <v>813100</v>
      </c>
      <c r="NF9" s="372" t="s">
        <v>116</v>
      </c>
      <c r="NG9" s="373" t="s">
        <v>518</v>
      </c>
      <c r="NH9" s="376">
        <v>491000</v>
      </c>
      <c r="NI9" s="376" t="s">
        <v>521</v>
      </c>
      <c r="NJ9" s="375" t="s">
        <v>523</v>
      </c>
    </row>
    <row r="10" spans="1:374" s="18" customFormat="1" ht="46.5" customHeight="1" thickBot="1" x14ac:dyDescent="0.4">
      <c r="B10" s="19" t="s">
        <v>576</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331" t="s">
        <v>516</v>
      </c>
      <c r="NF10" s="367" t="s">
        <v>517</v>
      </c>
      <c r="NG10" s="374" t="s">
        <v>519</v>
      </c>
      <c r="NH10" s="337" t="s">
        <v>520</v>
      </c>
      <c r="NI10" s="337" t="s">
        <v>522</v>
      </c>
      <c r="NJ10" s="368" t="s">
        <v>524</v>
      </c>
    </row>
    <row r="11" spans="1:374" ht="15" customHeight="1" thickBot="1" x14ac:dyDescent="0.35">
      <c r="B11" s="62" t="s">
        <v>577</v>
      </c>
      <c r="C11" s="67">
        <f>SUM('Equation 4 Type I FTE'!C11:C32)-VLOOKUP(C9,'Equation 5 Direct FTE'!$C$9:$H$379,6,FALSE)</f>
        <v>3.168385087100257</v>
      </c>
      <c r="D11" s="67">
        <f>SUM('Equation 4 Type I FTE'!D11:D32)-VLOOKUP(D9,'Equation 5 Direct FTE'!$C$9:$H$379,6,FALSE)</f>
        <v>2.7465279302611094</v>
      </c>
      <c r="E11" s="67">
        <f>SUM('Equation 4 Type I FTE'!E11:E32)-VLOOKUP(E9,'Equation 5 Direct FTE'!$C$9:$H$379,6,FALSE)</f>
        <v>2.2542790276186029</v>
      </c>
      <c r="F11" s="67">
        <f>SUM('Equation 4 Type I FTE'!F11:F32)-VLOOKUP(F9,'Equation 5 Direct FTE'!$C$9:$H$379,6,FALSE)</f>
        <v>3.4305773696621795</v>
      </c>
      <c r="G11" s="67">
        <f>SUM('Equation 4 Type I FTE'!G11:G32)-VLOOKUP(G9,'Equation 5 Direct FTE'!$C$9:$H$379,6,FALSE)</f>
        <v>2.6691499181025753</v>
      </c>
      <c r="H11" s="67">
        <f>SUM('Equation 4 Type I FTE'!H11:H32)-VLOOKUP(H9,'Equation 5 Direct FTE'!$C$9:$H$379,6,FALSE)</f>
        <v>2.6782535535059306</v>
      </c>
      <c r="I11" s="67">
        <f>SUM('Equation 4 Type I FTE'!I11:I32)-VLOOKUP(I9,'Equation 5 Direct FTE'!$C$9:$H$379,6,FALSE)</f>
        <v>1.9234276776517332</v>
      </c>
      <c r="J11" s="67">
        <f>SUM('Equation 4 Type I FTE'!J11:J32)-VLOOKUP(J9,'Equation 5 Direct FTE'!$C$9:$H$379,6,FALSE)</f>
        <v>2.7531191063132314</v>
      </c>
      <c r="K11" s="67">
        <f>SUM('Equation 4 Type I FTE'!K11:K32)-VLOOKUP(K9,'Equation 5 Direct FTE'!$C$9:$H$379,6,FALSE)</f>
        <v>0.98957909231025187</v>
      </c>
      <c r="L11" s="67">
        <f>SUM('Equation 4 Type I FTE'!L11:L32)-VLOOKUP(L9,'Equation 5 Direct FTE'!$C$9:$H$379,6,FALSE)</f>
        <v>3.4441871492028513</v>
      </c>
      <c r="M11" s="67">
        <f>SUM('Equation 4 Type I FTE'!M11:M32)-VLOOKUP(M9,'Equation 5 Direct FTE'!$C$9:$H$379,6,FALSE)</f>
        <v>1.0029715750751969</v>
      </c>
      <c r="N11" s="67">
        <f>SUM('Equation 4 Type I FTE'!N11:N32)-VLOOKUP(N9,'Equation 5 Direct FTE'!$C$9:$H$379,6,FALSE)</f>
        <v>0.9345928872173026</v>
      </c>
      <c r="O11" s="67">
        <f>SUM('Equation 4 Type I FTE'!O11:O32)-VLOOKUP(O9,'Equation 5 Direct FTE'!$C$9:$H$379,6,FALSE)</f>
        <v>1.0240410572693026</v>
      </c>
      <c r="P11" s="67">
        <f>SUM('Equation 4 Type I FTE'!P11:P32)-VLOOKUP(P9,'Equation 5 Direct FTE'!$C$9:$H$379,6,FALSE)</f>
        <v>1.091985538280809</v>
      </c>
      <c r="Q11" s="67">
        <f>SUM('Equation 4 Type I FTE'!Q11:Q32)-VLOOKUP(Q9,'Equation 5 Direct FTE'!$C$9:$H$379,6,FALSE)</f>
        <v>0</v>
      </c>
      <c r="R11" s="67">
        <f>SUM('Equation 4 Type I FTE'!R11:R32)-VLOOKUP(R9,'Equation 5 Direct FTE'!$C$9:$H$379,6,FALSE)</f>
        <v>1.3179933164001727</v>
      </c>
      <c r="S11" s="67">
        <f>SUM('Equation 4 Type I FTE'!S11:S32)-VLOOKUP(S9,'Equation 5 Direct FTE'!$C$9:$H$379,6,FALSE)</f>
        <v>1.9517881680243403</v>
      </c>
      <c r="T11" s="67">
        <f>SUM('Equation 4 Type I FTE'!T11:T32)-VLOOKUP(T9,'Equation 5 Direct FTE'!$C$9:$H$379,6,FALSE)</f>
        <v>1.6225788262328451</v>
      </c>
      <c r="U11" s="67">
        <f>SUM('Equation 4 Type I FTE'!U11:U32)-VLOOKUP(U9,'Equation 5 Direct FTE'!$C$9:$H$379,6,FALSE)</f>
        <v>1.7130652756071272</v>
      </c>
      <c r="V11" s="67">
        <f>SUM('Equation 4 Type I FTE'!V11:V32)-VLOOKUP(V9,'Equation 5 Direct FTE'!$C$9:$H$379,6,FALSE)</f>
        <v>2.177954933712098</v>
      </c>
      <c r="W11" s="67">
        <f>SUM('Equation 4 Type I FTE'!W11:W32)-VLOOKUP(W9,'Equation 5 Direct FTE'!$C$9:$H$379,6,FALSE)</f>
        <v>1.4746034632717406</v>
      </c>
      <c r="X11" s="67">
        <f>SUM('Equation 4 Type I FTE'!X11:X32)-VLOOKUP(X9,'Equation 5 Direct FTE'!$C$9:$H$379,6,FALSE)</f>
        <v>1.424455850673312</v>
      </c>
      <c r="Y11" s="67">
        <f>SUM('Equation 4 Type I FTE'!Y11:Y32)-VLOOKUP(Y9,'Equation 5 Direct FTE'!$C$9:$H$379,6,FALSE)</f>
        <v>1.4168587820545755</v>
      </c>
      <c r="Z11" s="366">
        <f>SUM('Equation 4 Type I FTE'!Z11:Z32)-VLOOKUP(Z9,'Equation 5 Direct FTE'!$C$9:$H$379,6,FALSE)</f>
        <v>1.6516475294928616</v>
      </c>
      <c r="AA11" s="67">
        <f>SUM('Equation 4 Type I FTE'!AA11:AA32)-VLOOKUP(AA9,'Equation 5 Direct FTE'!$C$9:$H$379,6,FALSE)</f>
        <v>2.2562491858175688</v>
      </c>
      <c r="AB11" s="67">
        <f>SUM('Equation 4 Type I FTE'!AB11:AB32)-VLOOKUP(AB9,'Equation 5 Direct FTE'!$C$9:$H$379,6,FALSE)</f>
        <v>2.0267709390088804</v>
      </c>
      <c r="AC11" s="67">
        <f>SUM('Equation 4 Type I FTE'!AC11:AC32)-VLOOKUP(AC9,'Equation 5 Direct FTE'!$C$9:$H$379,6,FALSE)</f>
        <v>1.6374483601302128</v>
      </c>
      <c r="AD11" s="67">
        <f>SUM('Equation 4 Type I FTE'!AD11:AD32)-VLOOKUP(AD9,'Equation 5 Direct FTE'!$C$9:$H$379,6,FALSE)</f>
        <v>2.3320353579193158</v>
      </c>
      <c r="AE11" s="67">
        <f>SUM('Equation 4 Type I FTE'!AE11:AE32)-VLOOKUP(AE9,'Equation 5 Direct FTE'!$C$9:$H$379,6,FALSE)</f>
        <v>1.9074474458233337</v>
      </c>
      <c r="AF11" s="67">
        <f>SUM('Equation 4 Type I FTE'!AF11:AF32)-VLOOKUP(AF9,'Equation 5 Direct FTE'!$C$9:$H$379,6,FALSE)</f>
        <v>2.0764376855743691</v>
      </c>
      <c r="AG11" s="67">
        <f>SUM('Equation 4 Type I FTE'!AG11:AG32)-VLOOKUP(AG9,'Equation 5 Direct FTE'!$C$9:$H$379,6,FALSE)</f>
        <v>2.0633939901185094</v>
      </c>
      <c r="AH11" s="67">
        <f>SUM('Equation 4 Type I FTE'!AH11:AH32)-VLOOKUP(AH9,'Equation 5 Direct FTE'!$C$9:$H$379,6,FALSE)</f>
        <v>1.9266904913417218</v>
      </c>
      <c r="AI11" s="67">
        <f>SUM('Equation 4 Type I FTE'!AI11:AI32)-VLOOKUP(AI9,'Equation 5 Direct FTE'!$C$9:$H$379,6,FALSE)</f>
        <v>1.8152836146346538</v>
      </c>
      <c r="AJ11" s="67">
        <f>SUM('Equation 4 Type I FTE'!AJ11:AJ32)-VLOOKUP(AJ9,'Equation 5 Direct FTE'!$C$9:$H$379,6,FALSE)</f>
        <v>1.9271764055014065</v>
      </c>
      <c r="AK11" s="67">
        <f>SUM('Equation 4 Type I FTE'!AK11:AK32)-VLOOKUP(AK9,'Equation 5 Direct FTE'!$C$9:$H$379,6,FALSE)</f>
        <v>2.0985218774115864</v>
      </c>
      <c r="AL11" s="67">
        <f>SUM('Equation 4 Type I FTE'!AL11:AL32)-VLOOKUP(AL9,'Equation 5 Direct FTE'!$C$9:$H$379,6,FALSE)</f>
        <v>2.3779077832074722</v>
      </c>
      <c r="AM11" s="67">
        <f>SUM('Equation 4 Type I FTE'!AM11:AM32)-VLOOKUP(AM9,'Equation 5 Direct FTE'!$C$9:$H$379,6,FALSE)</f>
        <v>2.2619351613038088</v>
      </c>
      <c r="AN11" s="67">
        <f>SUM('Equation 4 Type I FTE'!AN11:AN32)-VLOOKUP(AN9,'Equation 5 Direct FTE'!$C$9:$H$379,6,FALSE)</f>
        <v>1.3960613822719252</v>
      </c>
      <c r="AO11" s="67">
        <f>SUM('Equation 4 Type I FTE'!AO11:AO32)-VLOOKUP(AO9,'Equation 5 Direct FTE'!$C$9:$H$379,6,FALSE)</f>
        <v>1.0239412367790552</v>
      </c>
      <c r="AP11" s="67">
        <f>SUM('Equation 4 Type I FTE'!AP11:AP32)-VLOOKUP(AP9,'Equation 5 Direct FTE'!$C$9:$H$379,6,FALSE)</f>
        <v>1.9363567131357629</v>
      </c>
      <c r="AQ11" s="67">
        <f>SUM('Equation 4 Type I FTE'!AQ11:AQ32)-VLOOKUP(AQ9,'Equation 5 Direct FTE'!$C$9:$H$379,6,FALSE)</f>
        <v>1.5113057484540353</v>
      </c>
      <c r="AR11" s="67">
        <f>SUM('Equation 4 Type I FTE'!AR11:AR32)-VLOOKUP(AR9,'Equation 5 Direct FTE'!$C$9:$H$379,6,FALSE)</f>
        <v>1.5284107129456137</v>
      </c>
      <c r="AS11" s="67">
        <f>SUM('Equation 4 Type I FTE'!AS11:AS32)-VLOOKUP(AS9,'Equation 5 Direct FTE'!$C$9:$H$379,6,FALSE)</f>
        <v>1.7835909983401956</v>
      </c>
      <c r="AT11" s="67">
        <f>SUM('Equation 4 Type I FTE'!AT11:AT32)-VLOOKUP(AT9,'Equation 5 Direct FTE'!$C$9:$H$379,6,FALSE)</f>
        <v>1.7039586240047906</v>
      </c>
      <c r="AU11" s="67">
        <f>SUM('Equation 4 Type I FTE'!AU11:AU32)-VLOOKUP(AU9,'Equation 5 Direct FTE'!$C$9:$H$379,6,FALSE)</f>
        <v>1.4156753123848742</v>
      </c>
      <c r="AV11" s="67">
        <f>SUM('Equation 4 Type I FTE'!AV11:AV32)-VLOOKUP(AV9,'Equation 5 Direct FTE'!$C$9:$H$379,6,FALSE)</f>
        <v>2.1409120396388404</v>
      </c>
      <c r="AW11" s="67">
        <f>SUM('Equation 4 Type I FTE'!AW11:AW32)-VLOOKUP(AW9,'Equation 5 Direct FTE'!$C$9:$H$379,6,FALSE)</f>
        <v>1.5212448281986297</v>
      </c>
      <c r="AX11" s="67">
        <f>SUM('Equation 4 Type I FTE'!AX11:AX32)-VLOOKUP(AX9,'Equation 5 Direct FTE'!$C$9:$H$379,6,FALSE)</f>
        <v>1.6776490885429687</v>
      </c>
      <c r="AY11" s="67">
        <f>SUM('Equation 4 Type I FTE'!AY11:AY32)-VLOOKUP(AY9,'Equation 5 Direct FTE'!$C$9:$H$379,6,FALSE)</f>
        <v>0.97795507933666737</v>
      </c>
      <c r="AZ11" s="67">
        <f>SUM('Equation 4 Type I FTE'!AZ11:AZ32)-VLOOKUP(AZ9,'Equation 5 Direct FTE'!$C$9:$H$379,6,FALSE)</f>
        <v>1.263608747714474</v>
      </c>
      <c r="BA11" s="67">
        <f>SUM('Equation 4 Type I FTE'!BA11:BA32)-VLOOKUP(BA9,'Equation 5 Direct FTE'!$C$9:$H$379,6,FALSE)</f>
        <v>1.4319415461380087</v>
      </c>
      <c r="BB11" s="67">
        <f>SUM('Equation 4 Type I FTE'!BB11:BB32)-VLOOKUP(BB9,'Equation 5 Direct FTE'!$C$9:$H$379,6,FALSE)</f>
        <v>1.5683821325043414</v>
      </c>
      <c r="BC11" s="67">
        <f>SUM('Equation 4 Type I FTE'!BC11:BC32)-VLOOKUP(BC9,'Equation 5 Direct FTE'!$C$9:$H$379,6,FALSE)</f>
        <v>2.0141934301293203</v>
      </c>
      <c r="BD11" s="67">
        <f>SUM('Equation 4 Type I FTE'!BD11:BD32)-VLOOKUP(BD9,'Equation 5 Direct FTE'!$C$9:$H$379,6,FALSE)</f>
        <v>1.4170578585966762</v>
      </c>
      <c r="BE11" s="67">
        <f>SUM('Equation 4 Type I FTE'!BE11:BE32)-VLOOKUP(BE9,'Equation 5 Direct FTE'!$C$9:$H$379,6,FALSE)</f>
        <v>2.1217019632847522</v>
      </c>
      <c r="BF11" s="67">
        <f>SUM('Equation 4 Type I FTE'!BF11:BF32)-VLOOKUP(BF9,'Equation 5 Direct FTE'!$C$9:$H$379,6,FALSE)</f>
        <v>1.4271064910672964</v>
      </c>
      <c r="BG11" s="67">
        <f>SUM('Equation 4 Type I FTE'!BG11:BG32)-VLOOKUP(BG9,'Equation 5 Direct FTE'!$C$9:$H$379,6,FALSE)</f>
        <v>1.5876213544356315</v>
      </c>
      <c r="BH11" s="67">
        <f>SUM('Equation 4 Type I FTE'!BH11:BH32)-VLOOKUP(BH9,'Equation 5 Direct FTE'!$C$9:$H$379,6,FALSE)</f>
        <v>1.9282634927608697</v>
      </c>
      <c r="BI11" s="67">
        <f>SUM('Equation 4 Type I FTE'!BI11:BI32)-VLOOKUP(BI9,'Equation 5 Direct FTE'!$C$9:$H$379,6,FALSE)</f>
        <v>1.9750906172813503</v>
      </c>
      <c r="BJ11" s="67">
        <f>SUM('Equation 4 Type I FTE'!BJ11:BJ32)-VLOOKUP(BJ9,'Equation 5 Direct FTE'!$C$9:$H$379,6,FALSE)</f>
        <v>1.534279975095671</v>
      </c>
      <c r="BK11" s="67">
        <f>SUM('Equation 4 Type I FTE'!BK11:BK32)-VLOOKUP(BK9,'Equation 5 Direct FTE'!$C$9:$H$379,6,FALSE)</f>
        <v>1.7340154818786382</v>
      </c>
      <c r="BL11" s="67">
        <f>SUM('Equation 4 Type I FTE'!BL11:BL32)-VLOOKUP(BL9,'Equation 5 Direct FTE'!$C$9:$H$379,6,FALSE)</f>
        <v>1.5267079416584699</v>
      </c>
      <c r="BM11" s="67">
        <f>SUM('Equation 4 Type I FTE'!BM11:BM32)-VLOOKUP(BM9,'Equation 5 Direct FTE'!$C$9:$H$379,6,FALSE)</f>
        <v>1.9854799759116291</v>
      </c>
      <c r="BN11" s="67">
        <f>SUM('Equation 4 Type I FTE'!BN11:BN32)-VLOOKUP(BN9,'Equation 5 Direct FTE'!$C$9:$H$379,6,FALSE)</f>
        <v>1.7784015318974231</v>
      </c>
      <c r="BO11" s="67">
        <f>SUM('Equation 4 Type I FTE'!BO11:BO32)-VLOOKUP(BO9,'Equation 5 Direct FTE'!$C$9:$H$379,6,FALSE)</f>
        <v>1.9307982688723024</v>
      </c>
      <c r="BP11" s="67">
        <f>SUM('Equation 4 Type I FTE'!BP11:BP32)-VLOOKUP(BP9,'Equation 5 Direct FTE'!$C$9:$H$379,6,FALSE)</f>
        <v>1.8019170881458084</v>
      </c>
      <c r="BQ11" s="67">
        <f>SUM('Equation 4 Type I FTE'!BQ11:BQ32)-VLOOKUP(BQ9,'Equation 5 Direct FTE'!$C$9:$H$379,6,FALSE)</f>
        <v>1.5106867898296485</v>
      </c>
      <c r="BR11" s="67">
        <f>SUM('Equation 4 Type I FTE'!BR11:BR32)-VLOOKUP(BR9,'Equation 5 Direct FTE'!$C$9:$H$379,6,FALSE)</f>
        <v>1.7211110113274208</v>
      </c>
      <c r="BS11" s="67">
        <f>SUM('Equation 4 Type I FTE'!BS11:BS32)-VLOOKUP(BS9,'Equation 5 Direct FTE'!$C$9:$H$379,6,FALSE)</f>
        <v>1.8012732140020136</v>
      </c>
      <c r="BT11" s="67">
        <f>SUM('Equation 4 Type I FTE'!BT11:BT32)-VLOOKUP(BT9,'Equation 5 Direct FTE'!$C$9:$H$379,6,FALSE)</f>
        <v>1.6373307885934536</v>
      </c>
      <c r="BU11" s="67">
        <f>SUM('Equation 4 Type I FTE'!BU11:BU32)-VLOOKUP(BU9,'Equation 5 Direct FTE'!$C$9:$H$379,6,FALSE)</f>
        <v>1.4351473210070393</v>
      </c>
      <c r="BV11" s="67">
        <f>SUM('Equation 4 Type I FTE'!BV11:BV32)-VLOOKUP(BV9,'Equation 5 Direct FTE'!$C$9:$H$379,6,FALSE)</f>
        <v>1.4634651886939571</v>
      </c>
      <c r="BW11" s="67">
        <f>SUM('Equation 4 Type I FTE'!BW11:BW32)-VLOOKUP(BW9,'Equation 5 Direct FTE'!$C$9:$H$379,6,FALSE)</f>
        <v>1.7452940153972989</v>
      </c>
      <c r="BX11" s="67">
        <f>SUM('Equation 4 Type I FTE'!BX11:BX32)-VLOOKUP(BX9,'Equation 5 Direct FTE'!$C$9:$H$379,6,FALSE)</f>
        <v>1.6053143006715263</v>
      </c>
      <c r="BY11" s="67">
        <f>SUM('Equation 4 Type I FTE'!BY11:BY32)-VLOOKUP(BY9,'Equation 5 Direct FTE'!$C$9:$H$379,6,FALSE)</f>
        <v>1.4472765126081382</v>
      </c>
      <c r="BZ11" s="67">
        <f>SUM('Equation 4 Type I FTE'!BZ11:BZ32)-VLOOKUP(BZ9,'Equation 5 Direct FTE'!$C$9:$H$379,6,FALSE)</f>
        <v>1.4271916501149944</v>
      </c>
      <c r="CA11" s="67">
        <f>SUM('Equation 4 Type I FTE'!CA11:CA32)-VLOOKUP(CA9,'Equation 5 Direct FTE'!$C$9:$H$379,6,FALSE)</f>
        <v>1.8496597572499298</v>
      </c>
      <c r="CB11" s="67">
        <f>SUM('Equation 4 Type I FTE'!CB11:CB32)-VLOOKUP(CB9,'Equation 5 Direct FTE'!$C$9:$H$379,6,FALSE)</f>
        <v>1.9478519814449839</v>
      </c>
      <c r="CC11" s="67">
        <f>SUM('Equation 4 Type I FTE'!CC11:CC32)-VLOOKUP(CC9,'Equation 5 Direct FTE'!$C$9:$H$379,6,FALSE)</f>
        <v>1.9462690036130561</v>
      </c>
      <c r="CD11" s="67">
        <f>SUM('Equation 4 Type I FTE'!CD11:CD32)-VLOOKUP(CD9,'Equation 5 Direct FTE'!$C$9:$H$379,6,FALSE)</f>
        <v>1.9658131611751299</v>
      </c>
      <c r="CE11" s="67">
        <f>SUM('Equation 4 Type I FTE'!CE11:CE32)-VLOOKUP(CE9,'Equation 5 Direct FTE'!$C$9:$H$379,6,FALSE)</f>
        <v>2.2492909613159409</v>
      </c>
      <c r="CF11" s="67">
        <f>SUM('Equation 4 Type I FTE'!CF11:CF32)-VLOOKUP(CF9,'Equation 5 Direct FTE'!$C$9:$H$379,6,FALSE)</f>
        <v>1.7569824833931427</v>
      </c>
      <c r="CG11" s="67">
        <f>SUM('Equation 4 Type I FTE'!CG11:CG32)-VLOOKUP(CG9,'Equation 5 Direct FTE'!$C$9:$H$379,6,FALSE)</f>
        <v>1.8118499382490096</v>
      </c>
      <c r="CH11" s="67">
        <f>SUM('Equation 4 Type I FTE'!CH11:CH32)-VLOOKUP(CH9,'Equation 5 Direct FTE'!$C$9:$H$379,6,FALSE)</f>
        <v>1.3879113467722841</v>
      </c>
      <c r="CI11" s="67">
        <f>SUM('Equation 4 Type I FTE'!CI11:CI32)-VLOOKUP(CI9,'Equation 5 Direct FTE'!$C$9:$H$379,6,FALSE)</f>
        <v>1.4572556360003048</v>
      </c>
      <c r="CJ11" s="67">
        <f>SUM('Equation 4 Type I FTE'!CJ11:CJ32)-VLOOKUP(CJ9,'Equation 5 Direct FTE'!$C$9:$H$379,6,FALSE)</f>
        <v>1.7218137084980425</v>
      </c>
      <c r="CK11" s="67">
        <f>SUM('Equation 4 Type I FTE'!CK11:CK32)-VLOOKUP(CK9,'Equation 5 Direct FTE'!$C$9:$H$379,6,FALSE)</f>
        <v>1.5157181280139511</v>
      </c>
      <c r="CL11" s="67">
        <f>SUM('Equation 4 Type I FTE'!CL11:CL32)-VLOOKUP(CL9,'Equation 5 Direct FTE'!$C$9:$H$379,6,FALSE)</f>
        <v>1.9238555486708342</v>
      </c>
      <c r="CM11" s="67">
        <f>SUM('Equation 4 Type I FTE'!CM11:CM32)-VLOOKUP(CM9,'Equation 5 Direct FTE'!$C$9:$H$379,6,FALSE)</f>
        <v>1.7654778651170764</v>
      </c>
      <c r="CN11" s="67">
        <f>SUM('Equation 4 Type I FTE'!CN11:CN32)-VLOOKUP(CN9,'Equation 5 Direct FTE'!$C$9:$H$379,6,FALSE)</f>
        <v>1.7995347755636453</v>
      </c>
      <c r="CO11" s="67">
        <f>SUM('Equation 4 Type I FTE'!CO11:CO32)-VLOOKUP(CO9,'Equation 5 Direct FTE'!$C$9:$H$379,6,FALSE)</f>
        <v>1.8277394922549743</v>
      </c>
      <c r="CP11" s="67">
        <f>SUM('Equation 4 Type I FTE'!CP11:CP32)-VLOOKUP(CP9,'Equation 5 Direct FTE'!$C$9:$H$379,6,FALSE)</f>
        <v>1.5164852136752787</v>
      </c>
      <c r="CQ11" s="67">
        <f>SUM('Equation 4 Type I FTE'!CQ11:CQ32)-VLOOKUP(CQ9,'Equation 5 Direct FTE'!$C$9:$H$379,6,FALSE)</f>
        <v>1.7527144004474207</v>
      </c>
      <c r="CR11" s="67">
        <f>SUM('Equation 4 Type I FTE'!CR11:CR32)-VLOOKUP(CR9,'Equation 5 Direct FTE'!$C$9:$H$379,6,FALSE)</f>
        <v>1.6444680448402766</v>
      </c>
      <c r="CS11" s="67">
        <f>SUM('Equation 4 Type I FTE'!CS11:CS32)-VLOOKUP(CS9,'Equation 5 Direct FTE'!$C$9:$H$379,6,FALSE)</f>
        <v>1.6718300236513728</v>
      </c>
      <c r="CT11" s="67">
        <f>SUM('Equation 4 Type I FTE'!CT11:CT32)-VLOOKUP(CT9,'Equation 5 Direct FTE'!$C$9:$H$379,6,FALSE)</f>
        <v>1.5554815919979719</v>
      </c>
      <c r="CU11" s="67">
        <f>SUM('Equation 4 Type I FTE'!CU11:CU32)-VLOOKUP(CU9,'Equation 5 Direct FTE'!$C$9:$H$379,6,FALSE)</f>
        <v>1.3999090378123951</v>
      </c>
      <c r="CV11" s="67">
        <f>SUM('Equation 4 Type I FTE'!CV11:CV32)-VLOOKUP(CV9,'Equation 5 Direct FTE'!$C$9:$H$379,6,FALSE)</f>
        <v>1.8012380775100914</v>
      </c>
      <c r="CW11" s="67">
        <f>SUM('Equation 4 Type I FTE'!CW11:CW32)-VLOOKUP(CW9,'Equation 5 Direct FTE'!$C$9:$H$379,6,FALSE)</f>
        <v>1.634853363841684</v>
      </c>
      <c r="CX11" s="67">
        <f>SUM('Equation 4 Type I FTE'!CX11:CX32)-VLOOKUP(CX9,'Equation 5 Direct FTE'!$C$9:$H$379,6,FALSE)</f>
        <v>1.6377146238355667</v>
      </c>
      <c r="CY11" s="67">
        <f>SUM('Equation 4 Type I FTE'!CY11:CY32)-VLOOKUP(CY9,'Equation 5 Direct FTE'!$C$9:$H$379,6,FALSE)</f>
        <v>1.5942159797326214</v>
      </c>
      <c r="CZ11" s="67">
        <f>SUM('Equation 4 Type I FTE'!CZ11:CZ32)-VLOOKUP(CZ9,'Equation 5 Direct FTE'!$C$9:$H$379,6,FALSE)</f>
        <v>0.98288154802308636</v>
      </c>
      <c r="DA11" s="67">
        <f>SUM('Equation 4 Type I FTE'!DA11:DA32)-VLOOKUP(DA9,'Equation 5 Direct FTE'!$C$9:$H$379,6,FALSE)</f>
        <v>1.9318799482344748</v>
      </c>
      <c r="DB11" s="67">
        <f>SUM('Equation 4 Type I FTE'!DB11:DB32)-VLOOKUP(DB9,'Equation 5 Direct FTE'!$C$9:$H$379,6,FALSE)</f>
        <v>1.174786619600364</v>
      </c>
      <c r="DC11" s="67">
        <f>SUM('Equation 4 Type I FTE'!DC11:DC32)-VLOOKUP(DC9,'Equation 5 Direct FTE'!$C$9:$H$379,6,FALSE)</f>
        <v>1.447993323897784</v>
      </c>
      <c r="DD11" s="67">
        <f>SUM('Equation 4 Type I FTE'!DD11:DD32)-VLOOKUP(DD9,'Equation 5 Direct FTE'!$C$9:$H$379,6,FALSE)</f>
        <v>1.2038334184262549</v>
      </c>
      <c r="DE11" s="67">
        <f>SUM('Equation 4 Type I FTE'!DE11:DE32)-VLOOKUP(DE9,'Equation 5 Direct FTE'!$C$9:$H$379,6,FALSE)</f>
        <v>1.669641393802511</v>
      </c>
      <c r="DF11" s="67">
        <f>SUM('Equation 4 Type I FTE'!DF11:DF32)-VLOOKUP(DF9,'Equation 5 Direct FTE'!$C$9:$H$379,6,FALSE)</f>
        <v>1.0869527748859591</v>
      </c>
      <c r="DG11" s="67">
        <f>SUM('Equation 4 Type I FTE'!DG11:DG32)-VLOOKUP(DG9,'Equation 5 Direct FTE'!$C$9:$H$379,6,FALSE)</f>
        <v>2.10532166342833</v>
      </c>
      <c r="DH11" s="67">
        <f>SUM('Equation 4 Type I FTE'!DH11:DH32)-VLOOKUP(DH9,'Equation 5 Direct FTE'!$C$9:$H$379,6,FALSE)</f>
        <v>1.8331993852509214</v>
      </c>
      <c r="DI11" s="67">
        <f>SUM('Equation 4 Type I FTE'!DI11:DI32)-VLOOKUP(DI9,'Equation 5 Direct FTE'!$C$9:$H$379,6,FALSE)</f>
        <v>0.80389324486179237</v>
      </c>
      <c r="DJ11" s="67">
        <f>SUM('Equation 4 Type I FTE'!DJ11:DJ32)-VLOOKUP(DJ9,'Equation 5 Direct FTE'!$C$9:$H$379,6,FALSE)</f>
        <v>0.97286574179970797</v>
      </c>
      <c r="DK11" s="67">
        <f>SUM('Equation 4 Type I FTE'!DK11:DK32)-VLOOKUP(DK9,'Equation 5 Direct FTE'!$C$9:$H$379,6,FALSE)</f>
        <v>1.4699385057804797</v>
      </c>
      <c r="DL11" s="67">
        <f>SUM('Equation 4 Type I FTE'!DL11:DL32)-VLOOKUP(DL9,'Equation 5 Direct FTE'!$C$9:$H$379,6,FALSE)</f>
        <v>1.4310731367941036</v>
      </c>
      <c r="DM11" s="67">
        <f>SUM('Equation 4 Type I FTE'!DM11:DM32)-VLOOKUP(DM9,'Equation 5 Direct FTE'!$C$9:$H$379,6,FALSE)</f>
        <v>0.68223549863831257</v>
      </c>
      <c r="DN11" s="67">
        <f>SUM('Equation 4 Type I FTE'!DN11:DN32)-VLOOKUP(DN9,'Equation 5 Direct FTE'!$C$9:$H$379,6,FALSE)</f>
        <v>2.2497637180321406</v>
      </c>
      <c r="DO11" s="67">
        <f>SUM('Equation 4 Type I FTE'!DO11:DO32)-VLOOKUP(DO9,'Equation 5 Direct FTE'!$C$9:$H$379,6,FALSE)</f>
        <v>1.0659551523665334</v>
      </c>
      <c r="DP11" s="67">
        <f>SUM('Equation 4 Type I FTE'!DP11:DP32)-VLOOKUP(DP9,'Equation 5 Direct FTE'!$C$9:$H$379,6,FALSE)</f>
        <v>1.3327889974944269</v>
      </c>
      <c r="DQ11" s="67">
        <f>SUM('Equation 4 Type I FTE'!DQ11:DQ32)-VLOOKUP(DQ9,'Equation 5 Direct FTE'!$C$9:$H$379,6,FALSE)</f>
        <v>0.95289731207496686</v>
      </c>
      <c r="DR11" s="67">
        <f>SUM('Equation 4 Type I FTE'!DR11:DR32)-VLOOKUP(DR9,'Equation 5 Direct FTE'!$C$9:$H$379,6,FALSE)</f>
        <v>1.6803404045216759</v>
      </c>
      <c r="DS11" s="67">
        <f>SUM('Equation 4 Type I FTE'!DS11:DS32)-VLOOKUP(DS9,'Equation 5 Direct FTE'!$C$9:$H$379,6,FALSE)</f>
        <v>1.2280873099717304</v>
      </c>
      <c r="DT11" s="67">
        <f>SUM('Equation 4 Type I FTE'!DT11:DT32)-VLOOKUP(DT9,'Equation 5 Direct FTE'!$C$9:$H$379,6,FALSE)</f>
        <v>1.756229373738635</v>
      </c>
      <c r="DU11" s="67">
        <f>SUM('Equation 4 Type I FTE'!DU11:DU32)-VLOOKUP(DU9,'Equation 5 Direct FTE'!$C$9:$H$379,6,FALSE)</f>
        <v>1.7922551944563754</v>
      </c>
      <c r="DV11" s="67">
        <f>SUM('Equation 4 Type I FTE'!DV11:DV32)-VLOOKUP(DV9,'Equation 5 Direct FTE'!$C$9:$H$379,6,FALSE)</f>
        <v>1.4777801820738796</v>
      </c>
      <c r="DW11" s="67">
        <f>SUM('Equation 4 Type I FTE'!DW11:DW32)-VLOOKUP(DW9,'Equation 5 Direct FTE'!$C$9:$H$379,6,FALSE)</f>
        <v>1.312266319848022</v>
      </c>
      <c r="DX11" s="67">
        <f>SUM('Equation 4 Type I FTE'!DX11:DX32)-VLOOKUP(DX9,'Equation 5 Direct FTE'!$C$9:$H$379,6,FALSE)</f>
        <v>1.3250299816627287</v>
      </c>
      <c r="DY11" s="67">
        <f>SUM('Equation 4 Type I FTE'!DY11:DY32)-VLOOKUP(DY9,'Equation 5 Direct FTE'!$C$9:$H$379,6,FALSE)</f>
        <v>1.2248613698080355</v>
      </c>
      <c r="DZ11" s="67">
        <f>SUM('Equation 4 Type I FTE'!DZ11:DZ32)-VLOOKUP(DZ9,'Equation 5 Direct FTE'!$C$9:$H$379,6,FALSE)</f>
        <v>1.6495062012606612</v>
      </c>
      <c r="EA11" s="67">
        <f>SUM('Equation 4 Type I FTE'!EA11:EA32)-VLOOKUP(EA9,'Equation 5 Direct FTE'!$C$9:$H$379,6,FALSE)</f>
        <v>1.5172198662212759</v>
      </c>
      <c r="EB11" s="67">
        <f>SUM('Equation 4 Type I FTE'!EB11:EB32)-VLOOKUP(EB9,'Equation 5 Direct FTE'!$C$9:$H$379,6,FALSE)</f>
        <v>1.0366274002884648</v>
      </c>
      <c r="EC11" s="67">
        <f>SUM('Equation 4 Type I FTE'!EC11:EC32)-VLOOKUP(EC9,'Equation 5 Direct FTE'!$C$9:$H$379,6,FALSE)</f>
        <v>1.1102048775903048</v>
      </c>
      <c r="ED11" s="67">
        <f>SUM('Equation 4 Type I FTE'!ED11:ED32)-VLOOKUP(ED9,'Equation 5 Direct FTE'!$C$9:$H$379,6,FALSE)</f>
        <v>1.3780854661908428</v>
      </c>
      <c r="EE11" s="67">
        <f>SUM('Equation 4 Type I FTE'!EE11:EE32)-VLOOKUP(EE9,'Equation 5 Direct FTE'!$C$9:$H$379,6,FALSE)</f>
        <v>1.2933159239367025</v>
      </c>
      <c r="EF11" s="67">
        <f>SUM('Equation 4 Type I FTE'!EF11:EF32)-VLOOKUP(EF9,'Equation 5 Direct FTE'!$C$9:$H$379,6,FALSE)</f>
        <v>1.4191554795403238</v>
      </c>
      <c r="EG11" s="67">
        <f>SUM('Equation 4 Type I FTE'!EG11:EG32)-VLOOKUP(EG9,'Equation 5 Direct FTE'!$C$9:$H$379,6,FALSE)</f>
        <v>2.2270198065451812</v>
      </c>
      <c r="EH11" s="67">
        <f>SUM('Equation 4 Type I FTE'!EH11:EH32)-VLOOKUP(EH9,'Equation 5 Direct FTE'!$C$9:$H$379,6,FALSE)</f>
        <v>1.0152269020596951</v>
      </c>
      <c r="EI11" s="67">
        <f>SUM('Equation 4 Type I FTE'!EI11:EI32)-VLOOKUP(EI9,'Equation 5 Direct FTE'!$C$9:$H$379,6,FALSE)</f>
        <v>1.0609506876365042</v>
      </c>
      <c r="EJ11" s="67">
        <f>SUM('Equation 4 Type I FTE'!EJ11:EJ32)-VLOOKUP(EJ9,'Equation 5 Direct FTE'!$C$9:$H$379,6,FALSE)</f>
        <v>1.2388491577266758</v>
      </c>
      <c r="EK11" s="67">
        <f>SUM('Equation 4 Type I FTE'!EK11:EK32)-VLOOKUP(EK9,'Equation 5 Direct FTE'!$C$9:$H$379,6,FALSE)</f>
        <v>1.8194609377075013</v>
      </c>
      <c r="EL11" s="67">
        <f>SUM('Equation 4 Type I FTE'!EL11:EL32)-VLOOKUP(EL9,'Equation 5 Direct FTE'!$C$9:$H$379,6,FALSE)</f>
        <v>1.6776598458199068</v>
      </c>
      <c r="EM11" s="67">
        <f>SUM('Equation 4 Type I FTE'!EM11:EM32)-VLOOKUP(EM9,'Equation 5 Direct FTE'!$C$9:$H$379,6,FALSE)</f>
        <v>1.2260403895003673</v>
      </c>
      <c r="EN11" s="67">
        <f>SUM('Equation 4 Type I FTE'!EN11:EN32)-VLOOKUP(EN9,'Equation 5 Direct FTE'!$C$9:$H$379,6,FALSE)</f>
        <v>1.7065472762377309</v>
      </c>
      <c r="EO11" s="67">
        <f>SUM('Equation 4 Type I FTE'!EO11:EO32)-VLOOKUP(EO9,'Equation 5 Direct FTE'!$C$9:$H$379,6,FALSE)</f>
        <v>2.1250850363223837</v>
      </c>
      <c r="EP11" s="67">
        <f>SUM('Equation 4 Type I FTE'!EP11:EP32)-VLOOKUP(EP9,'Equation 5 Direct FTE'!$C$9:$H$379,6,FALSE)</f>
        <v>2.1371809355503379</v>
      </c>
      <c r="EQ11" s="67">
        <f>SUM('Equation 4 Type I FTE'!EQ11:EQ32)-VLOOKUP(EQ9,'Equation 5 Direct FTE'!$C$9:$H$379,6,FALSE)</f>
        <v>2.1403937457871849</v>
      </c>
      <c r="ER11" s="67">
        <f>SUM('Equation 4 Type I FTE'!ER11:ER32)-VLOOKUP(ER9,'Equation 5 Direct FTE'!$C$9:$H$379,6,FALSE)</f>
        <v>2.0481545723940702</v>
      </c>
      <c r="ES11" s="67">
        <f>SUM('Equation 4 Type I FTE'!ES11:ES32)-VLOOKUP(ES9,'Equation 5 Direct FTE'!$C$9:$H$379,6,FALSE)</f>
        <v>1.5988702722014727</v>
      </c>
      <c r="ET11" s="67">
        <f>SUM('Equation 4 Type I FTE'!ET11:ET32)-VLOOKUP(ET9,'Equation 5 Direct FTE'!$C$9:$H$379,6,FALSE)</f>
        <v>2.0176185337526267</v>
      </c>
      <c r="EU11" s="67">
        <f>SUM('Equation 4 Type I FTE'!EU11:EU32)-VLOOKUP(EU9,'Equation 5 Direct FTE'!$C$9:$H$379,6,FALSE)</f>
        <v>2.0816756257414424</v>
      </c>
      <c r="EV11" s="67">
        <f>SUM('Equation 4 Type I FTE'!EV11:EV32)-VLOOKUP(EV9,'Equation 5 Direct FTE'!$C$9:$H$379,6,FALSE)</f>
        <v>1.5106269301785142</v>
      </c>
      <c r="EW11" s="67">
        <f>SUM('Equation 4 Type I FTE'!EW11:EW32)-VLOOKUP(EW9,'Equation 5 Direct FTE'!$C$9:$H$379,6,FALSE)</f>
        <v>0.87345648100764794</v>
      </c>
      <c r="EX11" s="67">
        <f>SUM('Equation 4 Type I FTE'!EX11:EX32)-VLOOKUP(EX9,'Equation 5 Direct FTE'!$C$9:$H$379,6,FALSE)</f>
        <v>1.5464277020221346</v>
      </c>
      <c r="EY11" s="67">
        <f>SUM('Equation 4 Type I FTE'!EY11:EY32)-VLOOKUP(EY9,'Equation 5 Direct FTE'!$C$9:$H$379,6,FALSE)</f>
        <v>2.11266586587044</v>
      </c>
      <c r="EZ11" s="67">
        <f>SUM('Equation 4 Type I FTE'!EZ11:EZ32)-VLOOKUP(EZ9,'Equation 5 Direct FTE'!$C$9:$H$379,6,FALSE)</f>
        <v>2.3781139527144237</v>
      </c>
      <c r="FA11" s="67">
        <f>SUM('Equation 4 Type I FTE'!FA11:FA32)-VLOOKUP(FA9,'Equation 5 Direct FTE'!$C$9:$H$379,6,FALSE)</f>
        <v>1.7876880039626468</v>
      </c>
      <c r="FB11" s="67">
        <f>SUM('Equation 4 Type I FTE'!FB11:FB32)-VLOOKUP(FB9,'Equation 5 Direct FTE'!$C$9:$H$379,6,FALSE)</f>
        <v>2.1959945228852238</v>
      </c>
      <c r="FC11" s="67">
        <f>SUM('Equation 4 Type I FTE'!FC11:FC32)-VLOOKUP(FC9,'Equation 5 Direct FTE'!$C$9:$H$379,6,FALSE)</f>
        <v>1.92451970237971</v>
      </c>
      <c r="FD11" s="67">
        <f>SUM('Equation 4 Type I FTE'!FD11:FD32)-VLOOKUP(FD9,'Equation 5 Direct FTE'!$C$9:$H$379,6,FALSE)</f>
        <v>1.327994461173363</v>
      </c>
      <c r="FE11" s="67">
        <f>SUM('Equation 4 Type I FTE'!FE11:FE32)-VLOOKUP(FE9,'Equation 5 Direct FTE'!$C$9:$H$379,6,FALSE)</f>
        <v>1.249535929338411</v>
      </c>
      <c r="FF11" s="67">
        <f>SUM('Equation 4 Type I FTE'!FF11:FF32)-VLOOKUP(FF9,'Equation 5 Direct FTE'!$C$9:$H$379,6,FALSE)</f>
        <v>1.3465325064098201</v>
      </c>
      <c r="FG11" s="67">
        <f>SUM('Equation 4 Type I FTE'!FG11:FG32)-VLOOKUP(FG9,'Equation 5 Direct FTE'!$C$9:$H$379,6,FALSE)</f>
        <v>1.8327165412971231</v>
      </c>
      <c r="FH11" s="67">
        <f>SUM('Equation 4 Type I FTE'!FH11:FH32)-VLOOKUP(FH9,'Equation 5 Direct FTE'!$C$9:$H$379,6,FALSE)</f>
        <v>1.6872053339902191</v>
      </c>
      <c r="FI11" s="67">
        <f>SUM('Equation 4 Type I FTE'!FI11:FI32)-VLOOKUP(FI9,'Equation 5 Direct FTE'!$C$9:$H$379,6,FALSE)</f>
        <v>1.9116511551696185</v>
      </c>
      <c r="FJ11" s="67">
        <f>SUM('Equation 4 Type I FTE'!FJ11:FJ32)-VLOOKUP(FJ9,'Equation 5 Direct FTE'!$C$9:$H$379,6,FALSE)</f>
        <v>2.223984972165495</v>
      </c>
      <c r="FK11" s="67">
        <f>SUM('Equation 4 Type I FTE'!FK11:FK32)-VLOOKUP(FK9,'Equation 5 Direct FTE'!$C$9:$H$379,6,FALSE)</f>
        <v>2.3482293028662151</v>
      </c>
      <c r="FL11" s="67">
        <f>SUM('Equation 4 Type I FTE'!FL11:FL32)-VLOOKUP(FL9,'Equation 5 Direct FTE'!$C$9:$H$379,6,FALSE)</f>
        <v>1.6567477959718078</v>
      </c>
      <c r="FM11" s="67">
        <f>SUM('Equation 4 Type I FTE'!FM11:FM32)-VLOOKUP(FM9,'Equation 5 Direct FTE'!$C$9:$H$379,6,FALSE)</f>
        <v>2.0796920808262525</v>
      </c>
      <c r="FN11" s="67">
        <f>SUM('Equation 4 Type I FTE'!FN11:FN32)-VLOOKUP(FN9,'Equation 5 Direct FTE'!$C$9:$H$379,6,FALSE)</f>
        <v>2.7637291327478026</v>
      </c>
      <c r="FO11" s="67">
        <f>SUM('Equation 4 Type I FTE'!FO11:FO32)-VLOOKUP(FO9,'Equation 5 Direct FTE'!$C$9:$H$379,6,FALSE)</f>
        <v>1.4176181075716676</v>
      </c>
      <c r="FP11" s="67">
        <f>SUM('Equation 4 Type I FTE'!FP11:FP32)-VLOOKUP(FP9,'Equation 5 Direct FTE'!$C$9:$H$379,6,FALSE)</f>
        <v>1.6805926763122363</v>
      </c>
      <c r="FQ11" s="67">
        <f>SUM('Equation 4 Type I FTE'!FQ11:FQ32)-VLOOKUP(FQ9,'Equation 5 Direct FTE'!$C$9:$H$379,6,FALSE)</f>
        <v>1.2923852278604961</v>
      </c>
      <c r="FR11" s="67">
        <f>SUM('Equation 4 Type I FTE'!FR11:FR32)-VLOOKUP(FR9,'Equation 5 Direct FTE'!$C$9:$H$379,6,FALSE)</f>
        <v>1.729868352140751</v>
      </c>
      <c r="FS11" s="67">
        <f>SUM('Equation 4 Type I FTE'!FS11:FS32)-VLOOKUP(FS9,'Equation 5 Direct FTE'!$C$9:$H$379,6,FALSE)</f>
        <v>1.9252568377638877</v>
      </c>
      <c r="FT11" s="67">
        <f>SUM('Equation 4 Type I FTE'!FT11:FT32)-VLOOKUP(FT9,'Equation 5 Direct FTE'!$C$9:$H$379,6,FALSE)</f>
        <v>1.7989262454198376</v>
      </c>
      <c r="FU11" s="67">
        <f>SUM('Equation 4 Type I FTE'!FU11:FU32)-VLOOKUP(FU9,'Equation 5 Direct FTE'!$C$9:$H$379,6,FALSE)</f>
        <v>2.4100445129225503</v>
      </c>
      <c r="FV11" s="67">
        <f>SUM('Equation 4 Type I FTE'!FV11:FV32)-VLOOKUP(FV9,'Equation 5 Direct FTE'!$C$9:$H$379,6,FALSE)</f>
        <v>2.0767452651957852</v>
      </c>
      <c r="FW11" s="67">
        <f>SUM('Equation 4 Type I FTE'!FW11:FW32)-VLOOKUP(FW9,'Equation 5 Direct FTE'!$C$9:$H$379,6,FALSE)</f>
        <v>1.8253811605733086</v>
      </c>
      <c r="FX11" s="67">
        <f>SUM('Equation 4 Type I FTE'!FX11:FX32)-VLOOKUP(FX9,'Equation 5 Direct FTE'!$C$9:$H$379,6,FALSE)</f>
        <v>1.8353117556807961</v>
      </c>
      <c r="FY11" s="67">
        <f>SUM('Equation 4 Type I FTE'!FY11:FY32)-VLOOKUP(FY9,'Equation 5 Direct FTE'!$C$9:$H$379,6,FALSE)</f>
        <v>2.0674801284115523</v>
      </c>
      <c r="FZ11" s="67">
        <f>SUM('Equation 4 Type I FTE'!FZ11:FZ32)-VLOOKUP(FZ9,'Equation 5 Direct FTE'!$C$9:$H$379,6,FALSE)</f>
        <v>1.5418143617378739</v>
      </c>
      <c r="GA11" s="67">
        <f>SUM('Equation 4 Type I FTE'!GA11:GA32)-VLOOKUP(GA9,'Equation 5 Direct FTE'!$C$9:$H$379,6,FALSE)</f>
        <v>1.5901653834411316</v>
      </c>
      <c r="GB11" s="67">
        <f>SUM('Equation 4 Type I FTE'!GB11:GB32)-VLOOKUP(GB9,'Equation 5 Direct FTE'!$C$9:$H$379,6,FALSE)</f>
        <v>1.1553264847581399</v>
      </c>
      <c r="GC11" s="67">
        <f>SUM('Equation 4 Type I FTE'!GC11:GC32)-VLOOKUP(GC9,'Equation 5 Direct FTE'!$C$9:$H$379,6,FALSE)</f>
        <v>1.1894491042811448</v>
      </c>
      <c r="GD11" s="67">
        <f>SUM('Equation 4 Type I FTE'!GD11:GD32)-VLOOKUP(GD9,'Equation 5 Direct FTE'!$C$9:$H$379,6,FALSE)</f>
        <v>1.9942338818140573</v>
      </c>
      <c r="GE11" s="67">
        <f>SUM('Equation 4 Type I FTE'!GE11:GE32)-VLOOKUP(GE9,'Equation 5 Direct FTE'!$C$9:$H$379,6,FALSE)</f>
        <v>1.158455534941075</v>
      </c>
      <c r="GF11" s="67">
        <f>SUM('Equation 4 Type I FTE'!GF11:GF32)-VLOOKUP(GF9,'Equation 5 Direct FTE'!$C$9:$H$379,6,FALSE)</f>
        <v>1.8701403212483632</v>
      </c>
      <c r="GG11" s="67">
        <f>SUM('Equation 4 Type I FTE'!GG11:GG32)-VLOOKUP(GG9,'Equation 5 Direct FTE'!$C$9:$H$379,6,FALSE)</f>
        <v>2.5473898818405618</v>
      </c>
      <c r="GH11" s="67">
        <f>SUM('Equation 4 Type I FTE'!GH11:GH32)-VLOOKUP(GH9,'Equation 5 Direct FTE'!$C$9:$H$379,6,FALSE)</f>
        <v>2.5248863538117003</v>
      </c>
      <c r="GI11" s="67">
        <f>SUM('Equation 4 Type I FTE'!GI11:GI32)-VLOOKUP(GI9,'Equation 5 Direct FTE'!$C$9:$H$379,6,FALSE)</f>
        <v>3.0280013757977025</v>
      </c>
      <c r="GJ11" s="67">
        <f>SUM('Equation 4 Type I FTE'!GJ11:GJ32)-VLOOKUP(GJ9,'Equation 5 Direct FTE'!$C$9:$H$379,6,FALSE)</f>
        <v>5.2268810361949294</v>
      </c>
      <c r="GK11" s="67">
        <f>SUM('Equation 4 Type I FTE'!GK11:GK32)-VLOOKUP(GK9,'Equation 5 Direct FTE'!$C$9:$H$379,6,FALSE)</f>
        <v>3.564016670614838</v>
      </c>
      <c r="GL11" s="67">
        <f>SUM('Equation 4 Type I FTE'!GL11:GL32)-VLOOKUP(GL9,'Equation 5 Direct FTE'!$C$9:$H$379,6,FALSE)</f>
        <v>4.2967040078429992</v>
      </c>
      <c r="GM11" s="67">
        <f>SUM('Equation 4 Type I FTE'!GM11:GM32)-VLOOKUP(GM9,'Equation 5 Direct FTE'!$C$9:$H$379,6,FALSE)</f>
        <v>3.2685289614636908</v>
      </c>
      <c r="GN11" s="67">
        <f>SUM('Equation 4 Type I FTE'!GN11:GN32)-VLOOKUP(GN9,'Equation 5 Direct FTE'!$C$9:$H$379,6,FALSE)</f>
        <v>1.7405622187120571</v>
      </c>
      <c r="GO11" s="67">
        <f>SUM('Equation 4 Type I FTE'!GO11:GO32)-VLOOKUP(GO9,'Equation 5 Direct FTE'!$C$9:$H$379,6,FALSE)</f>
        <v>1.6463294792600247</v>
      </c>
      <c r="GP11" s="67">
        <f>SUM('Equation 4 Type I FTE'!GP11:GP32)-VLOOKUP(GP9,'Equation 5 Direct FTE'!$C$9:$H$379,6,FALSE)</f>
        <v>1.4115690967690964</v>
      </c>
      <c r="GQ11" s="67">
        <f>SUM('Equation 4 Type I FTE'!GQ11:GQ32)-VLOOKUP(GQ9,'Equation 5 Direct FTE'!$C$9:$H$379,6,FALSE)</f>
        <v>2.1590210091125082</v>
      </c>
      <c r="GR11" s="67">
        <f>SUM('Equation 4 Type I FTE'!GR11:GR32)-VLOOKUP(GR9,'Equation 5 Direct FTE'!$C$9:$H$379,6,FALSE)</f>
        <v>2.3907710656108425</v>
      </c>
      <c r="GS11" s="67">
        <f>SUM('Equation 4 Type I FTE'!GS11:GS32)-VLOOKUP(GS9,'Equation 5 Direct FTE'!$C$9:$H$379,6,FALSE)</f>
        <v>2.6696631718977155</v>
      </c>
      <c r="GT11" s="67">
        <f>SUM('Equation 4 Type I FTE'!GT11:GT32)-VLOOKUP(GT9,'Equation 5 Direct FTE'!$C$9:$H$379,6,FALSE)</f>
        <v>1.6843875379014936</v>
      </c>
      <c r="GU11" s="67">
        <f>SUM('Equation 4 Type I FTE'!GU11:GU32)-VLOOKUP(GU9,'Equation 5 Direct FTE'!$C$9:$H$379,6,FALSE)</f>
        <v>1.4044601662970604</v>
      </c>
      <c r="GV11" s="67">
        <f>SUM('Equation 4 Type I FTE'!GV11:GV32)-VLOOKUP(GV9,'Equation 5 Direct FTE'!$C$9:$H$379,6,FALSE)</f>
        <v>2.7729914775551046</v>
      </c>
      <c r="GW11" s="67">
        <f>SUM('Equation 4 Type I FTE'!GW11:GW32)-VLOOKUP(GW9,'Equation 5 Direct FTE'!$C$9:$H$379,6,FALSE)</f>
        <v>2.6159583233857902</v>
      </c>
      <c r="GX11" s="67">
        <f>SUM('Equation 4 Type I FTE'!GX11:GX32)-VLOOKUP(GX9,'Equation 5 Direct FTE'!$C$9:$H$379,6,FALSE)</f>
        <v>2.1294355532327685</v>
      </c>
      <c r="GY11" s="67">
        <f>SUM('Equation 4 Type I FTE'!GY11:GY32)-VLOOKUP(GY9,'Equation 5 Direct FTE'!$C$9:$H$379,6,FALSE)</f>
        <v>1.5132992693025065</v>
      </c>
      <c r="GZ11" s="67">
        <f>SUM('Equation 4 Type I FTE'!GZ11:GZ32)-VLOOKUP(GZ9,'Equation 5 Direct FTE'!$C$9:$H$379,6,FALSE)</f>
        <v>3.2703391275755918</v>
      </c>
      <c r="HA11" s="67">
        <f>SUM('Equation 4 Type I FTE'!HA11:HA32)-VLOOKUP(HA9,'Equation 5 Direct FTE'!$C$9:$H$379,6,FALSE)</f>
        <v>1.4737896550843459</v>
      </c>
      <c r="HB11" s="67">
        <f>SUM('Equation 4 Type I FTE'!HB11:HB32)-VLOOKUP(HB9,'Equation 5 Direct FTE'!$C$9:$H$379,6,FALSE)</f>
        <v>0.85281687241619775</v>
      </c>
      <c r="HC11" s="67">
        <f>SUM('Equation 4 Type I FTE'!HC11:HC32)-VLOOKUP(HC9,'Equation 5 Direct FTE'!$C$9:$H$379,6,FALSE)</f>
        <v>1.4515536957714321</v>
      </c>
      <c r="HD11" s="67">
        <f>SUM('Equation 4 Type I FTE'!HD11:HD32)-VLOOKUP(HD9,'Equation 5 Direct FTE'!$C$9:$H$379,6,FALSE)</f>
        <v>1.5340370990714387</v>
      </c>
      <c r="HE11" s="67">
        <f>SUM('Equation 4 Type I FTE'!HE11:HE32)-VLOOKUP(HE9,'Equation 5 Direct FTE'!$C$9:$H$379,6,FALSE)</f>
        <v>1.9594117547949397</v>
      </c>
      <c r="HF11" s="67">
        <f>SUM('Equation 4 Type I FTE'!HF11:HF32)-VLOOKUP(HF9,'Equation 5 Direct FTE'!$C$9:$H$379,6,FALSE)</f>
        <v>1.1218614096998487</v>
      </c>
      <c r="HG11" s="67">
        <f>SUM('Equation 4 Type I FTE'!HG11:HG32)-VLOOKUP(HG9,'Equation 5 Direct FTE'!$C$9:$H$379,6,FALSE)</f>
        <v>1.9103423162160649</v>
      </c>
      <c r="HH11" s="67">
        <f>SUM('Equation 4 Type I FTE'!HH11:HH32)-VLOOKUP(HH9,'Equation 5 Direct FTE'!$C$9:$H$379,6,FALSE)</f>
        <v>2.8031268323090419</v>
      </c>
      <c r="HI11" s="67">
        <f>SUM('Equation 4 Type I FTE'!HI11:HI32)-VLOOKUP(HI9,'Equation 5 Direct FTE'!$C$9:$H$379,6,FALSE)</f>
        <v>1.9435313559311087</v>
      </c>
      <c r="HJ11" s="67">
        <f>SUM('Equation 4 Type I FTE'!HJ11:HJ32)-VLOOKUP(HJ9,'Equation 5 Direct FTE'!$C$9:$H$379,6,FALSE)</f>
        <v>1.9895188541496536</v>
      </c>
      <c r="HK11" s="67">
        <f>SUM('Equation 4 Type I FTE'!HK11:HK32)-VLOOKUP(HK9,'Equation 5 Direct FTE'!$C$9:$H$379,6,FALSE)</f>
        <v>0</v>
      </c>
      <c r="HL11" s="67">
        <f>SUM('Equation 4 Type I FTE'!HL11:HL32)-VLOOKUP(HL9,'Equation 5 Direct FTE'!$C$9:$H$379,6,FALSE)</f>
        <v>1.6168523759020061</v>
      </c>
      <c r="HM11" s="67">
        <f>SUM('Equation 4 Type I FTE'!HM11:HM32)-VLOOKUP(HM9,'Equation 5 Direct FTE'!$C$9:$H$379,6,FALSE)</f>
        <v>1.9421452814690079</v>
      </c>
      <c r="HN11" s="67">
        <f>SUM('Equation 4 Type I FTE'!HN11:HN32)-VLOOKUP(HN9,'Equation 5 Direct FTE'!$C$9:$H$379,6,FALSE)</f>
        <v>1.3823383904721704</v>
      </c>
      <c r="HO11" s="67">
        <f>SUM('Equation 4 Type I FTE'!HO11:HO32)-VLOOKUP(HO9,'Equation 5 Direct FTE'!$C$9:$H$379,6,FALSE)</f>
        <v>1.5016270408229473</v>
      </c>
      <c r="HP11" s="67">
        <f>SUM('Equation 4 Type I FTE'!HP11:HP32)-VLOOKUP(HP9,'Equation 5 Direct FTE'!$C$9:$H$379,6,FALSE)</f>
        <v>1.7322980247570348</v>
      </c>
      <c r="HQ11" s="67">
        <f>SUM('Equation 4 Type I FTE'!HQ11:HQ32)-VLOOKUP(HQ9,'Equation 5 Direct FTE'!$C$9:$H$379,6,FALSE)</f>
        <v>1.3998983301132719</v>
      </c>
      <c r="HR11" s="67">
        <f>SUM('Equation 4 Type I FTE'!HR11:HR32)-VLOOKUP(HR9,'Equation 5 Direct FTE'!$C$9:$H$379,6,FALSE)</f>
        <v>1.8383869656622855</v>
      </c>
      <c r="HS11" s="67">
        <f>SUM('Equation 4 Type I FTE'!HS11:HS32)-VLOOKUP(HS9,'Equation 5 Direct FTE'!$C$9:$H$379,6,FALSE)</f>
        <v>2.2048172380783866</v>
      </c>
      <c r="HT11" s="67">
        <f>SUM('Equation 4 Type I FTE'!HT11:HT32)-VLOOKUP(HT9,'Equation 5 Direct FTE'!$C$9:$H$379,6,FALSE)</f>
        <v>2.0642340432133963</v>
      </c>
      <c r="HU11" s="67">
        <f>SUM('Equation 4 Type I FTE'!HU11:HU32)-VLOOKUP(HU9,'Equation 5 Direct FTE'!$C$9:$H$379,6,FALSE)</f>
        <v>0.7578572711840792</v>
      </c>
      <c r="HV11" s="67">
        <f>SUM('Equation 4 Type I FTE'!HV11:HV32)-VLOOKUP(HV9,'Equation 5 Direct FTE'!$C$9:$H$379,6,FALSE)</f>
        <v>1.7350230804903228</v>
      </c>
      <c r="HW11" s="67">
        <f>SUM('Equation 4 Type I FTE'!HW11:HW32)-VLOOKUP(HW9,'Equation 5 Direct FTE'!$C$9:$H$379,6,FALSE)</f>
        <v>1.6138428942276897</v>
      </c>
      <c r="HX11" s="67">
        <f>SUM('Equation 4 Type I FTE'!HX11:HX32)-VLOOKUP(HX9,'Equation 5 Direct FTE'!$C$9:$H$379,6,FALSE)</f>
        <v>1.2470505977497863</v>
      </c>
      <c r="HY11" s="67">
        <f>SUM('Equation 4 Type I FTE'!HY11:HY32)-VLOOKUP(HY9,'Equation 5 Direct FTE'!$C$9:$H$379,6,FALSE)</f>
        <v>0.8207999541260238</v>
      </c>
      <c r="HZ11" s="67">
        <f>SUM('Equation 4 Type I FTE'!HZ11:HZ32)-VLOOKUP(HZ9,'Equation 5 Direct FTE'!$C$9:$H$379,6,FALSE)</f>
        <v>1.3855752286820868</v>
      </c>
      <c r="IA11" s="67">
        <f>SUM('Equation 4 Type I FTE'!IA11:IA32)-VLOOKUP(IA9,'Equation 5 Direct FTE'!$C$9:$H$379,6,FALSE)</f>
        <v>1.2349700769769933</v>
      </c>
      <c r="IB11" s="67">
        <f>SUM('Equation 4 Type I FTE'!IB11:IB32)-VLOOKUP(IB9,'Equation 5 Direct FTE'!$C$9:$H$379,6,FALSE)</f>
        <v>1.4829199057099181</v>
      </c>
      <c r="IC11" s="67">
        <f>SUM('Equation 4 Type I FTE'!IC11:IC32)-VLOOKUP(IC9,'Equation 5 Direct FTE'!$C$9:$H$379,6,FALSE)</f>
        <v>1.3790271122431685</v>
      </c>
      <c r="ID11" s="67">
        <f>SUM('Equation 4 Type I FTE'!ID11:ID32)-VLOOKUP(ID9,'Equation 5 Direct FTE'!$C$9:$H$379,6,FALSE)</f>
        <v>1.2165996532978691</v>
      </c>
      <c r="IE11" s="67">
        <f>SUM('Equation 4 Type I FTE'!IE11:IE32)-VLOOKUP(IE9,'Equation 5 Direct FTE'!$C$9:$H$379,6,FALSE)</f>
        <v>1.3442501414023114</v>
      </c>
      <c r="IF11" s="67">
        <f>SUM('Equation 4 Type I FTE'!IF11:IF32)-VLOOKUP(IF9,'Equation 5 Direct FTE'!$C$9:$H$379,6,FALSE)</f>
        <v>1.6367206022156804</v>
      </c>
      <c r="IG11" s="67">
        <f>SUM('Equation 4 Type I FTE'!IG11:IG32)-VLOOKUP(IG9,'Equation 5 Direct FTE'!$C$9:$H$379,6,FALSE)</f>
        <v>1.4434522031705248</v>
      </c>
      <c r="IH11" s="67">
        <f>SUM('Equation 4 Type I FTE'!IH11:IH32)-VLOOKUP(IH9,'Equation 5 Direct FTE'!$C$9:$H$379,6,FALSE)</f>
        <v>1.4588155911257785</v>
      </c>
      <c r="II11" s="67">
        <f>SUM('Equation 4 Type I FTE'!II11:II32)-VLOOKUP(II9,'Equation 5 Direct FTE'!$C$9:$H$379,6,FALSE)</f>
        <v>0.87911133431888389</v>
      </c>
      <c r="IJ11" s="67">
        <f>SUM('Equation 4 Type I FTE'!IJ11:IJ32)-VLOOKUP(IJ9,'Equation 5 Direct FTE'!$C$9:$H$379,6,FALSE)</f>
        <v>1.6396897574258413</v>
      </c>
      <c r="IK11" s="67">
        <f>SUM('Equation 4 Type I FTE'!IK11:IK32)-VLOOKUP(IK9,'Equation 5 Direct FTE'!$C$9:$H$379,6,FALSE)</f>
        <v>1.174870332645495</v>
      </c>
      <c r="IL11" s="67">
        <f>SUM('Equation 4 Type I FTE'!IL11:IL32)-VLOOKUP(IL9,'Equation 5 Direct FTE'!$C$9:$H$379,6,FALSE)</f>
        <v>1.1553498146761574</v>
      </c>
      <c r="IM11" s="67">
        <f>SUM('Equation 4 Type I FTE'!IM11:IM32)-VLOOKUP(IM9,'Equation 5 Direct FTE'!$C$9:$H$379,6,FALSE)</f>
        <v>1.4718318487887552</v>
      </c>
      <c r="IN11" s="67">
        <f>SUM('Equation 4 Type I FTE'!IN11:IN32)-VLOOKUP(IN9,'Equation 5 Direct FTE'!$C$9:$H$379,6,FALSE)</f>
        <v>1.4434671928989782</v>
      </c>
      <c r="IO11" s="67">
        <f>SUM('Equation 4 Type I FTE'!IO11:IO32)-VLOOKUP(IO9,'Equation 5 Direct FTE'!$C$9:$H$379,6,FALSE)</f>
        <v>1.5373656698435094</v>
      </c>
      <c r="IP11" s="67">
        <f>SUM('Equation 4 Type I FTE'!IP11:IP32)-VLOOKUP(IP9,'Equation 5 Direct FTE'!$C$9:$H$379,6,FALSE)</f>
        <v>1.5011741162967271</v>
      </c>
      <c r="IQ11" s="67">
        <f>SUM('Equation 4 Type I FTE'!IQ11:IQ32)-VLOOKUP(IQ9,'Equation 5 Direct FTE'!$C$9:$H$379,6,FALSE)</f>
        <v>1.4336227103395842</v>
      </c>
      <c r="IR11" s="67">
        <f>SUM('Equation 4 Type I FTE'!IR11:IR32)-VLOOKUP(IR9,'Equation 5 Direct FTE'!$C$9:$H$379,6,FALSE)</f>
        <v>1.4327015940858425</v>
      </c>
      <c r="IS11" s="67">
        <f>SUM('Equation 4 Type I FTE'!IS11:IS32)-VLOOKUP(IS9,'Equation 5 Direct FTE'!$C$9:$H$379,6,FALSE)</f>
        <v>1.1336178321163026</v>
      </c>
      <c r="IT11" s="67">
        <f>SUM('Equation 4 Type I FTE'!IT11:IT32)-VLOOKUP(IT9,'Equation 5 Direct FTE'!$C$9:$H$379,6,FALSE)</f>
        <v>1.2397875087021792</v>
      </c>
      <c r="IU11" s="67">
        <f>SUM('Equation 4 Type I FTE'!IU11:IU32)-VLOOKUP(IU9,'Equation 5 Direct FTE'!$C$9:$H$379,6,FALSE)</f>
        <v>1.7872386536220946</v>
      </c>
      <c r="IV11" s="67">
        <f>SUM('Equation 4 Type I FTE'!IV11:IV32)-VLOOKUP(IV9,'Equation 5 Direct FTE'!$C$9:$H$379,6,FALSE)</f>
        <v>1.6124091006747125</v>
      </c>
      <c r="IW11" s="67">
        <f>SUM('Equation 4 Type I FTE'!IW11:IW32)-VLOOKUP(IW9,'Equation 5 Direct FTE'!$C$9:$H$379,6,FALSE)</f>
        <v>1.2849107939701168</v>
      </c>
      <c r="IX11" s="67">
        <f>SUM('Equation 4 Type I FTE'!IX11:IX32)-VLOOKUP(IX9,'Equation 5 Direct FTE'!$C$9:$H$379,6,FALSE)</f>
        <v>1.6812567423924185</v>
      </c>
      <c r="IY11" s="67">
        <f>SUM('Equation 4 Type I FTE'!IY11:IY32)-VLOOKUP(IY9,'Equation 5 Direct FTE'!$C$9:$H$379,6,FALSE)</f>
        <v>1.5077473779562696</v>
      </c>
      <c r="IZ11" s="67">
        <f>SUM('Equation 4 Type I FTE'!IZ11:IZ32)-VLOOKUP(IZ9,'Equation 5 Direct FTE'!$C$9:$H$379,6,FALSE)</f>
        <v>1.3558580276875141</v>
      </c>
      <c r="JA11" s="67">
        <f>SUM('Equation 4 Type I FTE'!JA11:JA32)-VLOOKUP(JA9,'Equation 5 Direct FTE'!$C$9:$H$379,6,FALSE)</f>
        <v>1.6986185213436613</v>
      </c>
      <c r="JB11" s="67">
        <f>SUM('Equation 4 Type I FTE'!JB11:JB32)-VLOOKUP(JB9,'Equation 5 Direct FTE'!$C$9:$H$379,6,FALSE)</f>
        <v>2.3958132379739703</v>
      </c>
      <c r="JC11" s="67">
        <f>SUM('Equation 4 Type I FTE'!JC11:JC32)-VLOOKUP(JC9,'Equation 5 Direct FTE'!$C$9:$H$379,6,FALSE)</f>
        <v>1.5712559978898026</v>
      </c>
      <c r="JD11" s="67">
        <f>SUM('Equation 4 Type I FTE'!JD11:JD32)-VLOOKUP(JD9,'Equation 5 Direct FTE'!$C$9:$H$379,6,FALSE)</f>
        <v>2.0221084269435963</v>
      </c>
      <c r="JE11" s="67">
        <f>SUM('Equation 4 Type I FTE'!JE11:JE32)-VLOOKUP(JE9,'Equation 5 Direct FTE'!$C$9:$H$379,6,FALSE)</f>
        <v>2.0523913767837652</v>
      </c>
      <c r="JF11" s="67">
        <f>SUM('Equation 4 Type I FTE'!JF11:JF32)-VLOOKUP(JF9,'Equation 5 Direct FTE'!$C$9:$H$379,6,FALSE)</f>
        <v>1.5701589785304337</v>
      </c>
      <c r="JG11" s="67">
        <f>SUM('Equation 4 Type I FTE'!JG11:JG32)-VLOOKUP(JG9,'Equation 5 Direct FTE'!$C$9:$H$379,6,FALSE)</f>
        <v>2.0632563143000215</v>
      </c>
      <c r="JH11" s="67">
        <f>SUM('Equation 4 Type I FTE'!JH11:JH32)-VLOOKUP(JH9,'Equation 5 Direct FTE'!$C$9:$H$379,6,FALSE)</f>
        <v>2.5340210906931215</v>
      </c>
      <c r="JI11" s="67">
        <f>SUM('Equation 4 Type I FTE'!JI11:JI32)-VLOOKUP(JI9,'Equation 5 Direct FTE'!$C$9:$H$379,6,FALSE)</f>
        <v>2.6891203927983618</v>
      </c>
      <c r="JJ11" s="67">
        <f>SUM('Equation 4 Type I FTE'!JJ11:JJ32)-VLOOKUP(JJ9,'Equation 5 Direct FTE'!$C$9:$H$379,6,FALSE)</f>
        <v>2.0055813595267145</v>
      </c>
      <c r="JK11" s="67">
        <f>SUM('Equation 4 Type I FTE'!JK11:JK32)-VLOOKUP(JK9,'Equation 5 Direct FTE'!$C$9:$H$379,6,FALSE)</f>
        <v>2.2220099092539343</v>
      </c>
      <c r="JL11" s="67">
        <f>SUM('Equation 4 Type I FTE'!JL11:JL32)-VLOOKUP(JL9,'Equation 5 Direct FTE'!$C$9:$H$379,6,FALSE)</f>
        <v>2.3243412929389149</v>
      </c>
      <c r="JM11" s="67">
        <f>SUM('Equation 4 Type I FTE'!JM11:JM32)-VLOOKUP(JM9,'Equation 5 Direct FTE'!$C$9:$H$379,6,FALSE)</f>
        <v>2.1752827484226298</v>
      </c>
      <c r="JN11" s="67">
        <f>SUM('Equation 4 Type I FTE'!JN11:JN32)-VLOOKUP(JN9,'Equation 5 Direct FTE'!$C$9:$H$379,6,FALSE)</f>
        <v>3.4633988786782659</v>
      </c>
      <c r="JO11" s="67">
        <f>SUM('Equation 4 Type I FTE'!JO11:JO32)-VLOOKUP(JO9,'Equation 5 Direct FTE'!$C$9:$H$379,6,FALSE)</f>
        <v>2.9654375342904808</v>
      </c>
      <c r="JP11" s="67">
        <f>SUM('Equation 4 Type I FTE'!JP11:JP32)-VLOOKUP(JP9,'Equation 5 Direct FTE'!$C$9:$H$379,6,FALSE)</f>
        <v>2.1436669632189442</v>
      </c>
      <c r="JQ11" s="67">
        <f>SUM('Equation 4 Type I FTE'!JQ11:JQ32)-VLOOKUP(JQ9,'Equation 5 Direct FTE'!$C$9:$H$379,6,FALSE)</f>
        <v>1.895623429785509</v>
      </c>
      <c r="JR11" s="67">
        <f>SUM('Equation 4 Type I FTE'!JR11:JR32)-VLOOKUP(JR9,'Equation 5 Direct FTE'!$C$9:$H$379,6,FALSE)</f>
        <v>3.0568210376286027</v>
      </c>
      <c r="JS11" s="67">
        <f>SUM('Equation 4 Type I FTE'!JS11:JS32)-VLOOKUP(JS9,'Equation 5 Direct FTE'!$C$9:$H$379,6,FALSE)</f>
        <v>2.238535881844042</v>
      </c>
      <c r="JT11" s="67">
        <f>SUM('Equation 4 Type I FTE'!JT11:JT32)-VLOOKUP(JT9,'Equation 5 Direct FTE'!$C$9:$H$379,6,FALSE)</f>
        <v>3.1069529886771265</v>
      </c>
      <c r="JU11" s="67">
        <f>SUM('Equation 4 Type I FTE'!JU11:JU32)-VLOOKUP(JU9,'Equation 5 Direct FTE'!$C$9:$H$379,6,FALSE)</f>
        <v>1.5838520930148698</v>
      </c>
      <c r="JV11" s="67">
        <f>SUM('Equation 4 Type I FTE'!JV11:JV32)-VLOOKUP(JV9,'Equation 5 Direct FTE'!$C$9:$H$379,6,FALSE)</f>
        <v>2.208170533552587</v>
      </c>
      <c r="JW11" s="67">
        <f>SUM('Equation 4 Type I FTE'!JW11:JW32)-VLOOKUP(JW9,'Equation 5 Direct FTE'!$C$9:$H$379,6,FALSE)</f>
        <v>2.8088260842224848</v>
      </c>
      <c r="JX11" s="67">
        <f>SUM('Equation 4 Type I FTE'!JX11:JX32)-VLOOKUP(JX9,'Equation 5 Direct FTE'!$C$9:$H$379,6,FALSE)</f>
        <v>2.2912885042135827</v>
      </c>
      <c r="JY11" s="67">
        <f>SUM('Equation 4 Type I FTE'!JY11:JY32)-VLOOKUP(JY9,'Equation 5 Direct FTE'!$C$9:$H$379,6,FALSE)</f>
        <v>1.8211142746088202</v>
      </c>
      <c r="JZ11" s="67">
        <f>SUM('Equation 4 Type I FTE'!JZ11:JZ32)-VLOOKUP(JZ9,'Equation 5 Direct FTE'!$C$9:$H$379,6,FALSE)</f>
        <v>2.6283087293458456</v>
      </c>
      <c r="KA11" s="67">
        <f>SUM('Equation 4 Type I FTE'!KA11:KA32)-VLOOKUP(KA9,'Equation 5 Direct FTE'!$C$9:$H$379,6,FALSE)</f>
        <v>0.79083870098722397</v>
      </c>
      <c r="KB11" s="67">
        <f>SUM('Equation 4 Type I FTE'!KB11:KB32)-VLOOKUP(KB9,'Equation 5 Direct FTE'!$C$9:$H$379,6,FALSE)</f>
        <v>3.149606724417727</v>
      </c>
      <c r="KC11" s="67">
        <f>SUM('Equation 4 Type I FTE'!KC11:KC32)-VLOOKUP(KC9,'Equation 5 Direct FTE'!$C$9:$H$379,6,FALSE)</f>
        <v>2.4180855892086921</v>
      </c>
      <c r="KD11" s="67">
        <f>SUM('Equation 4 Type I FTE'!KD11:KD32)-VLOOKUP(KD9,'Equation 5 Direct FTE'!$C$9:$H$379,6,FALSE)</f>
        <v>2.5433799668048471</v>
      </c>
      <c r="KE11" s="67">
        <f>SUM('Equation 4 Type I FTE'!KE11:KE32)-VLOOKUP(KE9,'Equation 5 Direct FTE'!$C$9:$H$379,6,FALSE)</f>
        <v>3.3208355391806865</v>
      </c>
      <c r="KF11" s="67">
        <f>SUM('Equation 4 Type I FTE'!KF11:KF32)-VLOOKUP(KF9,'Equation 5 Direct FTE'!$C$9:$H$379,6,FALSE)</f>
        <v>2.8813375339068514</v>
      </c>
      <c r="KG11" s="67">
        <f>SUM('Equation 4 Type I FTE'!KG11:KG32)-VLOOKUP(KG9,'Equation 5 Direct FTE'!$C$9:$H$379,6,FALSE)</f>
        <v>3.5762717848403822</v>
      </c>
      <c r="KH11" s="67">
        <f>SUM('Equation 4 Type I FTE'!KH11:KH32)-VLOOKUP(KH9,'Equation 5 Direct FTE'!$C$9:$H$379,6,FALSE)</f>
        <v>3.1462228519997293</v>
      </c>
      <c r="KI11" s="67">
        <f>SUM('Equation 4 Type I FTE'!KI11:KI32)-VLOOKUP(KI9,'Equation 5 Direct FTE'!$C$9:$H$379,6,FALSE)</f>
        <v>3.7240945475636558</v>
      </c>
      <c r="KJ11" s="67">
        <f>SUM('Equation 4 Type I FTE'!KJ11:KJ32)-VLOOKUP(KJ9,'Equation 5 Direct FTE'!$C$9:$H$379,6,FALSE)</f>
        <v>2.356274381986124</v>
      </c>
      <c r="KK11" s="67">
        <f>SUM('Equation 4 Type I FTE'!KK11:KK32)-VLOOKUP(KK9,'Equation 5 Direct FTE'!$C$9:$H$379,6,FALSE)</f>
        <v>1.8412673152080661</v>
      </c>
      <c r="KL11" s="67">
        <f>SUM('Equation 4 Type I FTE'!KL11:KL32)-VLOOKUP(KL9,'Equation 5 Direct FTE'!$C$9:$H$379,6,FALSE)</f>
        <v>3.2473714764856769</v>
      </c>
      <c r="KM11" s="67">
        <f>SUM('Equation 4 Type I FTE'!KM11:KM32)-VLOOKUP(KM9,'Equation 5 Direct FTE'!$C$9:$H$379,6,FALSE)</f>
        <v>2.5615041679904254</v>
      </c>
      <c r="KN11" s="67">
        <f>SUM('Equation 4 Type I FTE'!KN11:KN32)-VLOOKUP(KN9,'Equation 5 Direct FTE'!$C$9:$H$379,6,FALSE)</f>
        <v>1.3558934648277541</v>
      </c>
      <c r="KO11" s="67">
        <f>SUM('Equation 4 Type I FTE'!KO11:KO32)-VLOOKUP(KO9,'Equation 5 Direct FTE'!$C$9:$H$379,6,FALSE)</f>
        <v>2.1822565418857445</v>
      </c>
      <c r="KP11" s="67">
        <f>SUM('Equation 4 Type I FTE'!KP11:KP32)-VLOOKUP(KP9,'Equation 5 Direct FTE'!$C$9:$H$379,6,FALSE)</f>
        <v>3.2683978727853797</v>
      </c>
      <c r="KQ11" s="67">
        <f>SUM('Equation 4 Type I FTE'!KQ11:KQ32)-VLOOKUP(KQ9,'Equation 5 Direct FTE'!$C$9:$H$379,6,FALSE)</f>
        <v>6.506613421728634</v>
      </c>
      <c r="KR11" s="67">
        <f>SUM('Equation 4 Type I FTE'!KR11:KR32)-VLOOKUP(KR9,'Equation 5 Direct FTE'!$C$9:$H$379,6,FALSE)</f>
        <v>1.5236401338607442</v>
      </c>
      <c r="KS11" s="67">
        <f>SUM('Equation 4 Type I FTE'!KS11:KS32)-VLOOKUP(KS9,'Equation 5 Direct FTE'!$C$9:$H$379,6,FALSE)</f>
        <v>2.3396288535429077</v>
      </c>
      <c r="KT11" s="67">
        <f>SUM('Equation 4 Type I FTE'!KT11:KT32)-VLOOKUP(KT9,'Equation 5 Direct FTE'!$C$9:$H$379,6,FALSE)</f>
        <v>2.5356355441325751</v>
      </c>
      <c r="KU11" s="67">
        <f>SUM('Equation 4 Type I FTE'!KU11:KU32)-VLOOKUP(KU9,'Equation 5 Direct FTE'!$C$9:$H$379,6,FALSE)</f>
        <v>2.2796253416176269</v>
      </c>
      <c r="KV11" s="67">
        <f>SUM('Equation 4 Type I FTE'!KV11:KV32)-VLOOKUP(KV9,'Equation 5 Direct FTE'!$C$9:$H$379,6,FALSE)</f>
        <v>2.0694502717037628</v>
      </c>
      <c r="KW11" s="67">
        <f>SUM('Equation 4 Type I FTE'!KW11:KW32)-VLOOKUP(KW9,'Equation 5 Direct FTE'!$C$9:$H$379,6,FALSE)</f>
        <v>1.8561906689047714</v>
      </c>
      <c r="KX11" s="67">
        <f>SUM('Equation 4 Type I FTE'!KX11:KX32)-VLOOKUP(KX9,'Equation 5 Direct FTE'!$C$9:$H$379,6,FALSE)</f>
        <v>2.6979671166257271</v>
      </c>
      <c r="KY11" s="67">
        <f>SUM('Equation 4 Type I FTE'!KY11:KY32)-VLOOKUP(KY9,'Equation 5 Direct FTE'!$C$9:$H$379,6,FALSE)</f>
        <v>1.6634166683380585</v>
      </c>
      <c r="KZ11" s="67">
        <f>SUM('Equation 4 Type I FTE'!KZ11:KZ32)-VLOOKUP(KZ9,'Equation 5 Direct FTE'!$C$9:$H$379,6,FALSE)</f>
        <v>2.8212436372161438</v>
      </c>
      <c r="LA11" s="67">
        <f>SUM('Equation 4 Type I FTE'!LA11:LA32)-VLOOKUP(LA9,'Equation 5 Direct FTE'!$C$9:$H$379,6,FALSE)</f>
        <v>1.5579197559046474</v>
      </c>
      <c r="LB11" s="67">
        <f>SUM('Equation 4 Type I FTE'!LB11:LB32)-VLOOKUP(LB9,'Equation 5 Direct FTE'!$C$9:$H$379,6,FALSE)</f>
        <v>2.6535023801255573</v>
      </c>
      <c r="LC11" s="67">
        <f>SUM('Equation 4 Type I FTE'!LC11:LC32)-VLOOKUP(LC9,'Equation 5 Direct FTE'!$C$9:$H$379,6,FALSE)</f>
        <v>2.5614725940347363</v>
      </c>
      <c r="LD11" s="67">
        <f>SUM('Equation 4 Type I FTE'!LD11:LD32)-VLOOKUP(LD9,'Equation 5 Direct FTE'!$C$9:$H$379,6,FALSE)</f>
        <v>2.3455501618631214</v>
      </c>
      <c r="LE11" s="67">
        <f>SUM('Equation 4 Type I FTE'!LE11:LE32)-VLOOKUP(LE9,'Equation 5 Direct FTE'!$C$9:$H$379,6,FALSE)</f>
        <v>2.7356862575632181</v>
      </c>
      <c r="LF11" s="67">
        <f>SUM('Equation 4 Type I FTE'!LF11:LF32)-VLOOKUP(LF9,'Equation 5 Direct FTE'!$C$9:$H$379,6,FALSE)</f>
        <v>2.4136135494496211</v>
      </c>
      <c r="LG11" s="67">
        <f>SUM('Equation 4 Type I FTE'!LG11:LG32)-VLOOKUP(LG9,'Equation 5 Direct FTE'!$C$9:$H$379,6,FALSE)</f>
        <v>1.3450701437824915</v>
      </c>
      <c r="LH11" s="67">
        <f>SUM('Equation 4 Type I FTE'!LH11:LH32)-VLOOKUP(LH9,'Equation 5 Direct FTE'!$C$9:$H$379,6,FALSE)</f>
        <v>2.2325367691800544</v>
      </c>
      <c r="LI11" s="67">
        <f>SUM('Equation 4 Type I FTE'!LI11:LI32)-VLOOKUP(LI9,'Equation 5 Direct FTE'!$C$9:$H$379,6,FALSE)</f>
        <v>0.94988204398718601</v>
      </c>
      <c r="LJ11" s="67">
        <f>SUM('Equation 4 Type I FTE'!LJ11:LJ32)-VLOOKUP(LJ9,'Equation 5 Direct FTE'!$C$9:$H$379,6,FALSE)</f>
        <v>2.1062818030444879</v>
      </c>
      <c r="LK11" s="67">
        <f>SUM('Equation 4 Type I FTE'!LK11:LK32)-VLOOKUP(LK9,'Equation 5 Direct FTE'!$C$9:$H$379,6,FALSE)</f>
        <v>2.0276534181641059</v>
      </c>
      <c r="LL11" s="67">
        <f>SUM('Equation 4 Type I FTE'!LL11:LL32)-VLOOKUP(LL9,'Equation 5 Direct FTE'!$C$9:$H$379,6,FALSE)</f>
        <v>1.8678198086514879</v>
      </c>
      <c r="LM11" s="67">
        <f>SUM('Equation 4 Type I FTE'!LM11:LM32)-VLOOKUP(LM9,'Equation 5 Direct FTE'!$C$9:$H$379,6,FALSE)</f>
        <v>2.0409823802279714</v>
      </c>
      <c r="LN11" s="67">
        <f>SUM('Equation 4 Type I FTE'!LN11:LN32)-VLOOKUP(LN9,'Equation 5 Direct FTE'!$C$9:$H$379,6,FALSE)</f>
        <v>2.8257920006579687</v>
      </c>
      <c r="LO11" s="67">
        <f>SUM('Equation 4 Type I FTE'!LO11:LO32)-VLOOKUP(LO9,'Equation 5 Direct FTE'!$C$9:$H$379,6,FALSE)</f>
        <v>3.2765583737949688</v>
      </c>
      <c r="LP11" s="67">
        <f>SUM('Equation 4 Type I FTE'!LP11:LP32)-VLOOKUP(LP9,'Equation 5 Direct FTE'!$C$9:$H$379,6,FALSE)</f>
        <v>2.8962492858580546</v>
      </c>
      <c r="LQ11" s="67">
        <f>SUM('Equation 4 Type I FTE'!LQ11:LQ32)-VLOOKUP(LQ9,'Equation 5 Direct FTE'!$C$9:$H$379,6,FALSE)</f>
        <v>3.1961766896112183</v>
      </c>
      <c r="LR11" s="67">
        <f>SUM('Equation 4 Type I FTE'!LR11:LR32)-VLOOKUP(LR9,'Equation 5 Direct FTE'!$C$9:$H$379,6,FALSE)</f>
        <v>2.0085604271436015</v>
      </c>
      <c r="LS11" s="67">
        <f>SUM('Equation 4 Type I FTE'!LS11:LS32)-VLOOKUP(LS9,'Equation 5 Direct FTE'!$C$9:$H$379,6,FALSE)</f>
        <v>3.0700036094289205</v>
      </c>
      <c r="LT11" s="67">
        <f>SUM('Equation 4 Type I FTE'!LT11:LT32)-VLOOKUP(LT9,'Equation 5 Direct FTE'!$C$9:$H$379,6,FALSE)</f>
        <v>2.2528767959053311</v>
      </c>
      <c r="LU11" s="67">
        <f>SUM('Equation 4 Type I FTE'!LU11:LU32)-VLOOKUP(LU9,'Equation 5 Direct FTE'!$C$9:$H$379,6,FALSE)</f>
        <v>1.1407488335008598</v>
      </c>
      <c r="LV11" s="67">
        <f>SUM('Equation 4 Type I FTE'!LV11:LV32)-VLOOKUP(LV9,'Equation 5 Direct FTE'!$C$9:$H$379,6,FALSE)</f>
        <v>1.4935918554430998</v>
      </c>
      <c r="LW11" s="67">
        <f>SUM('Equation 4 Type I FTE'!LW11:LW32)-VLOOKUP(LW9,'Equation 5 Direct FTE'!$C$9:$H$379,6,FALSE)</f>
        <v>2.9056465244302547</v>
      </c>
      <c r="LX11" s="67">
        <f>SUM('Equation 4 Type I FTE'!LX11:LX32)-VLOOKUP(LX9,'Equation 5 Direct FTE'!$C$9:$H$379,6,FALSE)</f>
        <v>2.0458230078282327</v>
      </c>
      <c r="LY11" s="67">
        <f>SUM('Equation 4 Type I FTE'!LY11:LY32)-VLOOKUP(LY9,'Equation 5 Direct FTE'!$C$9:$H$379,6,FALSE)</f>
        <v>2.1511364249739877</v>
      </c>
      <c r="LZ11" s="67">
        <f>SUM('Equation 4 Type I FTE'!LZ11:LZ32)-VLOOKUP(LZ9,'Equation 5 Direct FTE'!$C$9:$H$379,6,FALSE)</f>
        <v>1.6216378258238429</v>
      </c>
      <c r="MA11" s="67">
        <f>SUM('Equation 4 Type I FTE'!MA11:MA32)-VLOOKUP(MA9,'Equation 5 Direct FTE'!$C$9:$H$379,6,FALSE)</f>
        <v>2.9222957372634926</v>
      </c>
      <c r="MB11" s="67">
        <f>SUM('Equation 4 Type I FTE'!MB11:MB32)-VLOOKUP(MB9,'Equation 5 Direct FTE'!$C$9:$H$379,6,FALSE)</f>
        <v>1.7617343971125976</v>
      </c>
      <c r="MC11" s="67">
        <f>SUM('Equation 4 Type I FTE'!MC11:MC32)-VLOOKUP(MC9,'Equation 5 Direct FTE'!$C$9:$H$379,6,FALSE)</f>
        <v>1.8849666672661201</v>
      </c>
      <c r="MD11" s="67">
        <f>SUM('Equation 4 Type I FTE'!MD11:MD32)-VLOOKUP(MD9,'Equation 5 Direct FTE'!$C$9:$H$379,6,FALSE)</f>
        <v>1.9627311331360371</v>
      </c>
      <c r="ME11" s="67">
        <f>SUM('Equation 4 Type I FTE'!ME11:ME32)-VLOOKUP(ME9,'Equation 5 Direct FTE'!$C$9:$H$379,6,FALSE)</f>
        <v>2.6797976820818876</v>
      </c>
      <c r="MF11" s="67">
        <f>SUM('Equation 4 Type I FTE'!MF11:MF32)-VLOOKUP(MF9,'Equation 5 Direct FTE'!$C$9:$H$379,6,FALSE)</f>
        <v>2.6804180848837653</v>
      </c>
      <c r="MG11" s="67">
        <f>SUM('Equation 4 Type I FTE'!MG11:MG32)-VLOOKUP(MG9,'Equation 5 Direct FTE'!$C$9:$H$379,6,FALSE)</f>
        <v>2.022884437640192</v>
      </c>
      <c r="MH11" s="67">
        <f>SUM('Equation 4 Type I FTE'!MH11:MH32)-VLOOKUP(MH9,'Equation 5 Direct FTE'!$C$9:$H$379,6,FALSE)</f>
        <v>2.4044867597339277</v>
      </c>
      <c r="MI11" s="67">
        <f>SUM('Equation 4 Type I FTE'!MI11:MI32)-VLOOKUP(MI9,'Equation 5 Direct FTE'!$C$9:$H$379,6,FALSE)</f>
        <v>1.9113206742979436</v>
      </c>
      <c r="MJ11" s="67">
        <f>SUM('Equation 4 Type I FTE'!MJ11:MJ32)-VLOOKUP(MJ9,'Equation 5 Direct FTE'!$C$9:$H$379,6,FALSE)</f>
        <v>2.7251196406286606</v>
      </c>
      <c r="MK11" s="67">
        <f>SUM('Equation 4 Type I FTE'!MK11:MK32)-VLOOKUP(MK9,'Equation 5 Direct FTE'!$C$9:$H$379,6,FALSE)</f>
        <v>2.9330505643791689</v>
      </c>
      <c r="ML11" s="67">
        <f>SUM('Equation 4 Type I FTE'!ML11:ML32)-VLOOKUP(ML9,'Equation 5 Direct FTE'!$C$9:$H$379,6,FALSE)</f>
        <v>2.8511763415634368</v>
      </c>
      <c r="MM11" s="67">
        <f>SUM('Equation 4 Type I FTE'!MM11:MM32)-VLOOKUP(MM9,'Equation 5 Direct FTE'!$C$9:$H$379,6,FALSE)</f>
        <v>1.325651450275906</v>
      </c>
      <c r="MN11" s="67">
        <f>SUM('Equation 4 Type I FTE'!MN11:MN32)-VLOOKUP(MN9,'Equation 5 Direct FTE'!$C$9:$H$379,6,FALSE)</f>
        <v>3.734623345642321</v>
      </c>
      <c r="MO11" s="67">
        <f>SUM('Equation 4 Type I FTE'!MO11:MO32)-VLOOKUP(MO9,'Equation 5 Direct FTE'!$C$9:$H$379,6,FALSE)</f>
        <v>2.4342242765927411</v>
      </c>
      <c r="MP11" s="67">
        <f>SUM('Equation 4 Type I FTE'!MP11:MP32)-VLOOKUP(MP9,'Equation 5 Direct FTE'!$C$9:$H$379,6,FALSE)</f>
        <v>1.5809606793752007</v>
      </c>
      <c r="MQ11" s="67">
        <f>SUM('Equation 4 Type I FTE'!MQ11:MQ32)-VLOOKUP(MQ9,'Equation 5 Direct FTE'!$C$9:$H$379,6,FALSE)</f>
        <v>2.1676142917446617</v>
      </c>
      <c r="MR11" s="67">
        <f>SUM('Equation 4 Type I FTE'!MR11:MR32)-VLOOKUP(MR9,'Equation 5 Direct FTE'!$C$9:$H$379,6,FALSE)</f>
        <v>2.4659919439270688</v>
      </c>
      <c r="MS11" s="67">
        <f>SUM('Equation 4 Type I FTE'!MS11:MS32)-VLOOKUP(MS9,'Equation 5 Direct FTE'!$C$9:$H$379,6,FALSE)</f>
        <v>2.277963656869467</v>
      </c>
      <c r="MT11" s="67">
        <f>SUM('Equation 4 Type I FTE'!MT11:MT32)-VLOOKUP(MT9,'Equation 5 Direct FTE'!$C$9:$H$379,6,FALSE)</f>
        <v>2.1064027476490725</v>
      </c>
      <c r="MU11" s="67">
        <f>SUM('Equation 4 Type I FTE'!MU11:MU32)-VLOOKUP(MU9,'Equation 5 Direct FTE'!$C$9:$H$379,6,FALSE)</f>
        <v>2.8286569882683779</v>
      </c>
      <c r="MV11" s="67">
        <f>SUM('Equation 4 Type I FTE'!MV11:MV32)-VLOOKUP(MV9,'Equation 5 Direct FTE'!$C$9:$H$379,6,FALSE)</f>
        <v>2.0699172780040129</v>
      </c>
      <c r="MW11" s="67">
        <f>SUM('Equation 4 Type I FTE'!MW11:MW32)-VLOOKUP(MW9,'Equation 5 Direct FTE'!$C$9:$H$379,6,FALSE)</f>
        <v>1.2736769978907017</v>
      </c>
      <c r="MX11" s="67">
        <f>SUM('Equation 4 Type I FTE'!MX11:MX32)-VLOOKUP(MX9,'Equation 5 Direct FTE'!$C$9:$H$379,6,FALSE)</f>
        <v>1.4465577710714168</v>
      </c>
      <c r="MY11" s="67">
        <f>SUM('Equation 4 Type I FTE'!MY11:MY32)-VLOOKUP(MY9,'Equation 5 Direct FTE'!$C$9:$H$379,6,FALSE)</f>
        <v>1.4656289061312746</v>
      </c>
      <c r="MZ11" s="67">
        <f>SUM('Equation 4 Type I FTE'!MZ11:MZ32)-VLOOKUP(MZ9,'Equation 5 Direct FTE'!$C$9:$H$379,6,FALSE)</f>
        <v>0.68906852741900337</v>
      </c>
      <c r="NA11" s="67">
        <f>SUM('Equation 4 Type I FTE'!NA11:NA32)-VLOOKUP(NA9,'Equation 5 Direct FTE'!$C$9:$H$379,6,FALSE)</f>
        <v>1.7933797594086975</v>
      </c>
      <c r="NB11" s="67">
        <f>SUM('Equation 4 Type I FTE'!NB11:NB32)-VLOOKUP(NB9,'Equation 5 Direct FTE'!$C$9:$H$379,6,FALSE)</f>
        <v>0.38512544306447083</v>
      </c>
      <c r="NC11" s="67">
        <f>SUM('Equation 4 Type I FTE'!NC11:NC32)-VLOOKUP(NC9,'Equation 5 Direct FTE'!$C$9:$H$379,6,FALSE)</f>
        <v>1.8562947483498338</v>
      </c>
      <c r="ND11" s="67">
        <f>SUM('Equation 4 Type I FTE'!ND11:ND32)-VLOOKUP(ND9,'Equation 5 Direct FTE'!$C$9:$H$379,6,FALSE)</f>
        <v>2.0414582040413691</v>
      </c>
      <c r="NE11" s="67">
        <f>SUM('Equation 4 Type I FTE'!NE11:NE32)-VLOOKUP(NE9,'Equation 5 Direct FTE'!$C$9:$H$379,6,FALSE)</f>
        <v>4.6542987846082262</v>
      </c>
      <c r="NF11" s="67">
        <f>SUM('Equation 4 Type I FTE'!NF11:NF32)-VLOOKUP(NF9,'Equation 5 Direct FTE'!$C$9:$H$379,6,FALSE)</f>
        <v>2.3407756850635257</v>
      </c>
      <c r="NG11" s="67">
        <f>SUM('Equation 4 Type I FTE'!NG11:NG32)-VLOOKUP(NG9,'Equation 5 Direct FTE'!$C$9:$H$379,6,FALSE)</f>
        <v>2.5305001582226101</v>
      </c>
      <c r="NH11" s="67" t="s">
        <v>575</v>
      </c>
      <c r="NI11" s="67" t="s">
        <v>575</v>
      </c>
      <c r="NJ11" s="380">
        <f>SUM('Equation 4 Type I FTE'!NJ11:NJ32)-VLOOKUP(NJ9,'Equation 5 Direct FTE'!$C$9:$H$379,6,FALSE)</f>
        <v>0</v>
      </c>
    </row>
  </sheetData>
  <sheetProtection algorithmName="SHA-512" hashValue="kE8uhVffAWXkH89bzzwt/bJVqRNym7llXsL6IlZuf/NK3S2aEMOh1uwRO9UhF+ruoUrzzNn5+igEUcIgfT9ppA==" saltValue="DB7ePQt+ncoO+CGtpEzczw=="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3"/>
  <sheetViews>
    <sheetView showGridLines="0" zoomScaleNormal="100" zoomScalePageLayoutView="64" workbookViewId="0"/>
  </sheetViews>
  <sheetFormatPr defaultColWidth="9.1796875" defaultRowHeight="14" x14ac:dyDescent="0.3"/>
  <cols>
    <col min="1" max="1" width="4.453125" style="9" customWidth="1"/>
    <col min="2" max="2" width="51.453125" style="9" customWidth="1"/>
    <col min="3" max="371" width="16.7265625" style="9" customWidth="1"/>
    <col min="372" max="372" width="12.26953125" style="9" customWidth="1"/>
    <col min="373" max="373" width="16.54296875" style="9" customWidth="1"/>
    <col min="374" max="374" width="14.179687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B8" s="11"/>
      <c r="C8" s="12"/>
      <c r="D8" s="12"/>
      <c r="E8" s="12"/>
      <c r="F8" s="13"/>
    </row>
    <row r="9" spans="1:374" s="14" customFormat="1" ht="16.5" customHeight="1" x14ac:dyDescent="0.3">
      <c r="B9" s="15"/>
      <c r="C9" s="16" t="s">
        <v>133</v>
      </c>
      <c r="D9" s="17">
        <v>111200</v>
      </c>
      <c r="E9" s="17">
        <v>111300</v>
      </c>
      <c r="F9" s="17">
        <v>111400</v>
      </c>
      <c r="G9" s="17">
        <v>111900</v>
      </c>
      <c r="H9" s="17">
        <v>112120</v>
      </c>
      <c r="I9" s="17" t="s">
        <v>139</v>
      </c>
      <c r="J9" s="17">
        <v>112300</v>
      </c>
      <c r="K9" s="17" t="s">
        <v>142</v>
      </c>
      <c r="L9" s="17">
        <v>113000</v>
      </c>
      <c r="M9" s="17">
        <v>114000</v>
      </c>
      <c r="N9" s="17">
        <v>115000</v>
      </c>
      <c r="O9" s="17">
        <v>211000</v>
      </c>
      <c r="P9" s="17">
        <v>212100</v>
      </c>
      <c r="Q9" s="17">
        <v>212230</v>
      </c>
      <c r="R9" s="17" t="s">
        <v>150</v>
      </c>
      <c r="S9" s="17">
        <v>212310</v>
      </c>
      <c r="T9" s="17" t="s">
        <v>154</v>
      </c>
      <c r="U9" s="17">
        <v>213111</v>
      </c>
      <c r="V9" s="17" t="s">
        <v>157</v>
      </c>
      <c r="W9" s="17" t="s">
        <v>159</v>
      </c>
      <c r="X9" s="17">
        <v>221200</v>
      </c>
      <c r="Y9" s="17">
        <v>221300</v>
      </c>
      <c r="Z9" s="17">
        <v>2332</v>
      </c>
      <c r="AA9" s="17" t="s">
        <v>163</v>
      </c>
      <c r="AB9" s="17" t="s">
        <v>123</v>
      </c>
      <c r="AC9" s="17" t="s">
        <v>784</v>
      </c>
      <c r="AD9" s="17">
        <v>321100</v>
      </c>
      <c r="AE9" s="17">
        <v>321200</v>
      </c>
      <c r="AF9" s="17">
        <v>321910</v>
      </c>
      <c r="AG9" s="17" t="s">
        <v>118</v>
      </c>
      <c r="AH9" s="17">
        <v>327100</v>
      </c>
      <c r="AI9" s="17">
        <v>327200</v>
      </c>
      <c r="AJ9" s="17">
        <v>327310</v>
      </c>
      <c r="AK9" s="17">
        <v>327320</v>
      </c>
      <c r="AL9" s="17">
        <v>327330</v>
      </c>
      <c r="AM9" s="17">
        <v>327390</v>
      </c>
      <c r="AN9" s="17">
        <v>327400</v>
      </c>
      <c r="AO9" s="17">
        <v>327910</v>
      </c>
      <c r="AP9" s="17">
        <v>327991</v>
      </c>
      <c r="AQ9" s="17">
        <v>327992</v>
      </c>
      <c r="AR9" s="17">
        <v>327993</v>
      </c>
      <c r="AS9" s="17">
        <v>327999</v>
      </c>
      <c r="AT9" s="17">
        <v>331110</v>
      </c>
      <c r="AU9" s="17">
        <v>331200</v>
      </c>
      <c r="AV9" s="17">
        <v>331314</v>
      </c>
      <c r="AW9" s="17">
        <v>331313</v>
      </c>
      <c r="AX9" s="17" t="s">
        <v>187</v>
      </c>
      <c r="AY9" s="17">
        <v>331410</v>
      </c>
      <c r="AZ9" s="17">
        <v>331420</v>
      </c>
      <c r="BA9" s="17">
        <v>331490</v>
      </c>
      <c r="BB9" s="17">
        <v>331510</v>
      </c>
      <c r="BC9" s="17">
        <v>331520</v>
      </c>
      <c r="BD9" s="17">
        <v>332114</v>
      </c>
      <c r="BE9" s="17" t="s">
        <v>193</v>
      </c>
      <c r="BF9" s="17">
        <v>332119</v>
      </c>
      <c r="BG9" s="17">
        <v>332200</v>
      </c>
      <c r="BH9" s="17">
        <v>332310</v>
      </c>
      <c r="BI9" s="17">
        <v>332320</v>
      </c>
      <c r="BJ9" s="17">
        <v>332410</v>
      </c>
      <c r="BK9" s="17">
        <v>332420</v>
      </c>
      <c r="BL9" s="17">
        <v>332430</v>
      </c>
      <c r="BM9" s="17">
        <v>332500</v>
      </c>
      <c r="BN9" s="17">
        <v>332600</v>
      </c>
      <c r="BO9" s="17">
        <v>332710</v>
      </c>
      <c r="BP9" s="17">
        <v>332720</v>
      </c>
      <c r="BQ9" s="17">
        <v>332800</v>
      </c>
      <c r="BR9" s="17">
        <v>332913</v>
      </c>
      <c r="BS9" s="17" t="s">
        <v>129</v>
      </c>
      <c r="BT9" s="17">
        <v>332991</v>
      </c>
      <c r="BU9" s="17">
        <v>332996</v>
      </c>
      <c r="BV9" s="17" t="s">
        <v>209</v>
      </c>
      <c r="BW9" s="17">
        <v>332999</v>
      </c>
      <c r="BX9" s="17">
        <v>333111</v>
      </c>
      <c r="BY9" s="17">
        <v>333112</v>
      </c>
      <c r="BZ9" s="17">
        <v>333120</v>
      </c>
      <c r="CA9" s="17">
        <v>333130</v>
      </c>
      <c r="CB9" s="17">
        <v>333242</v>
      </c>
      <c r="CC9" s="17" t="s">
        <v>785</v>
      </c>
      <c r="CD9" s="17">
        <v>333314</v>
      </c>
      <c r="CE9" s="17">
        <v>333316</v>
      </c>
      <c r="CF9" s="17">
        <v>333318</v>
      </c>
      <c r="CG9" s="17">
        <v>333414</v>
      </c>
      <c r="CH9" s="17">
        <v>333415</v>
      </c>
      <c r="CI9" s="17">
        <v>333413</v>
      </c>
      <c r="CJ9" s="17">
        <v>333511</v>
      </c>
      <c r="CK9" s="17">
        <v>333514</v>
      </c>
      <c r="CL9" s="17">
        <v>333517</v>
      </c>
      <c r="CM9" s="17" t="s">
        <v>224</v>
      </c>
      <c r="CN9" s="17">
        <v>333611</v>
      </c>
      <c r="CO9" s="17">
        <v>333612</v>
      </c>
      <c r="CP9" s="17">
        <v>333613</v>
      </c>
      <c r="CQ9" s="17">
        <v>333618</v>
      </c>
      <c r="CR9" s="17">
        <v>333912</v>
      </c>
      <c r="CS9" s="17" t="s">
        <v>119</v>
      </c>
      <c r="CT9" s="17">
        <v>333920</v>
      </c>
      <c r="CU9" s="17">
        <v>333991</v>
      </c>
      <c r="CV9" s="17">
        <v>333993</v>
      </c>
      <c r="CW9" s="17">
        <v>333994</v>
      </c>
      <c r="CX9" s="17" t="s">
        <v>234</v>
      </c>
      <c r="CY9" s="17" t="s">
        <v>238</v>
      </c>
      <c r="CZ9" s="17">
        <v>334111</v>
      </c>
      <c r="DA9" s="17">
        <v>334112</v>
      </c>
      <c r="DB9" s="17">
        <v>334118</v>
      </c>
      <c r="DC9" s="17">
        <v>334210</v>
      </c>
      <c r="DD9" s="17">
        <v>334220</v>
      </c>
      <c r="DE9" s="17">
        <v>334290</v>
      </c>
      <c r="DF9" s="17">
        <v>334413</v>
      </c>
      <c r="DG9" s="17">
        <v>334418</v>
      </c>
      <c r="DH9" s="17" t="s">
        <v>247</v>
      </c>
      <c r="DI9" s="17">
        <v>334510</v>
      </c>
      <c r="DJ9" s="17">
        <v>334511</v>
      </c>
      <c r="DK9" s="17">
        <v>334512</v>
      </c>
      <c r="DL9" s="17">
        <v>334513</v>
      </c>
      <c r="DM9" s="17">
        <v>334514</v>
      </c>
      <c r="DN9" s="17">
        <v>334515</v>
      </c>
      <c r="DO9" s="17">
        <v>334516</v>
      </c>
      <c r="DP9" s="17">
        <v>334517</v>
      </c>
      <c r="DQ9" s="17" t="s">
        <v>124</v>
      </c>
      <c r="DR9" s="17">
        <v>334300</v>
      </c>
      <c r="DS9" s="17">
        <v>334610</v>
      </c>
      <c r="DT9" s="17">
        <v>335110</v>
      </c>
      <c r="DU9" s="17">
        <v>335120</v>
      </c>
      <c r="DV9" s="17">
        <v>335210</v>
      </c>
      <c r="DW9" s="17">
        <v>335220</v>
      </c>
      <c r="DX9" s="17">
        <v>335311</v>
      </c>
      <c r="DY9" s="17">
        <v>335312</v>
      </c>
      <c r="DZ9" s="17">
        <v>335313</v>
      </c>
      <c r="EA9" s="17">
        <v>335314</v>
      </c>
      <c r="EB9" s="17">
        <v>335911</v>
      </c>
      <c r="EC9" s="17">
        <v>335912</v>
      </c>
      <c r="ED9" s="17">
        <v>335920</v>
      </c>
      <c r="EE9" s="17">
        <v>335930</v>
      </c>
      <c r="EF9" s="17">
        <v>335991</v>
      </c>
      <c r="EG9" s="17">
        <v>335999</v>
      </c>
      <c r="EH9" s="17">
        <v>336111</v>
      </c>
      <c r="EI9" s="17">
        <v>336112</v>
      </c>
      <c r="EJ9" s="17">
        <v>336120</v>
      </c>
      <c r="EK9" s="17">
        <v>336211</v>
      </c>
      <c r="EL9" s="17">
        <v>336212</v>
      </c>
      <c r="EM9" s="17">
        <v>336213</v>
      </c>
      <c r="EN9" s="17">
        <v>336214</v>
      </c>
      <c r="EO9" s="17">
        <v>336310</v>
      </c>
      <c r="EP9" s="17">
        <v>336320</v>
      </c>
      <c r="EQ9" s="17">
        <v>336350</v>
      </c>
      <c r="ER9" s="17">
        <v>336360</v>
      </c>
      <c r="ES9" s="17">
        <v>336370</v>
      </c>
      <c r="ET9" s="17">
        <v>336390</v>
      </c>
      <c r="EU9" s="17" t="s">
        <v>283</v>
      </c>
      <c r="EV9" s="17">
        <v>336411</v>
      </c>
      <c r="EW9" s="17">
        <v>336412</v>
      </c>
      <c r="EX9" s="17">
        <v>336413</v>
      </c>
      <c r="EY9" s="17">
        <v>336414</v>
      </c>
      <c r="EZ9" s="17" t="s">
        <v>293</v>
      </c>
      <c r="FA9" s="17">
        <v>336500</v>
      </c>
      <c r="FB9" s="17">
        <v>336611</v>
      </c>
      <c r="FC9" s="17">
        <v>336612</v>
      </c>
      <c r="FD9" s="17">
        <v>336991</v>
      </c>
      <c r="FE9" s="17">
        <v>336992</v>
      </c>
      <c r="FF9" s="17">
        <v>336999</v>
      </c>
      <c r="FG9" s="17">
        <v>337110</v>
      </c>
      <c r="FH9" s="17">
        <v>337121</v>
      </c>
      <c r="FI9" s="17">
        <v>337122</v>
      </c>
      <c r="FJ9" s="17">
        <v>337127</v>
      </c>
      <c r="FK9" s="17" t="s">
        <v>786</v>
      </c>
      <c r="FL9" s="17">
        <v>337215</v>
      </c>
      <c r="FM9" s="17" t="s">
        <v>306</v>
      </c>
      <c r="FN9" s="17">
        <v>337900</v>
      </c>
      <c r="FO9" s="17">
        <v>339112</v>
      </c>
      <c r="FP9" s="17">
        <v>339113</v>
      </c>
      <c r="FQ9" s="17">
        <v>339114</v>
      </c>
      <c r="FR9" s="17">
        <v>339115</v>
      </c>
      <c r="FS9" s="17">
        <v>339116</v>
      </c>
      <c r="FT9" s="17">
        <v>339910</v>
      </c>
      <c r="FU9" s="17">
        <v>339920</v>
      </c>
      <c r="FV9" s="17">
        <v>339930</v>
      </c>
      <c r="FW9" s="17">
        <v>339940</v>
      </c>
      <c r="FX9" s="17">
        <v>339950</v>
      </c>
      <c r="FY9" s="17">
        <v>339990</v>
      </c>
      <c r="FZ9" s="17">
        <v>311111</v>
      </c>
      <c r="GA9" s="17">
        <v>311119</v>
      </c>
      <c r="GB9" s="17">
        <v>311210</v>
      </c>
      <c r="GC9" s="17">
        <v>311221</v>
      </c>
      <c r="GD9" s="17">
        <v>311225</v>
      </c>
      <c r="GE9" s="17">
        <v>311224</v>
      </c>
      <c r="GF9" s="17">
        <v>311230</v>
      </c>
      <c r="GG9" s="17">
        <v>311300</v>
      </c>
      <c r="GH9" s="17">
        <v>311410</v>
      </c>
      <c r="GI9" s="17">
        <v>311420</v>
      </c>
      <c r="GJ9" s="17">
        <v>311513</v>
      </c>
      <c r="GK9" s="17">
        <v>311514</v>
      </c>
      <c r="GL9" s="17" t="s">
        <v>331</v>
      </c>
      <c r="GM9" s="17">
        <v>311520</v>
      </c>
      <c r="GN9" s="17">
        <v>311615</v>
      </c>
      <c r="GO9" s="17" t="s">
        <v>336</v>
      </c>
      <c r="GP9" s="17">
        <v>311700</v>
      </c>
      <c r="GQ9" s="17">
        <v>311810</v>
      </c>
      <c r="GR9" s="17" t="s">
        <v>341</v>
      </c>
      <c r="GS9" s="17">
        <v>311910</v>
      </c>
      <c r="GT9" s="17">
        <v>311920</v>
      </c>
      <c r="GU9" s="17">
        <v>311930</v>
      </c>
      <c r="GV9" s="17">
        <v>311940</v>
      </c>
      <c r="GW9" s="17">
        <v>311990</v>
      </c>
      <c r="GX9" s="17">
        <v>312110</v>
      </c>
      <c r="GY9" s="17">
        <v>312120</v>
      </c>
      <c r="GZ9" s="17">
        <v>312130</v>
      </c>
      <c r="HA9" s="17">
        <v>312140</v>
      </c>
      <c r="HB9" s="17">
        <v>312200</v>
      </c>
      <c r="HC9" s="17">
        <v>313100</v>
      </c>
      <c r="HD9" s="17">
        <v>313200</v>
      </c>
      <c r="HE9" s="17">
        <v>313300</v>
      </c>
      <c r="HF9" s="17">
        <v>314110</v>
      </c>
      <c r="HG9" s="17">
        <v>314120</v>
      </c>
      <c r="HH9" s="17">
        <v>314900</v>
      </c>
      <c r="HI9" s="17">
        <v>315000</v>
      </c>
      <c r="HJ9" s="17">
        <v>316000</v>
      </c>
      <c r="HK9" s="17">
        <v>322110</v>
      </c>
      <c r="HL9" s="17">
        <v>322120</v>
      </c>
      <c r="HM9" s="17">
        <v>322130</v>
      </c>
      <c r="HN9" s="17">
        <v>322210</v>
      </c>
      <c r="HO9" s="17">
        <v>322220</v>
      </c>
      <c r="HP9" s="17">
        <v>322230</v>
      </c>
      <c r="HQ9" s="17">
        <v>322291</v>
      </c>
      <c r="HR9" s="17">
        <v>322299</v>
      </c>
      <c r="HS9" s="17">
        <v>323110</v>
      </c>
      <c r="HT9" s="17">
        <v>323120</v>
      </c>
      <c r="HU9" s="17">
        <v>324110</v>
      </c>
      <c r="HV9" s="17">
        <v>324121</v>
      </c>
      <c r="HW9" s="17">
        <v>324122</v>
      </c>
      <c r="HX9" s="17">
        <v>324190</v>
      </c>
      <c r="HY9" s="17">
        <v>325110</v>
      </c>
      <c r="HZ9" s="17">
        <v>325120</v>
      </c>
      <c r="IA9" s="17">
        <v>325130</v>
      </c>
      <c r="IB9" s="17">
        <v>325180</v>
      </c>
      <c r="IC9" s="17">
        <v>325190</v>
      </c>
      <c r="ID9" s="17">
        <v>325211</v>
      </c>
      <c r="IE9" s="17" t="s">
        <v>128</v>
      </c>
      <c r="IF9" s="17">
        <v>325411</v>
      </c>
      <c r="IG9" s="17">
        <v>325412</v>
      </c>
      <c r="IH9" s="17">
        <v>325413</v>
      </c>
      <c r="II9" s="17">
        <v>325414</v>
      </c>
      <c r="IJ9" s="17">
        <v>325310</v>
      </c>
      <c r="IK9" s="17">
        <v>325320</v>
      </c>
      <c r="IL9" s="17">
        <v>325510</v>
      </c>
      <c r="IM9" s="17">
        <v>325520</v>
      </c>
      <c r="IN9" s="17">
        <v>325610</v>
      </c>
      <c r="IO9" s="17">
        <v>325620</v>
      </c>
      <c r="IP9" s="17">
        <v>325910</v>
      </c>
      <c r="IQ9" s="17" t="s">
        <v>393</v>
      </c>
      <c r="IR9" s="17">
        <v>326110</v>
      </c>
      <c r="IS9" s="17">
        <v>326120</v>
      </c>
      <c r="IT9" s="17">
        <v>326130</v>
      </c>
      <c r="IU9" s="17">
        <v>326140</v>
      </c>
      <c r="IV9" s="17">
        <v>326150</v>
      </c>
      <c r="IW9" s="17">
        <v>326160</v>
      </c>
      <c r="IX9" s="17">
        <v>326190</v>
      </c>
      <c r="IY9" s="17">
        <v>326210</v>
      </c>
      <c r="IZ9" s="17">
        <v>326220</v>
      </c>
      <c r="JA9" s="17">
        <v>326290</v>
      </c>
      <c r="JB9" s="17">
        <v>420000</v>
      </c>
      <c r="JC9" s="17">
        <v>441000</v>
      </c>
      <c r="JD9" s="17">
        <v>445000</v>
      </c>
      <c r="JE9" s="17">
        <v>452000</v>
      </c>
      <c r="JF9" s="17">
        <v>444000</v>
      </c>
      <c r="JG9" s="17">
        <v>446000</v>
      </c>
      <c r="JH9" s="17">
        <v>447000</v>
      </c>
      <c r="JI9" s="17">
        <v>448000</v>
      </c>
      <c r="JJ9" s="17">
        <v>454000</v>
      </c>
      <c r="JK9" s="17" t="s">
        <v>787</v>
      </c>
      <c r="JL9" s="17">
        <v>481000</v>
      </c>
      <c r="JM9" s="17">
        <v>482000</v>
      </c>
      <c r="JN9" s="17">
        <v>483000</v>
      </c>
      <c r="JO9" s="17">
        <v>484000</v>
      </c>
      <c r="JP9" s="17" t="s">
        <v>413</v>
      </c>
      <c r="JQ9" s="17">
        <v>486000</v>
      </c>
      <c r="JR9" s="17" t="s">
        <v>416</v>
      </c>
      <c r="JS9" s="17">
        <v>492000</v>
      </c>
      <c r="JT9" s="17">
        <v>493000</v>
      </c>
      <c r="JU9" s="17">
        <v>511110</v>
      </c>
      <c r="JV9" s="17">
        <v>511120</v>
      </c>
      <c r="JW9" s="17">
        <v>511130</v>
      </c>
      <c r="JX9" s="17" t="s">
        <v>423</v>
      </c>
      <c r="JY9" s="17">
        <v>511200</v>
      </c>
      <c r="JZ9" s="17">
        <v>512100</v>
      </c>
      <c r="KA9" s="17">
        <v>512200</v>
      </c>
      <c r="KB9" s="17">
        <v>515100</v>
      </c>
      <c r="KC9" s="17">
        <v>515200</v>
      </c>
      <c r="KD9" s="17">
        <v>517110</v>
      </c>
      <c r="KE9" s="17">
        <v>517210</v>
      </c>
      <c r="KF9" s="17" t="s">
        <v>432</v>
      </c>
      <c r="KG9" s="17">
        <v>518200</v>
      </c>
      <c r="KH9" s="17">
        <v>519130</v>
      </c>
      <c r="KI9" s="17" t="s">
        <v>435</v>
      </c>
      <c r="KJ9" s="17" t="s">
        <v>439</v>
      </c>
      <c r="KK9" s="17" t="s">
        <v>437</v>
      </c>
      <c r="KL9" s="17">
        <v>523900</v>
      </c>
      <c r="KM9" s="17" t="s">
        <v>441</v>
      </c>
      <c r="KN9" s="17">
        <v>524113</v>
      </c>
      <c r="KO9" s="17" t="s">
        <v>788</v>
      </c>
      <c r="KP9" s="17">
        <v>524200</v>
      </c>
      <c r="KQ9" s="17">
        <v>525000</v>
      </c>
      <c r="KR9" s="17">
        <v>531000</v>
      </c>
      <c r="KS9" s="17">
        <v>532100</v>
      </c>
      <c r="KT9" s="17">
        <v>532400</v>
      </c>
      <c r="KU9" s="17" t="s">
        <v>448</v>
      </c>
      <c r="KV9" s="17">
        <v>533000</v>
      </c>
      <c r="KW9" s="17">
        <v>541100</v>
      </c>
      <c r="KX9" s="17">
        <v>541511</v>
      </c>
      <c r="KY9" s="17">
        <v>541512</v>
      </c>
      <c r="KZ9" s="17" t="s">
        <v>454</v>
      </c>
      <c r="LA9" s="17">
        <v>541200</v>
      </c>
      <c r="LB9" s="17">
        <v>541300</v>
      </c>
      <c r="LC9" s="17">
        <v>541610</v>
      </c>
      <c r="LD9" s="17" t="s">
        <v>121</v>
      </c>
      <c r="LE9" s="17">
        <v>541700</v>
      </c>
      <c r="LF9" s="17">
        <v>541800</v>
      </c>
      <c r="LG9" s="17">
        <v>541400</v>
      </c>
      <c r="LH9" s="17">
        <v>541920</v>
      </c>
      <c r="LI9" s="17">
        <v>541940</v>
      </c>
      <c r="LJ9" s="17" t="s">
        <v>463</v>
      </c>
      <c r="LK9" s="17">
        <v>550000</v>
      </c>
      <c r="LL9" s="17">
        <v>561300</v>
      </c>
      <c r="LM9" s="17">
        <v>561700</v>
      </c>
      <c r="LN9" s="17">
        <v>561100</v>
      </c>
      <c r="LO9" s="17">
        <v>561200</v>
      </c>
      <c r="LP9" s="17">
        <v>561400</v>
      </c>
      <c r="LQ9" s="17">
        <v>561500</v>
      </c>
      <c r="LR9" s="17">
        <v>561600</v>
      </c>
      <c r="LS9" s="17">
        <v>561900</v>
      </c>
      <c r="LT9" s="17">
        <v>562000</v>
      </c>
      <c r="LU9" s="17">
        <v>611100</v>
      </c>
      <c r="LV9" s="17" t="s">
        <v>127</v>
      </c>
      <c r="LW9" s="17" t="s">
        <v>478</v>
      </c>
      <c r="LX9" s="17">
        <v>621100</v>
      </c>
      <c r="LY9" s="17">
        <v>621200</v>
      </c>
      <c r="LZ9" s="17">
        <v>621300</v>
      </c>
      <c r="MA9" s="17">
        <v>621400</v>
      </c>
      <c r="MB9" s="17">
        <v>621500</v>
      </c>
      <c r="MC9" s="17">
        <v>621600</v>
      </c>
      <c r="MD9" s="17">
        <v>621900</v>
      </c>
      <c r="ME9" s="17">
        <v>622000</v>
      </c>
      <c r="MF9" s="17" t="s">
        <v>488</v>
      </c>
      <c r="MG9" s="17" t="s">
        <v>490</v>
      </c>
      <c r="MH9" s="17">
        <v>624100</v>
      </c>
      <c r="MI9" s="17">
        <v>624400</v>
      </c>
      <c r="MJ9" s="17" t="s">
        <v>120</v>
      </c>
      <c r="MK9" s="17">
        <v>711100</v>
      </c>
      <c r="ML9" s="17">
        <v>711200</v>
      </c>
      <c r="MM9" s="17">
        <v>711500</v>
      </c>
      <c r="MN9" s="17" t="s">
        <v>496</v>
      </c>
      <c r="MO9" s="17">
        <v>712000</v>
      </c>
      <c r="MP9" s="17">
        <v>713100</v>
      </c>
      <c r="MQ9" s="17">
        <v>713200</v>
      </c>
      <c r="MR9" s="17">
        <v>713900</v>
      </c>
      <c r="MS9" s="17">
        <v>721000</v>
      </c>
      <c r="MT9" s="17">
        <v>722110</v>
      </c>
      <c r="MU9" s="17">
        <v>722211</v>
      </c>
      <c r="MV9" s="17" t="s">
        <v>506</v>
      </c>
      <c r="MW9" s="17">
        <v>811100</v>
      </c>
      <c r="MX9" s="17">
        <v>811200</v>
      </c>
      <c r="MY9" s="17">
        <v>811300</v>
      </c>
      <c r="MZ9" s="17">
        <v>811400</v>
      </c>
      <c r="NA9" s="17">
        <v>812100</v>
      </c>
      <c r="NB9" s="17">
        <v>812200</v>
      </c>
      <c r="NC9" s="17">
        <v>812300</v>
      </c>
      <c r="ND9" s="17">
        <v>812900</v>
      </c>
      <c r="NE9" s="17">
        <v>813100</v>
      </c>
      <c r="NF9" s="17" t="s">
        <v>116</v>
      </c>
      <c r="NG9" s="297" t="s">
        <v>518</v>
      </c>
      <c r="NH9" s="339">
        <v>491000</v>
      </c>
      <c r="NI9" s="339" t="s">
        <v>521</v>
      </c>
      <c r="NJ9" s="314" t="s">
        <v>523</v>
      </c>
    </row>
    <row r="10" spans="1:374" s="18" customFormat="1" ht="46.5" customHeight="1" thickBot="1" x14ac:dyDescent="0.4">
      <c r="B10" s="19" t="s">
        <v>576</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21" t="s">
        <v>516</v>
      </c>
      <c r="NF10" s="21" t="s">
        <v>517</v>
      </c>
      <c r="NG10" s="298" t="s">
        <v>519</v>
      </c>
      <c r="NH10" s="337" t="s">
        <v>520</v>
      </c>
      <c r="NI10" s="337" t="s">
        <v>522</v>
      </c>
      <c r="NJ10" s="311" t="s">
        <v>524</v>
      </c>
    </row>
    <row r="11" spans="1:374" x14ac:dyDescent="0.3">
      <c r="B11" s="56" t="s">
        <v>557</v>
      </c>
      <c r="C11" s="57">
        <f>'Equation 4 Type II FTE'!C11-'Equation 4 Type I FTE'!C11</f>
        <v>2.1588065843620718E-2</v>
      </c>
      <c r="D11" s="57">
        <f>'Equation 4 Type II FTE'!D11-'Equation 4 Type I FTE'!D11</f>
        <v>2.5458436213991575E-2</v>
      </c>
      <c r="E11" s="57">
        <f>'Equation 4 Type II FTE'!E11-'Equation 4 Type I FTE'!E11</f>
        <v>2.5974485596707453E-2</v>
      </c>
      <c r="F11" s="57">
        <f>'Equation 4 Type II FTE'!F11-'Equation 4 Type I FTE'!F11</f>
        <v>3.5349382716049149E-2</v>
      </c>
      <c r="G11" s="57">
        <f>'Equation 4 Type II FTE'!G11-'Equation 4 Type I FTE'!G11</f>
        <v>2.5114403292180398E-2</v>
      </c>
      <c r="H11" s="57">
        <f>'Equation 4 Type II FTE'!H11-'Equation 4 Type I FTE'!H11</f>
        <v>2.0727983539094552E-2</v>
      </c>
      <c r="I11" s="57">
        <f>'Equation 4 Type II FTE'!I11-'Equation 4 Type I FTE'!I11</f>
        <v>1.7201646090533984E-2</v>
      </c>
      <c r="J11" s="57">
        <f>'Equation 4 Type II FTE'!J11-'Equation 4 Type I FTE'!J11</f>
        <v>2.0469958847736169E-2</v>
      </c>
      <c r="K11" s="57">
        <f>'Equation 4 Type II FTE'!K11-'Equation 4 Type I FTE'!K11</f>
        <v>1.7545679012346049E-2</v>
      </c>
      <c r="L11" s="57">
        <f>'Equation 4 Type II FTE'!L11-'Equation 4 Type I FTE'!L11</f>
        <v>3.6037448559669727E-2</v>
      </c>
      <c r="M11" s="57">
        <f>'Equation 4 Type II FTE'!M11-'Equation 4 Type I FTE'!M11</f>
        <v>2.1072016460903953E-2</v>
      </c>
      <c r="N11" s="57">
        <f>'Equation 4 Type II FTE'!N11-'Equation 4 Type I FTE'!N11</f>
        <v>4.1713991769547931E-2</v>
      </c>
      <c r="O11" s="57">
        <f>'Equation 4 Type II FTE'!O11-'Equation 4 Type I FTE'!O11</f>
        <v>2.1330041152263373E-2</v>
      </c>
      <c r="P11" s="57">
        <f>'Equation 4 Type II FTE'!P11-'Equation 4 Type I FTE'!P11</f>
        <v>1.5653497942386834E-2</v>
      </c>
      <c r="Q11" s="57">
        <f>'Equation 4 Type II FTE'!Q11-'Equation 4 Type I FTE'!Q11</f>
        <v>0</v>
      </c>
      <c r="R11" s="57">
        <f>'Equation 4 Type II FTE'!R11-'Equation 4 Type I FTE'!R11</f>
        <v>1.5653497942386831E-2</v>
      </c>
      <c r="S11" s="57">
        <f>'Equation 4 Type II FTE'!S11-'Equation 4 Type I FTE'!S11</f>
        <v>1.8319753086419754E-2</v>
      </c>
      <c r="T11" s="57">
        <f>'Equation 4 Type II FTE'!T11-'Equation 4 Type I FTE'!T11</f>
        <v>1.8921810699588478E-2</v>
      </c>
      <c r="U11" s="57">
        <f>'Equation 4 Type II FTE'!U11-'Equation 4 Type I FTE'!U11</f>
        <v>2.3308230452674897E-2</v>
      </c>
      <c r="V11" s="57">
        <f>'Equation 4 Type II FTE'!V11-'Equation 4 Type I FTE'!V11</f>
        <v>2.6490534979423868E-2</v>
      </c>
      <c r="W11" s="57">
        <f>'Equation 4 Type II FTE'!W11-'Equation 4 Type I FTE'!W11</f>
        <v>1.5567489711934158E-2</v>
      </c>
      <c r="X11" s="57">
        <f>'Equation 4 Type II FTE'!X11-'Equation 4 Type I FTE'!X11</f>
        <v>1.5309465020576131E-2</v>
      </c>
      <c r="Y11" s="57">
        <f>'Equation 4 Type II FTE'!Y11-'Equation 4 Type I FTE'!Y11</f>
        <v>1.651358024691358E-2</v>
      </c>
      <c r="Z11" s="57">
        <f>'Equation 4 Type II FTE'!Z11-'Equation 4 Type I FTE'!Z11</f>
        <v>3.9133744855967073E-2</v>
      </c>
      <c r="AA11" s="57">
        <f>'Equation 4 Type II FTE'!AA11-'Equation 4 Type I FTE'!AA11</f>
        <v>2.6318518518518515E-2</v>
      </c>
      <c r="AB11" s="57">
        <f>'Equation 4 Type II FTE'!AB11-'Equation 4 Type I FTE'!AB11</f>
        <v>3.6897530864197531E-2</v>
      </c>
      <c r="AC11" s="57">
        <f>'Equation 4 Type II FTE'!AC11-'Equation 4 Type I FTE'!AC11</f>
        <v>2.5544444444444446E-2</v>
      </c>
      <c r="AD11" s="57">
        <f>'Equation 4 Type II FTE'!AD11-'Equation 4 Type I FTE'!AD11</f>
        <v>1.8921810699588537E-2</v>
      </c>
      <c r="AE11" s="57">
        <f>'Equation 4 Type II FTE'!AE11-'Equation 4 Type I FTE'!AE11</f>
        <v>1.8749794238683115E-2</v>
      </c>
      <c r="AF11" s="57">
        <f>'Equation 4 Type II FTE'!AF11-'Equation 4 Type I FTE'!AF11</f>
        <v>2.0900000000000002E-2</v>
      </c>
      <c r="AG11" s="57">
        <f>'Equation 4 Type II FTE'!AG11-'Equation 4 Type I FTE'!AG11</f>
        <v>2.0297942386831282E-2</v>
      </c>
      <c r="AH11" s="57">
        <f>'Equation 4 Type II FTE'!AH11-'Equation 4 Type I FTE'!AH11</f>
        <v>2.3480246913580249E-2</v>
      </c>
      <c r="AI11" s="57">
        <f>'Equation 4 Type II FTE'!AI11-'Equation 4 Type I FTE'!AI11</f>
        <v>2.0469958847736627E-2</v>
      </c>
      <c r="AJ11" s="57">
        <f>'Equation 4 Type II FTE'!AJ11-'Equation 4 Type I FTE'!AJ11</f>
        <v>1.7631687242798351E-2</v>
      </c>
      <c r="AK11" s="57">
        <f>'Equation 4 Type II FTE'!AK11-'Equation 4 Type I FTE'!AK11</f>
        <v>2.2276131687242798E-2</v>
      </c>
      <c r="AL11" s="57">
        <f>'Equation 4 Type II FTE'!AL11-'Equation 4 Type I FTE'!AL11</f>
        <v>2.2018106995884773E-2</v>
      </c>
      <c r="AM11" s="57">
        <f>'Equation 4 Type II FTE'!AM11-'Equation 4 Type I FTE'!AM11</f>
        <v>2.4340329218106999E-2</v>
      </c>
      <c r="AN11" s="57">
        <f>'Equation 4 Type II FTE'!AN11-'Equation 4 Type I FTE'!AN11</f>
        <v>1.5653497942386831E-2</v>
      </c>
      <c r="AO11" s="57">
        <f>'Equation 4 Type II FTE'!AO11-'Equation 4 Type I FTE'!AO11</f>
        <v>1.3761316872427983E-2</v>
      </c>
      <c r="AP11" s="57">
        <f>'Equation 4 Type II FTE'!AP11-'Equation 4 Type I FTE'!AP11</f>
        <v>2.408230452674897E-2</v>
      </c>
      <c r="AQ11" s="57">
        <f>'Equation 4 Type II FTE'!AQ11-'Equation 4 Type I FTE'!AQ11</f>
        <v>1.6943621399176951E-2</v>
      </c>
      <c r="AR11" s="57">
        <f>'Equation 4 Type II FTE'!AR11-'Equation 4 Type I FTE'!AR11</f>
        <v>1.9007818930041151E-2</v>
      </c>
      <c r="AS11" s="57">
        <f>'Equation 4 Type II FTE'!AS11-'Equation 4 Type I FTE'!AS11</f>
        <v>1.7803703703703707E-2</v>
      </c>
      <c r="AT11" s="57">
        <f>'Equation 4 Type II FTE'!AT11-'Equation 4 Type I FTE'!AT11</f>
        <v>1.6771604938271602E-2</v>
      </c>
      <c r="AU11" s="57">
        <f>'Equation 4 Type II FTE'!AU11-'Equation 4 Type I FTE'!AU11</f>
        <v>1.5395473251028805E-2</v>
      </c>
      <c r="AV11" s="57">
        <f>'Equation 4 Type II FTE'!AV11-'Equation 4 Type I FTE'!AV11</f>
        <v>1.8835802469135805E-2</v>
      </c>
      <c r="AW11" s="57">
        <f>'Equation 4 Type II FTE'!AW11-'Equation 4 Type I FTE'!AW11</f>
        <v>1.6599588477366253E-2</v>
      </c>
      <c r="AX11" s="57">
        <f>'Equation 4 Type II FTE'!AX11-'Equation 4 Type I FTE'!AX11</f>
        <v>1.6599588477366253E-2</v>
      </c>
      <c r="AY11" s="57">
        <f>'Equation 4 Type II FTE'!AY11-'Equation 4 Type I FTE'!AY11</f>
        <v>1.3503292181069958E-2</v>
      </c>
      <c r="AZ11" s="57">
        <f>'Equation 4 Type II FTE'!AZ11-'Equation 4 Type I FTE'!AZ11</f>
        <v>1.4707407407407409E-2</v>
      </c>
      <c r="BA11" s="57">
        <f>'Equation 4 Type II FTE'!BA11-'Equation 4 Type I FTE'!BA11</f>
        <v>1.5395473251028805E-2</v>
      </c>
      <c r="BB11" s="57">
        <f>'Equation 4 Type II FTE'!BB11-'Equation 4 Type I FTE'!BB11</f>
        <v>2.0211934156378598E-2</v>
      </c>
      <c r="BC11" s="57">
        <f>'Equation 4 Type II FTE'!BC11-'Equation 4 Type I FTE'!BC11</f>
        <v>2.1760082304526748E-2</v>
      </c>
      <c r="BD11" s="57">
        <f>'Equation 4 Type II FTE'!BD11-'Equation 4 Type I FTE'!BD11</f>
        <v>1.5395473251028807E-2</v>
      </c>
      <c r="BE11" s="57">
        <f>'Equation 4 Type II FTE'!BE11-'Equation 4 Type I FTE'!BE11</f>
        <v>1.9781893004115227E-2</v>
      </c>
      <c r="BF11" s="57">
        <f>'Equation 4 Type II FTE'!BF11-'Equation 4 Type I FTE'!BF11</f>
        <v>1.9437860082304522E-2</v>
      </c>
      <c r="BG11" s="57">
        <f>'Equation 4 Type II FTE'!BG11-'Equation 4 Type I FTE'!BG11</f>
        <v>2.4168312757201646E-2</v>
      </c>
      <c r="BH11" s="57">
        <f>'Equation 4 Type II FTE'!BH11-'Equation 4 Type I FTE'!BH11</f>
        <v>2.1158024691358024E-2</v>
      </c>
      <c r="BI11" s="57">
        <f>'Equation 4 Type II FTE'!BI11-'Equation 4 Type I FTE'!BI11</f>
        <v>2.4168312757201646E-2</v>
      </c>
      <c r="BJ11" s="57">
        <f>'Equation 4 Type II FTE'!BJ11-'Equation 4 Type I FTE'!BJ11</f>
        <v>2.12440329218107E-2</v>
      </c>
      <c r="BK11" s="57">
        <f>'Equation 4 Type II FTE'!BK11-'Equation 4 Type I FTE'!BK11</f>
        <v>1.8921810699588475E-2</v>
      </c>
      <c r="BL11" s="57">
        <f>'Equation 4 Type II FTE'!BL11-'Equation 4 Type I FTE'!BL11</f>
        <v>1.5997530864197529E-2</v>
      </c>
      <c r="BM11" s="57">
        <f>'Equation 4 Type II FTE'!BM11-'Equation 4 Type I FTE'!BM11</f>
        <v>1.91798353909465E-2</v>
      </c>
      <c r="BN11" s="57">
        <f>'Equation 4 Type II FTE'!BN11-'Equation 4 Type I FTE'!BN11</f>
        <v>2.1502057613168722E-2</v>
      </c>
      <c r="BO11" s="57">
        <f>'Equation 4 Type II FTE'!BO11-'Equation 4 Type I FTE'!BO11</f>
        <v>3.0790946502057614E-2</v>
      </c>
      <c r="BP11" s="57">
        <f>'Equation 4 Type II FTE'!BP11-'Equation 4 Type I FTE'!BP11</f>
        <v>1.6943621399176954E-2</v>
      </c>
      <c r="BQ11" s="57">
        <f>'Equation 4 Type II FTE'!BQ11-'Equation 4 Type I FTE'!BQ11</f>
        <v>2.0899999999999998E-2</v>
      </c>
      <c r="BR11" s="57">
        <f>'Equation 4 Type II FTE'!BR11-'Equation 4 Type I FTE'!BR11</f>
        <v>1.6771604938271602E-2</v>
      </c>
      <c r="BS11" s="57">
        <f>'Equation 4 Type II FTE'!BS11-'Equation 4 Type I FTE'!BS11</f>
        <v>1.9695884773662548E-2</v>
      </c>
      <c r="BT11" s="57">
        <f>'Equation 4 Type II FTE'!BT11-'Equation 4 Type I FTE'!BT11</f>
        <v>2.1932098765432097E-2</v>
      </c>
      <c r="BU11" s="57">
        <f>'Equation 4 Type II FTE'!BU11-'Equation 4 Type I FTE'!BU11</f>
        <v>1.9437860082304522E-2</v>
      </c>
      <c r="BV11" s="57">
        <f>'Equation 4 Type II FTE'!BV11-'Equation 4 Type I FTE'!BV11</f>
        <v>1.9781893004115227E-2</v>
      </c>
      <c r="BW11" s="57">
        <f>'Equation 4 Type II FTE'!BW11-'Equation 4 Type I FTE'!BW11</f>
        <v>2.2018106995884773E-2</v>
      </c>
      <c r="BX11" s="57">
        <f>'Equation 4 Type II FTE'!BX11-'Equation 4 Type I FTE'!BX11</f>
        <v>1.6255555555555554E-2</v>
      </c>
      <c r="BY11" s="57">
        <f>'Equation 4 Type II FTE'!BY11-'Equation 4 Type I FTE'!BY11</f>
        <v>1.582551440329218E-2</v>
      </c>
      <c r="BZ11" s="57">
        <f>'Equation 4 Type II FTE'!BZ11-'Equation 4 Type I FTE'!BZ11</f>
        <v>1.5567489711934154E-2</v>
      </c>
      <c r="CA11" s="57">
        <f>'Equation 4 Type II FTE'!CA11-'Equation 4 Type I FTE'!CA11</f>
        <v>2.2620164609053497E-2</v>
      </c>
      <c r="CB11" s="57">
        <f>'Equation 4 Type II FTE'!CB11-'Equation 4 Type I FTE'!CB11</f>
        <v>2.1674074074074075E-2</v>
      </c>
      <c r="CC11" s="57">
        <f>'Equation 4 Type II FTE'!CC11-'Equation 4 Type I FTE'!CC11</f>
        <v>2.0469958847736624E-2</v>
      </c>
      <c r="CD11" s="57">
        <f>'Equation 4 Type II FTE'!CD11-'Equation 4 Type I FTE'!CD11</f>
        <v>3.3715226337448556E-2</v>
      </c>
      <c r="CE11" s="57">
        <f>'Equation 4 Type II FTE'!CE11-'Equation 4 Type I FTE'!CE11</f>
        <v>2.4856378600823043E-2</v>
      </c>
      <c r="CF11" s="57">
        <f>'Equation 4 Type II FTE'!CF11-'Equation 4 Type I FTE'!CF11</f>
        <v>2.05559670781893E-2</v>
      </c>
      <c r="CG11" s="57">
        <f>'Equation 4 Type II FTE'!CG11-'Equation 4 Type I FTE'!CG11</f>
        <v>1.91798353909465E-2</v>
      </c>
      <c r="CH11" s="57">
        <f>'Equation 4 Type II FTE'!CH11-'Equation 4 Type I FTE'!CH11</f>
        <v>1.5911522633744856E-2</v>
      </c>
      <c r="CI11" s="57">
        <f>'Equation 4 Type II FTE'!CI11-'Equation 4 Type I FTE'!CI11</f>
        <v>1.9953909465020576E-2</v>
      </c>
      <c r="CJ11" s="57">
        <f>'Equation 4 Type II FTE'!CJ11-'Equation 4 Type I FTE'!CJ11</f>
        <v>2.9070781893004119E-2</v>
      </c>
      <c r="CK11" s="57">
        <f>'Equation 4 Type II FTE'!CK11-'Equation 4 Type I FTE'!CK11</f>
        <v>3.4489300411522629E-2</v>
      </c>
      <c r="CL11" s="57">
        <f>'Equation 4 Type II FTE'!CL11-'Equation 4 Type I FTE'!CL11</f>
        <v>2.3050205761316871E-2</v>
      </c>
      <c r="CM11" s="57">
        <f>'Equation 4 Type II FTE'!CM11-'Equation 4 Type I FTE'!CM11</f>
        <v>2.408230452674897E-2</v>
      </c>
      <c r="CN11" s="57">
        <f>'Equation 4 Type II FTE'!CN11-'Equation 4 Type I FTE'!CN11</f>
        <v>1.7459670781893002E-2</v>
      </c>
      <c r="CO11" s="57">
        <f>'Equation 4 Type II FTE'!CO11-'Equation 4 Type I FTE'!CO11</f>
        <v>1.9007818930041151E-2</v>
      </c>
      <c r="CP11" s="57">
        <f>'Equation 4 Type II FTE'!CP11-'Equation 4 Type I FTE'!CP11</f>
        <v>1.8835802469135798E-2</v>
      </c>
      <c r="CQ11" s="57">
        <f>'Equation 4 Type II FTE'!CQ11-'Equation 4 Type I FTE'!CQ11</f>
        <v>1.6857613168724282E-2</v>
      </c>
      <c r="CR11" s="57">
        <f>'Equation 4 Type II FTE'!CR11-'Equation 4 Type I FTE'!CR11</f>
        <v>1.6685596707818929E-2</v>
      </c>
      <c r="CS11" s="57">
        <f>'Equation 4 Type II FTE'!CS11-'Equation 4 Type I FTE'!CS11</f>
        <v>1.6771604938271605E-2</v>
      </c>
      <c r="CT11" s="57">
        <f>'Equation 4 Type II FTE'!CT11-'Equation 4 Type I FTE'!CT11</f>
        <v>1.6341563786008231E-2</v>
      </c>
      <c r="CU11" s="57">
        <f>'Equation 4 Type II FTE'!CU11-'Equation 4 Type I FTE'!CU11</f>
        <v>1.5481481481481481E-2</v>
      </c>
      <c r="CV11" s="57">
        <f>'Equation 4 Type II FTE'!CV11-'Equation 4 Type I FTE'!CV11</f>
        <v>2.2792181069958846E-2</v>
      </c>
      <c r="CW11" s="57">
        <f>'Equation 4 Type II FTE'!CW11-'Equation 4 Type I FTE'!CW11</f>
        <v>2.3136213991769548E-2</v>
      </c>
      <c r="CX11" s="57">
        <f>'Equation 4 Type II FTE'!CX11-'Equation 4 Type I FTE'!CX11</f>
        <v>1.8147736625514402E-2</v>
      </c>
      <c r="CY11" s="57">
        <f>'Equation 4 Type II FTE'!CY11-'Equation 4 Type I FTE'!CY11</f>
        <v>2.2448148148148148E-2</v>
      </c>
      <c r="CZ11" s="57">
        <f>'Equation 4 Type II FTE'!CZ11-'Equation 4 Type I FTE'!CZ11</f>
        <v>3.6123456790123458E-2</v>
      </c>
      <c r="DA11" s="57">
        <f>'Equation 4 Type II FTE'!DA11-'Equation 4 Type I FTE'!DA11</f>
        <v>3.3973251028806585E-2</v>
      </c>
      <c r="DB11" s="57">
        <f>'Equation 4 Type II FTE'!DB11-'Equation 4 Type I FTE'!DB11</f>
        <v>2.1932098765432097E-2</v>
      </c>
      <c r="DC11" s="57">
        <f>'Equation 4 Type II FTE'!DC11-'Equation 4 Type I FTE'!DC11</f>
        <v>2.7006584362139915E-2</v>
      </c>
      <c r="DD11" s="57">
        <f>'Equation 4 Type II FTE'!DD11-'Equation 4 Type I FTE'!DD11</f>
        <v>2.0211934156378598E-2</v>
      </c>
      <c r="DE11" s="57">
        <f>'Equation 4 Type II FTE'!DE11-'Equation 4 Type I FTE'!DE11</f>
        <v>3.5951440329218105E-2</v>
      </c>
      <c r="DF11" s="57">
        <f>'Equation 4 Type II FTE'!DF11-'Equation 4 Type I FTE'!DF11</f>
        <v>2.5888477366255144E-2</v>
      </c>
      <c r="DG11" s="57">
        <f>'Equation 4 Type II FTE'!DG11-'Equation 4 Type I FTE'!DG11</f>
        <v>2.4340329218106995E-2</v>
      </c>
      <c r="DH11" s="57">
        <f>'Equation 4 Type II FTE'!DH11-'Equation 4 Type I FTE'!DH11</f>
        <v>3.4403292181069953E-2</v>
      </c>
      <c r="DI11" s="57">
        <f>'Equation 4 Type II FTE'!DI11-'Equation 4 Type I FTE'!DI11</f>
        <v>1.6599588477366256E-2</v>
      </c>
      <c r="DJ11" s="57">
        <f>'Equation 4 Type II FTE'!DJ11-'Equation 4 Type I FTE'!DJ11</f>
        <v>2.3910288065843621E-2</v>
      </c>
      <c r="DK11" s="57">
        <f>'Equation 4 Type II FTE'!DK11-'Equation 4 Type I FTE'!DK11</f>
        <v>3.7671604938271597E-2</v>
      </c>
      <c r="DL11" s="57">
        <f>'Equation 4 Type II FTE'!DL11-'Equation 4 Type I FTE'!DL11</f>
        <v>3.9993827160493822E-2</v>
      </c>
      <c r="DM11" s="57">
        <f>'Equation 4 Type II FTE'!DM11-'Equation 4 Type I FTE'!DM11</f>
        <v>1.2729218106995885E-2</v>
      </c>
      <c r="DN11" s="57">
        <f>'Equation 4 Type II FTE'!DN11-'Equation 4 Type I FTE'!DN11</f>
        <v>2.8984773662551439E-2</v>
      </c>
      <c r="DO11" s="57">
        <f>'Equation 4 Type II FTE'!DO11-'Equation 4 Type I FTE'!DO11</f>
        <v>1.9351851851851849E-2</v>
      </c>
      <c r="DP11" s="57">
        <f>'Equation 4 Type II FTE'!DP11-'Equation 4 Type I FTE'!DP11</f>
        <v>2.2792181069958846E-2</v>
      </c>
      <c r="DQ11" s="57">
        <f>'Equation 4 Type II FTE'!DQ11-'Equation 4 Type I FTE'!DQ11</f>
        <v>2.0469958847736624E-2</v>
      </c>
      <c r="DR11" s="57">
        <f>'Equation 4 Type II FTE'!DR11-'Equation 4 Type I FTE'!DR11</f>
        <v>3.1134979423868316E-2</v>
      </c>
      <c r="DS11" s="57">
        <f>'Equation 4 Type II FTE'!DS11-'Equation 4 Type I FTE'!DS11</f>
        <v>2.2104115226337446E-2</v>
      </c>
      <c r="DT11" s="57">
        <f>'Equation 4 Type II FTE'!DT11-'Equation 4 Type I FTE'!DT11</f>
        <v>2.5200411522633741E-2</v>
      </c>
      <c r="DU11" s="57">
        <f>'Equation 4 Type II FTE'!DU11-'Equation 4 Type I FTE'!DU11</f>
        <v>2.0297942386831275E-2</v>
      </c>
      <c r="DV11" s="57">
        <f>'Equation 4 Type II FTE'!DV11-'Equation 4 Type I FTE'!DV11</f>
        <v>1.91798353909465E-2</v>
      </c>
      <c r="DW11" s="57">
        <f>'Equation 4 Type II FTE'!DW11-'Equation 4 Type I FTE'!DW11</f>
        <v>1.5309465020576131E-2</v>
      </c>
      <c r="DX11" s="57">
        <f>'Equation 4 Type II FTE'!DX11-'Equation 4 Type I FTE'!DX11</f>
        <v>2.0555967078189297E-2</v>
      </c>
      <c r="DY11" s="57">
        <f>'Equation 4 Type II FTE'!DY11-'Equation 4 Type I FTE'!DY11</f>
        <v>1.7889711934156376E-2</v>
      </c>
      <c r="DZ11" s="57">
        <f>'Equation 4 Type II FTE'!DZ11-'Equation 4 Type I FTE'!DZ11</f>
        <v>1.9781893004115227E-2</v>
      </c>
      <c r="EA11" s="57">
        <f>'Equation 4 Type II FTE'!EA11-'Equation 4 Type I FTE'!EA11</f>
        <v>2.6318518518518515E-2</v>
      </c>
      <c r="EB11" s="57">
        <f>'Equation 4 Type II FTE'!EB11-'Equation 4 Type I FTE'!EB11</f>
        <v>1.4191358024691359E-2</v>
      </c>
      <c r="EC11" s="57">
        <f>'Equation 4 Type II FTE'!EC11-'Equation 4 Type I FTE'!EC11</f>
        <v>1.8405761316872427E-2</v>
      </c>
      <c r="ED11" s="57">
        <f>'Equation 4 Type II FTE'!ED11-'Equation 4 Type I FTE'!ED11</f>
        <v>1.5309465020576132E-2</v>
      </c>
      <c r="EE11" s="57">
        <f>'Equation 4 Type II FTE'!EE11-'Equation 4 Type I FTE'!EE11</f>
        <v>1.7803703703703707E-2</v>
      </c>
      <c r="EF11" s="57">
        <f>'Equation 4 Type II FTE'!EF11-'Equation 4 Type I FTE'!EF11</f>
        <v>1.6083539094650205E-2</v>
      </c>
      <c r="EG11" s="57">
        <f>'Equation 4 Type II FTE'!EG11-'Equation 4 Type I FTE'!EG11</f>
        <v>2.2620164609053497E-2</v>
      </c>
      <c r="EH11" s="57">
        <f>'Equation 4 Type II FTE'!EH11-'Equation 4 Type I FTE'!EH11</f>
        <v>1.3847325102880658E-2</v>
      </c>
      <c r="EI11" s="57">
        <f>'Equation 4 Type II FTE'!EI11-'Equation 4 Type I FTE'!EI11</f>
        <v>1.4105349794238681E-2</v>
      </c>
      <c r="EJ11" s="57">
        <f>'Equation 4 Type II FTE'!EJ11-'Equation 4 Type I FTE'!EJ11</f>
        <v>1.4621399176954734E-2</v>
      </c>
      <c r="EK11" s="57">
        <f>'Equation 4 Type II FTE'!EK11-'Equation 4 Type I FTE'!EK11</f>
        <v>2.1588065843621398E-2</v>
      </c>
      <c r="EL11" s="57">
        <f>'Equation 4 Type II FTE'!EL11-'Equation 4 Type I FTE'!EL11</f>
        <v>1.8147736625514405E-2</v>
      </c>
      <c r="EM11" s="57">
        <f>'Equation 4 Type II FTE'!EM11-'Equation 4 Type I FTE'!EM11</f>
        <v>1.7717695473251027E-2</v>
      </c>
      <c r="EN11" s="57">
        <f>'Equation 4 Type II FTE'!EN11-'Equation 4 Type I FTE'!EN11</f>
        <v>1.6513580246913576E-2</v>
      </c>
      <c r="EO11" s="57">
        <f>'Equation 4 Type II FTE'!EO11-'Equation 4 Type I FTE'!EO11</f>
        <v>1.8233744855967078E-2</v>
      </c>
      <c r="EP11" s="57">
        <f>'Equation 4 Type II FTE'!EP11-'Equation 4 Type I FTE'!EP11</f>
        <v>1.9007818930041151E-2</v>
      </c>
      <c r="EQ11" s="57">
        <f>'Equation 4 Type II FTE'!EQ11-'Equation 4 Type I FTE'!EQ11</f>
        <v>1.8405761316872427E-2</v>
      </c>
      <c r="ER11" s="57">
        <f>'Equation 4 Type II FTE'!ER11-'Equation 4 Type I FTE'!ER11</f>
        <v>1.7717695473251027E-2</v>
      </c>
      <c r="ES11" s="57">
        <f>'Equation 4 Type II FTE'!ES11-'Equation 4 Type I FTE'!ES11</f>
        <v>1.6341563786008231E-2</v>
      </c>
      <c r="ET11" s="57">
        <f>'Equation 4 Type II FTE'!ET11-'Equation 4 Type I FTE'!ET11</f>
        <v>1.7631687242798351E-2</v>
      </c>
      <c r="EU11" s="57">
        <f>'Equation 4 Type II FTE'!EU11-'Equation 4 Type I FTE'!EU11</f>
        <v>1.84917695473251E-2</v>
      </c>
      <c r="EV11" s="57">
        <f>'Equation 4 Type II FTE'!EV11-'Equation 4 Type I FTE'!EV11</f>
        <v>1.720164609053498E-2</v>
      </c>
      <c r="EW11" s="57">
        <f>'Equation 4 Type II FTE'!EW11-'Equation 4 Type I FTE'!EW11</f>
        <v>1.5309465020576131E-2</v>
      </c>
      <c r="EX11" s="57">
        <f>'Equation 4 Type II FTE'!EX11-'Equation 4 Type I FTE'!EX11</f>
        <v>2.0986008230452675E-2</v>
      </c>
      <c r="EY11" s="57">
        <f>'Equation 4 Type II FTE'!EY11-'Equation 4 Type I FTE'!EY11</f>
        <v>3.6123456790123451E-2</v>
      </c>
      <c r="EZ11" s="57">
        <f>'Equation 4 Type II FTE'!EZ11-'Equation 4 Type I FTE'!EZ11</f>
        <v>2.7694650205761315E-2</v>
      </c>
      <c r="FA11" s="57">
        <f>'Equation 4 Type II FTE'!FA11-'Equation 4 Type I FTE'!FA11</f>
        <v>1.71156378600823E-2</v>
      </c>
      <c r="FB11" s="57">
        <f>'Equation 4 Type II FTE'!FB11-'Equation 4 Type I FTE'!FB11</f>
        <v>2.9500823045267487E-2</v>
      </c>
      <c r="FC11" s="57">
        <f>'Equation 4 Type II FTE'!FC11-'Equation 4 Type I FTE'!FC11</f>
        <v>2.1158024691358024E-2</v>
      </c>
      <c r="FD11" s="57">
        <f>'Equation 4 Type II FTE'!FD11-'Equation 4 Type I FTE'!FD11</f>
        <v>1.651358024691358E-2</v>
      </c>
      <c r="FE11" s="57">
        <f>'Equation 4 Type II FTE'!FE11-'Equation 4 Type I FTE'!FE11</f>
        <v>1.582551440329218E-2</v>
      </c>
      <c r="FF11" s="57">
        <f>'Equation 4 Type II FTE'!FF11-'Equation 4 Type I FTE'!FF11</f>
        <v>1.5223456790123456E-2</v>
      </c>
      <c r="FG11" s="57">
        <f>'Equation 4 Type II FTE'!FG11-'Equation 4 Type I FTE'!FG11</f>
        <v>2.9156790123456792E-2</v>
      </c>
      <c r="FH11" s="57">
        <f>'Equation 4 Type II FTE'!FH11-'Equation 4 Type I FTE'!FH11</f>
        <v>1.8577777777777776E-2</v>
      </c>
      <c r="FI11" s="57">
        <f>'Equation 4 Type II FTE'!FI11-'Equation 4 Type I FTE'!FI11</f>
        <v>2.4340329218106995E-2</v>
      </c>
      <c r="FJ11" s="57">
        <f>'Equation 4 Type II FTE'!FJ11-'Equation 4 Type I FTE'!FJ11</f>
        <v>2.1932098765432097E-2</v>
      </c>
      <c r="FK11" s="57">
        <f>'Equation 4 Type II FTE'!FK11-'Equation 4 Type I FTE'!FK11</f>
        <v>1.9007818930041151E-2</v>
      </c>
      <c r="FL11" s="57">
        <f>'Equation 4 Type II FTE'!FL11-'Equation 4 Type I FTE'!FL11</f>
        <v>2.4168312757201642E-2</v>
      </c>
      <c r="FM11" s="57">
        <f>'Equation 4 Type II FTE'!FM11-'Equation 4 Type I FTE'!FM11</f>
        <v>2.0125925925925926E-2</v>
      </c>
      <c r="FN11" s="57">
        <f>'Equation 4 Type II FTE'!FN11-'Equation 4 Type I FTE'!FN11</f>
        <v>2.0813991769547326E-2</v>
      </c>
      <c r="FO11" s="57">
        <f>'Equation 4 Type II FTE'!FO11-'Equation 4 Type I FTE'!FO11</f>
        <v>2.2706172839506173E-2</v>
      </c>
      <c r="FP11" s="57">
        <f>'Equation 4 Type II FTE'!FP11-'Equation 4 Type I FTE'!FP11</f>
        <v>1.9695884773662551E-2</v>
      </c>
      <c r="FQ11" s="57">
        <f>'Equation 4 Type II FTE'!FQ11-'Equation 4 Type I FTE'!FQ11</f>
        <v>1.9781893004115224E-2</v>
      </c>
      <c r="FR11" s="57">
        <f>'Equation 4 Type II FTE'!FR11-'Equation 4 Type I FTE'!FR11</f>
        <v>2.0125925925925926E-2</v>
      </c>
      <c r="FS11" s="57">
        <f>'Equation 4 Type II FTE'!FS11-'Equation 4 Type I FTE'!FS11</f>
        <v>3.4919341563786004E-2</v>
      </c>
      <c r="FT11" s="57">
        <f>'Equation 4 Type II FTE'!FT11-'Equation 4 Type I FTE'!FT11</f>
        <v>1.6599588477366253E-2</v>
      </c>
      <c r="FU11" s="57">
        <f>'Equation 4 Type II FTE'!FU11-'Equation 4 Type I FTE'!FU11</f>
        <v>2.1330041152263376E-2</v>
      </c>
      <c r="FV11" s="57">
        <f>'Equation 4 Type II FTE'!FV11-'Equation 4 Type I FTE'!FV11</f>
        <v>2.5888477366255141E-2</v>
      </c>
      <c r="FW11" s="57">
        <f>'Equation 4 Type II FTE'!FW11-'Equation 4 Type I FTE'!FW11</f>
        <v>1.8577777777777776E-2</v>
      </c>
      <c r="FX11" s="57">
        <f>'Equation 4 Type II FTE'!FX11-'Equation 4 Type I FTE'!FX11</f>
        <v>2.6318518518518515E-2</v>
      </c>
      <c r="FY11" s="57">
        <f>'Equation 4 Type II FTE'!FY11-'Equation 4 Type I FTE'!FY11</f>
        <v>2.2104115226337456E-2</v>
      </c>
      <c r="FZ11" s="57">
        <f>'Equation 4 Type II FTE'!FZ11-'Equation 4 Type I FTE'!FZ11</f>
        <v>1.5825514403292176E-2</v>
      </c>
      <c r="GA11" s="57">
        <f>'Equation 4 Type II FTE'!GA11-'Equation 4 Type I FTE'!GA11</f>
        <v>1.5911522633744846E-2</v>
      </c>
      <c r="GB11" s="57">
        <f>'Equation 4 Type II FTE'!GB11-'Equation 4 Type I FTE'!GB11</f>
        <v>1.4019341563785981E-2</v>
      </c>
      <c r="GC11" s="57">
        <f>'Equation 4 Type II FTE'!GC11-'Equation 4 Type I FTE'!GC11</f>
        <v>1.4191358024691375E-2</v>
      </c>
      <c r="GD11" s="57">
        <f>'Equation 4 Type II FTE'!GD11-'Equation 4 Type I FTE'!GD11</f>
        <v>1.7631687242798344E-2</v>
      </c>
      <c r="GE11" s="57">
        <f>'Equation 4 Type II FTE'!GE11-'Equation 4 Type I FTE'!GE11</f>
        <v>1.384732510288067E-2</v>
      </c>
      <c r="GF11" s="57">
        <f>'Equation 4 Type II FTE'!GF11-'Equation 4 Type I FTE'!GF11</f>
        <v>1.7201646090534956E-2</v>
      </c>
      <c r="GG11" s="57">
        <f>'Equation 4 Type II FTE'!GG11-'Equation 4 Type I FTE'!GG11</f>
        <v>1.9867901234567942E-2</v>
      </c>
      <c r="GH11" s="57">
        <f>'Equation 4 Type II FTE'!GH11-'Equation 4 Type I FTE'!GH11</f>
        <v>1.8835802469135854E-2</v>
      </c>
      <c r="GI11" s="57">
        <f>'Equation 4 Type II FTE'!GI11-'Equation 4 Type I FTE'!GI11</f>
        <v>2.0727983539094663E-2</v>
      </c>
      <c r="GJ11" s="57">
        <f>'Equation 4 Type II FTE'!GJ11-'Equation 4 Type I FTE'!GJ11</f>
        <v>2.855473251028795E-2</v>
      </c>
      <c r="GK11" s="57">
        <f>'Equation 4 Type II FTE'!GK11-'Equation 4 Type I FTE'!GK11</f>
        <v>2.2964197530864094E-2</v>
      </c>
      <c r="GL11" s="57">
        <f>'Equation 4 Type II FTE'!GL11-'Equation 4 Type I FTE'!GL11</f>
        <v>2.5286419753086209E-2</v>
      </c>
      <c r="GM11" s="57">
        <f>'Equation 4 Type II FTE'!GM11-'Equation 4 Type I FTE'!GM11</f>
        <v>2.2448148148148217E-2</v>
      </c>
      <c r="GN11" s="57">
        <f>'Equation 4 Type II FTE'!GN11-'Equation 4 Type I FTE'!GN11</f>
        <v>1.6341563786008262E-2</v>
      </c>
      <c r="GO11" s="57">
        <f>'Equation 4 Type II FTE'!GO11-'Equation 4 Type I FTE'!GO11</f>
        <v>1.5567489711934224E-2</v>
      </c>
      <c r="GP11" s="57">
        <f>'Equation 4 Type II FTE'!GP11-'Equation 4 Type I FTE'!GP11</f>
        <v>1.5395473251028802E-2</v>
      </c>
      <c r="GQ11" s="57">
        <f>'Equation 4 Type II FTE'!GQ11-'Equation 4 Type I FTE'!GQ11</f>
        <v>2.4598353909465021E-2</v>
      </c>
      <c r="GR11" s="57">
        <f>'Equation 4 Type II FTE'!GR11-'Equation 4 Type I FTE'!GR11</f>
        <v>1.9265843621399187E-2</v>
      </c>
      <c r="GS11" s="57">
        <f>'Equation 4 Type II FTE'!GS11-'Equation 4 Type I FTE'!GS11</f>
        <v>1.9437860082304526E-2</v>
      </c>
      <c r="GT11" s="57">
        <f>'Equation 4 Type II FTE'!GT11-'Equation 4 Type I FTE'!GT11</f>
        <v>1.6599588477366284E-2</v>
      </c>
      <c r="GU11" s="57">
        <f>'Equation 4 Type II FTE'!GU11-'Equation 4 Type I FTE'!GU11</f>
        <v>1.806172839506176E-2</v>
      </c>
      <c r="GV11" s="57">
        <f>'Equation 4 Type II FTE'!GV11-'Equation 4 Type I FTE'!GV11</f>
        <v>2.0211934156378564E-2</v>
      </c>
      <c r="GW11" s="57">
        <f>'Equation 4 Type II FTE'!GW11-'Equation 4 Type I FTE'!GW11</f>
        <v>1.9351851851851953E-2</v>
      </c>
      <c r="GX11" s="57">
        <f>'Equation 4 Type II FTE'!GX11-'Equation 4 Type I FTE'!GX11</f>
        <v>1.8405761316872427E-2</v>
      </c>
      <c r="GY11" s="57">
        <f>'Equation 4 Type II FTE'!GY11-'Equation 4 Type I FTE'!GY11</f>
        <v>1.5997530864197536E-2</v>
      </c>
      <c r="GZ11" s="57">
        <f>'Equation 4 Type II FTE'!GZ11-'Equation 4 Type I FTE'!GZ11</f>
        <v>2.0727983539094552E-2</v>
      </c>
      <c r="HA11" s="57">
        <f>'Equation 4 Type II FTE'!HA11-'Equation 4 Type I FTE'!HA11</f>
        <v>1.5395473251028802E-2</v>
      </c>
      <c r="HB11" s="57">
        <f>'Equation 4 Type II FTE'!HB11-'Equation 4 Type I FTE'!HB11</f>
        <v>1.2815226337448554E-2</v>
      </c>
      <c r="HC11" s="57">
        <f>'Equation 4 Type II FTE'!HC11-'Equation 4 Type I FTE'!HC11</f>
        <v>1.5137448559670696E-2</v>
      </c>
      <c r="HD11" s="57">
        <f>'Equation 4 Type II FTE'!HD11-'Equation 4 Type I FTE'!HD11</f>
        <v>1.7029629629629624E-2</v>
      </c>
      <c r="HE11" s="57">
        <f>'Equation 4 Type II FTE'!HE11-'Equation 4 Type I FTE'!HE11</f>
        <v>2.184609053497942E-2</v>
      </c>
      <c r="HF11" s="57">
        <f>'Equation 4 Type II FTE'!HF11-'Equation 4 Type I FTE'!HF11</f>
        <v>1.5481481481481481E-2</v>
      </c>
      <c r="HG11" s="57">
        <f>'Equation 4 Type II FTE'!HG11-'Equation 4 Type I FTE'!HG11</f>
        <v>2.0469958847736627E-2</v>
      </c>
      <c r="HH11" s="57">
        <f>'Equation 4 Type II FTE'!HH11-'Equation 4 Type I FTE'!HH11</f>
        <v>2.5028395061728395E-2</v>
      </c>
      <c r="HI11" s="57">
        <f>'Equation 4 Type II FTE'!HI11-'Equation 4 Type I FTE'!HI11</f>
        <v>3.6209465020576134E-2</v>
      </c>
      <c r="HJ11" s="57">
        <f>'Equation 4 Type II FTE'!HJ11-'Equation 4 Type I FTE'!HJ11</f>
        <v>2.2104115226337446E-2</v>
      </c>
      <c r="HK11" s="57">
        <f>'Equation 4 Type II FTE'!HK11-'Equation 4 Type I FTE'!HK11</f>
        <v>0</v>
      </c>
      <c r="HL11" s="57">
        <f>'Equation 4 Type II FTE'!HL11-'Equation 4 Type I FTE'!HL11</f>
        <v>1.6427572016460903E-2</v>
      </c>
      <c r="HM11" s="57">
        <f>'Equation 4 Type II FTE'!HM11-'Equation 4 Type I FTE'!HM11</f>
        <v>1.7717695473251027E-2</v>
      </c>
      <c r="HN11" s="57">
        <f>'Equation 4 Type II FTE'!HN11-'Equation 4 Type I FTE'!HN11</f>
        <v>1.6083539094650205E-2</v>
      </c>
      <c r="HO11" s="57">
        <f>'Equation 4 Type II FTE'!HO11-'Equation 4 Type I FTE'!HO11</f>
        <v>1.6685596707818932E-2</v>
      </c>
      <c r="HP11" s="57">
        <f>'Equation 4 Type II FTE'!HP11-'Equation 4 Type I FTE'!HP11</f>
        <v>1.7115637860082307E-2</v>
      </c>
      <c r="HQ11" s="57">
        <f>'Equation 4 Type II FTE'!HQ11-'Equation 4 Type I FTE'!HQ11</f>
        <v>1.6083539094650205E-2</v>
      </c>
      <c r="HR11" s="57">
        <f>'Equation 4 Type II FTE'!HR11-'Equation 4 Type I FTE'!HR11</f>
        <v>1.8061728395061726E-2</v>
      </c>
      <c r="HS11" s="57">
        <f>'Equation 4 Type II FTE'!HS11-'Equation 4 Type I FTE'!HS11</f>
        <v>2.4254320987654322E-2</v>
      </c>
      <c r="HT11" s="57">
        <f>'Equation 4 Type II FTE'!HT11-'Equation 4 Type I FTE'!HT11</f>
        <v>2.9930864197530868E-2</v>
      </c>
      <c r="HU11" s="57">
        <f>'Equation 4 Type II FTE'!HU11-'Equation 4 Type I FTE'!HU11</f>
        <v>1.3073251028806585E-2</v>
      </c>
      <c r="HV11" s="57">
        <f>'Equation 4 Type II FTE'!HV11-'Equation 4 Type I FTE'!HV11</f>
        <v>1.9265843621399176E-2</v>
      </c>
      <c r="HW11" s="57">
        <f>'Equation 4 Type II FTE'!HW11-'Equation 4 Type I FTE'!HW11</f>
        <v>1.9093827160493827E-2</v>
      </c>
      <c r="HX11" s="57">
        <f>'Equation 4 Type II FTE'!HX11-'Equation 4 Type I FTE'!HX11</f>
        <v>1.5739506172839507E-2</v>
      </c>
      <c r="HY11" s="57">
        <f>'Equation 4 Type II FTE'!HY11-'Equation 4 Type I FTE'!HY11</f>
        <v>1.3847325102880658E-2</v>
      </c>
      <c r="HZ11" s="57">
        <f>'Equation 4 Type II FTE'!HZ11-'Equation 4 Type I FTE'!HZ11</f>
        <v>2.5200411522633744E-2</v>
      </c>
      <c r="IA11" s="57">
        <f>'Equation 4 Type II FTE'!IA11-'Equation 4 Type I FTE'!IA11</f>
        <v>1.6169547325102882E-2</v>
      </c>
      <c r="IB11" s="57">
        <f>'Equation 4 Type II FTE'!IB11-'Equation 4 Type I FTE'!IB11</f>
        <v>1.6255555555555554E-2</v>
      </c>
      <c r="IC11" s="57">
        <f>'Equation 4 Type II FTE'!IC11-'Equation 4 Type I FTE'!IC11</f>
        <v>1.5825514403292176E-2</v>
      </c>
      <c r="ID11" s="57">
        <f>'Equation 4 Type II FTE'!ID11-'Equation 4 Type I FTE'!ID11</f>
        <v>1.5395473251028805E-2</v>
      </c>
      <c r="IE11" s="57">
        <f>'Equation 4 Type II FTE'!IE11-'Equation 4 Type I FTE'!IE11</f>
        <v>1.5911522633744856E-2</v>
      </c>
      <c r="IF11" s="57">
        <f>'Equation 4 Type II FTE'!IF11-'Equation 4 Type I FTE'!IF11</f>
        <v>1.9093827160493827E-2</v>
      </c>
      <c r="IG11" s="57">
        <f>'Equation 4 Type II FTE'!IG11-'Equation 4 Type I FTE'!IG11</f>
        <v>1.8405761316872427E-2</v>
      </c>
      <c r="IH11" s="57">
        <f>'Equation 4 Type II FTE'!IH11-'Equation 4 Type I FTE'!IH11</f>
        <v>1.8233744855967078E-2</v>
      </c>
      <c r="II11" s="57">
        <f>'Equation 4 Type II FTE'!II11-'Equation 4 Type I FTE'!II11</f>
        <v>1.3417283950617283E-2</v>
      </c>
      <c r="IJ11" s="57">
        <f>'Equation 4 Type II FTE'!IJ11-'Equation 4 Type I FTE'!IJ11</f>
        <v>1.6943621399176951E-2</v>
      </c>
      <c r="IK11" s="57">
        <f>'Equation 4 Type II FTE'!IK11-'Equation 4 Type I FTE'!IK11</f>
        <v>1.4965432098765432E-2</v>
      </c>
      <c r="IL11" s="57">
        <f>'Equation 4 Type II FTE'!IL11-'Equation 4 Type I FTE'!IL11</f>
        <v>1.4879423868312754E-2</v>
      </c>
      <c r="IM11" s="57">
        <f>'Equation 4 Type II FTE'!IM11-'Equation 4 Type I FTE'!IM11</f>
        <v>1.6083539094650205E-2</v>
      </c>
      <c r="IN11" s="57">
        <f>'Equation 4 Type II FTE'!IN11-'Equation 4 Type I FTE'!IN11</f>
        <v>1.5739506172839507E-2</v>
      </c>
      <c r="IO11" s="57">
        <f>'Equation 4 Type II FTE'!IO11-'Equation 4 Type I FTE'!IO11</f>
        <v>1.6169547325102882E-2</v>
      </c>
      <c r="IP11" s="57">
        <f>'Equation 4 Type II FTE'!IP11-'Equation 4 Type I FTE'!IP11</f>
        <v>1.6685596707818932E-2</v>
      </c>
      <c r="IQ11" s="57">
        <f>'Equation 4 Type II FTE'!IQ11-'Equation 4 Type I FTE'!IQ11</f>
        <v>1.6083539094650205E-2</v>
      </c>
      <c r="IR11" s="57">
        <f>'Equation 4 Type II FTE'!IR11-'Equation 4 Type I FTE'!IR11</f>
        <v>1.5567489711934154E-2</v>
      </c>
      <c r="IS11" s="57">
        <f>'Equation 4 Type II FTE'!IS11-'Equation 4 Type I FTE'!IS11</f>
        <v>1.5997530864197532E-2</v>
      </c>
      <c r="IT11" s="57">
        <f>'Equation 4 Type II FTE'!IT11-'Equation 4 Type I FTE'!IT11</f>
        <v>1.8749794238683126E-2</v>
      </c>
      <c r="IU11" s="57">
        <f>'Equation 4 Type II FTE'!IU11-'Equation 4 Type I FTE'!IU11</f>
        <v>1.651358024691358E-2</v>
      </c>
      <c r="IV11" s="57">
        <f>'Equation 4 Type II FTE'!IV11-'Equation 4 Type I FTE'!IV11</f>
        <v>1.6599588477366256E-2</v>
      </c>
      <c r="IW11" s="57">
        <f>'Equation 4 Type II FTE'!IW11-'Equation 4 Type I FTE'!IW11</f>
        <v>1.4965432098765434E-2</v>
      </c>
      <c r="IX11" s="57">
        <f>'Equation 4 Type II FTE'!IX11-'Equation 4 Type I FTE'!IX11</f>
        <v>1.6857613168724278E-2</v>
      </c>
      <c r="IY11" s="57">
        <f>'Equation 4 Type II FTE'!IY11-'Equation 4 Type I FTE'!IY11</f>
        <v>1.582551440329218E-2</v>
      </c>
      <c r="IZ11" s="57">
        <f>'Equation 4 Type II FTE'!IZ11-'Equation 4 Type I FTE'!IZ11</f>
        <v>2.05559670781893E-2</v>
      </c>
      <c r="JA11" s="57">
        <f>'Equation 4 Type II FTE'!JA11-'Equation 4 Type I FTE'!JA11</f>
        <v>1.6599588477366256E-2</v>
      </c>
      <c r="JB11" s="57">
        <f>'Equation 4 Type II FTE'!JB11-'Equation 4 Type I FTE'!JB11</f>
        <v>2.5286419753086421E-2</v>
      </c>
      <c r="JC11" s="57">
        <f>'Equation 4 Type II FTE'!JC11-'Equation 4 Type I FTE'!JC11</f>
        <v>3.0618930041152261E-2</v>
      </c>
      <c r="JD11" s="57">
        <f>'Equation 4 Type II FTE'!JD11-'Equation 4 Type I FTE'!JD11</f>
        <v>3.0274897119341559E-2</v>
      </c>
      <c r="JE11" s="57">
        <f>'Equation 4 Type II FTE'!JE11-'Equation 4 Type I FTE'!JE11</f>
        <v>2.8554732510288068E-2</v>
      </c>
      <c r="JF11" s="57">
        <f>'Equation 4 Type II FTE'!JF11-'Equation 4 Type I FTE'!JF11</f>
        <v>2.8210699588477363E-2</v>
      </c>
      <c r="JG11" s="57">
        <f>'Equation 4 Type II FTE'!JG11-'Equation 4 Type I FTE'!JG11</f>
        <v>3.5177366255144032E-2</v>
      </c>
      <c r="JH11" s="57">
        <f>'Equation 4 Type II FTE'!JH11-'Equation 4 Type I FTE'!JH11</f>
        <v>2.9758847736625502E-2</v>
      </c>
      <c r="JI11" s="57">
        <f>'Equation 4 Type II FTE'!JI11-'Equation 4 Type I FTE'!JI11</f>
        <v>2.6748559670781893E-2</v>
      </c>
      <c r="JJ11" s="57">
        <f>'Equation 4 Type II FTE'!JJ11-'Equation 4 Type I FTE'!JJ11</f>
        <v>2.1674074074074075E-2</v>
      </c>
      <c r="JK11" s="57">
        <f>'Equation 4 Type II FTE'!JK11-'Equation 4 Type I FTE'!JK11</f>
        <v>3.3715226337448556E-2</v>
      </c>
      <c r="JL11" s="57">
        <f>'Equation 4 Type II FTE'!JL11-'Equation 4 Type I FTE'!JL11</f>
        <v>2.0641975308641976E-2</v>
      </c>
      <c r="JM11" s="57">
        <f>'Equation 4 Type II FTE'!JM11-'Equation 4 Type I FTE'!JM11</f>
        <v>2.2878189300411522E-2</v>
      </c>
      <c r="JN11" s="57">
        <f>'Equation 4 Type II FTE'!JN11-'Equation 4 Type I FTE'!JN11</f>
        <v>2.3566255144032919E-2</v>
      </c>
      <c r="JO11" s="57">
        <f>'Equation 4 Type II FTE'!JO11-'Equation 4 Type I FTE'!JO11</f>
        <v>3.1651028806584366E-2</v>
      </c>
      <c r="JP11" s="57">
        <f>'Equation 4 Type II FTE'!JP11-'Equation 4 Type I FTE'!JP11</f>
        <v>3.2253086419753087E-2</v>
      </c>
      <c r="JQ11" s="57">
        <f>'Equation 4 Type II FTE'!JQ11-'Equation 4 Type I FTE'!JQ11</f>
        <v>4.0939917695473248E-2</v>
      </c>
      <c r="JR11" s="57">
        <f>'Equation 4 Type II FTE'!JR11-'Equation 4 Type I FTE'!JR11</f>
        <v>3.6123456790123451E-2</v>
      </c>
      <c r="JS11" s="57">
        <f>'Equation 4 Type II FTE'!JS11-'Equation 4 Type I FTE'!JS11</f>
        <v>2.7608641975308639E-2</v>
      </c>
      <c r="JT11" s="57">
        <f>'Equation 4 Type II FTE'!JT11-'Equation 4 Type I FTE'!JT11</f>
        <v>2.7178600823045268E-2</v>
      </c>
      <c r="JU11" s="57">
        <f>'Equation 4 Type II FTE'!JU11-'Equation 4 Type I FTE'!JU11</f>
        <v>2.5286419753086417E-2</v>
      </c>
      <c r="JV11" s="57">
        <f>'Equation 4 Type II FTE'!JV11-'Equation 4 Type I FTE'!JV11</f>
        <v>2.2018106995884773E-2</v>
      </c>
      <c r="JW11" s="57">
        <f>'Equation 4 Type II FTE'!JW11-'Equation 4 Type I FTE'!JW11</f>
        <v>2.0383950617283951E-2</v>
      </c>
      <c r="JX11" s="57">
        <f>'Equation 4 Type II FTE'!JX11-'Equation 4 Type I FTE'!JX11</f>
        <v>1.8233744855967078E-2</v>
      </c>
      <c r="JY11" s="57">
        <f>'Equation 4 Type II FTE'!JY11-'Equation 4 Type I FTE'!JY11</f>
        <v>2.7264609053497941E-2</v>
      </c>
      <c r="JZ11" s="57">
        <f>'Equation 4 Type II FTE'!JZ11-'Equation 4 Type I FTE'!JZ11</f>
        <v>2.3996296296296293E-2</v>
      </c>
      <c r="KA11" s="57">
        <f>'Equation 4 Type II FTE'!KA11-'Equation 4 Type I FTE'!KA11</f>
        <v>1.2729218106995883E-2</v>
      </c>
      <c r="KB11" s="57">
        <f>'Equation 4 Type II FTE'!KB11-'Equation 4 Type I FTE'!KB11</f>
        <v>4.2918106995884775E-2</v>
      </c>
      <c r="KC11" s="57">
        <f>'Equation 4 Type II FTE'!KC11-'Equation 4 Type I FTE'!KC11</f>
        <v>3.1393004115226338E-2</v>
      </c>
      <c r="KD11" s="57">
        <f>'Equation 4 Type II FTE'!KD11-'Equation 4 Type I FTE'!KD11</f>
        <v>1.9695884773662551E-2</v>
      </c>
      <c r="KE11" s="57">
        <f>'Equation 4 Type II FTE'!KE11-'Equation 4 Type I FTE'!KE11</f>
        <v>2.1932098765432097E-2</v>
      </c>
      <c r="KF11" s="57">
        <f>'Equation 4 Type II FTE'!KF11-'Equation 4 Type I FTE'!KF11</f>
        <v>2.3308230452674897E-2</v>
      </c>
      <c r="KG11" s="57">
        <f>'Equation 4 Type II FTE'!KG11-'Equation 4 Type I FTE'!KG11</f>
        <v>2.4254320987654319E-2</v>
      </c>
      <c r="KH11" s="57">
        <f>'Equation 4 Type II FTE'!KH11-'Equation 4 Type I FTE'!KH11</f>
        <v>2.2104115226337449E-2</v>
      </c>
      <c r="KI11" s="57">
        <f>'Equation 4 Type II FTE'!KI11-'Equation 4 Type I FTE'!KI11</f>
        <v>2.6662551440329217E-2</v>
      </c>
      <c r="KJ11" s="57">
        <f>'Equation 4 Type II FTE'!KJ11-'Equation 4 Type I FTE'!KJ11</f>
        <v>2.9844855967078185E-2</v>
      </c>
      <c r="KK11" s="57">
        <f>'Equation 4 Type II FTE'!KK11-'Equation 4 Type I FTE'!KK11</f>
        <v>2.0986008230452675E-2</v>
      </c>
      <c r="KL11" s="57">
        <f>'Equation 4 Type II FTE'!KL11-'Equation 4 Type I FTE'!KL11</f>
        <v>3.7499588477366258E-2</v>
      </c>
      <c r="KM11" s="57">
        <f>'Equation 4 Type II FTE'!KM11-'Equation 4 Type I FTE'!KM11</f>
        <v>3.69835390946502E-2</v>
      </c>
      <c r="KN11" s="57">
        <f>'Equation 4 Type II FTE'!KN11-'Equation 4 Type I FTE'!KN11</f>
        <v>2.4512345679012348E-2</v>
      </c>
      <c r="KO11" s="57">
        <f>'Equation 4 Type II FTE'!KO11-'Equation 4 Type I FTE'!KO11</f>
        <v>2.253415637860082E-2</v>
      </c>
      <c r="KP11" s="57">
        <f>'Equation 4 Type II FTE'!KP11-'Equation 4 Type I FTE'!KP11</f>
        <v>2.6318518518518515E-2</v>
      </c>
      <c r="KQ11" s="57">
        <f>'Equation 4 Type II FTE'!KQ11-'Equation 4 Type I FTE'!KQ11</f>
        <v>3.4317283950617283E-2</v>
      </c>
      <c r="KR11" s="57">
        <f>'Equation 4 Type II FTE'!KR11-'Equation 4 Type I FTE'!KR11</f>
        <v>1.5051440329218105E-2</v>
      </c>
      <c r="KS11" s="57">
        <f>'Equation 4 Type II FTE'!KS11-'Equation 4 Type I FTE'!KS11</f>
        <v>2.4168312757201642E-2</v>
      </c>
      <c r="KT11" s="57">
        <f>'Equation 4 Type II FTE'!KT11-'Equation 4 Type I FTE'!KT11</f>
        <v>2.5200411522633744E-2</v>
      </c>
      <c r="KU11" s="57">
        <f>'Equation 4 Type II FTE'!KU11-'Equation 4 Type I FTE'!KU11</f>
        <v>3.2081069958847741E-2</v>
      </c>
      <c r="KV11" s="57">
        <f>'Equation 4 Type II FTE'!KV11-'Equation 4 Type I FTE'!KV11</f>
        <v>1.7631687242798351E-2</v>
      </c>
      <c r="KW11" s="57">
        <f>'Equation 4 Type II FTE'!KW11-'Equation 4 Type I FTE'!KW11</f>
        <v>4.119794238683127E-2</v>
      </c>
      <c r="KX11" s="57">
        <f>'Equation 4 Type II FTE'!KX11-'Equation 4 Type I FTE'!KX11</f>
        <v>4.1025925925925931E-2</v>
      </c>
      <c r="KY11" s="57">
        <f>'Equation 4 Type II FTE'!KY11-'Equation 4 Type I FTE'!KY11</f>
        <v>3.8187654320987648E-2</v>
      </c>
      <c r="KZ11" s="57">
        <f>'Equation 4 Type II FTE'!KZ11-'Equation 4 Type I FTE'!KZ11</f>
        <v>3.5521399176954724E-2</v>
      </c>
      <c r="LA11" s="57">
        <f>'Equation 4 Type II FTE'!LA11-'Equation 4 Type I FTE'!LA11</f>
        <v>3.97358024691358E-2</v>
      </c>
      <c r="LB11" s="57">
        <f>'Equation 4 Type II FTE'!LB11-'Equation 4 Type I FTE'!LB11</f>
        <v>3.7069547325102876E-2</v>
      </c>
      <c r="LC11" s="57">
        <f>'Equation 4 Type II FTE'!LC11-'Equation 4 Type I FTE'!LC11</f>
        <v>3.9305761316872426E-2</v>
      </c>
      <c r="LD11" s="57">
        <f>'Equation 4 Type II FTE'!LD11-'Equation 4 Type I FTE'!LD11</f>
        <v>4.4810288065843626E-2</v>
      </c>
      <c r="LE11" s="57">
        <f>'Equation 4 Type II FTE'!LE11-'Equation 4 Type I FTE'!LE11</f>
        <v>3.3371193415637865E-2</v>
      </c>
      <c r="LF11" s="57">
        <f>'Equation 4 Type II FTE'!LF11-'Equation 4 Type I FTE'!LF11</f>
        <v>2.545843621399177E-2</v>
      </c>
      <c r="LG11" s="57">
        <f>'Equation 4 Type II FTE'!LG11-'Equation 4 Type I FTE'!LG11</f>
        <v>4.0165843621399168E-2</v>
      </c>
      <c r="LH11" s="57">
        <f>'Equation 4 Type II FTE'!LH11-'Equation 4 Type I FTE'!LH11</f>
        <v>3.9821810699588477E-2</v>
      </c>
      <c r="LI11" s="57">
        <f>'Equation 4 Type II FTE'!LI11-'Equation 4 Type I FTE'!LI11</f>
        <v>4.2488065843621393E-2</v>
      </c>
      <c r="LJ11" s="57">
        <f>'Equation 4 Type II FTE'!LJ11-'Equation 4 Type I FTE'!LJ11</f>
        <v>2.9070781893004119E-2</v>
      </c>
      <c r="LK11" s="57">
        <f>'Equation 4 Type II FTE'!LK11-'Equation 4 Type I FTE'!LK11</f>
        <v>3.6381481481481473E-2</v>
      </c>
      <c r="LL11" s="57">
        <f>'Equation 4 Type II FTE'!LL11-'Equation 4 Type I FTE'!LL11</f>
        <v>4.6186419753086419E-2</v>
      </c>
      <c r="LM11" s="57">
        <f>'Equation 4 Type II FTE'!LM11-'Equation 4 Type I FTE'!LM11</f>
        <v>3.0618930041152265E-2</v>
      </c>
      <c r="LN11" s="57">
        <f>'Equation 4 Type II FTE'!LN11-'Equation 4 Type I FTE'!LN11</f>
        <v>4.1455967078189306E-2</v>
      </c>
      <c r="LO11" s="57">
        <f>'Equation 4 Type II FTE'!LO11-'Equation 4 Type I FTE'!LO11</f>
        <v>2.5888477366255144E-2</v>
      </c>
      <c r="LP11" s="57">
        <f>'Equation 4 Type II FTE'!LP11-'Equation 4 Type I FTE'!LP11</f>
        <v>3.9305761316872426E-2</v>
      </c>
      <c r="LQ11" s="57">
        <f>'Equation 4 Type II FTE'!LQ11-'Equation 4 Type I FTE'!LQ11</f>
        <v>2.812469135802469E-2</v>
      </c>
      <c r="LR11" s="57">
        <f>'Equation 4 Type II FTE'!LR11-'Equation 4 Type I FTE'!LR11</f>
        <v>4.0681893004115226E-2</v>
      </c>
      <c r="LS11" s="57">
        <f>'Equation 4 Type II FTE'!LS11-'Equation 4 Type I FTE'!LS11</f>
        <v>3.1393004115226338E-2</v>
      </c>
      <c r="LT11" s="57">
        <f>'Equation 4 Type II FTE'!LT11-'Equation 4 Type I FTE'!LT11</f>
        <v>2.4340329218106992E-2</v>
      </c>
      <c r="LU11" s="57">
        <f>'Equation 4 Type II FTE'!LU11-'Equation 4 Type I FTE'!LU11</f>
        <v>3.8875720164609051E-2</v>
      </c>
      <c r="LV11" s="57">
        <f>'Equation 4 Type II FTE'!LV11-'Equation 4 Type I FTE'!LV11</f>
        <v>3.3199176954732512E-2</v>
      </c>
      <c r="LW11" s="57">
        <f>'Equation 4 Type II FTE'!LW11-'Equation 4 Type I FTE'!LW11</f>
        <v>3.5435390946502054E-2</v>
      </c>
      <c r="LX11" s="57">
        <f>'Equation 4 Type II FTE'!LX11-'Equation 4 Type I FTE'!LX11</f>
        <v>4.2660082304526746E-2</v>
      </c>
      <c r="LY11" s="57">
        <f>'Equation 4 Type II FTE'!LY11-'Equation 4 Type I FTE'!LY11</f>
        <v>3.8101646090534971E-2</v>
      </c>
      <c r="LZ11" s="57">
        <f>'Equation 4 Type II FTE'!LZ11-'Equation 4 Type I FTE'!LZ11</f>
        <v>3.2511111111111116E-2</v>
      </c>
      <c r="MA11" s="57">
        <f>'Equation 4 Type II FTE'!MA11-'Equation 4 Type I FTE'!MA11</f>
        <v>2.2964197530864195E-2</v>
      </c>
      <c r="MB11" s="57">
        <f>'Equation 4 Type II FTE'!MB11-'Equation 4 Type I FTE'!MB11</f>
        <v>3.3973251028806578E-2</v>
      </c>
      <c r="MC11" s="57">
        <f>'Equation 4 Type II FTE'!MC11-'Equation 4 Type I FTE'!MC11</f>
        <v>4.4208230452674892E-2</v>
      </c>
      <c r="MD11" s="57">
        <f>'Equation 4 Type II FTE'!MD11-'Equation 4 Type I FTE'!MD11</f>
        <v>3.6209465020576127E-2</v>
      </c>
      <c r="ME11" s="57">
        <f>'Equation 4 Type II FTE'!ME11-'Equation 4 Type I FTE'!ME11</f>
        <v>3.4919341563786011E-2</v>
      </c>
      <c r="MF11" s="57">
        <f>'Equation 4 Type II FTE'!MF11-'Equation 4 Type I FTE'!MF11</f>
        <v>3.69835390946502E-2</v>
      </c>
      <c r="MG11" s="57">
        <f>'Equation 4 Type II FTE'!MG11-'Equation 4 Type I FTE'!MG11</f>
        <v>3.6553497942386826E-2</v>
      </c>
      <c r="MH11" s="57">
        <f>'Equation 4 Type II FTE'!MH11-'Equation 4 Type I FTE'!MH11</f>
        <v>3.7929629629629633E-2</v>
      </c>
      <c r="MI11" s="57">
        <f>'Equation 4 Type II FTE'!MI11-'Equation 4 Type I FTE'!MI11</f>
        <v>3.4661316872427982E-2</v>
      </c>
      <c r="MJ11" s="57">
        <f>'Equation 4 Type II FTE'!MJ11-'Equation 4 Type I FTE'!MJ11</f>
        <v>3.0532921810699581E-2</v>
      </c>
      <c r="MK11" s="57">
        <f>'Equation 4 Type II FTE'!MK11-'Equation 4 Type I FTE'!MK11</f>
        <v>3.3801234567901232E-2</v>
      </c>
      <c r="ML11" s="57">
        <f>'Equation 4 Type II FTE'!ML11-'Equation 4 Type I FTE'!ML11</f>
        <v>4.4724279835390943E-2</v>
      </c>
      <c r="MM11" s="57">
        <f>'Equation 4 Type II FTE'!MM11-'Equation 4 Type I FTE'!MM11</f>
        <v>3.1220987654320992E-2</v>
      </c>
      <c r="MN11" s="57">
        <f>'Equation 4 Type II FTE'!MN11-'Equation 4 Type I FTE'!MN11</f>
        <v>3.0102880658436214E-2</v>
      </c>
      <c r="MO11" s="57">
        <f>'Equation 4 Type II FTE'!MO11-'Equation 4 Type I FTE'!MO11</f>
        <v>2.5286419753086417E-2</v>
      </c>
      <c r="MP11" s="57">
        <f>'Equation 4 Type II FTE'!MP11-'Equation 4 Type I FTE'!MP11</f>
        <v>2.545843621399177E-2</v>
      </c>
      <c r="MQ11" s="57">
        <f>'Equation 4 Type II FTE'!MQ11-'Equation 4 Type I FTE'!MQ11</f>
        <v>2.3566255144032926E-2</v>
      </c>
      <c r="MR11" s="57">
        <f>'Equation 4 Type II FTE'!MR11-'Equation 4 Type I FTE'!MR11</f>
        <v>3.0188888888888883E-2</v>
      </c>
      <c r="MS11" s="57">
        <f>'Equation 4 Type II FTE'!MS11-'Equation 4 Type I FTE'!MS11</f>
        <v>2.6490534979423865E-2</v>
      </c>
      <c r="MT11" s="57">
        <f>'Equation 4 Type II FTE'!MT11-'Equation 4 Type I FTE'!MT11</f>
        <v>3.1220987654320992E-2</v>
      </c>
      <c r="MU11" s="57">
        <f>'Equation 4 Type II FTE'!MU11-'Equation 4 Type I FTE'!MU11</f>
        <v>2.4856378600823043E-2</v>
      </c>
      <c r="MV11" s="57">
        <f>'Equation 4 Type II FTE'!MV11-'Equation 4 Type I FTE'!MV11</f>
        <v>3.6811522633744855E-2</v>
      </c>
      <c r="MW11" s="57">
        <f>'Equation 4 Type II FTE'!MW11-'Equation 4 Type I FTE'!MW11</f>
        <v>3.4833333333333334E-2</v>
      </c>
      <c r="MX11" s="57">
        <f>'Equation 4 Type II FTE'!MX11-'Equation 4 Type I FTE'!MX11</f>
        <v>3.8445679012345677E-2</v>
      </c>
      <c r="MY11" s="57">
        <f>'Equation 4 Type II FTE'!MY11-'Equation 4 Type I FTE'!MY11</f>
        <v>3.5693415637860083E-2</v>
      </c>
      <c r="MZ11" s="57">
        <f>'Equation 4 Type II FTE'!MZ11-'Equation 4 Type I FTE'!MZ11</f>
        <v>2.6490534979423865E-2</v>
      </c>
      <c r="NA11" s="57">
        <f>'Equation 4 Type II FTE'!NA11-'Equation 4 Type I FTE'!NA11</f>
        <v>4.395020576131687E-2</v>
      </c>
      <c r="NB11" s="57">
        <f>'Equation 4 Type II FTE'!NB11-'Equation 4 Type I FTE'!NB11</f>
        <v>3.2081069958847734E-2</v>
      </c>
      <c r="NC11" s="57">
        <f>'Equation 4 Type II FTE'!NC11-'Equation 4 Type I FTE'!NC11</f>
        <v>3.5693415637860083E-2</v>
      </c>
      <c r="ND11" s="57">
        <f>'Equation 4 Type II FTE'!ND11-'Equation 4 Type I FTE'!ND11</f>
        <v>3.9993827160493829E-2</v>
      </c>
      <c r="NE11" s="57">
        <f>'Equation 4 Type II FTE'!NE11-'Equation 4 Type I FTE'!NE11</f>
        <v>2.5630452674897115E-2</v>
      </c>
      <c r="NF11" s="57">
        <f>'Equation 4 Type II FTE'!NF11-'Equation 4 Type I FTE'!NF11</f>
        <v>3.5693415637860076E-2</v>
      </c>
      <c r="NG11" s="58">
        <f>'Equation 4 Type II FTE'!NG11-'Equation 4 Type I FTE'!NG11</f>
        <v>3.8531687242798353E-2</v>
      </c>
      <c r="NH11" s="57">
        <f>'Equation 4 Type II FTE'!NH11-'Equation 4 Type I FTE'!NH11</f>
        <v>4.0767901234567902E-2</v>
      </c>
      <c r="NI11" s="57">
        <f>'Equation 4 Type II FTE'!NI11-'Equation 4 Type I FTE'!NI11</f>
        <v>2.5544444444444446E-2</v>
      </c>
      <c r="NJ11" s="58">
        <f>'Equation 4 Type II FTE'!NJ11-'Equation 4 Type I FTE'!NJ11</f>
        <v>6.0893827160493824E-2</v>
      </c>
    </row>
    <row r="12" spans="1:374" x14ac:dyDescent="0.3">
      <c r="B12" s="23" t="s">
        <v>558</v>
      </c>
      <c r="C12" s="25">
        <f>'Equation 4 Type II FTE'!C12-'Equation 4 Type I FTE'!C12</f>
        <v>4.4331352154531982E-3</v>
      </c>
      <c r="D12" s="25">
        <f>'Equation 4 Type II FTE'!D12-'Equation 4 Type I FTE'!D12</f>
        <v>5.2212481426448729E-3</v>
      </c>
      <c r="E12" s="25">
        <f>'Equation 4 Type II FTE'!E12-'Equation 4 Type I FTE'!E12</f>
        <v>5.3197622585438344E-3</v>
      </c>
      <c r="F12" s="25">
        <f>'Equation 4 Type II FTE'!F12-'Equation 4 Type I FTE'!F12</f>
        <v>7.1915304606240717E-3</v>
      </c>
      <c r="G12" s="25">
        <f>'Equation 4 Type II FTE'!G12-'Equation 4 Type I FTE'!G12</f>
        <v>5.1227340267459131E-3</v>
      </c>
      <c r="H12" s="25">
        <f>'Equation 4 Type II FTE'!H12-'Equation 4 Type I FTE'!H12</f>
        <v>4.2361069836552752E-3</v>
      </c>
      <c r="I12" s="25">
        <f>'Equation 4 Type II FTE'!I12-'Equation 4 Type I FTE'!I12</f>
        <v>3.5465081723625568E-3</v>
      </c>
      <c r="J12" s="25">
        <f>'Equation 4 Type II FTE'!J12-'Equation 4 Type I FTE'!J12</f>
        <v>4.1375928677563146E-3</v>
      </c>
      <c r="K12" s="25">
        <f>'Equation 4 Type II FTE'!K12-'Equation 4 Type I FTE'!K12</f>
        <v>3.546508172362556E-3</v>
      </c>
      <c r="L12" s="25">
        <f>'Equation 4 Type II FTE'!L12-'Equation 4 Type I FTE'!L12</f>
        <v>7.2900445765230314E-3</v>
      </c>
      <c r="M12" s="25">
        <f>'Equation 4 Type II FTE'!M12-'Equation 4 Type I FTE'!M12</f>
        <v>4.2361069836552752E-3</v>
      </c>
      <c r="N12" s="25">
        <f>'Equation 4 Type II FTE'!N12-'Equation 4 Type I FTE'!N12</f>
        <v>8.5707280832095101E-3</v>
      </c>
      <c r="O12" s="25">
        <f>'Equation 4 Type II FTE'!O12-'Equation 4 Type I FTE'!O12</f>
        <v>4.3346210995545142E-3</v>
      </c>
      <c r="P12" s="25">
        <f>'Equation 4 Type II FTE'!P12-'Equation 4 Type I FTE'!P12</f>
        <v>3.2509658246659967E-3</v>
      </c>
      <c r="Q12" s="25">
        <f>'Equation 4 Type II FTE'!Q12-'Equation 4 Type I FTE'!Q12</f>
        <v>0</v>
      </c>
      <c r="R12" s="25">
        <f>'Equation 4 Type II FTE'!R12-'Equation 4 Type I FTE'!R12</f>
        <v>3.1524517087668791E-3</v>
      </c>
      <c r="S12" s="25">
        <f>'Equation 4 Type II FTE'!S12-'Equation 4 Type I FTE'!S12</f>
        <v>3.7435364041606967E-3</v>
      </c>
      <c r="T12" s="25">
        <f>'Equation 4 Type II FTE'!T12-'Equation 4 Type I FTE'!T12</f>
        <v>3.9405646359584878E-3</v>
      </c>
      <c r="U12" s="25">
        <f>'Equation 4 Type II FTE'!U12-'Equation 4 Type I FTE'!U12</f>
        <v>4.8271916790487701E-3</v>
      </c>
      <c r="V12" s="25">
        <f>'Equation 4 Type II FTE'!V12-'Equation 4 Type I FTE'!V12</f>
        <v>5.4182763744425877E-3</v>
      </c>
      <c r="W12" s="25">
        <f>'Equation 4 Type II FTE'!W12-'Equation 4 Type I FTE'!W12</f>
        <v>3.1524517087667125E-3</v>
      </c>
      <c r="X12" s="25">
        <f>'Equation 4 Type II FTE'!X12-'Equation 4 Type I FTE'!X12</f>
        <v>3.1524517087667125E-3</v>
      </c>
      <c r="Y12" s="25">
        <f>'Equation 4 Type II FTE'!Y12-'Equation 4 Type I FTE'!Y12</f>
        <v>3.349479940564639E-3</v>
      </c>
      <c r="Z12" s="25">
        <f>'Equation 4 Type II FTE'!Z12-'Equation 4 Type I FTE'!Z12</f>
        <v>7.9796433878157533E-3</v>
      </c>
      <c r="AA12" s="25">
        <f>'Equation 4 Type II FTE'!AA12-'Equation 4 Type I FTE'!AA12</f>
        <v>5.3197622585438309E-3</v>
      </c>
      <c r="AB12" s="25">
        <f>'Equation 4 Type II FTE'!AB12-'Equation 4 Type I FTE'!AB12</f>
        <v>7.585586924219909E-3</v>
      </c>
      <c r="AC12" s="25">
        <f>'Equation 4 Type II FTE'!AC12-'Equation 4 Type I FTE'!AC12</f>
        <v>5.2212481426448763E-3</v>
      </c>
      <c r="AD12" s="25">
        <f>'Equation 4 Type II FTE'!AD12-'Equation 4 Type I FTE'!AD12</f>
        <v>3.9405646359583968E-3</v>
      </c>
      <c r="AE12" s="25">
        <f>'Equation 4 Type II FTE'!AE12-'Equation 4 Type I FTE'!AE12</f>
        <v>3.8420505200594361E-3</v>
      </c>
      <c r="AF12" s="25">
        <f>'Equation 4 Type II FTE'!AF12-'Equation 4 Type I FTE'!AF12</f>
        <v>4.2361069836552752E-3</v>
      </c>
      <c r="AG12" s="25">
        <f>'Equation 4 Type II FTE'!AG12-'Equation 4 Type I FTE'!AG12</f>
        <v>4.1375928677563154E-3</v>
      </c>
      <c r="AH12" s="25">
        <f>'Equation 4 Type II FTE'!AH12-'Equation 4 Type I FTE'!AH12</f>
        <v>4.8271916790490338E-3</v>
      </c>
      <c r="AI12" s="25">
        <f>'Equation 4 Type II FTE'!AI12-'Equation 4 Type I FTE'!AI12</f>
        <v>4.1375928677563102E-3</v>
      </c>
      <c r="AJ12" s="25">
        <f>'Equation 4 Type II FTE'!AJ12-'Equation 4 Type I FTE'!AJ12</f>
        <v>3.6450222882615166E-3</v>
      </c>
      <c r="AK12" s="25">
        <f>'Equation 4 Type II FTE'!AK12-'Equation 4 Type I FTE'!AK12</f>
        <v>4.5316493313521389E-3</v>
      </c>
      <c r="AL12" s="25">
        <f>'Equation 4 Type II FTE'!AL12-'Equation 4 Type I FTE'!AL12</f>
        <v>4.5316493313521528E-3</v>
      </c>
      <c r="AM12" s="25">
        <f>'Equation 4 Type II FTE'!AM12-'Equation 4 Type I FTE'!AM12</f>
        <v>4.9257057949479953E-3</v>
      </c>
      <c r="AN12" s="25">
        <f>'Equation 4 Type II FTE'!AN12-'Equation 4 Type I FTE'!AN12</f>
        <v>3.1524517087667195E-3</v>
      </c>
      <c r="AO12" s="25">
        <f>'Equation 4 Type II FTE'!AO12-'Equation 4 Type I FTE'!AO12</f>
        <v>2.7583952451708769E-3</v>
      </c>
      <c r="AP12" s="25">
        <f>'Equation 4 Type II FTE'!AP12-'Equation 4 Type I FTE'!AP12</f>
        <v>4.9257057949479918E-3</v>
      </c>
      <c r="AQ12" s="25">
        <f>'Equation 4 Type II FTE'!AQ12-'Equation 4 Type I FTE'!AQ12</f>
        <v>3.4479940564635936E-3</v>
      </c>
      <c r="AR12" s="25">
        <f>'Equation 4 Type II FTE'!AR12-'Equation 4 Type I FTE'!AR12</f>
        <v>3.8420505200594361E-3</v>
      </c>
      <c r="AS12" s="25">
        <f>'Equation 4 Type II FTE'!AS12-'Equation 4 Type I FTE'!AS12</f>
        <v>3.6450222882615096E-3</v>
      </c>
      <c r="AT12" s="25">
        <f>'Equation 4 Type II FTE'!AT12-'Equation 4 Type I FTE'!AT12</f>
        <v>3.4479940564635936E-3</v>
      </c>
      <c r="AU12" s="25">
        <f>'Equation 4 Type II FTE'!AU12-'Equation 4 Type I FTE'!AU12</f>
        <v>3.0539375928677571E-3</v>
      </c>
      <c r="AV12" s="25">
        <f>'Equation 4 Type II FTE'!AV12-'Equation 4 Type I FTE'!AV12</f>
        <v>3.8420505200594361E-3</v>
      </c>
      <c r="AW12" s="25">
        <f>'Equation 4 Type II FTE'!AW12-'Equation 4 Type I FTE'!AW12</f>
        <v>3.4479940564635936E-3</v>
      </c>
      <c r="AX12" s="25">
        <f>'Equation 4 Type II FTE'!AX12-'Equation 4 Type I FTE'!AX12</f>
        <v>3.3494799405646355E-3</v>
      </c>
      <c r="AY12" s="25">
        <f>'Equation 4 Type II FTE'!AY12-'Equation 4 Type I FTE'!AY12</f>
        <v>2.7583952451708804E-3</v>
      </c>
      <c r="AZ12" s="25">
        <f>'Equation 4 Type II FTE'!AZ12-'Equation 4 Type I FTE'!AZ12</f>
        <v>3.0539375928677562E-3</v>
      </c>
      <c r="BA12" s="25">
        <f>'Equation 4 Type II FTE'!BA12-'Equation 4 Type I FTE'!BA12</f>
        <v>3.1524517087667195E-3</v>
      </c>
      <c r="BB12" s="25">
        <f>'Equation 4 Type II FTE'!BB12-'Equation 4 Type I FTE'!BB12</f>
        <v>4.1375928677563137E-3</v>
      </c>
      <c r="BC12" s="25">
        <f>'Equation 4 Type II FTE'!BC12-'Equation 4 Type I FTE'!BC12</f>
        <v>4.4331352154531947E-3</v>
      </c>
      <c r="BD12" s="25">
        <f>'Equation 4 Type II FTE'!BD12-'Equation 4 Type I FTE'!BD12</f>
        <v>3.1524517087667178E-3</v>
      </c>
      <c r="BE12" s="25">
        <f>'Equation 4 Type II FTE'!BE12-'Equation 4 Type I FTE'!BE12</f>
        <v>4.0390787518573557E-3</v>
      </c>
      <c r="BF12" s="25">
        <f>'Equation 4 Type II FTE'!BF12-'Equation 4 Type I FTE'!BF12</f>
        <v>3.940564635958395E-3</v>
      </c>
      <c r="BG12" s="25">
        <f>'Equation 4 Type II FTE'!BG12-'Equation 4 Type I FTE'!BG12</f>
        <v>4.9257057949479936E-3</v>
      </c>
      <c r="BH12" s="25">
        <f>'Equation 4 Type II FTE'!BH12-'Equation 4 Type I FTE'!BH12</f>
        <v>4.334621099554235E-3</v>
      </c>
      <c r="BI12" s="25">
        <f>'Equation 4 Type II FTE'!BI12-'Equation 4 Type I FTE'!BI12</f>
        <v>4.9257057949479944E-3</v>
      </c>
      <c r="BJ12" s="25">
        <f>'Equation 4 Type II FTE'!BJ12-'Equation 4 Type I FTE'!BJ12</f>
        <v>4.334621099554235E-3</v>
      </c>
      <c r="BK12" s="25">
        <f>'Equation 4 Type II FTE'!BK12-'Equation 4 Type I FTE'!BK12</f>
        <v>3.8420505200594357E-3</v>
      </c>
      <c r="BL12" s="25">
        <f>'Equation 4 Type II FTE'!BL12-'Equation 4 Type I FTE'!BL12</f>
        <v>3.3494799405646364E-3</v>
      </c>
      <c r="BM12" s="25">
        <f>'Equation 4 Type II FTE'!BM12-'Equation 4 Type I FTE'!BM12</f>
        <v>3.9405646359583959E-3</v>
      </c>
      <c r="BN12" s="25">
        <f>'Equation 4 Type II FTE'!BN12-'Equation 4 Type I FTE'!BN12</f>
        <v>4.4331352154531947E-3</v>
      </c>
      <c r="BO12" s="25">
        <f>'Equation 4 Type II FTE'!BO12-'Equation 4 Type I FTE'!BO12</f>
        <v>6.2063893016344731E-3</v>
      </c>
      <c r="BP12" s="25">
        <f>'Equation 4 Type II FTE'!BP12-'Equation 4 Type I FTE'!BP12</f>
        <v>3.546508172362556E-3</v>
      </c>
      <c r="BQ12" s="25">
        <f>'Equation 4 Type II FTE'!BQ12-'Equation 4 Type I FTE'!BQ12</f>
        <v>4.2361069836552752E-3</v>
      </c>
      <c r="BR12" s="25">
        <f>'Equation 4 Type II FTE'!BR12-'Equation 4 Type I FTE'!BR12</f>
        <v>3.4479940564635962E-3</v>
      </c>
      <c r="BS12" s="25">
        <f>'Equation 4 Type II FTE'!BS12-'Equation 4 Type I FTE'!BS12</f>
        <v>4.0390787518573548E-3</v>
      </c>
      <c r="BT12" s="25">
        <f>'Equation 4 Type II FTE'!BT12-'Equation 4 Type I FTE'!BT12</f>
        <v>4.5316493313521554E-3</v>
      </c>
      <c r="BU12" s="25">
        <f>'Equation 4 Type II FTE'!BU12-'Equation 4 Type I FTE'!BU12</f>
        <v>4.0390787518573548E-3</v>
      </c>
      <c r="BV12" s="25">
        <f>'Equation 4 Type II FTE'!BV12-'Equation 4 Type I FTE'!BV12</f>
        <v>4.0390787518573548E-3</v>
      </c>
      <c r="BW12" s="25">
        <f>'Equation 4 Type II FTE'!BW12-'Equation 4 Type I FTE'!BW12</f>
        <v>4.5316493313521536E-3</v>
      </c>
      <c r="BX12" s="25">
        <f>'Equation 4 Type II FTE'!BX12-'Equation 4 Type I FTE'!BX12</f>
        <v>3.349479940564636E-3</v>
      </c>
      <c r="BY12" s="25">
        <f>'Equation 4 Type II FTE'!BY12-'Equation 4 Type I FTE'!BY12</f>
        <v>3.2509658246656758E-3</v>
      </c>
      <c r="BZ12" s="25">
        <f>'Equation 4 Type II FTE'!BZ12-'Equation 4 Type I FTE'!BZ12</f>
        <v>3.1524517087667164E-3</v>
      </c>
      <c r="CA12" s="25">
        <f>'Equation 4 Type II FTE'!CA12-'Equation 4 Type I FTE'!CA12</f>
        <v>4.6301634472511151E-3</v>
      </c>
      <c r="CB12" s="25">
        <f>'Equation 4 Type II FTE'!CB12-'Equation 4 Type I FTE'!CB12</f>
        <v>4.4331352154531947E-3</v>
      </c>
      <c r="CC12" s="25">
        <f>'Equation 4 Type II FTE'!CC12-'Equation 4 Type I FTE'!CC12</f>
        <v>4.2361069836552752E-3</v>
      </c>
      <c r="CD12" s="25">
        <f>'Equation 4 Type II FTE'!CD12-'Equation 4 Type I FTE'!CD12</f>
        <v>6.8959881129271924E-3</v>
      </c>
      <c r="CE12" s="25">
        <f>'Equation 4 Type II FTE'!CE12-'Equation 4 Type I FTE'!CE12</f>
        <v>5.1227340267459148E-3</v>
      </c>
      <c r="CF12" s="25">
        <f>'Equation 4 Type II FTE'!CF12-'Equation 4 Type I FTE'!CF12</f>
        <v>4.2361069836552787E-3</v>
      </c>
      <c r="CG12" s="25">
        <f>'Equation 4 Type II FTE'!CG12-'Equation 4 Type I FTE'!CG12</f>
        <v>3.8420505200594361E-3</v>
      </c>
      <c r="CH12" s="25">
        <f>'Equation 4 Type II FTE'!CH12-'Equation 4 Type I FTE'!CH12</f>
        <v>3.2509658246656758E-3</v>
      </c>
      <c r="CI12" s="25">
        <f>'Equation 4 Type II FTE'!CI12-'Equation 4 Type I FTE'!CI12</f>
        <v>4.0390787518573557E-3</v>
      </c>
      <c r="CJ12" s="25">
        <f>'Equation 4 Type II FTE'!CJ12-'Equation 4 Type I FTE'!CJ12</f>
        <v>5.9108469539375947E-3</v>
      </c>
      <c r="CK12" s="25">
        <f>'Equation 4 Type II FTE'!CK12-'Equation 4 Type I FTE'!CK12</f>
        <v>6.9945022288261513E-3</v>
      </c>
      <c r="CL12" s="25">
        <f>'Equation 4 Type II FTE'!CL12-'Equation 4 Type I FTE'!CL12</f>
        <v>4.7286775631500732E-3</v>
      </c>
      <c r="CM12" s="25">
        <f>'Equation 4 Type II FTE'!CM12-'Equation 4 Type I FTE'!CM12</f>
        <v>4.9257057949479944E-3</v>
      </c>
      <c r="CN12" s="25">
        <f>'Equation 4 Type II FTE'!CN12-'Equation 4 Type I FTE'!CN12</f>
        <v>3.5465081723625564E-3</v>
      </c>
      <c r="CO12" s="25">
        <f>'Equation 4 Type II FTE'!CO12-'Equation 4 Type I FTE'!CO12</f>
        <v>3.8420505200594353E-3</v>
      </c>
      <c r="CP12" s="25">
        <f>'Equation 4 Type II FTE'!CP12-'Equation 4 Type I FTE'!CP12</f>
        <v>3.8420505200594357E-3</v>
      </c>
      <c r="CQ12" s="25">
        <f>'Equation 4 Type II FTE'!CQ12-'Equation 4 Type I FTE'!CQ12</f>
        <v>3.4479940564635962E-3</v>
      </c>
      <c r="CR12" s="25">
        <f>'Equation 4 Type II FTE'!CR12-'Equation 4 Type I FTE'!CR12</f>
        <v>3.349479940564636E-3</v>
      </c>
      <c r="CS12" s="25">
        <f>'Equation 4 Type II FTE'!CS12-'Equation 4 Type I FTE'!CS12</f>
        <v>3.4479940564635962E-3</v>
      </c>
      <c r="CT12" s="25">
        <f>'Equation 4 Type II FTE'!CT12-'Equation 4 Type I FTE'!CT12</f>
        <v>3.349479940564636E-3</v>
      </c>
      <c r="CU12" s="25">
        <f>'Equation 4 Type II FTE'!CU12-'Equation 4 Type I FTE'!CU12</f>
        <v>3.2509658246656758E-3</v>
      </c>
      <c r="CV12" s="25">
        <f>'Equation 4 Type II FTE'!CV12-'Equation 4 Type I FTE'!CV12</f>
        <v>4.6301634472511151E-3</v>
      </c>
      <c r="CW12" s="25">
        <f>'Equation 4 Type II FTE'!CW12-'Equation 4 Type I FTE'!CW12</f>
        <v>4.7286775631500749E-3</v>
      </c>
      <c r="CX12" s="25">
        <f>'Equation 4 Type II FTE'!CX12-'Equation 4 Type I FTE'!CX12</f>
        <v>3.7435364041604759E-3</v>
      </c>
      <c r="CY12" s="25">
        <f>'Equation 4 Type II FTE'!CY12-'Equation 4 Type I FTE'!CY12</f>
        <v>4.5316493313521562E-3</v>
      </c>
      <c r="CZ12" s="25">
        <f>'Equation 4 Type II FTE'!CZ12-'Equation 4 Type I FTE'!CZ12</f>
        <v>7.3885586924219903E-3</v>
      </c>
      <c r="DA12" s="25">
        <f>'Equation 4 Type II FTE'!DA12-'Equation 4 Type I FTE'!DA12</f>
        <v>6.9945022288261504E-3</v>
      </c>
      <c r="DB12" s="25">
        <f>'Equation 4 Type II FTE'!DB12-'Equation 4 Type I FTE'!DB12</f>
        <v>4.4331352154531947E-3</v>
      </c>
      <c r="DC12" s="25">
        <f>'Equation 4 Type II FTE'!DC12-'Equation 4 Type I FTE'!DC12</f>
        <v>5.5167904903417539E-3</v>
      </c>
      <c r="DD12" s="25">
        <f>'Equation 4 Type II FTE'!DD12-'Equation 4 Type I FTE'!DD12</f>
        <v>4.1375928677563154E-3</v>
      </c>
      <c r="DE12" s="25">
        <f>'Equation 4 Type II FTE'!DE12-'Equation 4 Type I FTE'!DE12</f>
        <v>7.2900445765230314E-3</v>
      </c>
      <c r="DF12" s="25">
        <f>'Equation 4 Type II FTE'!DF12-'Equation 4 Type I FTE'!DF12</f>
        <v>5.3197622585438344E-3</v>
      </c>
      <c r="DG12" s="25">
        <f>'Equation 4 Type II FTE'!DG12-'Equation 4 Type I FTE'!DG12</f>
        <v>4.9257057949479936E-3</v>
      </c>
      <c r="DH12" s="25">
        <f>'Equation 4 Type II FTE'!DH12-'Equation 4 Type I FTE'!DH12</f>
        <v>7.093016344725111E-3</v>
      </c>
      <c r="DI12" s="25">
        <f>'Equation 4 Type II FTE'!DI12-'Equation 4 Type I FTE'!DI12</f>
        <v>3.4479940564635962E-3</v>
      </c>
      <c r="DJ12" s="25">
        <f>'Equation 4 Type II FTE'!DJ12-'Equation 4 Type I FTE'!DJ12</f>
        <v>4.9257057949479944E-3</v>
      </c>
      <c r="DK12" s="25">
        <f>'Equation 4 Type II FTE'!DK12-'Equation 4 Type I FTE'!DK12</f>
        <v>7.6841010401188722E-3</v>
      </c>
      <c r="DL12" s="25">
        <f>'Equation 4 Type II FTE'!DL12-'Equation 4 Type I FTE'!DL12</f>
        <v>8.1766716196136711E-3</v>
      </c>
      <c r="DM12" s="25">
        <f>'Equation 4 Type II FTE'!DM12-'Equation 4 Type I FTE'!DM12</f>
        <v>2.6598811292719172E-3</v>
      </c>
      <c r="DN12" s="25">
        <f>'Equation 4 Type II FTE'!DN12-'Equation 4 Type I FTE'!DN12</f>
        <v>5.9108469539375938E-3</v>
      </c>
      <c r="DO12" s="25">
        <f>'Equation 4 Type II FTE'!DO12-'Equation 4 Type I FTE'!DO12</f>
        <v>4.0390787518573557E-3</v>
      </c>
      <c r="DP12" s="25">
        <f>'Equation 4 Type II FTE'!DP12-'Equation 4 Type I FTE'!DP12</f>
        <v>4.6301634472511143E-3</v>
      </c>
      <c r="DQ12" s="25">
        <f>'Equation 4 Type II FTE'!DQ12-'Equation 4 Type I FTE'!DQ12</f>
        <v>4.2361069836552752E-3</v>
      </c>
      <c r="DR12" s="25">
        <f>'Equation 4 Type II FTE'!DR12-'Equation 4 Type I FTE'!DR12</f>
        <v>6.3049034175334338E-3</v>
      </c>
      <c r="DS12" s="25">
        <f>'Equation 4 Type II FTE'!DS12-'Equation 4 Type I FTE'!DS12</f>
        <v>4.5316493313521545E-3</v>
      </c>
      <c r="DT12" s="25">
        <f>'Equation 4 Type II FTE'!DT12-'Equation 4 Type I FTE'!DT12</f>
        <v>5.1227340267459148E-3</v>
      </c>
      <c r="DU12" s="25">
        <f>'Equation 4 Type II FTE'!DU12-'Equation 4 Type I FTE'!DU12</f>
        <v>4.1375928677563163E-3</v>
      </c>
      <c r="DV12" s="25">
        <f>'Equation 4 Type II FTE'!DV12-'Equation 4 Type I FTE'!DV12</f>
        <v>3.940564635958395E-3</v>
      </c>
      <c r="DW12" s="25">
        <f>'Equation 4 Type II FTE'!DW12-'Equation 4 Type I FTE'!DW12</f>
        <v>3.1524517087667164E-3</v>
      </c>
      <c r="DX12" s="25">
        <f>'Equation 4 Type II FTE'!DX12-'Equation 4 Type I FTE'!DX12</f>
        <v>4.2361069836552752E-3</v>
      </c>
      <c r="DY12" s="25">
        <f>'Equation 4 Type II FTE'!DY12-'Equation 4 Type I FTE'!DY12</f>
        <v>3.6450222882615166E-3</v>
      </c>
      <c r="DZ12" s="25">
        <f>'Equation 4 Type II FTE'!DZ12-'Equation 4 Type I FTE'!DZ12</f>
        <v>4.1375928677563154E-3</v>
      </c>
      <c r="EA12" s="25">
        <f>'Equation 4 Type II FTE'!EA12-'Equation 4 Type I FTE'!EA12</f>
        <v>5.3197622585438344E-3</v>
      </c>
      <c r="EB12" s="25">
        <f>'Equation 4 Type II FTE'!EB12-'Equation 4 Type I FTE'!EB12</f>
        <v>2.9554234769687965E-3</v>
      </c>
      <c r="EC12" s="25">
        <f>'Equation 4 Type II FTE'!EC12-'Equation 4 Type I FTE'!EC12</f>
        <v>3.7435364041604759E-3</v>
      </c>
      <c r="ED12" s="25">
        <f>'Equation 4 Type II FTE'!ED12-'Equation 4 Type I FTE'!ED12</f>
        <v>3.152451708766716E-3</v>
      </c>
      <c r="EE12" s="25">
        <f>'Equation 4 Type II FTE'!EE12-'Equation 4 Type I FTE'!EE12</f>
        <v>3.546508172362556E-3</v>
      </c>
      <c r="EF12" s="25">
        <f>'Equation 4 Type II FTE'!EF12-'Equation 4 Type I FTE'!EF12</f>
        <v>3.3494799405646355E-3</v>
      </c>
      <c r="EG12" s="25">
        <f>'Equation 4 Type II FTE'!EG12-'Equation 4 Type I FTE'!EG12</f>
        <v>4.6301634472511143E-3</v>
      </c>
      <c r="EH12" s="25">
        <f>'Equation 4 Type II FTE'!EH12-'Equation 4 Type I FTE'!EH12</f>
        <v>2.7583952451708769E-3</v>
      </c>
      <c r="EI12" s="25">
        <f>'Equation 4 Type II FTE'!EI12-'Equation 4 Type I FTE'!EI12</f>
        <v>2.8569093610698367E-3</v>
      </c>
      <c r="EJ12" s="25">
        <f>'Equation 4 Type II FTE'!EJ12-'Equation 4 Type I FTE'!EJ12</f>
        <v>2.955423476968796E-3</v>
      </c>
      <c r="EK12" s="25">
        <f>'Equation 4 Type II FTE'!EK12-'Equation 4 Type I FTE'!EK12</f>
        <v>4.4331352154531947E-3</v>
      </c>
      <c r="EL12" s="25">
        <f>'Equation 4 Type II FTE'!EL12-'Equation 4 Type I FTE'!EL12</f>
        <v>3.7435364041604755E-3</v>
      </c>
      <c r="EM12" s="25">
        <f>'Equation 4 Type II FTE'!EM12-'Equation 4 Type I FTE'!EM12</f>
        <v>3.6450222882615157E-3</v>
      </c>
      <c r="EN12" s="25">
        <f>'Equation 4 Type II FTE'!EN12-'Equation 4 Type I FTE'!EN12</f>
        <v>3.4479940564635962E-3</v>
      </c>
      <c r="EO12" s="25">
        <f>'Equation 4 Type II FTE'!EO12-'Equation 4 Type I FTE'!EO12</f>
        <v>3.7435364041604759E-3</v>
      </c>
      <c r="EP12" s="25">
        <f>'Equation 4 Type II FTE'!EP12-'Equation 4 Type I FTE'!EP12</f>
        <v>3.8420505200594353E-3</v>
      </c>
      <c r="EQ12" s="25">
        <f>'Equation 4 Type II FTE'!EQ12-'Equation 4 Type I FTE'!EQ12</f>
        <v>3.7435364041604755E-3</v>
      </c>
      <c r="ER12" s="25">
        <f>'Equation 4 Type II FTE'!ER12-'Equation 4 Type I FTE'!ER12</f>
        <v>3.6450222882615162E-3</v>
      </c>
      <c r="ES12" s="25">
        <f>'Equation 4 Type II FTE'!ES12-'Equation 4 Type I FTE'!ES12</f>
        <v>3.3494799405646364E-3</v>
      </c>
      <c r="ET12" s="25">
        <f>'Equation 4 Type II FTE'!ET12-'Equation 4 Type I FTE'!ET12</f>
        <v>3.5465081723625568E-3</v>
      </c>
      <c r="EU12" s="25">
        <f>'Equation 4 Type II FTE'!EU12-'Equation 4 Type I FTE'!EU12</f>
        <v>3.7435364041604772E-3</v>
      </c>
      <c r="EV12" s="25">
        <f>'Equation 4 Type II FTE'!EV12-'Equation 4 Type I FTE'!EV12</f>
        <v>3.546508172362556E-3</v>
      </c>
      <c r="EW12" s="25">
        <f>'Equation 4 Type II FTE'!EW12-'Equation 4 Type I FTE'!EW12</f>
        <v>3.1524517087667164E-3</v>
      </c>
      <c r="EX12" s="25">
        <f>'Equation 4 Type II FTE'!EX12-'Equation 4 Type I FTE'!EX12</f>
        <v>4.2361069836552761E-3</v>
      </c>
      <c r="EY12" s="25">
        <f>'Equation 4 Type II FTE'!EY12-'Equation 4 Type I FTE'!EY12</f>
        <v>7.3885586924219912E-3</v>
      </c>
      <c r="EZ12" s="25">
        <f>'Equation 4 Type II FTE'!EZ12-'Equation 4 Type I FTE'!EZ12</f>
        <v>5.6153046062407137E-3</v>
      </c>
      <c r="FA12" s="25">
        <f>'Equation 4 Type II FTE'!FA12-'Equation 4 Type I FTE'!FA12</f>
        <v>3.4479940564635962E-3</v>
      </c>
      <c r="FB12" s="25">
        <f>'Equation 4 Type II FTE'!FB12-'Equation 4 Type I FTE'!FB12</f>
        <v>6.0093610698365527E-3</v>
      </c>
      <c r="FC12" s="25">
        <f>'Equation 4 Type II FTE'!FC12-'Equation 4 Type I FTE'!FC12</f>
        <v>4.334621099554235E-3</v>
      </c>
      <c r="FD12" s="25">
        <f>'Equation 4 Type II FTE'!FD12-'Equation 4 Type I FTE'!FD12</f>
        <v>3.3494799405646364E-3</v>
      </c>
      <c r="FE12" s="25">
        <f>'Equation 4 Type II FTE'!FE12-'Equation 4 Type I FTE'!FE12</f>
        <v>3.152451708766716E-3</v>
      </c>
      <c r="FF12" s="25">
        <f>'Equation 4 Type II FTE'!FF12-'Equation 4 Type I FTE'!FF12</f>
        <v>3.0539375928677562E-3</v>
      </c>
      <c r="FG12" s="25">
        <f>'Equation 4 Type II FTE'!FG12-'Equation 4 Type I FTE'!FG12</f>
        <v>5.9108469539375938E-3</v>
      </c>
      <c r="FH12" s="25">
        <f>'Equation 4 Type II FTE'!FH12-'Equation 4 Type I FTE'!FH12</f>
        <v>3.7435364041604755E-3</v>
      </c>
      <c r="FI12" s="25">
        <f>'Equation 4 Type II FTE'!FI12-'Equation 4 Type I FTE'!FI12</f>
        <v>4.9257057949479936E-3</v>
      </c>
      <c r="FJ12" s="25">
        <f>'Equation 4 Type II FTE'!FJ12-'Equation 4 Type I FTE'!FJ12</f>
        <v>4.5316493313521536E-3</v>
      </c>
      <c r="FK12" s="25">
        <f>'Equation 4 Type II FTE'!FK12-'Equation 4 Type I FTE'!FK12</f>
        <v>3.8420505200594344E-3</v>
      </c>
      <c r="FL12" s="25">
        <f>'Equation 4 Type II FTE'!FL12-'Equation 4 Type I FTE'!FL12</f>
        <v>4.9257057949479953E-3</v>
      </c>
      <c r="FM12" s="25">
        <f>'Equation 4 Type II FTE'!FM12-'Equation 4 Type I FTE'!FM12</f>
        <v>4.1375928677563146E-3</v>
      </c>
      <c r="FN12" s="25">
        <f>'Equation 4 Type II FTE'!FN12-'Equation 4 Type I FTE'!FN12</f>
        <v>4.2361069836552743E-3</v>
      </c>
      <c r="FO12" s="25">
        <f>'Equation 4 Type II FTE'!FO12-'Equation 4 Type I FTE'!FO12</f>
        <v>4.6301634472511143E-3</v>
      </c>
      <c r="FP12" s="25">
        <f>'Equation 4 Type II FTE'!FP12-'Equation 4 Type I FTE'!FP12</f>
        <v>3.9405646359583959E-3</v>
      </c>
      <c r="FQ12" s="25">
        <f>'Equation 4 Type II FTE'!FQ12-'Equation 4 Type I FTE'!FQ12</f>
        <v>4.0390787518573557E-3</v>
      </c>
      <c r="FR12" s="25">
        <f>'Equation 4 Type II FTE'!FR12-'Equation 4 Type I FTE'!FR12</f>
        <v>4.0390787518573557E-3</v>
      </c>
      <c r="FS12" s="25">
        <f>'Equation 4 Type II FTE'!FS12-'Equation 4 Type I FTE'!FS12</f>
        <v>7.093016344725111E-3</v>
      </c>
      <c r="FT12" s="25">
        <f>'Equation 4 Type II FTE'!FT12-'Equation 4 Type I FTE'!FT12</f>
        <v>3.4479940564635953E-3</v>
      </c>
      <c r="FU12" s="25">
        <f>'Equation 4 Type II FTE'!FU12-'Equation 4 Type I FTE'!FU12</f>
        <v>4.334621099554235E-3</v>
      </c>
      <c r="FV12" s="25">
        <f>'Equation 4 Type II FTE'!FV12-'Equation 4 Type I FTE'!FV12</f>
        <v>5.3197622585438335E-3</v>
      </c>
      <c r="FW12" s="25">
        <f>'Equation 4 Type II FTE'!FW12-'Equation 4 Type I FTE'!FW12</f>
        <v>3.8420505200594344E-3</v>
      </c>
      <c r="FX12" s="25">
        <f>'Equation 4 Type II FTE'!FX12-'Equation 4 Type I FTE'!FX12</f>
        <v>5.3197622585438344E-3</v>
      </c>
      <c r="FY12" s="25">
        <f>'Equation 4 Type II FTE'!FY12-'Equation 4 Type I FTE'!FY12</f>
        <v>4.5316493313521545E-3</v>
      </c>
      <c r="FZ12" s="25">
        <f>'Equation 4 Type II FTE'!FZ12-'Equation 4 Type I FTE'!FZ12</f>
        <v>3.2509658246656762E-3</v>
      </c>
      <c r="GA12" s="25">
        <f>'Equation 4 Type II FTE'!GA12-'Equation 4 Type I FTE'!GA12</f>
        <v>3.2509658246656758E-3</v>
      </c>
      <c r="GB12" s="25">
        <f>'Equation 4 Type II FTE'!GB12-'Equation 4 Type I FTE'!GB12</f>
        <v>2.8569093610698358E-3</v>
      </c>
      <c r="GC12" s="25">
        <f>'Equation 4 Type II FTE'!GC12-'Equation 4 Type I FTE'!GC12</f>
        <v>2.8569093610698367E-3</v>
      </c>
      <c r="GD12" s="25">
        <f>'Equation 4 Type II FTE'!GD12-'Equation 4 Type I FTE'!GD12</f>
        <v>3.6450222882615153E-3</v>
      </c>
      <c r="GE12" s="25">
        <f>'Equation 4 Type II FTE'!GE12-'Equation 4 Type I FTE'!GE12</f>
        <v>2.7583952451708769E-3</v>
      </c>
      <c r="GF12" s="25">
        <f>'Equation 4 Type II FTE'!GF12-'Equation 4 Type I FTE'!GF12</f>
        <v>3.4479940564635971E-3</v>
      </c>
      <c r="GG12" s="25">
        <f>'Equation 4 Type II FTE'!GG12-'Equation 4 Type I FTE'!GG12</f>
        <v>4.0390787518573548E-3</v>
      </c>
      <c r="GH12" s="25">
        <f>'Equation 4 Type II FTE'!GH12-'Equation 4 Type I FTE'!GH12</f>
        <v>3.8420505200594361E-3</v>
      </c>
      <c r="GI12" s="25">
        <f>'Equation 4 Type II FTE'!GI12-'Equation 4 Type I FTE'!GI12</f>
        <v>4.2361069836552761E-3</v>
      </c>
      <c r="GJ12" s="25">
        <f>'Equation 4 Type II FTE'!GJ12-'Equation 4 Type I FTE'!GJ12</f>
        <v>5.8123328380386332E-3</v>
      </c>
      <c r="GK12" s="25">
        <f>'Equation 4 Type II FTE'!GK12-'Equation 4 Type I FTE'!GK12</f>
        <v>4.6301634472511151E-3</v>
      </c>
      <c r="GL12" s="25">
        <f>'Equation 4 Type II FTE'!GL12-'Equation 4 Type I FTE'!GL12</f>
        <v>5.1227340267459148E-3</v>
      </c>
      <c r="GM12" s="25">
        <f>'Equation 4 Type II FTE'!GM12-'Equation 4 Type I FTE'!GM12</f>
        <v>4.5316493313521545E-3</v>
      </c>
      <c r="GN12" s="25">
        <f>'Equation 4 Type II FTE'!GN12-'Equation 4 Type I FTE'!GN12</f>
        <v>3.3494799405646364E-3</v>
      </c>
      <c r="GO12" s="25">
        <f>'Equation 4 Type II FTE'!GO12-'Equation 4 Type I FTE'!GO12</f>
        <v>3.1524517087667156E-3</v>
      </c>
      <c r="GP12" s="25">
        <f>'Equation 4 Type II FTE'!GP12-'Equation 4 Type I FTE'!GP12</f>
        <v>3.152451708766716E-3</v>
      </c>
      <c r="GQ12" s="25">
        <f>'Equation 4 Type II FTE'!GQ12-'Equation 4 Type I FTE'!GQ12</f>
        <v>5.0242199108469551E-3</v>
      </c>
      <c r="GR12" s="25">
        <f>'Equation 4 Type II FTE'!GR12-'Equation 4 Type I FTE'!GR12</f>
        <v>3.9405646359583959E-3</v>
      </c>
      <c r="GS12" s="25">
        <f>'Equation 4 Type II FTE'!GS12-'Equation 4 Type I FTE'!GS12</f>
        <v>4.0390787518573548E-3</v>
      </c>
      <c r="GT12" s="25">
        <f>'Equation 4 Type II FTE'!GT12-'Equation 4 Type I FTE'!GT12</f>
        <v>3.4479940564635958E-3</v>
      </c>
      <c r="GU12" s="25">
        <f>'Equation 4 Type II FTE'!GU12-'Equation 4 Type I FTE'!GU12</f>
        <v>3.6450222882615157E-3</v>
      </c>
      <c r="GV12" s="25">
        <f>'Equation 4 Type II FTE'!GV12-'Equation 4 Type I FTE'!GV12</f>
        <v>4.1375928677563146E-3</v>
      </c>
      <c r="GW12" s="25">
        <f>'Equation 4 Type II FTE'!GW12-'Equation 4 Type I FTE'!GW12</f>
        <v>3.9405646359583959E-3</v>
      </c>
      <c r="GX12" s="25">
        <f>'Equation 4 Type II FTE'!GX12-'Equation 4 Type I FTE'!GX12</f>
        <v>3.7435364041604764E-3</v>
      </c>
      <c r="GY12" s="25">
        <f>'Equation 4 Type II FTE'!GY12-'Equation 4 Type I FTE'!GY12</f>
        <v>3.2509658246656766E-3</v>
      </c>
      <c r="GZ12" s="25">
        <f>'Equation 4 Type II FTE'!GZ12-'Equation 4 Type I FTE'!GZ12</f>
        <v>4.2361069836552752E-3</v>
      </c>
      <c r="HA12" s="25">
        <f>'Equation 4 Type II FTE'!HA12-'Equation 4 Type I FTE'!HA12</f>
        <v>3.152451708766716E-3</v>
      </c>
      <c r="HB12" s="25">
        <f>'Equation 4 Type II FTE'!HB12-'Equation 4 Type I FTE'!HB12</f>
        <v>2.5613670133729574E-3</v>
      </c>
      <c r="HC12" s="25">
        <f>'Equation 4 Type II FTE'!HC12-'Equation 4 Type I FTE'!HC12</f>
        <v>3.0539375928677562E-3</v>
      </c>
      <c r="HD12" s="25">
        <f>'Equation 4 Type II FTE'!HD12-'Equation 4 Type I FTE'!HD12</f>
        <v>3.4479940564635971E-3</v>
      </c>
      <c r="HE12" s="25">
        <f>'Equation 4 Type II FTE'!HE12-'Equation 4 Type I FTE'!HE12</f>
        <v>4.5316493313521554E-3</v>
      </c>
      <c r="HF12" s="25">
        <f>'Equation 4 Type II FTE'!HF12-'Equation 4 Type I FTE'!HF12</f>
        <v>3.152451708766716E-3</v>
      </c>
      <c r="HG12" s="25">
        <f>'Equation 4 Type II FTE'!HG12-'Equation 4 Type I FTE'!HG12</f>
        <v>4.2361069836552752E-3</v>
      </c>
      <c r="HH12" s="25">
        <f>'Equation 4 Type II FTE'!HH12-'Equation 4 Type I FTE'!HH12</f>
        <v>5.1227340267459131E-3</v>
      </c>
      <c r="HI12" s="25">
        <f>'Equation 4 Type II FTE'!HI12-'Equation 4 Type I FTE'!HI12</f>
        <v>7.3885586924219912E-3</v>
      </c>
      <c r="HJ12" s="25">
        <f>'Equation 4 Type II FTE'!HJ12-'Equation 4 Type I FTE'!HJ12</f>
        <v>4.5316493313521545E-3</v>
      </c>
      <c r="HK12" s="25">
        <f>'Equation 4 Type II FTE'!HK12-'Equation 4 Type I FTE'!HK12</f>
        <v>0</v>
      </c>
      <c r="HL12" s="25">
        <f>'Equation 4 Type II FTE'!HL12-'Equation 4 Type I FTE'!HL12</f>
        <v>3.349479940564639E-3</v>
      </c>
      <c r="HM12" s="25">
        <f>'Equation 4 Type II FTE'!HM12-'Equation 4 Type I FTE'!HM12</f>
        <v>3.6450222882615166E-3</v>
      </c>
      <c r="HN12" s="25">
        <f>'Equation 4 Type II FTE'!HN12-'Equation 4 Type I FTE'!HN12</f>
        <v>3.2509658246656758E-3</v>
      </c>
      <c r="HO12" s="25">
        <f>'Equation 4 Type II FTE'!HO12-'Equation 4 Type I FTE'!HO12</f>
        <v>3.4479940564635971E-3</v>
      </c>
      <c r="HP12" s="25">
        <f>'Equation 4 Type II FTE'!HP12-'Equation 4 Type I FTE'!HP12</f>
        <v>3.5465081723625568E-3</v>
      </c>
      <c r="HQ12" s="25">
        <f>'Equation 4 Type II FTE'!HQ12-'Equation 4 Type I FTE'!HQ12</f>
        <v>3.2509658246656762E-3</v>
      </c>
      <c r="HR12" s="25">
        <f>'Equation 4 Type II FTE'!HR12-'Equation 4 Type I FTE'!HR12</f>
        <v>3.6450222882615157E-3</v>
      </c>
      <c r="HS12" s="25">
        <f>'Equation 4 Type II FTE'!HS12-'Equation 4 Type I FTE'!HS12</f>
        <v>4.9257057949479953E-3</v>
      </c>
      <c r="HT12" s="25">
        <f>'Equation 4 Type II FTE'!HT12-'Equation 4 Type I FTE'!HT12</f>
        <v>6.2063893016344723E-3</v>
      </c>
      <c r="HU12" s="25">
        <f>'Equation 4 Type II FTE'!HU12-'Equation 4 Type I FTE'!HU12</f>
        <v>2.6598811292719571E-3</v>
      </c>
      <c r="HV12" s="25">
        <f>'Equation 4 Type II FTE'!HV12-'Equation 4 Type I FTE'!HV12</f>
        <v>3.9405646359583768E-3</v>
      </c>
      <c r="HW12" s="25">
        <f>'Equation 4 Type II FTE'!HW12-'Equation 4 Type I FTE'!HW12</f>
        <v>3.9405646359583907E-3</v>
      </c>
      <c r="HX12" s="25">
        <f>'Equation 4 Type II FTE'!HX12-'Equation 4 Type I FTE'!HX12</f>
        <v>3.2509658246656914E-3</v>
      </c>
      <c r="HY12" s="25">
        <f>'Equation 4 Type II FTE'!HY12-'Equation 4 Type I FTE'!HY12</f>
        <v>2.8569093610698454E-3</v>
      </c>
      <c r="HZ12" s="25">
        <f>'Equation 4 Type II FTE'!HZ12-'Equation 4 Type I FTE'!HZ12</f>
        <v>5.1227340267459218E-3</v>
      </c>
      <c r="IA12" s="25">
        <f>'Equation 4 Type II FTE'!IA12-'Equation 4 Type I FTE'!IA12</f>
        <v>3.3494799405646355E-3</v>
      </c>
      <c r="IB12" s="25">
        <f>'Equation 4 Type II FTE'!IB12-'Equation 4 Type I FTE'!IB12</f>
        <v>3.3494799405646355E-3</v>
      </c>
      <c r="IC12" s="25">
        <f>'Equation 4 Type II FTE'!IC12-'Equation 4 Type I FTE'!IC12</f>
        <v>3.2509658246656706E-3</v>
      </c>
      <c r="ID12" s="25">
        <f>'Equation 4 Type II FTE'!ID12-'Equation 4 Type I FTE'!ID12</f>
        <v>3.1524517087667195E-3</v>
      </c>
      <c r="IE12" s="25">
        <f>'Equation 4 Type II FTE'!IE12-'Equation 4 Type I FTE'!IE12</f>
        <v>3.2509658246656775E-3</v>
      </c>
      <c r="IF12" s="25">
        <f>'Equation 4 Type II FTE'!IF12-'Equation 4 Type I FTE'!IF12</f>
        <v>3.9405646359583959E-3</v>
      </c>
      <c r="IG12" s="25">
        <f>'Equation 4 Type II FTE'!IG12-'Equation 4 Type I FTE'!IG12</f>
        <v>3.7435364041604755E-3</v>
      </c>
      <c r="IH12" s="25">
        <f>'Equation 4 Type II FTE'!IH12-'Equation 4 Type I FTE'!IH12</f>
        <v>3.7435364041604759E-3</v>
      </c>
      <c r="II12" s="25">
        <f>'Equation 4 Type II FTE'!II12-'Equation 4 Type I FTE'!II12</f>
        <v>2.7583952451708765E-3</v>
      </c>
      <c r="IJ12" s="25">
        <f>'Equation 4 Type II FTE'!IJ12-'Equation 4 Type I FTE'!IJ12</f>
        <v>3.4479940564636075E-3</v>
      </c>
      <c r="IK12" s="25">
        <f>'Equation 4 Type II FTE'!IK12-'Equation 4 Type I FTE'!IK12</f>
        <v>3.0539375928677562E-3</v>
      </c>
      <c r="IL12" s="25">
        <f>'Equation 4 Type II FTE'!IL12-'Equation 4 Type I FTE'!IL12</f>
        <v>3.0539375928677545E-3</v>
      </c>
      <c r="IM12" s="25">
        <f>'Equation 4 Type II FTE'!IM12-'Equation 4 Type I FTE'!IM12</f>
        <v>3.250965824665674E-3</v>
      </c>
      <c r="IN12" s="25">
        <f>'Equation 4 Type II FTE'!IN12-'Equation 4 Type I FTE'!IN12</f>
        <v>3.2509658246656758E-3</v>
      </c>
      <c r="IO12" s="25">
        <f>'Equation 4 Type II FTE'!IO12-'Equation 4 Type I FTE'!IO12</f>
        <v>3.3494799405646364E-3</v>
      </c>
      <c r="IP12" s="25">
        <f>'Equation 4 Type II FTE'!IP12-'Equation 4 Type I FTE'!IP12</f>
        <v>3.349479940564639E-3</v>
      </c>
      <c r="IQ12" s="25">
        <f>'Equation 4 Type II FTE'!IQ12-'Equation 4 Type I FTE'!IQ12</f>
        <v>3.3494799405646355E-3</v>
      </c>
      <c r="IR12" s="25">
        <f>'Equation 4 Type II FTE'!IR12-'Equation 4 Type I FTE'!IR12</f>
        <v>3.1524517087667151E-3</v>
      </c>
      <c r="IS12" s="25">
        <f>'Equation 4 Type II FTE'!IS12-'Equation 4 Type I FTE'!IS12</f>
        <v>3.2509658246656758E-3</v>
      </c>
      <c r="IT12" s="25">
        <f>'Equation 4 Type II FTE'!IT12-'Equation 4 Type I FTE'!IT12</f>
        <v>3.8420505200594353E-3</v>
      </c>
      <c r="IU12" s="25">
        <f>'Equation 4 Type II FTE'!IU12-'Equation 4 Type I FTE'!IU12</f>
        <v>3.3494799405646355E-3</v>
      </c>
      <c r="IV12" s="25">
        <f>'Equation 4 Type II FTE'!IV12-'Equation 4 Type I FTE'!IV12</f>
        <v>3.3494799405646355E-3</v>
      </c>
      <c r="IW12" s="25">
        <f>'Equation 4 Type II FTE'!IW12-'Equation 4 Type I FTE'!IW12</f>
        <v>3.0539375928677562E-3</v>
      </c>
      <c r="IX12" s="25">
        <f>'Equation 4 Type II FTE'!IX12-'Equation 4 Type I FTE'!IX12</f>
        <v>3.4479940564635953E-3</v>
      </c>
      <c r="IY12" s="25">
        <f>'Equation 4 Type II FTE'!IY12-'Equation 4 Type I FTE'!IY12</f>
        <v>3.152451708766716E-3</v>
      </c>
      <c r="IZ12" s="25">
        <f>'Equation 4 Type II FTE'!IZ12-'Equation 4 Type I FTE'!IZ12</f>
        <v>4.2361069836552761E-3</v>
      </c>
      <c r="JA12" s="25">
        <f>'Equation 4 Type II FTE'!JA12-'Equation 4 Type I FTE'!JA12</f>
        <v>3.3494799405646355E-3</v>
      </c>
      <c r="JB12" s="25">
        <f>'Equation 4 Type II FTE'!JB12-'Equation 4 Type I FTE'!JB12</f>
        <v>5.2212481426448729E-3</v>
      </c>
      <c r="JC12" s="25">
        <f>'Equation 4 Type II FTE'!JC12-'Equation 4 Type I FTE'!JC12</f>
        <v>6.3049034175334329E-3</v>
      </c>
      <c r="JD12" s="25">
        <f>'Equation 4 Type II FTE'!JD12-'Equation 4 Type I FTE'!JD12</f>
        <v>6.2063893016344723E-3</v>
      </c>
      <c r="JE12" s="25">
        <f>'Equation 4 Type II FTE'!JE12-'Equation 4 Type I FTE'!JE12</f>
        <v>5.8123328380386315E-3</v>
      </c>
      <c r="JF12" s="25">
        <f>'Equation 4 Type II FTE'!JF12-'Equation 4 Type I FTE'!JF12</f>
        <v>5.8123328380386332E-3</v>
      </c>
      <c r="JG12" s="25">
        <f>'Equation 4 Type II FTE'!JG12-'Equation 4 Type I FTE'!JG12</f>
        <v>7.1915304606240717E-3</v>
      </c>
      <c r="JH12" s="25">
        <f>'Equation 4 Type II FTE'!JH12-'Equation 4 Type I FTE'!JH12</f>
        <v>6.1078751857355134E-3</v>
      </c>
      <c r="JI12" s="25">
        <f>'Equation 4 Type II FTE'!JI12-'Equation 4 Type I FTE'!JI12</f>
        <v>5.5167904903417539E-3</v>
      </c>
      <c r="JJ12" s="25">
        <f>'Equation 4 Type II FTE'!JJ12-'Equation 4 Type I FTE'!JJ12</f>
        <v>4.4331352154531947E-3</v>
      </c>
      <c r="JK12" s="25">
        <f>'Equation 4 Type II FTE'!JK12-'Equation 4 Type I FTE'!JK12</f>
        <v>6.8959881129271924E-3</v>
      </c>
      <c r="JL12" s="25">
        <f>'Equation 4 Type II FTE'!JL12-'Equation 4 Type I FTE'!JL12</f>
        <v>4.2361069836552787E-3</v>
      </c>
      <c r="JM12" s="25">
        <f>'Equation 4 Type II FTE'!JM12-'Equation 4 Type I FTE'!JM12</f>
        <v>4.6301634472511143E-3</v>
      </c>
      <c r="JN12" s="25">
        <f>'Equation 4 Type II FTE'!JN12-'Equation 4 Type I FTE'!JN12</f>
        <v>4.7286775631500792E-3</v>
      </c>
      <c r="JO12" s="25">
        <f>'Equation 4 Type II FTE'!JO12-'Equation 4 Type I FTE'!JO12</f>
        <v>6.4034175334323901E-3</v>
      </c>
      <c r="JP12" s="25">
        <f>'Equation 4 Type II FTE'!JP12-'Equation 4 Type I FTE'!JP12</f>
        <v>6.6004457652303061E-3</v>
      </c>
      <c r="JQ12" s="25">
        <f>'Equation 4 Type II FTE'!JQ12-'Equation 4 Type I FTE'!JQ12</f>
        <v>8.2751857355126308E-3</v>
      </c>
      <c r="JR12" s="25">
        <f>'Equation 4 Type II FTE'!JR12-'Equation 4 Type I FTE'!JR12</f>
        <v>7.3885586924219947E-3</v>
      </c>
      <c r="JS12" s="25">
        <f>'Equation 4 Type II FTE'!JS12-'Equation 4 Type I FTE'!JS12</f>
        <v>5.6153046062407154E-3</v>
      </c>
      <c r="JT12" s="25">
        <f>'Equation 4 Type II FTE'!JT12-'Equation 4 Type I FTE'!JT12</f>
        <v>5.6153046062407119E-3</v>
      </c>
      <c r="JU12" s="25">
        <f>'Equation 4 Type II FTE'!JU12-'Equation 4 Type I FTE'!JU12</f>
        <v>5.2212481426448746E-3</v>
      </c>
      <c r="JV12" s="25">
        <f>'Equation 4 Type II FTE'!JV12-'Equation 4 Type I FTE'!JV12</f>
        <v>4.5316493313521545E-3</v>
      </c>
      <c r="JW12" s="25">
        <f>'Equation 4 Type II FTE'!JW12-'Equation 4 Type I FTE'!JW12</f>
        <v>4.1375928677563154E-3</v>
      </c>
      <c r="JX12" s="25">
        <f>'Equation 4 Type II FTE'!JX12-'Equation 4 Type I FTE'!JX12</f>
        <v>3.7435364041604755E-3</v>
      </c>
      <c r="JY12" s="25">
        <f>'Equation 4 Type II FTE'!JY12-'Equation 4 Type I FTE'!JY12</f>
        <v>5.6153046062407137E-3</v>
      </c>
      <c r="JZ12" s="25">
        <f>'Equation 4 Type II FTE'!JZ12-'Equation 4 Type I FTE'!JZ12</f>
        <v>4.9257057949479944E-3</v>
      </c>
      <c r="KA12" s="25">
        <f>'Equation 4 Type II FTE'!KA12-'Equation 4 Type I FTE'!KA12</f>
        <v>2.5613670133729574E-3</v>
      </c>
      <c r="KB12" s="25">
        <f>'Equation 4 Type II FTE'!KB12-'Equation 4 Type I FTE'!KB12</f>
        <v>8.7677563150074279E-3</v>
      </c>
      <c r="KC12" s="25">
        <f>'Equation 4 Type II FTE'!KC12-'Equation 4 Type I FTE'!KC12</f>
        <v>6.4034175334323935E-3</v>
      </c>
      <c r="KD12" s="25">
        <f>'Equation 4 Type II FTE'!KD12-'Equation 4 Type I FTE'!KD12</f>
        <v>4.0390787518573557E-3</v>
      </c>
      <c r="KE12" s="25">
        <f>'Equation 4 Type II FTE'!KE12-'Equation 4 Type I FTE'!KE12</f>
        <v>4.4331352154531947E-3</v>
      </c>
      <c r="KF12" s="25">
        <f>'Equation 4 Type II FTE'!KF12-'Equation 4 Type I FTE'!KF12</f>
        <v>4.7286775631500749E-3</v>
      </c>
      <c r="KG12" s="25">
        <f>'Equation 4 Type II FTE'!KG12-'Equation 4 Type I FTE'!KG12</f>
        <v>5.0242199108469542E-3</v>
      </c>
      <c r="KH12" s="25">
        <f>'Equation 4 Type II FTE'!KH12-'Equation 4 Type I FTE'!KH12</f>
        <v>4.5316493313521545E-3</v>
      </c>
      <c r="KI12" s="25">
        <f>'Equation 4 Type II FTE'!KI12-'Equation 4 Type I FTE'!KI12</f>
        <v>5.4182763744427941E-3</v>
      </c>
      <c r="KJ12" s="25">
        <f>'Equation 4 Type II FTE'!KJ12-'Equation 4 Type I FTE'!KJ12</f>
        <v>6.1078751857355134E-3</v>
      </c>
      <c r="KK12" s="25">
        <f>'Equation 4 Type II FTE'!KK12-'Equation 4 Type I FTE'!KK12</f>
        <v>4.3346210995542332E-3</v>
      </c>
      <c r="KL12" s="25">
        <f>'Equation 4 Type II FTE'!KL12-'Equation 4 Type I FTE'!KL12</f>
        <v>7.6841010401188714E-3</v>
      </c>
      <c r="KM12" s="25">
        <f>'Equation 4 Type II FTE'!KM12-'Equation 4 Type I FTE'!KM12</f>
        <v>7.5855869242199107E-3</v>
      </c>
      <c r="KN12" s="25">
        <f>'Equation 4 Type II FTE'!KN12-'Equation 4 Type I FTE'!KN12</f>
        <v>5.0242199108469542E-3</v>
      </c>
      <c r="KO12" s="25">
        <f>'Equation 4 Type II FTE'!KO12-'Equation 4 Type I FTE'!KO12</f>
        <v>4.6301634472511143E-3</v>
      </c>
      <c r="KP12" s="25">
        <f>'Equation 4 Type II FTE'!KP12-'Equation 4 Type I FTE'!KP12</f>
        <v>5.4182763744427933E-3</v>
      </c>
      <c r="KQ12" s="25">
        <f>'Equation 4 Type II FTE'!KQ12-'Equation 4 Type I FTE'!KQ12</f>
        <v>7.093016344725111E-3</v>
      </c>
      <c r="KR12" s="25">
        <f>'Equation 4 Type II FTE'!KR12-'Equation 4 Type I FTE'!KR12</f>
        <v>3.0539375928677567E-3</v>
      </c>
      <c r="KS12" s="25">
        <f>'Equation 4 Type II FTE'!KS12-'Equation 4 Type I FTE'!KS12</f>
        <v>4.9257057949479936E-3</v>
      </c>
      <c r="KT12" s="25">
        <f>'Equation 4 Type II FTE'!KT12-'Equation 4 Type I FTE'!KT12</f>
        <v>5.1227340267459148E-3</v>
      </c>
      <c r="KU12" s="25">
        <f>'Equation 4 Type II FTE'!KU12-'Equation 4 Type I FTE'!KU12</f>
        <v>6.6004457652303122E-3</v>
      </c>
      <c r="KV12" s="25">
        <f>'Equation 4 Type II FTE'!KV12-'Equation 4 Type I FTE'!KV12</f>
        <v>3.6450222882615157E-3</v>
      </c>
      <c r="KW12" s="25">
        <f>'Equation 4 Type II FTE'!KW12-'Equation 4 Type I FTE'!KW12</f>
        <v>8.4722139673105504E-3</v>
      </c>
      <c r="KX12" s="25">
        <f>'Equation 4 Type II FTE'!KX12-'Equation 4 Type I FTE'!KX12</f>
        <v>8.3736998514115889E-3</v>
      </c>
      <c r="KY12" s="25">
        <f>'Equation 4 Type II FTE'!KY12-'Equation 4 Type I FTE'!KY12</f>
        <v>7.7826151560178303E-3</v>
      </c>
      <c r="KZ12" s="25">
        <f>'Equation 4 Type II FTE'!KZ12-'Equation 4 Type I FTE'!KZ12</f>
        <v>7.2900445765230314E-3</v>
      </c>
      <c r="LA12" s="25">
        <f>'Equation 4 Type II FTE'!LA12-'Equation 4 Type I FTE'!LA12</f>
        <v>8.0781575037147096E-3</v>
      </c>
      <c r="LB12" s="25">
        <f>'Equation 4 Type II FTE'!LB12-'Equation 4 Type I FTE'!LB12</f>
        <v>7.5855869242199116E-3</v>
      </c>
      <c r="LC12" s="25">
        <f>'Equation 4 Type II FTE'!LC12-'Equation 4 Type I FTE'!LC12</f>
        <v>8.0781575037147113E-3</v>
      </c>
      <c r="LD12" s="25">
        <f>'Equation 4 Type II FTE'!LD12-'Equation 4 Type I FTE'!LD12</f>
        <v>9.1618127786032705E-3</v>
      </c>
      <c r="LE12" s="25">
        <f>'Equation 4 Type II FTE'!LE12-'Equation 4 Type I FTE'!LE12</f>
        <v>6.7974739970282335E-3</v>
      </c>
      <c r="LF12" s="25">
        <f>'Equation 4 Type II FTE'!LF12-'Equation 4 Type I FTE'!LF12</f>
        <v>5.2212481426448746E-3</v>
      </c>
      <c r="LG12" s="25">
        <f>'Equation 4 Type II FTE'!LG12-'Equation 4 Type I FTE'!LG12</f>
        <v>8.1766716196136693E-3</v>
      </c>
      <c r="LH12" s="25">
        <f>'Equation 4 Type II FTE'!LH12-'Equation 4 Type I FTE'!LH12</f>
        <v>8.0781575037147113E-3</v>
      </c>
      <c r="LI12" s="25">
        <f>'Equation 4 Type II FTE'!LI12-'Equation 4 Type I FTE'!LI12</f>
        <v>8.6692421991084699E-3</v>
      </c>
      <c r="LJ12" s="25">
        <f>'Equation 4 Type II FTE'!LJ12-'Equation 4 Type I FTE'!LJ12</f>
        <v>5.910846953937593E-3</v>
      </c>
      <c r="LK12" s="25">
        <f>'Equation 4 Type II FTE'!LK12-'Equation 4 Type I FTE'!LK12</f>
        <v>7.4870728083209518E-3</v>
      </c>
      <c r="LL12" s="25">
        <f>'Equation 4 Type II FTE'!LL12-'Equation 4 Type I FTE'!LL12</f>
        <v>9.3588410104011883E-3</v>
      </c>
      <c r="LM12" s="25">
        <f>'Equation 4 Type II FTE'!LM12-'Equation 4 Type I FTE'!LM12</f>
        <v>6.2063893016344731E-3</v>
      </c>
      <c r="LN12" s="25">
        <f>'Equation 4 Type II FTE'!LN12-'Equation 4 Type I FTE'!LN12</f>
        <v>8.4722139673105504E-3</v>
      </c>
      <c r="LO12" s="25">
        <f>'Equation 4 Type II FTE'!LO12-'Equation 4 Type I FTE'!LO12</f>
        <v>5.3197622585438335E-3</v>
      </c>
      <c r="LP12" s="25">
        <f>'Equation 4 Type II FTE'!LP12-'Equation 4 Type I FTE'!LP12</f>
        <v>8.0781575037147096E-3</v>
      </c>
      <c r="LQ12" s="25">
        <f>'Equation 4 Type II FTE'!LQ12-'Equation 4 Type I FTE'!LQ12</f>
        <v>5.7138187221396726E-3</v>
      </c>
      <c r="LR12" s="25">
        <f>'Equation 4 Type II FTE'!LR12-'Equation 4 Type I FTE'!LR12</f>
        <v>8.3736998514115923E-3</v>
      </c>
      <c r="LS12" s="25">
        <f>'Equation 4 Type II FTE'!LS12-'Equation 4 Type I FTE'!LS12</f>
        <v>6.4034175334323935E-3</v>
      </c>
      <c r="LT12" s="25">
        <f>'Equation 4 Type II FTE'!LT12-'Equation 4 Type I FTE'!LT12</f>
        <v>5.0242199108469542E-3</v>
      </c>
      <c r="LU12" s="25">
        <f>'Equation 4 Type II FTE'!LU12-'Equation 4 Type I FTE'!LU12</f>
        <v>7.9796433878157533E-3</v>
      </c>
      <c r="LV12" s="25">
        <f>'Equation 4 Type II FTE'!LV12-'Equation 4 Type I FTE'!LV12</f>
        <v>6.7974739970282326E-3</v>
      </c>
      <c r="LW12" s="25">
        <f>'Equation 4 Type II FTE'!LW12-'Equation 4 Type I FTE'!LW12</f>
        <v>7.1915304606240717E-3</v>
      </c>
      <c r="LX12" s="25">
        <f>'Equation 4 Type II FTE'!LX12-'Equation 4 Type I FTE'!LX12</f>
        <v>8.6692421991084699E-3</v>
      </c>
      <c r="LY12" s="25">
        <f>'Equation 4 Type II FTE'!LY12-'Equation 4 Type I FTE'!LY12</f>
        <v>7.782615156017832E-3</v>
      </c>
      <c r="LZ12" s="25">
        <f>'Equation 4 Type II FTE'!LZ12-'Equation 4 Type I FTE'!LZ12</f>
        <v>6.6004457652303122E-3</v>
      </c>
      <c r="MA12" s="25">
        <f>'Equation 4 Type II FTE'!MA12-'Equation 4 Type I FTE'!MA12</f>
        <v>4.728677563150074E-3</v>
      </c>
      <c r="MB12" s="25">
        <f>'Equation 4 Type II FTE'!MB12-'Equation 4 Type I FTE'!MB12</f>
        <v>6.8959881129271932E-3</v>
      </c>
      <c r="MC12" s="25">
        <f>'Equation 4 Type II FTE'!MC12-'Equation 4 Type I FTE'!MC12</f>
        <v>8.9647845468053492E-3</v>
      </c>
      <c r="MD12" s="25">
        <f>'Equation 4 Type II FTE'!MD12-'Equation 4 Type I FTE'!MD12</f>
        <v>7.3885586924219903E-3</v>
      </c>
      <c r="ME12" s="25">
        <f>'Equation 4 Type II FTE'!ME12-'Equation 4 Type I FTE'!ME12</f>
        <v>7.0930163447251102E-3</v>
      </c>
      <c r="MF12" s="25">
        <f>'Equation 4 Type II FTE'!MF12-'Equation 4 Type I FTE'!MF12</f>
        <v>7.4870728083209527E-3</v>
      </c>
      <c r="MG12" s="25">
        <f>'Equation 4 Type II FTE'!MG12-'Equation 4 Type I FTE'!MG12</f>
        <v>7.487072808320951E-3</v>
      </c>
      <c r="MH12" s="25">
        <f>'Equation 4 Type II FTE'!MH12-'Equation 4 Type I FTE'!MH12</f>
        <v>7.6841010401188722E-3</v>
      </c>
      <c r="MI12" s="25">
        <f>'Equation 4 Type II FTE'!MI12-'Equation 4 Type I FTE'!MI12</f>
        <v>7.0930163447251119E-3</v>
      </c>
      <c r="MJ12" s="25">
        <f>'Equation 4 Type II FTE'!MJ12-'Equation 4 Type I FTE'!MJ12</f>
        <v>6.3049034175334329E-3</v>
      </c>
      <c r="MK12" s="25">
        <f>'Equation 4 Type II FTE'!MK12-'Equation 4 Type I FTE'!MK12</f>
        <v>6.8959881129271924E-3</v>
      </c>
      <c r="ML12" s="25">
        <f>'Equation 4 Type II FTE'!ML12-'Equation 4 Type I FTE'!ML12</f>
        <v>9.1618127786032705E-3</v>
      </c>
      <c r="MM12" s="25">
        <f>'Equation 4 Type II FTE'!MM12-'Equation 4 Type I FTE'!MM12</f>
        <v>6.304903417533432E-3</v>
      </c>
      <c r="MN12" s="25">
        <f>'Equation 4 Type II FTE'!MN12-'Equation 4 Type I FTE'!MN12</f>
        <v>6.1078751857355125E-3</v>
      </c>
      <c r="MO12" s="25">
        <f>'Equation 4 Type II FTE'!MO12-'Equation 4 Type I FTE'!MO12</f>
        <v>5.1227340267459131E-3</v>
      </c>
      <c r="MP12" s="25">
        <f>'Equation 4 Type II FTE'!MP12-'Equation 4 Type I FTE'!MP12</f>
        <v>5.2212481426448746E-3</v>
      </c>
      <c r="MQ12" s="25">
        <f>'Equation 4 Type II FTE'!MQ12-'Equation 4 Type I FTE'!MQ12</f>
        <v>4.8271916790490338E-3</v>
      </c>
      <c r="MR12" s="25">
        <f>'Equation 4 Type II FTE'!MR12-'Equation 4 Type I FTE'!MR12</f>
        <v>6.2063893016344731E-3</v>
      </c>
      <c r="MS12" s="25">
        <f>'Equation 4 Type II FTE'!MS12-'Equation 4 Type I FTE'!MS12</f>
        <v>5.418276374442795E-3</v>
      </c>
      <c r="MT12" s="25">
        <f>'Equation 4 Type II FTE'!MT12-'Equation 4 Type I FTE'!MT12</f>
        <v>6.4034175334323927E-3</v>
      </c>
      <c r="MU12" s="25">
        <f>'Equation 4 Type II FTE'!MU12-'Equation 4 Type I FTE'!MU12</f>
        <v>5.122734026745914E-3</v>
      </c>
      <c r="MV12" s="25">
        <f>'Equation 4 Type II FTE'!MV12-'Equation 4 Type I FTE'!MV12</f>
        <v>7.487072808320951E-3</v>
      </c>
      <c r="MW12" s="25">
        <f>'Equation 4 Type II FTE'!MW12-'Equation 4 Type I FTE'!MW12</f>
        <v>7.0930163447251128E-3</v>
      </c>
      <c r="MX12" s="25">
        <f>'Equation 4 Type II FTE'!MX12-'Equation 4 Type I FTE'!MX12</f>
        <v>7.8811292719167918E-3</v>
      </c>
      <c r="MY12" s="25">
        <f>'Equation 4 Type II FTE'!MY12-'Equation 4 Type I FTE'!MY12</f>
        <v>7.2900445765230323E-3</v>
      </c>
      <c r="MZ12" s="25">
        <f>'Equation 4 Type II FTE'!MZ12-'Equation 4 Type I FTE'!MZ12</f>
        <v>5.4182763744427941E-3</v>
      </c>
      <c r="NA12" s="25">
        <f>'Equation 4 Type II FTE'!NA12-'Equation 4 Type I FTE'!NA12</f>
        <v>9.0632986627043107E-3</v>
      </c>
      <c r="NB12" s="25">
        <f>'Equation 4 Type II FTE'!NB12-'Equation 4 Type I FTE'!NB12</f>
        <v>6.5019316493313533E-3</v>
      </c>
      <c r="NC12" s="25">
        <f>'Equation 4 Type II FTE'!NC12-'Equation 4 Type I FTE'!NC12</f>
        <v>7.2900445765230323E-3</v>
      </c>
      <c r="ND12" s="25">
        <f>'Equation 4 Type II FTE'!ND12-'Equation 4 Type I FTE'!ND12</f>
        <v>8.1766716196136711E-3</v>
      </c>
      <c r="NE12" s="25">
        <f>'Equation 4 Type II FTE'!NE12-'Equation 4 Type I FTE'!NE12</f>
        <v>5.2212481426448746E-3</v>
      </c>
      <c r="NF12" s="25">
        <f>'Equation 4 Type II FTE'!NF12-'Equation 4 Type I FTE'!NF12</f>
        <v>7.2900445765230306E-3</v>
      </c>
      <c r="NG12" s="59">
        <f>'Equation 4 Type II FTE'!NG12-'Equation 4 Type I FTE'!NG12</f>
        <v>7.7826151560178303E-3</v>
      </c>
      <c r="NH12" s="25">
        <f>'Equation 4 Type II FTE'!NH12-'Equation 4 Type I FTE'!NH12</f>
        <v>8.2751857355126308E-3</v>
      </c>
      <c r="NI12" s="25">
        <f>'Equation 4 Type II FTE'!NI12-'Equation 4 Type I FTE'!NI12</f>
        <v>5.2212481426448694E-3</v>
      </c>
      <c r="NJ12" s="59">
        <f>'Equation 4 Type II FTE'!NJ12-'Equation 4 Type I FTE'!NJ12</f>
        <v>1.2412778603268946E-2</v>
      </c>
    </row>
    <row r="13" spans="1:374" x14ac:dyDescent="0.3">
      <c r="B13" s="23" t="s">
        <v>559</v>
      </c>
      <c r="C13" s="25">
        <f>'Equation 4 Type II FTE'!C13-'Equation 4 Type I FTE'!C13</f>
        <v>9.809836065573771E-3</v>
      </c>
      <c r="D13" s="25">
        <f>'Equation 4 Type II FTE'!D13-'Equation 4 Type I FTE'!D13</f>
        <v>1.1593442622950824E-2</v>
      </c>
      <c r="E13" s="25">
        <f>'Equation 4 Type II FTE'!E13-'Equation 4 Type I FTE'!E13</f>
        <v>1.189071038251366E-2</v>
      </c>
      <c r="F13" s="25">
        <f>'Equation 4 Type II FTE'!F13-'Equation 4 Type I FTE'!F13</f>
        <v>1.605245901639344E-2</v>
      </c>
      <c r="G13" s="25">
        <f>'Equation 4 Type II FTE'!G13-'Equation 4 Type I FTE'!G13</f>
        <v>1.1395264116575588E-2</v>
      </c>
      <c r="H13" s="25">
        <f>'Equation 4 Type II FTE'!H13-'Equation 4 Type I FTE'!H13</f>
        <v>9.4134790528233175E-3</v>
      </c>
      <c r="I13" s="25">
        <f>'Equation 4 Type II FTE'!I13-'Equation 4 Type I FTE'!I13</f>
        <v>7.8280510018214951E-3</v>
      </c>
      <c r="J13" s="25">
        <f>'Equation 4 Type II FTE'!J13-'Equation 4 Type I FTE'!J13</f>
        <v>9.3143897996357007E-3</v>
      </c>
      <c r="K13" s="25">
        <f>'Equation 4 Type II FTE'!K13-'Equation 4 Type I FTE'!K13</f>
        <v>8.0262295081967236E-3</v>
      </c>
      <c r="L13" s="25">
        <f>'Equation 4 Type II FTE'!L13-'Equation 4 Type I FTE'!L13</f>
        <v>1.6349726775956287E-2</v>
      </c>
      <c r="M13" s="25">
        <f>'Equation 4 Type II FTE'!M13-'Equation 4 Type I FTE'!M13</f>
        <v>9.6116575591985443E-3</v>
      </c>
      <c r="N13" s="25">
        <f>'Equation 4 Type II FTE'!N13-'Equation 4 Type I FTE'!N13</f>
        <v>1.9025136612021858E-2</v>
      </c>
      <c r="O13" s="25">
        <f>'Equation 4 Type II FTE'!O13-'Equation 4 Type I FTE'!O13</f>
        <v>9.7107468123861576E-3</v>
      </c>
      <c r="P13" s="25">
        <f>'Equation 4 Type II FTE'!P13-'Equation 4 Type I FTE'!P13</f>
        <v>7.1344262295081964E-3</v>
      </c>
      <c r="Q13" s="25">
        <f>'Equation 4 Type II FTE'!Q13-'Equation 4 Type I FTE'!Q13</f>
        <v>0</v>
      </c>
      <c r="R13" s="25">
        <f>'Equation 4 Type II FTE'!R13-'Equation 4 Type I FTE'!R13</f>
        <v>7.03533697632059E-3</v>
      </c>
      <c r="S13" s="25">
        <f>'Equation 4 Type II FTE'!S13-'Equation 4 Type I FTE'!S13</f>
        <v>8.3234972677595671E-3</v>
      </c>
      <c r="T13" s="25">
        <f>'Equation 4 Type II FTE'!T13-'Equation 4 Type I FTE'!T13</f>
        <v>8.6207650273224037E-3</v>
      </c>
      <c r="U13" s="25">
        <f>'Equation 4 Type II FTE'!U13-'Equation 4 Type I FTE'!U13</f>
        <v>1.0701639344262296E-2</v>
      </c>
      <c r="V13" s="25">
        <f>'Equation 4 Type II FTE'!V13-'Equation 4 Type I FTE'!V13</f>
        <v>1.1989799635701275E-2</v>
      </c>
      <c r="W13" s="25">
        <f>'Equation 4 Type II FTE'!W13-'Equation 4 Type I FTE'!W13</f>
        <v>7.0353369763205276E-3</v>
      </c>
      <c r="X13" s="25">
        <f>'Equation 4 Type II FTE'!X13-'Equation 4 Type I FTE'!X13</f>
        <v>6.9362477231327269E-3</v>
      </c>
      <c r="Y13" s="25">
        <f>'Equation 4 Type II FTE'!Y13-'Equation 4 Type I FTE'!Y13</f>
        <v>7.5307832422586429E-3</v>
      </c>
      <c r="Z13" s="25">
        <f>'Equation 4 Type II FTE'!Z13-'Equation 4 Type I FTE'!Z13</f>
        <v>1.7736976320582878E-2</v>
      </c>
      <c r="AA13" s="25">
        <f>'Equation 4 Type II FTE'!AA13-'Equation 4 Type I FTE'!AA13</f>
        <v>1.1989799635701277E-2</v>
      </c>
      <c r="AB13" s="25">
        <f>'Equation 4 Type II FTE'!AB13-'Equation 4 Type I FTE'!AB13</f>
        <v>1.6746083788706741E-2</v>
      </c>
      <c r="AC13" s="25">
        <f>'Equation 4 Type II FTE'!AC13-'Equation 4 Type I FTE'!AC13</f>
        <v>1.1692531876138432E-2</v>
      </c>
      <c r="AD13" s="25">
        <f>'Equation 4 Type II FTE'!AD13-'Equation 4 Type I FTE'!AD13</f>
        <v>8.6207650273224072E-3</v>
      </c>
      <c r="AE13" s="25">
        <f>'Equation 4 Type II FTE'!AE13-'Equation 4 Type I FTE'!AE13</f>
        <v>8.5216757741347869E-3</v>
      </c>
      <c r="AF13" s="25">
        <f>'Equation 4 Type II FTE'!AF13-'Equation 4 Type I FTE'!AF13</f>
        <v>9.5125683060109292E-3</v>
      </c>
      <c r="AG13" s="25">
        <f>'Equation 4 Type II FTE'!AG13-'Equation 4 Type I FTE'!AG13</f>
        <v>9.3143897996357024E-3</v>
      </c>
      <c r="AH13" s="25">
        <f>'Equation 4 Type II FTE'!AH13-'Equation 4 Type I FTE'!AH13</f>
        <v>1.0701639344262295E-2</v>
      </c>
      <c r="AI13" s="25">
        <f>'Equation 4 Type II FTE'!AI13-'Equation 4 Type I FTE'!AI13</f>
        <v>9.3143897996356972E-3</v>
      </c>
      <c r="AJ13" s="25">
        <f>'Equation 4 Type II FTE'!AJ13-'Equation 4 Type I FTE'!AJ13</f>
        <v>8.0262295081967167E-3</v>
      </c>
      <c r="AK13" s="25">
        <f>'Equation 4 Type II FTE'!AK13-'Equation 4 Type I FTE'!AK13</f>
        <v>1.0107103825136611E-2</v>
      </c>
      <c r="AL13" s="25">
        <f>'Equation 4 Type II FTE'!AL13-'Equation 4 Type I FTE'!AL13</f>
        <v>1.0008014571949001E-2</v>
      </c>
      <c r="AM13" s="25">
        <f>'Equation 4 Type II FTE'!AM13-'Equation 4 Type I FTE'!AM13</f>
        <v>1.109799635701275E-2</v>
      </c>
      <c r="AN13" s="25">
        <f>'Equation 4 Type II FTE'!AN13-'Equation 4 Type I FTE'!AN13</f>
        <v>7.1344262295082034E-3</v>
      </c>
      <c r="AO13" s="25">
        <f>'Equation 4 Type II FTE'!AO13-'Equation 4 Type I FTE'!AO13</f>
        <v>6.242622950819671E-3</v>
      </c>
      <c r="AP13" s="25">
        <f>'Equation 4 Type II FTE'!AP13-'Equation 4 Type I FTE'!AP13</f>
        <v>1.0899817850637523E-2</v>
      </c>
      <c r="AQ13" s="25">
        <f>'Equation 4 Type II FTE'!AQ13-'Equation 4 Type I FTE'!AQ13</f>
        <v>7.7289617486338835E-3</v>
      </c>
      <c r="AR13" s="25">
        <f>'Equation 4 Type II FTE'!AR13-'Equation 4 Type I FTE'!AR13</f>
        <v>8.6207650273224037E-3</v>
      </c>
      <c r="AS13" s="25">
        <f>'Equation 4 Type II FTE'!AS13-'Equation 4 Type I FTE'!AS13</f>
        <v>8.1253187613843335E-3</v>
      </c>
      <c r="AT13" s="25">
        <f>'Equation 4 Type II FTE'!AT13-'Equation 4 Type I FTE'!AT13</f>
        <v>7.6298724954462667E-3</v>
      </c>
      <c r="AU13" s="25">
        <f>'Equation 4 Type II FTE'!AU13-'Equation 4 Type I FTE'!AU13</f>
        <v>6.9362477231329697E-3</v>
      </c>
      <c r="AV13" s="25">
        <f>'Equation 4 Type II FTE'!AV13-'Equation 4 Type I FTE'!AV13</f>
        <v>8.6207650273224072E-3</v>
      </c>
      <c r="AW13" s="25">
        <f>'Equation 4 Type II FTE'!AW13-'Equation 4 Type I FTE'!AW13</f>
        <v>7.5307832422586707E-3</v>
      </c>
      <c r="AX13" s="25">
        <f>'Equation 4 Type II FTE'!AX13-'Equation 4 Type I FTE'!AX13</f>
        <v>7.5307832422586464E-3</v>
      </c>
      <c r="AY13" s="25">
        <f>'Equation 4 Type II FTE'!AY13-'Equation 4 Type I FTE'!AY13</f>
        <v>6.1435336976320663E-3</v>
      </c>
      <c r="AZ13" s="25">
        <f>'Equation 4 Type II FTE'!AZ13-'Equation 4 Type I FTE'!AZ13</f>
        <v>6.6389799635701279E-3</v>
      </c>
      <c r="BA13" s="25">
        <f>'Equation 4 Type II FTE'!BA13-'Equation 4 Type I FTE'!BA13</f>
        <v>7.0353369763205848E-3</v>
      </c>
      <c r="BB13" s="25">
        <f>'Equation 4 Type II FTE'!BB13-'Equation 4 Type I FTE'!BB13</f>
        <v>9.1162112932604705E-3</v>
      </c>
      <c r="BC13" s="25">
        <f>'Equation 4 Type II FTE'!BC13-'Equation 4 Type I FTE'!BC13</f>
        <v>9.9089253187613878E-3</v>
      </c>
      <c r="BD13" s="25">
        <f>'Equation 4 Type II FTE'!BD13-'Equation 4 Type I FTE'!BD13</f>
        <v>7.0353369763205848E-3</v>
      </c>
      <c r="BE13" s="25">
        <f>'Equation 4 Type II FTE'!BE13-'Equation 4 Type I FTE'!BE13</f>
        <v>9.0171220400728537E-3</v>
      </c>
      <c r="BF13" s="25">
        <f>'Equation 4 Type II FTE'!BF13-'Equation 4 Type I FTE'!BF13</f>
        <v>8.8189435336976287E-3</v>
      </c>
      <c r="BG13" s="25">
        <f>'Equation 4 Type II FTE'!BG13-'Equation 4 Type I FTE'!BG13</f>
        <v>1.0899817850637525E-2</v>
      </c>
      <c r="BH13" s="25">
        <f>'Equation 4 Type II FTE'!BH13-'Equation 4 Type I FTE'!BH13</f>
        <v>9.6116575591985443E-3</v>
      </c>
      <c r="BI13" s="25">
        <f>'Equation 4 Type II FTE'!BI13-'Equation 4 Type I FTE'!BI13</f>
        <v>1.0998907103825136E-2</v>
      </c>
      <c r="BJ13" s="25">
        <f>'Equation 4 Type II FTE'!BJ13-'Equation 4 Type I FTE'!BJ13</f>
        <v>9.6116575591985443E-3</v>
      </c>
      <c r="BK13" s="25">
        <f>'Equation 4 Type II FTE'!BK13-'Equation 4 Type I FTE'!BK13</f>
        <v>8.6207650273224037E-3</v>
      </c>
      <c r="BL13" s="25">
        <f>'Equation 4 Type II FTE'!BL13-'Equation 4 Type I FTE'!BL13</f>
        <v>7.2335154826958133E-3</v>
      </c>
      <c r="BM13" s="25">
        <f>'Equation 4 Type II FTE'!BM13-'Equation 4 Type I FTE'!BM13</f>
        <v>8.7198542805100188E-3</v>
      </c>
      <c r="BN13" s="25">
        <f>'Equation 4 Type II FTE'!BN13-'Equation 4 Type I FTE'!BN13</f>
        <v>9.809836065573771E-3</v>
      </c>
      <c r="BO13" s="25">
        <f>'Equation 4 Type II FTE'!BO13-'Equation 4 Type I FTE'!BO13</f>
        <v>1.3971584699453553E-2</v>
      </c>
      <c r="BP13" s="25">
        <f>'Equation 4 Type II FTE'!BP13-'Equation 4 Type I FTE'!BP13</f>
        <v>7.7289617486338783E-3</v>
      </c>
      <c r="BQ13" s="25">
        <f>'Equation 4 Type II FTE'!BQ13-'Equation 4 Type I FTE'!BQ13</f>
        <v>9.4134790528233106E-3</v>
      </c>
      <c r="BR13" s="25">
        <f>'Equation 4 Type II FTE'!BR13-'Equation 4 Type I FTE'!BR13</f>
        <v>7.5307832422586525E-3</v>
      </c>
      <c r="BS13" s="25">
        <f>'Equation 4 Type II FTE'!BS13-'Equation 4 Type I FTE'!BS13</f>
        <v>8.9180327868852438E-3</v>
      </c>
      <c r="BT13" s="25">
        <f>'Equation 4 Type II FTE'!BT13-'Equation 4 Type I FTE'!BT13</f>
        <v>9.9089253187613843E-3</v>
      </c>
      <c r="BU13" s="25">
        <f>'Equation 4 Type II FTE'!BU13-'Equation 4 Type I FTE'!BU13</f>
        <v>8.8189435336976305E-3</v>
      </c>
      <c r="BV13" s="25">
        <f>'Equation 4 Type II FTE'!BV13-'Equation 4 Type I FTE'!BV13</f>
        <v>9.0171220400728589E-3</v>
      </c>
      <c r="BW13" s="25">
        <f>'Equation 4 Type II FTE'!BW13-'Equation 4 Type I FTE'!BW13</f>
        <v>1.0008014571948998E-2</v>
      </c>
      <c r="BX13" s="25">
        <f>'Equation 4 Type II FTE'!BX13-'Equation 4 Type I FTE'!BX13</f>
        <v>7.4316939890710374E-3</v>
      </c>
      <c r="BY13" s="25">
        <f>'Equation 4 Type II FTE'!BY13-'Equation 4 Type I FTE'!BY13</f>
        <v>7.1344262295081973E-3</v>
      </c>
      <c r="BZ13" s="25">
        <f>'Equation 4 Type II FTE'!BZ13-'Equation 4 Type I FTE'!BZ13</f>
        <v>7.0353369763205831E-3</v>
      </c>
      <c r="CA13" s="25">
        <f>'Equation 4 Type II FTE'!CA13-'Equation 4 Type I FTE'!CA13</f>
        <v>1.0305282331511841E-2</v>
      </c>
      <c r="CB13" s="25">
        <f>'Equation 4 Type II FTE'!CB13-'Equation 4 Type I FTE'!CB13</f>
        <v>9.9089253187613843E-3</v>
      </c>
      <c r="CC13" s="25">
        <f>'Equation 4 Type II FTE'!CC13-'Equation 4 Type I FTE'!CC13</f>
        <v>9.3143897996357007E-3</v>
      </c>
      <c r="CD13" s="25">
        <f>'Equation 4 Type II FTE'!CD13-'Equation 4 Type I FTE'!CD13</f>
        <v>1.5259744990892535E-2</v>
      </c>
      <c r="CE13" s="25">
        <f>'Equation 4 Type II FTE'!CE13-'Equation 4 Type I FTE'!CE13</f>
        <v>1.1296174863387978E-2</v>
      </c>
      <c r="CF13" s="25">
        <f>'Equation 4 Type II FTE'!CF13-'Equation 4 Type I FTE'!CF13</f>
        <v>9.4134790528233141E-3</v>
      </c>
      <c r="CG13" s="25">
        <f>'Equation 4 Type II FTE'!CG13-'Equation 4 Type I FTE'!CG13</f>
        <v>8.7198542805100171E-3</v>
      </c>
      <c r="CH13" s="25">
        <f>'Equation 4 Type II FTE'!CH13-'Equation 4 Type I FTE'!CH13</f>
        <v>7.2335154826958115E-3</v>
      </c>
      <c r="CI13" s="25">
        <f>'Equation 4 Type II FTE'!CI13-'Equation 4 Type I FTE'!CI13</f>
        <v>9.0171220400728589E-3</v>
      </c>
      <c r="CJ13" s="25">
        <f>'Equation 4 Type II FTE'!CJ13-'Equation 4 Type I FTE'!CJ13</f>
        <v>1.3178870673952642E-2</v>
      </c>
      <c r="CK13" s="25">
        <f>'Equation 4 Type II FTE'!CK13-'Equation 4 Type I FTE'!CK13</f>
        <v>1.57551912568306E-2</v>
      </c>
      <c r="CL13" s="25">
        <f>'Equation 4 Type II FTE'!CL13-'Equation 4 Type I FTE'!CL13</f>
        <v>1.0404371584699455E-2</v>
      </c>
      <c r="CM13" s="25">
        <f>'Equation 4 Type II FTE'!CM13-'Equation 4 Type I FTE'!CM13</f>
        <v>1.0998907103825136E-2</v>
      </c>
      <c r="CN13" s="25">
        <f>'Equation 4 Type II FTE'!CN13-'Equation 4 Type I FTE'!CN13</f>
        <v>7.9271402550091085E-3</v>
      </c>
      <c r="CO13" s="25">
        <f>'Equation 4 Type II FTE'!CO13-'Equation 4 Type I FTE'!CO13</f>
        <v>8.6207650273224055E-3</v>
      </c>
      <c r="CP13" s="25">
        <f>'Equation 4 Type II FTE'!CP13-'Equation 4 Type I FTE'!CP13</f>
        <v>8.5216757741347869E-3</v>
      </c>
      <c r="CQ13" s="25">
        <f>'Equation 4 Type II FTE'!CQ13-'Equation 4 Type I FTE'!CQ13</f>
        <v>7.7289617486338766E-3</v>
      </c>
      <c r="CR13" s="25">
        <f>'Equation 4 Type II FTE'!CR13-'Equation 4 Type I FTE'!CR13</f>
        <v>7.5307832422586516E-3</v>
      </c>
      <c r="CS13" s="25">
        <f>'Equation 4 Type II FTE'!CS13-'Equation 4 Type I FTE'!CS13</f>
        <v>7.6298724954462667E-3</v>
      </c>
      <c r="CT13" s="25">
        <f>'Equation 4 Type II FTE'!CT13-'Equation 4 Type I FTE'!CT13</f>
        <v>7.4316939890710374E-3</v>
      </c>
      <c r="CU13" s="25">
        <f>'Equation 4 Type II FTE'!CU13-'Equation 4 Type I FTE'!CU13</f>
        <v>7.0353369763205831E-3</v>
      </c>
      <c r="CV13" s="25">
        <f>'Equation 4 Type II FTE'!CV13-'Equation 4 Type I FTE'!CV13</f>
        <v>1.0305282331511839E-2</v>
      </c>
      <c r="CW13" s="25">
        <f>'Equation 4 Type II FTE'!CW13-'Equation 4 Type I FTE'!CW13</f>
        <v>1.0503460837887068E-2</v>
      </c>
      <c r="CX13" s="25">
        <f>'Equation 4 Type II FTE'!CX13-'Equation 4 Type I FTE'!CX13</f>
        <v>8.3234972677595619E-3</v>
      </c>
      <c r="CY13" s="25">
        <f>'Equation 4 Type II FTE'!CY13-'Equation 4 Type I FTE'!CY13</f>
        <v>1.0206193078324226E-2</v>
      </c>
      <c r="CZ13" s="25">
        <f>'Equation 4 Type II FTE'!CZ13-'Equation 4 Type I FTE'!CZ13</f>
        <v>1.6448816029143901E-2</v>
      </c>
      <c r="DA13" s="25">
        <f>'Equation 4 Type II FTE'!DA13-'Equation 4 Type I FTE'!DA13</f>
        <v>1.545792349726776E-2</v>
      </c>
      <c r="DB13" s="25">
        <f>'Equation 4 Type II FTE'!DB13-'Equation 4 Type I FTE'!DB13</f>
        <v>9.9089253187613843E-3</v>
      </c>
      <c r="DC13" s="25">
        <f>'Equation 4 Type II FTE'!DC13-'Equation 4 Type I FTE'!DC13</f>
        <v>1.2287067395264119E-2</v>
      </c>
      <c r="DD13" s="25">
        <f>'Equation 4 Type II FTE'!DD13-'Equation 4 Type I FTE'!DD13</f>
        <v>9.116211293260474E-3</v>
      </c>
      <c r="DE13" s="25">
        <f>'Equation 4 Type II FTE'!DE13-'Equation 4 Type I FTE'!DE13</f>
        <v>1.6349726775956284E-2</v>
      </c>
      <c r="DF13" s="25">
        <f>'Equation 4 Type II FTE'!DF13-'Equation 4 Type I FTE'!DF13</f>
        <v>1.1692531876138433E-2</v>
      </c>
      <c r="DG13" s="25">
        <f>'Equation 4 Type II FTE'!DG13-'Equation 4 Type I FTE'!DG13</f>
        <v>1.1097996357012748E-2</v>
      </c>
      <c r="DH13" s="25">
        <f>'Equation 4 Type II FTE'!DH13-'Equation 4 Type I FTE'!DH13</f>
        <v>1.5656102003642987E-2</v>
      </c>
      <c r="DI13" s="25">
        <f>'Equation 4 Type II FTE'!DI13-'Equation 4 Type I FTE'!DI13</f>
        <v>7.5307832422586516E-3</v>
      </c>
      <c r="DJ13" s="25">
        <f>'Equation 4 Type II FTE'!DJ13-'Equation 4 Type I FTE'!DJ13</f>
        <v>1.080072859744991E-2</v>
      </c>
      <c r="DK13" s="25">
        <f>'Equation 4 Type II FTE'!DK13-'Equation 4 Type I FTE'!DK13</f>
        <v>1.7142440801457198E-2</v>
      </c>
      <c r="DL13" s="25">
        <f>'Equation 4 Type II FTE'!DL13-'Equation 4 Type I FTE'!DL13</f>
        <v>1.8133333333333335E-2</v>
      </c>
      <c r="DM13" s="25">
        <f>'Equation 4 Type II FTE'!DM13-'Equation 4 Type I FTE'!DM13</f>
        <v>5.7471766848816034E-3</v>
      </c>
      <c r="DN13" s="25">
        <f>'Equation 4 Type II FTE'!DN13-'Equation 4 Type I FTE'!DN13</f>
        <v>1.3277959927140256E-2</v>
      </c>
      <c r="DO13" s="25">
        <f>'Equation 4 Type II FTE'!DO13-'Equation 4 Type I FTE'!DO13</f>
        <v>8.8189435336976322E-3</v>
      </c>
      <c r="DP13" s="25">
        <f>'Equation 4 Type II FTE'!DP13-'Equation 4 Type I FTE'!DP13</f>
        <v>1.0404371584699455E-2</v>
      </c>
      <c r="DQ13" s="25">
        <f>'Equation 4 Type II FTE'!DQ13-'Equation 4 Type I FTE'!DQ13</f>
        <v>9.2153005464480874E-3</v>
      </c>
      <c r="DR13" s="25">
        <f>'Equation 4 Type II FTE'!DR13-'Equation 4 Type I FTE'!DR13</f>
        <v>1.4169763205828781E-2</v>
      </c>
      <c r="DS13" s="25">
        <f>'Equation 4 Type II FTE'!DS13-'Equation 4 Type I FTE'!DS13</f>
        <v>1.0008014571949001E-2</v>
      </c>
      <c r="DT13" s="25">
        <f>'Equation 4 Type II FTE'!DT13-'Equation 4 Type I FTE'!DT13</f>
        <v>1.1494353369763205E-2</v>
      </c>
      <c r="DU13" s="25">
        <f>'Equation 4 Type II FTE'!DU13-'Equation 4 Type I FTE'!DU13</f>
        <v>9.2153005464480891E-3</v>
      </c>
      <c r="DV13" s="25">
        <f>'Equation 4 Type II FTE'!DV13-'Equation 4 Type I FTE'!DV13</f>
        <v>8.7198542805100171E-3</v>
      </c>
      <c r="DW13" s="25">
        <f>'Equation 4 Type II FTE'!DW13-'Equation 4 Type I FTE'!DW13</f>
        <v>6.9362477231329697E-3</v>
      </c>
      <c r="DX13" s="25">
        <f>'Equation 4 Type II FTE'!DX13-'Equation 4 Type I FTE'!DX13</f>
        <v>9.3143897996357042E-3</v>
      </c>
      <c r="DY13" s="25">
        <f>'Equation 4 Type II FTE'!DY13-'Equation 4 Type I FTE'!DY13</f>
        <v>8.1253187613843352E-3</v>
      </c>
      <c r="DZ13" s="25">
        <f>'Equation 4 Type II FTE'!DZ13-'Equation 4 Type I FTE'!DZ13</f>
        <v>9.0171220400728606E-3</v>
      </c>
      <c r="EA13" s="25">
        <f>'Equation 4 Type II FTE'!EA13-'Equation 4 Type I FTE'!EA13</f>
        <v>1.1989799635701275E-2</v>
      </c>
      <c r="EB13" s="25">
        <f>'Equation 4 Type II FTE'!EB13-'Equation 4 Type I FTE'!EB13</f>
        <v>6.4408014571948995E-3</v>
      </c>
      <c r="EC13" s="25">
        <f>'Equation 4 Type II FTE'!EC13-'Equation 4 Type I FTE'!EC13</f>
        <v>8.422586520947177E-3</v>
      </c>
      <c r="ED13" s="25">
        <f>'Equation 4 Type II FTE'!ED13-'Equation 4 Type I FTE'!ED13</f>
        <v>6.9362477231329715E-3</v>
      </c>
      <c r="EE13" s="25">
        <f>'Equation 4 Type II FTE'!EE13-'Equation 4 Type I FTE'!EE13</f>
        <v>8.1253187613843352E-3</v>
      </c>
      <c r="EF13" s="25">
        <f>'Equation 4 Type II FTE'!EF13-'Equation 4 Type I FTE'!EF13</f>
        <v>7.2335154826958098E-3</v>
      </c>
      <c r="EG13" s="25">
        <f>'Equation 4 Type II FTE'!EG13-'Equation 4 Type I FTE'!EG13</f>
        <v>1.0206193078324224E-2</v>
      </c>
      <c r="EH13" s="25">
        <f>'Equation 4 Type II FTE'!EH13-'Equation 4 Type I FTE'!EH13</f>
        <v>6.2426229508196728E-3</v>
      </c>
      <c r="EI13" s="25">
        <f>'Equation 4 Type II FTE'!EI13-'Equation 4 Type I FTE'!EI13</f>
        <v>6.4408014571948995E-3</v>
      </c>
      <c r="EJ13" s="25">
        <f>'Equation 4 Type II FTE'!EJ13-'Equation 4 Type I FTE'!EJ13</f>
        <v>6.6389799635701279E-3</v>
      </c>
      <c r="EK13" s="25">
        <f>'Equation 4 Type II FTE'!EK13-'Equation 4 Type I FTE'!EK13</f>
        <v>9.8098360655737675E-3</v>
      </c>
      <c r="EL13" s="25">
        <f>'Equation 4 Type II FTE'!EL13-'Equation 4 Type I FTE'!EL13</f>
        <v>8.3234972677595637E-3</v>
      </c>
      <c r="EM13" s="25">
        <f>'Equation 4 Type II FTE'!EM13-'Equation 4 Type I FTE'!EM13</f>
        <v>8.0262295081967201E-3</v>
      </c>
      <c r="EN13" s="25">
        <f>'Equation 4 Type II FTE'!EN13-'Equation 4 Type I FTE'!EN13</f>
        <v>7.5307832422586516E-3</v>
      </c>
      <c r="EO13" s="25">
        <f>'Equation 4 Type II FTE'!EO13-'Equation 4 Type I FTE'!EO13</f>
        <v>8.3234972677595619E-3</v>
      </c>
      <c r="EP13" s="25">
        <f>'Equation 4 Type II FTE'!EP13-'Equation 4 Type I FTE'!EP13</f>
        <v>8.6207650273224037E-3</v>
      </c>
      <c r="EQ13" s="25">
        <f>'Equation 4 Type II FTE'!EQ13-'Equation 4 Type I FTE'!EQ13</f>
        <v>8.3234972677595619E-3</v>
      </c>
      <c r="ER13" s="25">
        <f>'Equation 4 Type II FTE'!ER13-'Equation 4 Type I FTE'!ER13</f>
        <v>8.0262295081967219E-3</v>
      </c>
      <c r="ES13" s="25">
        <f>'Equation 4 Type II FTE'!ES13-'Equation 4 Type I FTE'!ES13</f>
        <v>7.4316939890710382E-3</v>
      </c>
      <c r="ET13" s="25">
        <f>'Equation 4 Type II FTE'!ET13-'Equation 4 Type I FTE'!ET13</f>
        <v>8.125318761384337E-3</v>
      </c>
      <c r="EU13" s="25">
        <f>'Equation 4 Type II FTE'!EU13-'Equation 4 Type I FTE'!EU13</f>
        <v>8.422586520947177E-3</v>
      </c>
      <c r="EV13" s="25">
        <f>'Equation 4 Type II FTE'!EV13-'Equation 4 Type I FTE'!EV13</f>
        <v>7.8280510018214951E-3</v>
      </c>
      <c r="EW13" s="25">
        <f>'Equation 4 Type II FTE'!EW13-'Equation 4 Type I FTE'!EW13</f>
        <v>7.0353369763205839E-3</v>
      </c>
      <c r="EX13" s="25">
        <f>'Equation 4 Type II FTE'!EX13-'Equation 4 Type I FTE'!EX13</f>
        <v>9.6116575591985425E-3</v>
      </c>
      <c r="EY13" s="25">
        <f>'Equation 4 Type II FTE'!EY13-'Equation 4 Type I FTE'!EY13</f>
        <v>1.6448816029143894E-2</v>
      </c>
      <c r="EZ13" s="25">
        <f>'Equation 4 Type II FTE'!EZ13-'Equation 4 Type I FTE'!EZ13</f>
        <v>1.2584335154826955E-2</v>
      </c>
      <c r="FA13" s="25">
        <f>'Equation 4 Type II FTE'!FA13-'Equation 4 Type I FTE'!FA13</f>
        <v>7.8280510018214934E-3</v>
      </c>
      <c r="FB13" s="25">
        <f>'Equation 4 Type II FTE'!FB13-'Equation 4 Type I FTE'!FB13</f>
        <v>1.3476138433515483E-2</v>
      </c>
      <c r="FC13" s="25">
        <f>'Equation 4 Type II FTE'!FC13-'Equation 4 Type I FTE'!FC13</f>
        <v>9.7107468123861541E-3</v>
      </c>
      <c r="FD13" s="25">
        <f>'Equation 4 Type II FTE'!FD13-'Equation 4 Type I FTE'!FD13</f>
        <v>7.5307832422586533E-3</v>
      </c>
      <c r="FE13" s="25">
        <f>'Equation 4 Type II FTE'!FE13-'Equation 4 Type I FTE'!FE13</f>
        <v>7.2335154826958124E-3</v>
      </c>
      <c r="FF13" s="25">
        <f>'Equation 4 Type II FTE'!FF13-'Equation 4 Type I FTE'!FF13</f>
        <v>6.9362477231329697E-3</v>
      </c>
      <c r="FG13" s="25">
        <f>'Equation 4 Type II FTE'!FG13-'Equation 4 Type I FTE'!FG13</f>
        <v>1.3277959927140256E-2</v>
      </c>
      <c r="FH13" s="25">
        <f>'Equation 4 Type II FTE'!FH13-'Equation 4 Type I FTE'!FH13</f>
        <v>8.5216757741347904E-3</v>
      </c>
      <c r="FI13" s="25">
        <f>'Equation 4 Type II FTE'!FI13-'Equation 4 Type I FTE'!FI13</f>
        <v>1.1097996357012752E-2</v>
      </c>
      <c r="FJ13" s="25">
        <f>'Equation 4 Type II FTE'!FJ13-'Equation 4 Type I FTE'!FJ13</f>
        <v>1.0008014571949001E-2</v>
      </c>
      <c r="FK13" s="25">
        <f>'Equation 4 Type II FTE'!FK13-'Equation 4 Type I FTE'!FK13</f>
        <v>8.6207650273224037E-3</v>
      </c>
      <c r="FL13" s="25">
        <f>'Equation 4 Type II FTE'!FL13-'Equation 4 Type I FTE'!FL13</f>
        <v>1.0899817850637525E-2</v>
      </c>
      <c r="FM13" s="25">
        <f>'Equation 4 Type II FTE'!FM13-'Equation 4 Type I FTE'!FM13</f>
        <v>9.1162112932604723E-3</v>
      </c>
      <c r="FN13" s="25">
        <f>'Equation 4 Type II FTE'!FN13-'Equation 4 Type I FTE'!FN13</f>
        <v>9.5125683060109274E-3</v>
      </c>
      <c r="FO13" s="25">
        <f>'Equation 4 Type II FTE'!FO13-'Equation 4 Type I FTE'!FO13</f>
        <v>1.0305282331511839E-2</v>
      </c>
      <c r="FP13" s="25">
        <f>'Equation 4 Type II FTE'!FP13-'Equation 4 Type I FTE'!FP13</f>
        <v>9.0171220400728624E-3</v>
      </c>
      <c r="FQ13" s="25">
        <f>'Equation 4 Type II FTE'!FQ13-'Equation 4 Type I FTE'!FQ13</f>
        <v>9.0171220400728606E-3</v>
      </c>
      <c r="FR13" s="25">
        <f>'Equation 4 Type II FTE'!FR13-'Equation 4 Type I FTE'!FR13</f>
        <v>9.1162112932604723E-3</v>
      </c>
      <c r="FS13" s="25">
        <f>'Equation 4 Type II FTE'!FS13-'Equation 4 Type I FTE'!FS13</f>
        <v>1.5854280510018214E-2</v>
      </c>
      <c r="FT13" s="25">
        <f>'Equation 4 Type II FTE'!FT13-'Equation 4 Type I FTE'!FT13</f>
        <v>7.5307832422586525E-3</v>
      </c>
      <c r="FU13" s="25">
        <f>'Equation 4 Type II FTE'!FU13-'Equation 4 Type I FTE'!FU13</f>
        <v>9.7107468123861559E-3</v>
      </c>
      <c r="FV13" s="25">
        <f>'Equation 4 Type II FTE'!FV13-'Equation 4 Type I FTE'!FV13</f>
        <v>1.1791621129326049E-2</v>
      </c>
      <c r="FW13" s="25">
        <f>'Equation 4 Type II FTE'!FW13-'Equation 4 Type I FTE'!FW13</f>
        <v>8.4225865209471753E-3</v>
      </c>
      <c r="FX13" s="25">
        <f>'Equation 4 Type II FTE'!FX13-'Equation 4 Type I FTE'!FX13</f>
        <v>1.1989799635701275E-2</v>
      </c>
      <c r="FY13" s="25">
        <f>'Equation 4 Type II FTE'!FY13-'Equation 4 Type I FTE'!FY13</f>
        <v>1.0008014571948996E-2</v>
      </c>
      <c r="FZ13" s="25">
        <f>'Equation 4 Type II FTE'!FZ13-'Equation 4 Type I FTE'!FZ13</f>
        <v>7.2335154826958115E-3</v>
      </c>
      <c r="GA13" s="25">
        <f>'Equation 4 Type II FTE'!GA13-'Equation 4 Type I FTE'!GA13</f>
        <v>7.2335154826958098E-3</v>
      </c>
      <c r="GB13" s="25">
        <f>'Equation 4 Type II FTE'!GB13-'Equation 4 Type I FTE'!GB13</f>
        <v>6.4408014571948995E-3</v>
      </c>
      <c r="GC13" s="25">
        <f>'Equation 4 Type II FTE'!GC13-'Equation 4 Type I FTE'!GC13</f>
        <v>6.4408014571949029E-3</v>
      </c>
      <c r="GD13" s="25">
        <f>'Equation 4 Type II FTE'!GD13-'Equation 4 Type I FTE'!GD13</f>
        <v>8.0262295081967219E-3</v>
      </c>
      <c r="GE13" s="25">
        <f>'Equation 4 Type II FTE'!GE13-'Equation 4 Type I FTE'!GE13</f>
        <v>6.3417122040072826E-3</v>
      </c>
      <c r="GF13" s="25">
        <f>'Equation 4 Type II FTE'!GF13-'Equation 4 Type I FTE'!GF13</f>
        <v>7.8280510018214934E-3</v>
      </c>
      <c r="GG13" s="25">
        <f>'Equation 4 Type II FTE'!GG13-'Equation 4 Type I FTE'!GG13</f>
        <v>9.0171220400728606E-3</v>
      </c>
      <c r="GH13" s="25">
        <f>'Equation 4 Type II FTE'!GH13-'Equation 4 Type I FTE'!GH13</f>
        <v>8.6207650273224037E-3</v>
      </c>
      <c r="GI13" s="25">
        <f>'Equation 4 Type II FTE'!GI13-'Equation 4 Type I FTE'!GI13</f>
        <v>9.4134790528233106E-3</v>
      </c>
      <c r="GJ13" s="25">
        <f>'Equation 4 Type II FTE'!GJ13-'Equation 4 Type I FTE'!GJ13</f>
        <v>1.2980692167577416E-2</v>
      </c>
      <c r="GK13" s="25">
        <f>'Equation 4 Type II FTE'!GK13-'Equation 4 Type I FTE'!GK13</f>
        <v>1.0503460837887064E-2</v>
      </c>
      <c r="GL13" s="25">
        <f>'Equation 4 Type II FTE'!GL13-'Equation 4 Type I FTE'!GL13</f>
        <v>1.1494353369763205E-2</v>
      </c>
      <c r="GM13" s="25">
        <f>'Equation 4 Type II FTE'!GM13-'Equation 4 Type I FTE'!GM13</f>
        <v>1.0206193078324228E-2</v>
      </c>
      <c r="GN13" s="25">
        <f>'Equation 4 Type II FTE'!GN13-'Equation 4 Type I FTE'!GN13</f>
        <v>7.5307832422586516E-3</v>
      </c>
      <c r="GO13" s="25">
        <f>'Equation 4 Type II FTE'!GO13-'Equation 4 Type I FTE'!GO13</f>
        <v>7.0353369763205831E-3</v>
      </c>
      <c r="GP13" s="25">
        <f>'Equation 4 Type II FTE'!GP13-'Equation 4 Type I FTE'!GP13</f>
        <v>7.0353369763205831E-3</v>
      </c>
      <c r="GQ13" s="25">
        <f>'Equation 4 Type II FTE'!GQ13-'Equation 4 Type I FTE'!GQ13</f>
        <v>1.1197085610200368E-2</v>
      </c>
      <c r="GR13" s="25">
        <f>'Equation 4 Type II FTE'!GR13-'Equation 4 Type I FTE'!GR13</f>
        <v>8.7198542805100188E-3</v>
      </c>
      <c r="GS13" s="25">
        <f>'Equation 4 Type II FTE'!GS13-'Equation 4 Type I FTE'!GS13</f>
        <v>8.8189435336976305E-3</v>
      </c>
      <c r="GT13" s="25">
        <f>'Equation 4 Type II FTE'!GT13-'Equation 4 Type I FTE'!GT13</f>
        <v>7.5307832422586551E-3</v>
      </c>
      <c r="GU13" s="25">
        <f>'Equation 4 Type II FTE'!GU13-'Equation 4 Type I FTE'!GU13</f>
        <v>8.2244080145719486E-3</v>
      </c>
      <c r="GV13" s="25">
        <f>'Equation 4 Type II FTE'!GV13-'Equation 4 Type I FTE'!GV13</f>
        <v>9.2153005464480891E-3</v>
      </c>
      <c r="GW13" s="25">
        <f>'Equation 4 Type II FTE'!GW13-'Equation 4 Type I FTE'!GW13</f>
        <v>8.8189435336976305E-3</v>
      </c>
      <c r="GX13" s="25">
        <f>'Equation 4 Type II FTE'!GX13-'Equation 4 Type I FTE'!GX13</f>
        <v>8.3234972677595637E-3</v>
      </c>
      <c r="GY13" s="25">
        <f>'Equation 4 Type II FTE'!GY13-'Equation 4 Type I FTE'!GY13</f>
        <v>7.2335154826958133E-3</v>
      </c>
      <c r="GZ13" s="25">
        <f>'Equation 4 Type II FTE'!GZ13-'Equation 4 Type I FTE'!GZ13</f>
        <v>9.4134790528233158E-3</v>
      </c>
      <c r="HA13" s="25">
        <f>'Equation 4 Type II FTE'!HA13-'Equation 4 Type I FTE'!HA13</f>
        <v>7.0353369763205831E-3</v>
      </c>
      <c r="HB13" s="25">
        <f>'Equation 4 Type II FTE'!HB13-'Equation 4 Type I FTE'!HB13</f>
        <v>5.8462659380692185E-3</v>
      </c>
      <c r="HC13" s="25">
        <f>'Equation 4 Type II FTE'!HC13-'Equation 4 Type I FTE'!HC13</f>
        <v>6.9362477231329697E-3</v>
      </c>
      <c r="HD13" s="25">
        <f>'Equation 4 Type II FTE'!HD13-'Equation 4 Type I FTE'!HD13</f>
        <v>7.7289617486338766E-3</v>
      </c>
      <c r="HE13" s="25">
        <f>'Equation 4 Type II FTE'!HE13-'Equation 4 Type I FTE'!HE13</f>
        <v>9.9089253187613878E-3</v>
      </c>
      <c r="HF13" s="25">
        <f>'Equation 4 Type II FTE'!HF13-'Equation 4 Type I FTE'!HF13</f>
        <v>7.0353369763205848E-3</v>
      </c>
      <c r="HG13" s="25">
        <f>'Equation 4 Type II FTE'!HG13-'Equation 4 Type I FTE'!HG13</f>
        <v>9.3143897996357024E-3</v>
      </c>
      <c r="HH13" s="25">
        <f>'Equation 4 Type II FTE'!HH13-'Equation 4 Type I FTE'!HH13</f>
        <v>1.1395264116575588E-2</v>
      </c>
      <c r="HI13" s="25">
        <f>'Equation 4 Type II FTE'!HI13-'Equation 4 Type I FTE'!HI13</f>
        <v>1.6448816029143897E-2</v>
      </c>
      <c r="HJ13" s="25">
        <f>'Equation 4 Type II FTE'!HJ13-'Equation 4 Type I FTE'!HJ13</f>
        <v>1.0008014571948998E-2</v>
      </c>
      <c r="HK13" s="25">
        <f>'Equation 4 Type II FTE'!HK13-'Equation 4 Type I FTE'!HK13</f>
        <v>0</v>
      </c>
      <c r="HL13" s="25">
        <f>'Equation 4 Type II FTE'!HL13-'Equation 4 Type I FTE'!HL13</f>
        <v>7.4316939890710365E-3</v>
      </c>
      <c r="HM13" s="25">
        <f>'Equation 4 Type II FTE'!HM13-'Equation 4 Type I FTE'!HM13</f>
        <v>8.0262295081967305E-3</v>
      </c>
      <c r="HN13" s="25">
        <f>'Equation 4 Type II FTE'!HN13-'Equation 4 Type I FTE'!HN13</f>
        <v>7.3326047358834232E-3</v>
      </c>
      <c r="HO13" s="25">
        <f>'Equation 4 Type II FTE'!HO13-'Equation 4 Type I FTE'!HO13</f>
        <v>7.6298724954462632E-3</v>
      </c>
      <c r="HP13" s="25">
        <f>'Equation 4 Type II FTE'!HP13-'Equation 4 Type I FTE'!HP13</f>
        <v>7.8280510018214934E-3</v>
      </c>
      <c r="HQ13" s="25">
        <f>'Equation 4 Type II FTE'!HQ13-'Equation 4 Type I FTE'!HQ13</f>
        <v>7.2335154826958133E-3</v>
      </c>
      <c r="HR13" s="25">
        <f>'Equation 4 Type II FTE'!HR13-'Equation 4 Type I FTE'!HR13</f>
        <v>8.2244080145719538E-3</v>
      </c>
      <c r="HS13" s="25">
        <f>'Equation 4 Type II FTE'!HS13-'Equation 4 Type I FTE'!HS13</f>
        <v>1.1097996357012748E-2</v>
      </c>
      <c r="HT13" s="25">
        <f>'Equation 4 Type II FTE'!HT13-'Equation 4 Type I FTE'!HT13</f>
        <v>1.3575227686703098E-2</v>
      </c>
      <c r="HU13" s="25">
        <f>'Equation 4 Type II FTE'!HU13-'Equation 4 Type I FTE'!HU13</f>
        <v>5.9453551912568309E-3</v>
      </c>
      <c r="HV13" s="25">
        <f>'Equation 4 Type II FTE'!HV13-'Equation 4 Type I FTE'!HV13</f>
        <v>8.8189435336976339E-3</v>
      </c>
      <c r="HW13" s="25">
        <f>'Equation 4 Type II FTE'!HW13-'Equation 4 Type I FTE'!HW13</f>
        <v>8.7198542805100154E-3</v>
      </c>
      <c r="HX13" s="25">
        <f>'Equation 4 Type II FTE'!HX13-'Equation 4 Type I FTE'!HX13</f>
        <v>7.2335154826958133E-3</v>
      </c>
      <c r="HY13" s="25">
        <f>'Equation 4 Type II FTE'!HY13-'Equation 4 Type I FTE'!HY13</f>
        <v>6.2426229508196762E-3</v>
      </c>
      <c r="HZ13" s="25">
        <f>'Equation 4 Type II FTE'!HZ13-'Equation 4 Type I FTE'!HZ13</f>
        <v>1.1494353369763205E-2</v>
      </c>
      <c r="IA13" s="25">
        <f>'Equation 4 Type II FTE'!IA13-'Equation 4 Type I FTE'!IA13</f>
        <v>7.3326047358834232E-3</v>
      </c>
      <c r="IB13" s="25">
        <f>'Equation 4 Type II FTE'!IB13-'Equation 4 Type I FTE'!IB13</f>
        <v>7.3326047358834301E-3</v>
      </c>
      <c r="IC13" s="25">
        <f>'Equation 4 Type II FTE'!IC13-'Equation 4 Type I FTE'!IC13</f>
        <v>7.2335154826958098E-3</v>
      </c>
      <c r="ID13" s="25">
        <f>'Equation 4 Type II FTE'!ID13-'Equation 4 Type I FTE'!ID13</f>
        <v>7.0353369763205831E-3</v>
      </c>
      <c r="IE13" s="25">
        <f>'Equation 4 Type II FTE'!IE13-'Equation 4 Type I FTE'!IE13</f>
        <v>7.2335154826958098E-3</v>
      </c>
      <c r="IF13" s="25">
        <f>'Equation 4 Type II FTE'!IF13-'Equation 4 Type I FTE'!IF13</f>
        <v>8.7198542805100188E-3</v>
      </c>
      <c r="IG13" s="25">
        <f>'Equation 4 Type II FTE'!IG13-'Equation 4 Type I FTE'!IG13</f>
        <v>8.3234972677595637E-3</v>
      </c>
      <c r="IH13" s="25">
        <f>'Equation 4 Type II FTE'!IH13-'Equation 4 Type I FTE'!IH13</f>
        <v>8.3234972677595637E-3</v>
      </c>
      <c r="II13" s="25">
        <f>'Equation 4 Type II FTE'!II13-'Equation 4 Type I FTE'!II13</f>
        <v>6.1435336976320585E-3</v>
      </c>
      <c r="IJ13" s="25">
        <f>'Equation 4 Type II FTE'!IJ13-'Equation 4 Type I FTE'!IJ13</f>
        <v>7.7289617486338696E-3</v>
      </c>
      <c r="IK13" s="25">
        <f>'Equation 4 Type II FTE'!IK13-'Equation 4 Type I FTE'!IK13</f>
        <v>6.738069216757743E-3</v>
      </c>
      <c r="IL13" s="25">
        <f>'Equation 4 Type II FTE'!IL13-'Equation 4 Type I FTE'!IL13</f>
        <v>6.7380692167577413E-3</v>
      </c>
      <c r="IM13" s="25">
        <f>'Equation 4 Type II FTE'!IM13-'Equation 4 Type I FTE'!IM13</f>
        <v>7.3326047358834232E-3</v>
      </c>
      <c r="IN13" s="25">
        <f>'Equation 4 Type II FTE'!IN13-'Equation 4 Type I FTE'!IN13</f>
        <v>7.1344262295081999E-3</v>
      </c>
      <c r="IO13" s="25">
        <f>'Equation 4 Type II FTE'!IO13-'Equation 4 Type I FTE'!IO13</f>
        <v>7.4316939890710382E-3</v>
      </c>
      <c r="IP13" s="25">
        <f>'Equation 4 Type II FTE'!IP13-'Equation 4 Type I FTE'!IP13</f>
        <v>7.629872495446265E-3</v>
      </c>
      <c r="IQ13" s="25">
        <f>'Equation 4 Type II FTE'!IQ13-'Equation 4 Type I FTE'!IQ13</f>
        <v>7.3326047358834266E-3</v>
      </c>
      <c r="IR13" s="25">
        <f>'Equation 4 Type II FTE'!IR13-'Equation 4 Type I FTE'!IR13</f>
        <v>7.134426229508193E-3</v>
      </c>
      <c r="IS13" s="25">
        <f>'Equation 4 Type II FTE'!IS13-'Equation 4 Type I FTE'!IS13</f>
        <v>7.2335154826958098E-3</v>
      </c>
      <c r="IT13" s="25">
        <f>'Equation 4 Type II FTE'!IT13-'Equation 4 Type I FTE'!IT13</f>
        <v>8.5216757741347904E-3</v>
      </c>
      <c r="IU13" s="25">
        <f>'Equation 4 Type II FTE'!IU13-'Equation 4 Type I FTE'!IU13</f>
        <v>7.43169398907104E-3</v>
      </c>
      <c r="IV13" s="25">
        <f>'Equation 4 Type II FTE'!IV13-'Equation 4 Type I FTE'!IV13</f>
        <v>7.5307832422586516E-3</v>
      </c>
      <c r="IW13" s="25">
        <f>'Equation 4 Type II FTE'!IW13-'Equation 4 Type I FTE'!IW13</f>
        <v>6.8371584699453564E-3</v>
      </c>
      <c r="IX13" s="25">
        <f>'Equation 4 Type II FTE'!IX13-'Equation 4 Type I FTE'!IX13</f>
        <v>7.7289617486338801E-3</v>
      </c>
      <c r="IY13" s="25">
        <f>'Equation 4 Type II FTE'!IY13-'Equation 4 Type I FTE'!IY13</f>
        <v>7.1344262295081964E-3</v>
      </c>
      <c r="IZ13" s="25">
        <f>'Equation 4 Type II FTE'!IZ13-'Equation 4 Type I FTE'!IZ13</f>
        <v>9.3143897996357007E-3</v>
      </c>
      <c r="JA13" s="25">
        <f>'Equation 4 Type II FTE'!JA13-'Equation 4 Type I FTE'!JA13</f>
        <v>7.5307832422586533E-3</v>
      </c>
      <c r="JB13" s="25">
        <f>'Equation 4 Type II FTE'!JB13-'Equation 4 Type I FTE'!JB13</f>
        <v>1.1395264116575595E-2</v>
      </c>
      <c r="JC13" s="25">
        <f>'Equation 4 Type II FTE'!JC13-'Equation 4 Type I FTE'!JC13</f>
        <v>1.3971584699453551E-2</v>
      </c>
      <c r="JD13" s="25">
        <f>'Equation 4 Type II FTE'!JD13-'Equation 4 Type I FTE'!JD13</f>
        <v>1.3773406193078326E-2</v>
      </c>
      <c r="JE13" s="25">
        <f>'Equation 4 Type II FTE'!JE13-'Equation 4 Type I FTE'!JE13</f>
        <v>1.2980692167577409E-2</v>
      </c>
      <c r="JF13" s="25">
        <f>'Equation 4 Type II FTE'!JF13-'Equation 4 Type I FTE'!JF13</f>
        <v>1.2782513661202186E-2</v>
      </c>
      <c r="JG13" s="25">
        <f>'Equation 4 Type II FTE'!JG13-'Equation 4 Type I FTE'!JG13</f>
        <v>1.6052459016393437E-2</v>
      </c>
      <c r="JH13" s="25">
        <f>'Equation 4 Type II FTE'!JH13-'Equation 4 Type I FTE'!JH13</f>
        <v>1.3575227686703099E-2</v>
      </c>
      <c r="JI13" s="25">
        <f>'Equation 4 Type II FTE'!JI13-'Equation 4 Type I FTE'!JI13</f>
        <v>1.2187978142076502E-2</v>
      </c>
      <c r="JJ13" s="25">
        <f>'Equation 4 Type II FTE'!JJ13-'Equation 4 Type I FTE'!JJ13</f>
        <v>9.8098360655737727E-3</v>
      </c>
      <c r="JK13" s="25">
        <f>'Equation 4 Type II FTE'!JK13-'Equation 4 Type I FTE'!JK13</f>
        <v>1.535883424408015E-2</v>
      </c>
      <c r="JL13" s="25">
        <f>'Equation 4 Type II FTE'!JL13-'Equation 4 Type I FTE'!JL13</f>
        <v>9.3143897996357007E-3</v>
      </c>
      <c r="JM13" s="25">
        <f>'Equation 4 Type II FTE'!JM13-'Equation 4 Type I FTE'!JM13</f>
        <v>1.0404371584699453E-2</v>
      </c>
      <c r="JN13" s="25">
        <f>'Equation 4 Type II FTE'!JN13-'Equation 4 Type I FTE'!JN13</f>
        <v>1.0701639344262295E-2</v>
      </c>
      <c r="JO13" s="25">
        <f>'Equation 4 Type II FTE'!JO13-'Equation 4 Type I FTE'!JO13</f>
        <v>1.4367941712204008E-2</v>
      </c>
      <c r="JP13" s="25">
        <f>'Equation 4 Type II FTE'!JP13-'Equation 4 Type I FTE'!JP13</f>
        <v>1.4665209471766853E-2</v>
      </c>
      <c r="JQ13" s="25">
        <f>'Equation 4 Type II FTE'!JQ13-'Equation 4 Type I FTE'!JQ13</f>
        <v>1.8529690346083792E-2</v>
      </c>
      <c r="JR13" s="25">
        <f>'Equation 4 Type II FTE'!JR13-'Equation 4 Type I FTE'!JR13</f>
        <v>1.6349726775956284E-2</v>
      </c>
      <c r="JS13" s="25">
        <f>'Equation 4 Type II FTE'!JS13-'Equation 4 Type I FTE'!JS13</f>
        <v>1.2584335154826959E-2</v>
      </c>
      <c r="JT13" s="25">
        <f>'Equation 4 Type II FTE'!JT13-'Equation 4 Type I FTE'!JT13</f>
        <v>1.2386156648451732E-2</v>
      </c>
      <c r="JU13" s="25">
        <f>'Equation 4 Type II FTE'!JU13-'Equation 4 Type I FTE'!JU13</f>
        <v>1.1494353369763205E-2</v>
      </c>
      <c r="JV13" s="25">
        <f>'Equation 4 Type II FTE'!JV13-'Equation 4 Type I FTE'!JV13</f>
        <v>1.0008014571948998E-2</v>
      </c>
      <c r="JW13" s="25">
        <f>'Equation 4 Type II FTE'!JW13-'Equation 4 Type I FTE'!JW13</f>
        <v>9.2153005464480874E-3</v>
      </c>
      <c r="JX13" s="25">
        <f>'Equation 4 Type II FTE'!JX13-'Equation 4 Type I FTE'!JX13</f>
        <v>8.3234972677595637E-3</v>
      </c>
      <c r="JY13" s="25">
        <f>'Equation 4 Type II FTE'!JY13-'Equation 4 Type I FTE'!JY13</f>
        <v>1.2386156648451734E-2</v>
      </c>
      <c r="JZ13" s="25">
        <f>'Equation 4 Type II FTE'!JZ13-'Equation 4 Type I FTE'!JZ13</f>
        <v>1.0899817850637525E-2</v>
      </c>
      <c r="KA13" s="25">
        <f>'Equation 4 Type II FTE'!KA13-'Equation 4 Type I FTE'!KA13</f>
        <v>5.7471766848816034E-3</v>
      </c>
      <c r="KB13" s="25">
        <f>'Equation 4 Type II FTE'!KB13-'Equation 4 Type I FTE'!KB13</f>
        <v>1.9619672131147542E-2</v>
      </c>
      <c r="KC13" s="25">
        <f>'Equation 4 Type II FTE'!KC13-'Equation 4 Type I FTE'!KC13</f>
        <v>1.4268852459016393E-2</v>
      </c>
      <c r="KD13" s="25">
        <f>'Equation 4 Type II FTE'!KD13-'Equation 4 Type I FTE'!KD13</f>
        <v>9.0171220400728624E-3</v>
      </c>
      <c r="KE13" s="25">
        <f>'Equation 4 Type II FTE'!KE13-'Equation 4 Type I FTE'!KE13</f>
        <v>1.0008014571948998E-2</v>
      </c>
      <c r="KF13" s="25">
        <f>'Equation 4 Type II FTE'!KF13-'Equation 4 Type I FTE'!KF13</f>
        <v>1.060255009107468E-2</v>
      </c>
      <c r="KG13" s="25">
        <f>'Equation 4 Type II FTE'!KG13-'Equation 4 Type I FTE'!KG13</f>
        <v>1.1097996357012752E-2</v>
      </c>
      <c r="KH13" s="25">
        <f>'Equation 4 Type II FTE'!KH13-'Equation 4 Type I FTE'!KH13</f>
        <v>1.0008014571948998E-2</v>
      </c>
      <c r="KI13" s="25">
        <f>'Equation 4 Type II FTE'!KI13-'Equation 4 Type I FTE'!KI13</f>
        <v>1.2088888888888887E-2</v>
      </c>
      <c r="KJ13" s="25">
        <f>'Equation 4 Type II FTE'!KJ13-'Equation 4 Type I FTE'!KJ13</f>
        <v>1.3575227686703096E-2</v>
      </c>
      <c r="KK13" s="25">
        <f>'Equation 4 Type II FTE'!KK13-'Equation 4 Type I FTE'!KK13</f>
        <v>9.6116575591985443E-3</v>
      </c>
      <c r="KL13" s="25">
        <f>'Equation 4 Type II FTE'!KL13-'Equation 4 Type I FTE'!KL13</f>
        <v>1.7043351548269581E-2</v>
      </c>
      <c r="KM13" s="25">
        <f>'Equation 4 Type II FTE'!KM13-'Equation 4 Type I FTE'!KM13</f>
        <v>1.6845173041894354E-2</v>
      </c>
      <c r="KN13" s="25">
        <f>'Equation 4 Type II FTE'!KN13-'Equation 4 Type I FTE'!KN13</f>
        <v>1.1197085610200367E-2</v>
      </c>
      <c r="KO13" s="25">
        <f>'Equation 4 Type II FTE'!KO13-'Equation 4 Type I FTE'!KO13</f>
        <v>1.0206193078324226E-2</v>
      </c>
      <c r="KP13" s="25">
        <f>'Equation 4 Type II FTE'!KP13-'Equation 4 Type I FTE'!KP13</f>
        <v>1.1989799635701275E-2</v>
      </c>
      <c r="KQ13" s="25">
        <f>'Equation 4 Type II FTE'!KQ13-'Equation 4 Type I FTE'!KQ13</f>
        <v>1.565610200364299E-2</v>
      </c>
      <c r="KR13" s="25">
        <f>'Equation 4 Type II FTE'!KR13-'Equation 4 Type I FTE'!KR13</f>
        <v>6.8371584699453564E-3</v>
      </c>
      <c r="KS13" s="25">
        <f>'Equation 4 Type II FTE'!KS13-'Equation 4 Type I FTE'!KS13</f>
        <v>1.0998907103825135E-2</v>
      </c>
      <c r="KT13" s="25">
        <f>'Equation 4 Type II FTE'!KT13-'Equation 4 Type I FTE'!KT13</f>
        <v>1.1494353369763207E-2</v>
      </c>
      <c r="KU13" s="25">
        <f>'Equation 4 Type II FTE'!KU13-'Equation 4 Type I FTE'!KU13</f>
        <v>1.4566120218579236E-2</v>
      </c>
      <c r="KV13" s="25">
        <f>'Equation 4 Type II FTE'!KV13-'Equation 4 Type I FTE'!KV13</f>
        <v>8.0262295081967201E-3</v>
      </c>
      <c r="KW13" s="25">
        <f>'Equation 4 Type II FTE'!KW13-'Equation 4 Type I FTE'!KW13</f>
        <v>1.8628779599271401E-2</v>
      </c>
      <c r="KX13" s="25">
        <f>'Equation 4 Type II FTE'!KX13-'Equation 4 Type I FTE'!KX13</f>
        <v>1.8628779599271405E-2</v>
      </c>
      <c r="KY13" s="25">
        <f>'Equation 4 Type II FTE'!KY13-'Equation 4 Type I FTE'!KY13</f>
        <v>1.7340619307832421E-2</v>
      </c>
      <c r="KZ13" s="25">
        <f>'Equation 4 Type II FTE'!KZ13-'Equation 4 Type I FTE'!KZ13</f>
        <v>1.6151548269581054E-2</v>
      </c>
      <c r="LA13" s="25">
        <f>'Equation 4 Type II FTE'!LA13-'Equation 4 Type I FTE'!LA13</f>
        <v>1.8133333333333335E-2</v>
      </c>
      <c r="LB13" s="25">
        <f>'Equation 4 Type II FTE'!LB13-'Equation 4 Type I FTE'!LB13</f>
        <v>1.6845173041894354E-2</v>
      </c>
      <c r="LC13" s="25">
        <f>'Equation 4 Type II FTE'!LC13-'Equation 4 Type I FTE'!LC13</f>
        <v>1.7935154826958104E-2</v>
      </c>
      <c r="LD13" s="25">
        <f>'Equation 4 Type II FTE'!LD13-'Equation 4 Type I FTE'!LD13</f>
        <v>2.0313296903460839E-2</v>
      </c>
      <c r="LE13" s="25">
        <f>'Equation 4 Type II FTE'!LE13-'Equation 4 Type I FTE'!LE13</f>
        <v>1.5160655737704918E-2</v>
      </c>
      <c r="LF13" s="25">
        <f>'Equation 4 Type II FTE'!LF13-'Equation 4 Type I FTE'!LF13</f>
        <v>1.1593442622950818E-2</v>
      </c>
      <c r="LG13" s="25">
        <f>'Equation 4 Type II FTE'!LG13-'Equation 4 Type I FTE'!LG13</f>
        <v>1.8331511839708561E-2</v>
      </c>
      <c r="LH13" s="25">
        <f>'Equation 4 Type II FTE'!LH13-'Equation 4 Type I FTE'!LH13</f>
        <v>1.8133333333333335E-2</v>
      </c>
      <c r="LI13" s="25">
        <f>'Equation 4 Type II FTE'!LI13-'Equation 4 Type I FTE'!LI13</f>
        <v>1.9322404371584702E-2</v>
      </c>
      <c r="LJ13" s="25">
        <f>'Equation 4 Type II FTE'!LJ13-'Equation 4 Type I FTE'!LJ13</f>
        <v>1.3277959927140256E-2</v>
      </c>
      <c r="LK13" s="25">
        <f>'Equation 4 Type II FTE'!LK13-'Equation 4 Type I FTE'!LK13</f>
        <v>1.6547905282331514E-2</v>
      </c>
      <c r="LL13" s="25">
        <f>'Equation 4 Type II FTE'!LL13-'Equation 4 Type I FTE'!LL13</f>
        <v>2.0907832422586523E-2</v>
      </c>
      <c r="LM13" s="25">
        <f>'Equation 4 Type II FTE'!LM13-'Equation 4 Type I FTE'!LM13</f>
        <v>1.3971584699453549E-2</v>
      </c>
      <c r="LN13" s="25">
        <f>'Equation 4 Type II FTE'!LN13-'Equation 4 Type I FTE'!LN13</f>
        <v>1.8826958105646632E-2</v>
      </c>
      <c r="LO13" s="25">
        <f>'Equation 4 Type II FTE'!LO13-'Equation 4 Type I FTE'!LO13</f>
        <v>1.1791621129326049E-2</v>
      </c>
      <c r="LP13" s="25">
        <f>'Equation 4 Type II FTE'!LP13-'Equation 4 Type I FTE'!LP13</f>
        <v>1.7836065573770495E-2</v>
      </c>
      <c r="LQ13" s="25">
        <f>'Equation 4 Type II FTE'!LQ13-'Equation 4 Type I FTE'!LQ13</f>
        <v>1.2782513661202189E-2</v>
      </c>
      <c r="LR13" s="25">
        <f>'Equation 4 Type II FTE'!LR13-'Equation 4 Type I FTE'!LR13</f>
        <v>1.8529690346083788E-2</v>
      </c>
      <c r="LS13" s="25">
        <f>'Equation 4 Type II FTE'!LS13-'Equation 4 Type I FTE'!LS13</f>
        <v>1.4268852459016395E-2</v>
      </c>
      <c r="LT13" s="25">
        <f>'Equation 4 Type II FTE'!LT13-'Equation 4 Type I FTE'!LT13</f>
        <v>1.1097996357012752E-2</v>
      </c>
      <c r="LU13" s="25">
        <f>'Equation 4 Type II FTE'!LU13-'Equation 4 Type I FTE'!LU13</f>
        <v>1.7637887067395268E-2</v>
      </c>
      <c r="LV13" s="25">
        <f>'Equation 4 Type II FTE'!LV13-'Equation 4 Type I FTE'!LV13</f>
        <v>1.5160655737704913E-2</v>
      </c>
      <c r="LW13" s="25">
        <f>'Equation 4 Type II FTE'!LW13-'Equation 4 Type I FTE'!LW13</f>
        <v>1.6151548269581054E-2</v>
      </c>
      <c r="LX13" s="25">
        <f>'Equation 4 Type II FTE'!LX13-'Equation 4 Type I FTE'!LX13</f>
        <v>1.9421493624772315E-2</v>
      </c>
      <c r="LY13" s="25">
        <f>'Equation 4 Type II FTE'!LY13-'Equation 4 Type I FTE'!LY13</f>
        <v>1.7340619307832424E-2</v>
      </c>
      <c r="LZ13" s="25">
        <f>'Equation 4 Type II FTE'!LZ13-'Equation 4 Type I FTE'!LZ13</f>
        <v>1.4764298724954463E-2</v>
      </c>
      <c r="MA13" s="25">
        <f>'Equation 4 Type II FTE'!MA13-'Equation 4 Type I FTE'!MA13</f>
        <v>1.0404371584699455E-2</v>
      </c>
      <c r="MB13" s="25">
        <f>'Equation 4 Type II FTE'!MB13-'Equation 4 Type I FTE'!MB13</f>
        <v>1.545792349726776E-2</v>
      </c>
      <c r="MC13" s="25">
        <f>'Equation 4 Type II FTE'!MC13-'Equation 4 Type I FTE'!MC13</f>
        <v>2.0115118397085609E-2</v>
      </c>
      <c r="MD13" s="25">
        <f>'Equation 4 Type II FTE'!MD13-'Equation 4 Type I FTE'!MD13</f>
        <v>1.6448816029143897E-2</v>
      </c>
      <c r="ME13" s="25">
        <f>'Equation 4 Type II FTE'!ME13-'Equation 4 Type I FTE'!ME13</f>
        <v>1.5854280510018214E-2</v>
      </c>
      <c r="MF13" s="25">
        <f>'Equation 4 Type II FTE'!MF13-'Equation 4 Type I FTE'!MF13</f>
        <v>1.6845173041894351E-2</v>
      </c>
      <c r="MG13" s="25">
        <f>'Equation 4 Type II FTE'!MG13-'Equation 4 Type I FTE'!MG13</f>
        <v>1.6646994535519127E-2</v>
      </c>
      <c r="MH13" s="25">
        <f>'Equation 4 Type II FTE'!MH13-'Equation 4 Type I FTE'!MH13</f>
        <v>1.7241530054644807E-2</v>
      </c>
      <c r="MI13" s="25">
        <f>'Equation 4 Type II FTE'!MI13-'Equation 4 Type I FTE'!MI13</f>
        <v>1.57551912568306E-2</v>
      </c>
      <c r="MJ13" s="25">
        <f>'Equation 4 Type II FTE'!MJ13-'Equation 4 Type I FTE'!MJ13</f>
        <v>1.3872495446265939E-2</v>
      </c>
      <c r="MK13" s="25">
        <f>'Equation 4 Type II FTE'!MK13-'Equation 4 Type I FTE'!MK13</f>
        <v>1.5358834244080145E-2</v>
      </c>
      <c r="ML13" s="25">
        <f>'Equation 4 Type II FTE'!ML13-'Equation 4 Type I FTE'!ML13</f>
        <v>2.0313296903460839E-2</v>
      </c>
      <c r="MM13" s="25">
        <f>'Equation 4 Type II FTE'!MM13-'Equation 4 Type I FTE'!MM13</f>
        <v>1.4268852459016393E-2</v>
      </c>
      <c r="MN13" s="25">
        <f>'Equation 4 Type II FTE'!MN13-'Equation 4 Type I FTE'!MN13</f>
        <v>1.3674316939890711E-2</v>
      </c>
      <c r="MO13" s="25">
        <f>'Equation 4 Type II FTE'!MO13-'Equation 4 Type I FTE'!MO13</f>
        <v>1.1494353369763205E-2</v>
      </c>
      <c r="MP13" s="25">
        <f>'Equation 4 Type II FTE'!MP13-'Equation 4 Type I FTE'!MP13</f>
        <v>1.1593442622950822E-2</v>
      </c>
      <c r="MQ13" s="25">
        <f>'Equation 4 Type II FTE'!MQ13-'Equation 4 Type I FTE'!MQ13</f>
        <v>1.0800728597449908E-2</v>
      </c>
      <c r="MR13" s="25">
        <f>'Equation 4 Type II FTE'!MR13-'Equation 4 Type I FTE'!MR13</f>
        <v>1.3674316939890713E-2</v>
      </c>
      <c r="MS13" s="25">
        <f>'Equation 4 Type II FTE'!MS13-'Equation 4 Type I FTE'!MS13</f>
        <v>1.1989799635701272E-2</v>
      </c>
      <c r="MT13" s="25">
        <f>'Equation 4 Type II FTE'!MT13-'Equation 4 Type I FTE'!MT13</f>
        <v>1.4169763205828783E-2</v>
      </c>
      <c r="MU13" s="25">
        <f>'Equation 4 Type II FTE'!MU13-'Equation 4 Type I FTE'!MU13</f>
        <v>1.1296174863387978E-2</v>
      </c>
      <c r="MV13" s="25">
        <f>'Equation 4 Type II FTE'!MV13-'Equation 4 Type I FTE'!MV13</f>
        <v>1.6746083788706741E-2</v>
      </c>
      <c r="MW13" s="25">
        <f>'Equation 4 Type II FTE'!MW13-'Equation 4 Type I FTE'!MW13</f>
        <v>1.5854280510018214E-2</v>
      </c>
      <c r="MX13" s="25">
        <f>'Equation 4 Type II FTE'!MX13-'Equation 4 Type I FTE'!MX13</f>
        <v>1.7538797814207651E-2</v>
      </c>
      <c r="MY13" s="25">
        <f>'Equation 4 Type II FTE'!MY13-'Equation 4 Type I FTE'!MY13</f>
        <v>1.625063752276867E-2</v>
      </c>
      <c r="MZ13" s="25">
        <f>'Equation 4 Type II FTE'!MZ13-'Equation 4 Type I FTE'!MZ13</f>
        <v>1.1989799635701277E-2</v>
      </c>
      <c r="NA13" s="25">
        <f>'Equation 4 Type II FTE'!NA13-'Equation 4 Type I FTE'!NA13</f>
        <v>1.9916939890710385E-2</v>
      </c>
      <c r="NB13" s="25">
        <f>'Equation 4 Type II FTE'!NB13-'Equation 4 Type I FTE'!NB13</f>
        <v>1.4566120218579236E-2</v>
      </c>
      <c r="NC13" s="25">
        <f>'Equation 4 Type II FTE'!NC13-'Equation 4 Type I FTE'!NC13</f>
        <v>1.625063752276867E-2</v>
      </c>
      <c r="ND13" s="25">
        <f>'Equation 4 Type II FTE'!ND13-'Equation 4 Type I FTE'!ND13</f>
        <v>1.8133333333333335E-2</v>
      </c>
      <c r="NE13" s="25">
        <f>'Equation 4 Type II FTE'!NE13-'Equation 4 Type I FTE'!NE13</f>
        <v>1.1593442622950822E-2</v>
      </c>
      <c r="NF13" s="25">
        <f>'Equation 4 Type II FTE'!NF13-'Equation 4 Type I FTE'!NF13</f>
        <v>1.625063752276867E-2</v>
      </c>
      <c r="NG13" s="59">
        <f>'Equation 4 Type II FTE'!NG13-'Equation 4 Type I FTE'!NG13</f>
        <v>1.7439708561020034E-2</v>
      </c>
      <c r="NH13" s="25">
        <f>'Equation 4 Type II FTE'!NH13-'Equation 4 Type I FTE'!NH13</f>
        <v>1.8529690346083788E-2</v>
      </c>
      <c r="NI13" s="25">
        <f>'Equation 4 Type II FTE'!NI13-'Equation 4 Type I FTE'!NI13</f>
        <v>1.1593442622950822E-2</v>
      </c>
      <c r="NJ13" s="59">
        <f>'Equation 4 Type II FTE'!NJ13-'Equation 4 Type I FTE'!NJ13</f>
        <v>2.7744990892531879E-2</v>
      </c>
    </row>
    <row r="14" spans="1:374" x14ac:dyDescent="0.3">
      <c r="B14" s="23" t="s">
        <v>560</v>
      </c>
      <c r="C14" s="25">
        <f>'Equation 4 Type II FTE'!C14-'Equation 4 Type I FTE'!C14</f>
        <v>2.0357311012294016E-2</v>
      </c>
      <c r="D14" s="25">
        <f>'Equation 4 Type II FTE'!D14-'Equation 4 Type I FTE'!D14</f>
        <v>2.4041014909756749E-2</v>
      </c>
      <c r="E14" s="25">
        <f>'Equation 4 Type II FTE'!E14-'Equation 4 Type I FTE'!E14</f>
        <v>2.4525712791001835E-2</v>
      </c>
      <c r="F14" s="25">
        <f>'Equation 4 Type II FTE'!F14-'Equation 4 Type I FTE'!F14</f>
        <v>3.3250274653413563E-2</v>
      </c>
      <c r="G14" s="25">
        <f>'Equation 4 Type II FTE'!G14-'Equation 4 Type I FTE'!G14</f>
        <v>2.3750196181009667E-2</v>
      </c>
      <c r="H14" s="25">
        <f>'Equation 4 Type II FTE'!H14-'Equation 4 Type I FTE'!H14</f>
        <v>1.9581794402301858E-2</v>
      </c>
      <c r="I14" s="25">
        <f>'Equation 4 Type II FTE'!I14-'Equation 4 Type I FTE'!I14</f>
        <v>1.6188909233586186E-2</v>
      </c>
      <c r="J14" s="25">
        <f>'Equation 4 Type II FTE'!J14-'Equation 4 Type I FTE'!J14</f>
        <v>1.9290975673554797E-2</v>
      </c>
      <c r="K14" s="25">
        <f>'Equation 4 Type II FTE'!K14-'Equation 4 Type I FTE'!K14</f>
        <v>1.6576667538582265E-2</v>
      </c>
      <c r="L14" s="25">
        <f>'Equation 4 Type II FTE'!L14-'Equation 4 Type I FTE'!L14</f>
        <v>3.3928851687156689E-2</v>
      </c>
      <c r="M14" s="25">
        <f>'Equation 4 Type II FTE'!M14-'Equation 4 Type I FTE'!M14</f>
        <v>1.9872613131048916E-2</v>
      </c>
      <c r="N14" s="25">
        <f>'Equation 4 Type II FTE'!N14-'Equation 4 Type I FTE'!N14</f>
        <v>3.9357467957101752E-2</v>
      </c>
      <c r="O14" s="25">
        <f>'Equation 4 Type II FTE'!O14-'Equation 4 Type I FTE'!O14</f>
        <v>2.0163431859795973E-2</v>
      </c>
      <c r="P14" s="25">
        <f>'Equation 4 Type II FTE'!P14-'Equation 4 Type I FTE'!P14</f>
        <v>1.4831755166099914E-2</v>
      </c>
      <c r="Q14" s="25">
        <f>'Equation 4 Type II FTE'!Q14-'Equation 4 Type I FTE'!Q14</f>
        <v>0</v>
      </c>
      <c r="R14" s="25">
        <f>'Equation 4 Type II FTE'!R14-'Equation 4 Type I FTE'!R14</f>
        <v>1.4734815589850903E-2</v>
      </c>
      <c r="S14" s="25">
        <f>'Equation 4 Type II FTE'!S14-'Equation 4 Type I FTE'!S14</f>
        <v>1.7352184148574423E-2</v>
      </c>
      <c r="T14" s="25">
        <f>'Equation 4 Type II FTE'!T14-'Equation 4 Type I FTE'!T14</f>
        <v>1.7836882029819506E-2</v>
      </c>
      <c r="U14" s="25">
        <f>'Equation 4 Type II FTE'!U14-'Equation 4 Type I FTE'!U14</f>
        <v>2.2005283808527329E-2</v>
      </c>
      <c r="V14" s="25">
        <f>'Equation 4 Type II FTE'!V14-'Equation 4 Type I FTE'!V14</f>
        <v>2.4913471095997897E-2</v>
      </c>
      <c r="W14" s="25">
        <f>'Equation 4 Type II FTE'!W14-'Equation 4 Type I FTE'!W14</f>
        <v>1.4637876013601892E-2</v>
      </c>
      <c r="X14" s="25">
        <f>'Equation 4 Type II FTE'!X14-'Equation 4 Type I FTE'!X14</f>
        <v>1.4443996861103849E-2</v>
      </c>
      <c r="Y14" s="25">
        <f>'Equation 4 Type II FTE'!Y14-'Equation 4 Type I FTE'!Y14</f>
        <v>1.5607271776092078E-2</v>
      </c>
      <c r="Z14" s="25">
        <f>'Equation 4 Type II FTE'!Z14-'Equation 4 Type I FTE'!Z14</f>
        <v>3.6933978550876212E-2</v>
      </c>
      <c r="AA14" s="25">
        <f>'Equation 4 Type II FTE'!AA14-'Equation 4 Type I FTE'!AA14</f>
        <v>2.4816531519749496E-2</v>
      </c>
      <c r="AB14" s="25">
        <f>'Equation 4 Type II FTE'!AB14-'Equation 4 Type I FTE'!AB14</f>
        <v>3.4898247449647535E-2</v>
      </c>
      <c r="AC14" s="25">
        <f>'Equation 4 Type II FTE'!AC14-'Equation 4 Type I FTE'!AC14</f>
        <v>2.4137954486006308E-2</v>
      </c>
      <c r="AD14" s="25">
        <f>'Equation 4 Type II FTE'!AD14-'Equation 4 Type I FTE'!AD14</f>
        <v>1.7933821606068535E-2</v>
      </c>
      <c r="AE14" s="25">
        <f>'Equation 4 Type II FTE'!AE14-'Equation 4 Type I FTE'!AE14</f>
        <v>1.7739942453570502E-2</v>
      </c>
      <c r="AF14" s="25">
        <f>'Equation 4 Type II FTE'!AF14-'Equation 4 Type I FTE'!AF14</f>
        <v>1.9775673554799898E-2</v>
      </c>
      <c r="AG14" s="25">
        <f>'Equation 4 Type II FTE'!AG14-'Equation 4 Type I FTE'!AG14</f>
        <v>1.9097096521056761E-2</v>
      </c>
      <c r="AH14" s="25">
        <f>'Equation 4 Type II FTE'!AH14-'Equation 4 Type I FTE'!AH14</f>
        <v>2.2102223384776357E-2</v>
      </c>
      <c r="AI14" s="25">
        <f>'Equation 4 Type II FTE'!AI14-'Equation 4 Type I FTE'!AI14</f>
        <v>1.9387915249803819E-2</v>
      </c>
      <c r="AJ14" s="25">
        <f>'Equation 4 Type II FTE'!AJ14-'Equation 4 Type I FTE'!AJ14</f>
        <v>1.6770546691080308E-2</v>
      </c>
      <c r="AK14" s="25">
        <f>'Equation 4 Type II FTE'!AK14-'Equation 4 Type I FTE'!AK14</f>
        <v>2.1035888046037142E-2</v>
      </c>
      <c r="AL14" s="25">
        <f>'Equation 4 Type II FTE'!AL14-'Equation 4 Type I FTE'!AL14</f>
        <v>2.0842008893539113E-2</v>
      </c>
      <c r="AM14" s="25">
        <f>'Equation 4 Type II FTE'!AM14-'Equation 4 Type I FTE'!AM14</f>
        <v>2.297467957101753E-2</v>
      </c>
      <c r="AN14" s="25">
        <f>'Equation 4 Type II FTE'!AN14-'Equation 4 Type I FTE'!AN14</f>
        <v>1.4734815589850903E-2</v>
      </c>
      <c r="AO14" s="25">
        <f>'Equation 4 Type II FTE'!AO14-'Equation 4 Type I FTE'!AO14</f>
        <v>1.2989903217368559E-2</v>
      </c>
      <c r="AP14" s="25">
        <f>'Equation 4 Type II FTE'!AP14-'Equation 4 Type I FTE'!AP14</f>
        <v>2.2780800418519483E-2</v>
      </c>
      <c r="AQ14" s="25">
        <f>'Equation 4 Type II FTE'!AQ14-'Equation 4 Type I FTE'!AQ14</f>
        <v>1.6091969657337168E-2</v>
      </c>
      <c r="AR14" s="25">
        <f>'Equation 4 Type II FTE'!AR14-'Equation 4 Type I FTE'!AR14</f>
        <v>1.7933821606068531E-2</v>
      </c>
      <c r="AS14" s="25">
        <f>'Equation 4 Type II FTE'!AS14-'Equation 4 Type I FTE'!AS14</f>
        <v>1.686748626732933E-2</v>
      </c>
      <c r="AT14" s="25">
        <f>'Equation 4 Type II FTE'!AT14-'Equation 4 Type I FTE'!AT14</f>
        <v>1.5801150928590111E-2</v>
      </c>
      <c r="AU14" s="25">
        <f>'Equation 4 Type II FTE'!AU14-'Equation 4 Type I FTE'!AU14</f>
        <v>1.4540936437352867E-2</v>
      </c>
      <c r="AV14" s="25">
        <f>'Equation 4 Type II FTE'!AV14-'Equation 4 Type I FTE'!AV14</f>
        <v>1.7739942453570495E-2</v>
      </c>
      <c r="AW14" s="25">
        <f>'Equation 4 Type II FTE'!AW14-'Equation 4 Type I FTE'!AW14</f>
        <v>1.5607271776092075E-2</v>
      </c>
      <c r="AX14" s="25">
        <f>'Equation 4 Type II FTE'!AX14-'Equation 4 Type I FTE'!AX14</f>
        <v>1.5704211352341096E-2</v>
      </c>
      <c r="AY14" s="25">
        <f>'Equation 4 Type II FTE'!AY14-'Equation 4 Type I FTE'!AY14</f>
        <v>1.2699084488621502E-2</v>
      </c>
      <c r="AZ14" s="25">
        <f>'Equation 4 Type II FTE'!AZ14-'Equation 4 Type I FTE'!AZ14</f>
        <v>1.3862359403609734E-2</v>
      </c>
      <c r="BA14" s="25">
        <f>'Equation 4 Type II FTE'!BA14-'Equation 4 Type I FTE'!BA14</f>
        <v>1.4540936437352865E-2</v>
      </c>
      <c r="BB14" s="25">
        <f>'Equation 4 Type II FTE'!BB14-'Equation 4 Type I FTE'!BB14</f>
        <v>1.9097096521056761E-2</v>
      </c>
      <c r="BC14" s="25">
        <f>'Equation 4 Type II FTE'!BC14-'Equation 4 Type I FTE'!BC14</f>
        <v>2.0454250588543034E-2</v>
      </c>
      <c r="BD14" s="25">
        <f>'Equation 4 Type II FTE'!BD14-'Equation 4 Type I FTE'!BD14</f>
        <v>1.4637876013601888E-2</v>
      </c>
      <c r="BE14" s="25">
        <f>'Equation 4 Type II FTE'!BE14-'Equation 4 Type I FTE'!BE14</f>
        <v>1.8612398639811668E-2</v>
      </c>
      <c r="BF14" s="25">
        <f>'Equation 4 Type II FTE'!BF14-'Equation 4 Type I FTE'!BF14</f>
        <v>1.832157991106461E-2</v>
      </c>
      <c r="BG14" s="25">
        <f>'Equation 4 Type II FTE'!BG14-'Equation 4 Type I FTE'!BG14</f>
        <v>2.2780800418519494E-2</v>
      </c>
      <c r="BH14" s="25">
        <f>'Equation 4 Type II FTE'!BH14-'Equation 4 Type I FTE'!BH14</f>
        <v>1.9969552707297937E-2</v>
      </c>
      <c r="BI14" s="25">
        <f>'Equation 4 Type II FTE'!BI14-'Equation 4 Type I FTE'!BI14</f>
        <v>2.2780800418519483E-2</v>
      </c>
      <c r="BJ14" s="25">
        <f>'Equation 4 Type II FTE'!BJ14-'Equation 4 Type I FTE'!BJ14</f>
        <v>1.9969552707297937E-2</v>
      </c>
      <c r="BK14" s="25">
        <f>'Equation 4 Type II FTE'!BK14-'Equation 4 Type I FTE'!BK14</f>
        <v>1.7836882029819513E-2</v>
      </c>
      <c r="BL14" s="25">
        <f>'Equation 4 Type II FTE'!BL14-'Equation 4 Type I FTE'!BL14</f>
        <v>1.5219513471095998E-2</v>
      </c>
      <c r="BM14" s="25">
        <f>'Equation 4 Type II FTE'!BM14-'Equation 4 Type I FTE'!BM14</f>
        <v>1.8030761182317549E-2</v>
      </c>
      <c r="BN14" s="25">
        <f>'Equation 4 Type II FTE'!BN14-'Equation 4 Type I FTE'!BN14</f>
        <v>2.0260371436044994E-2</v>
      </c>
      <c r="BO14" s="25">
        <f>'Equation 4 Type II FTE'!BO14-'Equation 4 Type I FTE'!BO14</f>
        <v>2.908187287470573E-2</v>
      </c>
      <c r="BP14" s="25">
        <f>'Equation 4 Type II FTE'!BP14-'Equation 4 Type I FTE'!BP14</f>
        <v>1.5995030081088147E-2</v>
      </c>
      <c r="BQ14" s="25">
        <f>'Equation 4 Type II FTE'!BQ14-'Equation 4 Type I FTE'!BQ14</f>
        <v>1.9775673554799894E-2</v>
      </c>
      <c r="BR14" s="25">
        <f>'Equation 4 Type II FTE'!BR14-'Equation 4 Type I FTE'!BR14</f>
        <v>1.5801150928590114E-2</v>
      </c>
      <c r="BS14" s="25">
        <f>'Equation 4 Type II FTE'!BS14-'Equation 4 Type I FTE'!BS14</f>
        <v>1.8612398639811664E-2</v>
      </c>
      <c r="BT14" s="25">
        <f>'Equation 4 Type II FTE'!BT14-'Equation 4 Type I FTE'!BT14</f>
        <v>2.064812974104107E-2</v>
      </c>
      <c r="BU14" s="25">
        <f>'Equation 4 Type II FTE'!BU14-'Equation 4 Type I FTE'!BU14</f>
        <v>1.8418519487313628E-2</v>
      </c>
      <c r="BV14" s="25">
        <f>'Equation 4 Type II FTE'!BV14-'Equation 4 Type I FTE'!BV14</f>
        <v>1.8612398639811664E-2</v>
      </c>
      <c r="BW14" s="25">
        <f>'Equation 4 Type II FTE'!BW14-'Equation 4 Type I FTE'!BW14</f>
        <v>2.0745069317290091E-2</v>
      </c>
      <c r="BX14" s="25">
        <f>'Equation 4 Type II FTE'!BX14-'Equation 4 Type I FTE'!BX14</f>
        <v>1.5413392623594036E-2</v>
      </c>
      <c r="BY14" s="25">
        <f>'Equation 4 Type II FTE'!BY14-'Equation 4 Type I FTE'!BY14</f>
        <v>1.492869474234894E-2</v>
      </c>
      <c r="BZ14" s="25">
        <f>'Equation 4 Type II FTE'!BZ14-'Equation 4 Type I FTE'!BZ14</f>
        <v>1.4734815589850903E-2</v>
      </c>
      <c r="CA14" s="25">
        <f>'Equation 4 Type II FTE'!CA14-'Equation 4 Type I FTE'!CA14</f>
        <v>2.1423646351033221E-2</v>
      </c>
      <c r="CB14" s="25">
        <f>'Equation 4 Type II FTE'!CB14-'Equation 4 Type I FTE'!CB14</f>
        <v>2.0454250588543027E-2</v>
      </c>
      <c r="CC14" s="25">
        <f>'Equation 4 Type II FTE'!CC14-'Equation 4 Type I FTE'!CC14</f>
        <v>1.9290975673554801E-2</v>
      </c>
      <c r="CD14" s="25">
        <f>'Equation 4 Type II FTE'!CD14-'Equation 4 Type I FTE'!CD14</f>
        <v>3.1796181009678265E-2</v>
      </c>
      <c r="CE14" s="25">
        <f>'Equation 4 Type II FTE'!CE14-'Equation 4 Type I FTE'!CE14</f>
        <v>2.3556317028511638E-2</v>
      </c>
      <c r="CF14" s="25">
        <f>'Equation 4 Type II FTE'!CF14-'Equation 4 Type I FTE'!CF14</f>
        <v>1.9387915249803822E-2</v>
      </c>
      <c r="CG14" s="25">
        <f>'Equation 4 Type II FTE'!CG14-'Equation 4 Type I FTE'!CG14</f>
        <v>1.8127700758566571E-2</v>
      </c>
      <c r="CH14" s="25">
        <f>'Equation 4 Type II FTE'!CH14-'Equation 4 Type I FTE'!CH14</f>
        <v>1.502563431859796E-2</v>
      </c>
      <c r="CI14" s="25">
        <f>'Equation 4 Type II FTE'!CI14-'Equation 4 Type I FTE'!CI14</f>
        <v>1.8806277792309707E-2</v>
      </c>
      <c r="CJ14" s="25">
        <f>'Equation 4 Type II FTE'!CJ14-'Equation 4 Type I FTE'!CJ14</f>
        <v>2.7336960502223381E-2</v>
      </c>
      <c r="CK14" s="25">
        <f>'Equation 4 Type II FTE'!CK14-'Equation 4 Type I FTE'!CK14</f>
        <v>3.2571697619670416E-2</v>
      </c>
      <c r="CL14" s="25">
        <f>'Equation 4 Type II FTE'!CL14-'Equation 4 Type I FTE'!CL14</f>
        <v>2.1714465079780278E-2</v>
      </c>
      <c r="CM14" s="25">
        <f>'Equation 4 Type II FTE'!CM14-'Equation 4 Type I FTE'!CM14</f>
        <v>2.2780800418519483E-2</v>
      </c>
      <c r="CN14" s="25">
        <f>'Equation 4 Type II FTE'!CN14-'Equation 4 Type I FTE'!CN14</f>
        <v>1.6382788386084229E-2</v>
      </c>
      <c r="CO14" s="25">
        <f>'Equation 4 Type II FTE'!CO14-'Equation 4 Type I FTE'!CO14</f>
        <v>1.7933821606068535E-2</v>
      </c>
      <c r="CP14" s="25">
        <f>'Equation 4 Type II FTE'!CP14-'Equation 4 Type I FTE'!CP14</f>
        <v>1.7836882029819513E-2</v>
      </c>
      <c r="CQ14" s="25">
        <f>'Equation 4 Type II FTE'!CQ14-'Equation 4 Type I FTE'!CQ14</f>
        <v>1.599503008108815E-2</v>
      </c>
      <c r="CR14" s="25">
        <f>'Equation 4 Type II FTE'!CR14-'Equation 4 Type I FTE'!CR14</f>
        <v>1.5704211352341093E-2</v>
      </c>
      <c r="CS14" s="25">
        <f>'Equation 4 Type II FTE'!CS14-'Equation 4 Type I FTE'!CS14</f>
        <v>1.5801150928590114E-2</v>
      </c>
      <c r="CT14" s="25">
        <f>'Equation 4 Type II FTE'!CT14-'Equation 4 Type I FTE'!CT14</f>
        <v>1.5413392623594036E-2</v>
      </c>
      <c r="CU14" s="25">
        <f>'Equation 4 Type II FTE'!CU14-'Equation 4 Type I FTE'!CU14</f>
        <v>1.4637876013601886E-2</v>
      </c>
      <c r="CV14" s="25">
        <f>'Equation 4 Type II FTE'!CV14-'Equation 4 Type I FTE'!CV14</f>
        <v>2.1520585927282239E-2</v>
      </c>
      <c r="CW14" s="25">
        <f>'Equation 4 Type II FTE'!CW14-'Equation 4 Type I FTE'!CW14</f>
        <v>2.1811404656029296E-2</v>
      </c>
      <c r="CX14" s="25">
        <f>'Equation 4 Type II FTE'!CX14-'Equation 4 Type I FTE'!CX14</f>
        <v>1.7061365419827362E-2</v>
      </c>
      <c r="CY14" s="25">
        <f>'Equation 4 Type II FTE'!CY14-'Equation 4 Type I FTE'!CY14</f>
        <v>2.1132827622286167E-2</v>
      </c>
      <c r="CZ14" s="25">
        <f>'Equation 4 Type II FTE'!CZ14-'Equation 4 Type I FTE'!CZ14</f>
        <v>3.4122730839654725E-2</v>
      </c>
      <c r="DA14" s="25">
        <f>'Equation 4 Type II FTE'!DA14-'Equation 4 Type I FTE'!DA14</f>
        <v>3.1990060162176301E-2</v>
      </c>
      <c r="DB14" s="25">
        <f>'Equation 4 Type II FTE'!DB14-'Equation 4 Type I FTE'!DB14</f>
        <v>2.0745069317290088E-2</v>
      </c>
      <c r="DC14" s="25">
        <f>'Equation 4 Type II FTE'!DC14-'Equation 4 Type I FTE'!DC14</f>
        <v>2.5495108553492025E-2</v>
      </c>
      <c r="DD14" s="25">
        <f>'Equation 4 Type II FTE'!DD14-'Equation 4 Type I FTE'!DD14</f>
        <v>1.9097096521056761E-2</v>
      </c>
      <c r="DE14" s="25">
        <f>'Equation 4 Type II FTE'!DE14-'Equation 4 Type I FTE'!DE14</f>
        <v>3.3831912110907671E-2</v>
      </c>
      <c r="DF14" s="25">
        <f>'Equation 4 Type II FTE'!DF14-'Equation 4 Type I FTE'!DF14</f>
        <v>2.4331833638503796E-2</v>
      </c>
      <c r="DG14" s="25">
        <f>'Equation 4 Type II FTE'!DG14-'Equation 4 Type I FTE'!DG14</f>
        <v>2.2974679571017526E-2</v>
      </c>
      <c r="DH14" s="25">
        <f>'Equation 4 Type II FTE'!DH14-'Equation 4 Type I FTE'!DH14</f>
        <v>3.2377818467172387E-2</v>
      </c>
      <c r="DI14" s="25">
        <f>'Equation 4 Type II FTE'!DI14-'Equation 4 Type I FTE'!DI14</f>
        <v>1.5704211352341093E-2</v>
      </c>
      <c r="DJ14" s="25">
        <f>'Equation 4 Type II FTE'!DJ14-'Equation 4 Type I FTE'!DJ14</f>
        <v>2.2489981689772429E-2</v>
      </c>
      <c r="DK14" s="25">
        <f>'Equation 4 Type II FTE'!DK14-'Equation 4 Type I FTE'!DK14</f>
        <v>3.5576824483390015E-2</v>
      </c>
      <c r="DL14" s="25">
        <f>'Equation 4 Type II FTE'!DL14-'Equation 4 Type I FTE'!DL14</f>
        <v>3.7806434737117443E-2</v>
      </c>
      <c r="DM14" s="25">
        <f>'Equation 4 Type II FTE'!DM14-'Equation 4 Type I FTE'!DM14</f>
        <v>1.2020507454878367E-2</v>
      </c>
      <c r="DN14" s="25">
        <f>'Equation 4 Type II FTE'!DN14-'Equation 4 Type I FTE'!DN14</f>
        <v>2.7336960502223381E-2</v>
      </c>
      <c r="DO14" s="25">
        <f>'Equation 4 Type II FTE'!DO14-'Equation 4 Type I FTE'!DO14</f>
        <v>1.832157991106461E-2</v>
      </c>
      <c r="DP14" s="25">
        <f>'Equation 4 Type II FTE'!DP14-'Equation 4 Type I FTE'!DP14</f>
        <v>2.1520585927282242E-2</v>
      </c>
      <c r="DQ14" s="25">
        <f>'Equation 4 Type II FTE'!DQ14-'Equation 4 Type I FTE'!DQ14</f>
        <v>1.9290975673554801E-2</v>
      </c>
      <c r="DR14" s="25">
        <f>'Equation 4 Type II FTE'!DR14-'Equation 4 Type I FTE'!DR14</f>
        <v>2.9372691603452784E-2</v>
      </c>
      <c r="DS14" s="25">
        <f>'Equation 4 Type II FTE'!DS14-'Equation 4 Type I FTE'!DS14</f>
        <v>2.0842008893539106E-2</v>
      </c>
      <c r="DT14" s="25">
        <f>'Equation 4 Type II FTE'!DT14-'Equation 4 Type I FTE'!DT14</f>
        <v>2.3750196181009677E-2</v>
      </c>
      <c r="DU14" s="25">
        <f>'Equation 4 Type II FTE'!DU14-'Equation 4 Type I FTE'!DU14</f>
        <v>1.9194036097305779E-2</v>
      </c>
      <c r="DV14" s="25">
        <f>'Equation 4 Type II FTE'!DV14-'Equation 4 Type I FTE'!DV14</f>
        <v>1.8030761182317549E-2</v>
      </c>
      <c r="DW14" s="25">
        <f>'Equation 4 Type II FTE'!DW14-'Equation 4 Type I FTE'!DW14</f>
        <v>1.4443996861103845E-2</v>
      </c>
      <c r="DX14" s="25">
        <f>'Equation 4 Type II FTE'!DX14-'Equation 4 Type I FTE'!DX14</f>
        <v>1.9387915249803819E-2</v>
      </c>
      <c r="DY14" s="25">
        <f>'Equation 4 Type II FTE'!DY14-'Equation 4 Type I FTE'!DY14</f>
        <v>1.6964425843578341E-2</v>
      </c>
      <c r="DZ14" s="25">
        <f>'Equation 4 Type II FTE'!DZ14-'Equation 4 Type I FTE'!DZ14</f>
        <v>1.8709338216060689E-2</v>
      </c>
      <c r="EA14" s="25">
        <f>'Equation 4 Type II FTE'!EA14-'Equation 4 Type I FTE'!EA14</f>
        <v>2.4913471095997904E-2</v>
      </c>
      <c r="EB14" s="25">
        <f>'Equation 4 Type II FTE'!EB14-'Equation 4 Type I FTE'!EB14</f>
        <v>1.3377661522364637E-2</v>
      </c>
      <c r="EC14" s="25">
        <f>'Equation 4 Type II FTE'!EC14-'Equation 4 Type I FTE'!EC14</f>
        <v>1.735218414857442E-2</v>
      </c>
      <c r="ED14" s="25">
        <f>'Equation 4 Type II FTE'!ED14-'Equation 4 Type I FTE'!ED14</f>
        <v>1.4443996861103847E-2</v>
      </c>
      <c r="EE14" s="25">
        <f>'Equation 4 Type II FTE'!EE14-'Equation 4 Type I FTE'!EE14</f>
        <v>1.6770546691080301E-2</v>
      </c>
      <c r="EF14" s="25">
        <f>'Equation 4 Type II FTE'!EF14-'Equation 4 Type I FTE'!EF14</f>
        <v>1.5122573894846982E-2</v>
      </c>
      <c r="EG14" s="25">
        <f>'Equation 4 Type II FTE'!EG14-'Equation 4 Type I FTE'!EG14</f>
        <v>2.1229767198535178E-2</v>
      </c>
      <c r="EH14" s="25">
        <f>'Equation 4 Type II FTE'!EH14-'Equation 4 Type I FTE'!EH14</f>
        <v>1.2989903217368561E-2</v>
      </c>
      <c r="EI14" s="25">
        <f>'Equation 4 Type II FTE'!EI14-'Equation 4 Type I FTE'!EI14</f>
        <v>1.3280721946115617E-2</v>
      </c>
      <c r="EJ14" s="25">
        <f>'Equation 4 Type II FTE'!EJ14-'Equation 4 Type I FTE'!EJ14</f>
        <v>1.3765419827360712E-2</v>
      </c>
      <c r="EK14" s="25">
        <f>'Equation 4 Type II FTE'!EK14-'Equation 4 Type I FTE'!EK14</f>
        <v>2.0357311012294009E-2</v>
      </c>
      <c r="EL14" s="25">
        <f>'Equation 4 Type II FTE'!EL14-'Equation 4 Type I FTE'!EL14</f>
        <v>1.7158304996076384E-2</v>
      </c>
      <c r="EM14" s="25">
        <f>'Equation 4 Type II FTE'!EM14-'Equation 4 Type I FTE'!EM14</f>
        <v>1.6673607114831287E-2</v>
      </c>
      <c r="EN14" s="25">
        <f>'Equation 4 Type II FTE'!EN14-'Equation 4 Type I FTE'!EN14</f>
        <v>1.5607271776092078E-2</v>
      </c>
      <c r="EO14" s="25">
        <f>'Equation 4 Type II FTE'!EO14-'Equation 4 Type I FTE'!EO14</f>
        <v>1.7255244572325398E-2</v>
      </c>
      <c r="EP14" s="25">
        <f>'Equation 4 Type II FTE'!EP14-'Equation 4 Type I FTE'!EP14</f>
        <v>1.7933821606068531E-2</v>
      </c>
      <c r="EQ14" s="25">
        <f>'Equation 4 Type II FTE'!EQ14-'Equation 4 Type I FTE'!EQ14</f>
        <v>1.7352184148574416E-2</v>
      </c>
      <c r="ER14" s="25">
        <f>'Equation 4 Type II FTE'!ER14-'Equation 4 Type I FTE'!ER14</f>
        <v>1.6673607114831283E-2</v>
      </c>
      <c r="ES14" s="25">
        <f>'Equation 4 Type II FTE'!ES14-'Equation 4 Type I FTE'!ES14</f>
        <v>1.5413392623594039E-2</v>
      </c>
      <c r="ET14" s="25">
        <f>'Equation 4 Type II FTE'!ET14-'Equation 4 Type I FTE'!ET14</f>
        <v>1.6673607114831283E-2</v>
      </c>
      <c r="EU14" s="25">
        <f>'Equation 4 Type II FTE'!EU14-'Equation 4 Type I FTE'!EU14</f>
        <v>1.7449123724823434E-2</v>
      </c>
      <c r="EV14" s="25">
        <f>'Equation 4 Type II FTE'!EV14-'Equation 4 Type I FTE'!EV14</f>
        <v>1.6285848809835211E-2</v>
      </c>
      <c r="EW14" s="25">
        <f>'Equation 4 Type II FTE'!EW14-'Equation 4 Type I FTE'!EW14</f>
        <v>1.4443996861103847E-2</v>
      </c>
      <c r="EX14" s="25">
        <f>'Equation 4 Type II FTE'!EX14-'Equation 4 Type I FTE'!EX14</f>
        <v>1.9872613131048916E-2</v>
      </c>
      <c r="EY14" s="25">
        <f>'Equation 4 Type II FTE'!EY14-'Equation 4 Type I FTE'!EY14</f>
        <v>3.4122730839654725E-2</v>
      </c>
      <c r="EZ14" s="25">
        <f>'Equation 4 Type II FTE'!EZ14-'Equation 4 Type I FTE'!EZ14</f>
        <v>2.6173685587235155E-2</v>
      </c>
      <c r="FA14" s="25">
        <f>'Equation 4 Type II FTE'!FA14-'Equation 4 Type I FTE'!FA14</f>
        <v>1.6188909233586186E-2</v>
      </c>
      <c r="FB14" s="25">
        <f>'Equation 4 Type II FTE'!FB14-'Equation 4 Type I FTE'!FB14</f>
        <v>2.7821658383468478E-2</v>
      </c>
      <c r="FC14" s="25">
        <f>'Equation 4 Type II FTE'!FC14-'Equation 4 Type I FTE'!FC14</f>
        <v>2.0066492283546952E-2</v>
      </c>
      <c r="FD14" s="25">
        <f>'Equation 4 Type II FTE'!FD14-'Equation 4 Type I FTE'!FD14</f>
        <v>1.5607271776092075E-2</v>
      </c>
      <c r="FE14" s="25">
        <f>'Equation 4 Type II FTE'!FE14-'Equation 4 Type I FTE'!FE14</f>
        <v>1.492869474234894E-2</v>
      </c>
      <c r="FF14" s="25">
        <f>'Equation 4 Type II FTE'!FF14-'Equation 4 Type I FTE'!FF14</f>
        <v>1.4250117708605807E-2</v>
      </c>
      <c r="FG14" s="25">
        <f>'Equation 4 Type II FTE'!FG14-'Equation 4 Type I FTE'!FG14</f>
        <v>2.7530839654721428E-2</v>
      </c>
      <c r="FH14" s="25">
        <f>'Equation 4 Type II FTE'!FH14-'Equation 4 Type I FTE'!FH14</f>
        <v>1.7546063301072459E-2</v>
      </c>
      <c r="FI14" s="25">
        <f>'Equation 4 Type II FTE'!FI14-'Equation 4 Type I FTE'!FI14</f>
        <v>2.2974679571017526E-2</v>
      </c>
      <c r="FJ14" s="25">
        <f>'Equation 4 Type II FTE'!FJ14-'Equation 4 Type I FTE'!FJ14</f>
        <v>2.0648129741041066E-2</v>
      </c>
      <c r="FK14" s="25">
        <f>'Equation 4 Type II FTE'!FK14-'Equation 4 Type I FTE'!FK14</f>
        <v>1.783688202981952E-2</v>
      </c>
      <c r="FL14" s="25">
        <f>'Equation 4 Type II FTE'!FL14-'Equation 4 Type I FTE'!FL14</f>
        <v>2.2780800418519487E-2</v>
      </c>
      <c r="FM14" s="25">
        <f>'Equation 4 Type II FTE'!FM14-'Equation 4 Type I FTE'!FM14</f>
        <v>1.900015694480775E-2</v>
      </c>
      <c r="FN14" s="25">
        <f>'Equation 4 Type II FTE'!FN14-'Equation 4 Type I FTE'!FN14</f>
        <v>1.967873397855088E-2</v>
      </c>
      <c r="FO14" s="25">
        <f>'Equation 4 Type II FTE'!FO14-'Equation 4 Type I FTE'!FO14</f>
        <v>2.1326706774784199E-2</v>
      </c>
      <c r="FP14" s="25">
        <f>'Equation 4 Type II FTE'!FP14-'Equation 4 Type I FTE'!FP14</f>
        <v>1.851545906356265E-2</v>
      </c>
      <c r="FQ14" s="25">
        <f>'Equation 4 Type II FTE'!FQ14-'Equation 4 Type I FTE'!FQ14</f>
        <v>1.8709338216060689E-2</v>
      </c>
      <c r="FR14" s="25">
        <f>'Equation 4 Type II FTE'!FR14-'Equation 4 Type I FTE'!FR14</f>
        <v>1.9000156944807743E-2</v>
      </c>
      <c r="FS14" s="25">
        <f>'Equation 4 Type II FTE'!FS14-'Equation 4 Type I FTE'!FS14</f>
        <v>3.3056395500915513E-2</v>
      </c>
      <c r="FT14" s="25">
        <f>'Equation 4 Type II FTE'!FT14-'Equation 4 Type I FTE'!FT14</f>
        <v>1.5704211352341096E-2</v>
      </c>
      <c r="FU14" s="25">
        <f>'Equation 4 Type II FTE'!FU14-'Equation 4 Type I FTE'!FU14</f>
        <v>2.0163431859795966E-2</v>
      </c>
      <c r="FV14" s="25">
        <f>'Equation 4 Type II FTE'!FV14-'Equation 4 Type I FTE'!FV14</f>
        <v>2.4428773214752821E-2</v>
      </c>
      <c r="FW14" s="25">
        <f>'Equation 4 Type II FTE'!FW14-'Equation 4 Type I FTE'!FW14</f>
        <v>1.7449123724823434E-2</v>
      </c>
      <c r="FX14" s="25">
        <f>'Equation 4 Type II FTE'!FX14-'Equation 4 Type I FTE'!FX14</f>
        <v>2.4719591943499868E-2</v>
      </c>
      <c r="FY14" s="25">
        <f>'Equation 4 Type II FTE'!FY14-'Equation 4 Type I FTE'!FY14</f>
        <v>2.0842008893539099E-2</v>
      </c>
      <c r="FZ14" s="25">
        <f>'Equation 4 Type II FTE'!FZ14-'Equation 4 Type I FTE'!FZ14</f>
        <v>1.492869474234894E-2</v>
      </c>
      <c r="GA14" s="25">
        <f>'Equation 4 Type II FTE'!GA14-'Equation 4 Type I FTE'!GA14</f>
        <v>1.5025634318597962E-2</v>
      </c>
      <c r="GB14" s="25">
        <f>'Equation 4 Type II FTE'!GB14-'Equation 4 Type I FTE'!GB14</f>
        <v>1.3377661522364637E-2</v>
      </c>
      <c r="GC14" s="25">
        <f>'Equation 4 Type II FTE'!GC14-'Equation 4 Type I FTE'!GC14</f>
        <v>1.3377661522364633E-2</v>
      </c>
      <c r="GD14" s="25">
        <f>'Equation 4 Type II FTE'!GD14-'Equation 4 Type I FTE'!GD14</f>
        <v>1.6576667538582265E-2</v>
      </c>
      <c r="GE14" s="25">
        <f>'Equation 4 Type II FTE'!GE14-'Equation 4 Type I FTE'!GE14</f>
        <v>1.3086842793617577E-2</v>
      </c>
      <c r="GF14" s="25">
        <f>'Equation 4 Type II FTE'!GF14-'Equation 4 Type I FTE'!GF14</f>
        <v>1.6091969657337172E-2</v>
      </c>
      <c r="GG14" s="25">
        <f>'Equation 4 Type II FTE'!GG14-'Equation 4 Type I FTE'!GG14</f>
        <v>1.8806277792309707E-2</v>
      </c>
      <c r="GH14" s="25">
        <f>'Equation 4 Type II FTE'!GH14-'Equation 4 Type I FTE'!GH14</f>
        <v>1.7836882029819506E-2</v>
      </c>
      <c r="GI14" s="25">
        <f>'Equation 4 Type II FTE'!GI14-'Equation 4 Type I FTE'!GI14</f>
        <v>1.9581794402301858E-2</v>
      </c>
      <c r="GJ14" s="25">
        <f>'Equation 4 Type II FTE'!GJ14-'Equation 4 Type I FTE'!GJ14</f>
        <v>2.6949202197227309E-2</v>
      </c>
      <c r="GK14" s="25">
        <f>'Equation 4 Type II FTE'!GK14-'Equation 4 Type I FTE'!GK14</f>
        <v>2.1714465079780278E-2</v>
      </c>
      <c r="GL14" s="25">
        <f>'Equation 4 Type II FTE'!GL14-'Equation 4 Type I FTE'!GL14</f>
        <v>2.3847135757258695E-2</v>
      </c>
      <c r="GM14" s="25">
        <f>'Equation 4 Type II FTE'!GM14-'Equation 4 Type I FTE'!GM14</f>
        <v>2.113282762228617E-2</v>
      </c>
      <c r="GN14" s="25">
        <f>'Equation 4 Type II FTE'!GN14-'Equation 4 Type I FTE'!GN14</f>
        <v>1.5413392623594034E-2</v>
      </c>
      <c r="GO14" s="25">
        <f>'Equation 4 Type II FTE'!GO14-'Equation 4 Type I FTE'!GO14</f>
        <v>1.4734815589850903E-2</v>
      </c>
      <c r="GP14" s="25">
        <f>'Equation 4 Type II FTE'!GP14-'Equation 4 Type I FTE'!GP14</f>
        <v>1.4540936437352863E-2</v>
      </c>
      <c r="GQ14" s="25">
        <f>'Equation 4 Type II FTE'!GQ14-'Equation 4 Type I FTE'!GQ14</f>
        <v>2.3168558723515566E-2</v>
      </c>
      <c r="GR14" s="25">
        <f>'Equation 4 Type II FTE'!GR14-'Equation 4 Type I FTE'!GR14</f>
        <v>1.8224640334815589E-2</v>
      </c>
      <c r="GS14" s="25">
        <f>'Equation 4 Type II FTE'!GS14-'Equation 4 Type I FTE'!GS14</f>
        <v>1.832157991106461E-2</v>
      </c>
      <c r="GT14" s="25">
        <f>'Equation 4 Type II FTE'!GT14-'Equation 4 Type I FTE'!GT14</f>
        <v>1.5607271776092075E-2</v>
      </c>
      <c r="GU14" s="25">
        <f>'Equation 4 Type II FTE'!GU14-'Equation 4 Type I FTE'!GU14</f>
        <v>1.7061365419827362E-2</v>
      </c>
      <c r="GV14" s="25">
        <f>'Equation 4 Type II FTE'!GV14-'Equation 4 Type I FTE'!GV14</f>
        <v>1.9097096521056761E-2</v>
      </c>
      <c r="GW14" s="25">
        <f>'Equation 4 Type II FTE'!GW14-'Equation 4 Type I FTE'!GW14</f>
        <v>1.8224640334815596E-2</v>
      </c>
      <c r="GX14" s="25">
        <f>'Equation 4 Type II FTE'!GX14-'Equation 4 Type I FTE'!GX14</f>
        <v>1.7352184148574423E-2</v>
      </c>
      <c r="GY14" s="25">
        <f>'Equation 4 Type II FTE'!GY14-'Equation 4 Type I FTE'!GY14</f>
        <v>1.5025634318597958E-2</v>
      </c>
      <c r="GZ14" s="25">
        <f>'Equation 4 Type II FTE'!GZ14-'Equation 4 Type I FTE'!GZ14</f>
        <v>1.9581794402301865E-2</v>
      </c>
      <c r="HA14" s="25">
        <f>'Equation 4 Type II FTE'!HA14-'Equation 4 Type I FTE'!HA14</f>
        <v>1.4540936437352865E-2</v>
      </c>
      <c r="HB14" s="25">
        <f>'Equation 4 Type II FTE'!HB14-'Equation 4 Type I FTE'!HB14</f>
        <v>1.2117447031127385E-2</v>
      </c>
      <c r="HC14" s="25">
        <f>'Equation 4 Type II FTE'!HC14-'Equation 4 Type I FTE'!HC14</f>
        <v>1.4153178132356791E-2</v>
      </c>
      <c r="HD14" s="25">
        <f>'Equation 4 Type II FTE'!HD14-'Equation 4 Type I FTE'!HD14</f>
        <v>1.6091969657337172E-2</v>
      </c>
      <c r="HE14" s="25">
        <f>'Equation 4 Type II FTE'!HE14-'Equation 4 Type I FTE'!HE14</f>
        <v>2.064812974104107E-2</v>
      </c>
      <c r="HF14" s="25">
        <f>'Equation 4 Type II FTE'!HF14-'Equation 4 Type I FTE'!HF14</f>
        <v>1.4637876013601885E-2</v>
      </c>
      <c r="HG14" s="25">
        <f>'Equation 4 Type II FTE'!HG14-'Equation 4 Type I FTE'!HG14</f>
        <v>1.9290975673554801E-2</v>
      </c>
      <c r="HH14" s="25">
        <f>'Equation 4 Type II FTE'!HH14-'Equation 4 Type I FTE'!HH14</f>
        <v>2.3653256604760656E-2</v>
      </c>
      <c r="HI14" s="25">
        <f>'Equation 4 Type II FTE'!HI14-'Equation 4 Type I FTE'!HI14</f>
        <v>3.4122730839654718E-2</v>
      </c>
      <c r="HJ14" s="25">
        <f>'Equation 4 Type II FTE'!HJ14-'Equation 4 Type I FTE'!HJ14</f>
        <v>2.0842008893539106E-2</v>
      </c>
      <c r="HK14" s="25">
        <f>'Equation 4 Type II FTE'!HK14-'Equation 4 Type I FTE'!HK14</f>
        <v>0</v>
      </c>
      <c r="HL14" s="25">
        <f>'Equation 4 Type II FTE'!HL14-'Equation 4 Type I FTE'!HL14</f>
        <v>1.5413392623594032E-2</v>
      </c>
      <c r="HM14" s="25">
        <f>'Equation 4 Type II FTE'!HM14-'Equation 4 Type I FTE'!HM14</f>
        <v>1.6770546691080308E-2</v>
      </c>
      <c r="HN14" s="25">
        <f>'Equation 4 Type II FTE'!HN14-'Equation 4 Type I FTE'!HN14</f>
        <v>1.5219513471095996E-2</v>
      </c>
      <c r="HO14" s="25">
        <f>'Equation 4 Type II FTE'!HO14-'Equation 4 Type I FTE'!HO14</f>
        <v>1.5704211352341093E-2</v>
      </c>
      <c r="HP14" s="25">
        <f>'Equation 4 Type II FTE'!HP14-'Equation 4 Type I FTE'!HP14</f>
        <v>1.6188909233586193E-2</v>
      </c>
      <c r="HQ14" s="25">
        <f>'Equation 4 Type II FTE'!HQ14-'Equation 4 Type I FTE'!HQ14</f>
        <v>1.5219513471096E-2</v>
      </c>
      <c r="HR14" s="25">
        <f>'Equation 4 Type II FTE'!HR14-'Equation 4 Type I FTE'!HR14</f>
        <v>1.7061365419827362E-2</v>
      </c>
      <c r="HS14" s="25">
        <f>'Equation 4 Type II FTE'!HS14-'Equation 4 Type I FTE'!HS14</f>
        <v>2.2877739994768508E-2</v>
      </c>
      <c r="HT14" s="25">
        <f>'Equation 4 Type II FTE'!HT14-'Equation 4 Type I FTE'!HT14</f>
        <v>2.8306356264713575E-2</v>
      </c>
      <c r="HU14" s="25">
        <f>'Equation 4 Type II FTE'!HU14-'Equation 4 Type I FTE'!HU14</f>
        <v>1.2408265759874457E-2</v>
      </c>
      <c r="HV14" s="25">
        <f>'Equation 4 Type II FTE'!HV14-'Equation 4 Type I FTE'!HV14</f>
        <v>1.8127700758566574E-2</v>
      </c>
      <c r="HW14" s="25">
        <f>'Equation 4 Type II FTE'!HW14-'Equation 4 Type I FTE'!HW14</f>
        <v>1.8030761182317549E-2</v>
      </c>
      <c r="HX14" s="25">
        <f>'Equation 4 Type II FTE'!HX14-'Equation 4 Type I FTE'!HX14</f>
        <v>1.4831755166099924E-2</v>
      </c>
      <c r="HY14" s="25">
        <f>'Equation 4 Type II FTE'!HY14-'Equation 4 Type I FTE'!HY14</f>
        <v>1.3086842793617576E-2</v>
      </c>
      <c r="HZ14" s="25">
        <f>'Equation 4 Type II FTE'!HZ14-'Equation 4 Type I FTE'!HZ14</f>
        <v>2.3847135757258699E-2</v>
      </c>
      <c r="IA14" s="25">
        <f>'Equation 4 Type II FTE'!IA14-'Equation 4 Type I FTE'!IA14</f>
        <v>1.5316453047345018E-2</v>
      </c>
      <c r="IB14" s="25">
        <f>'Equation 4 Type II FTE'!IB14-'Equation 4 Type I FTE'!IB14</f>
        <v>1.5413392623594036E-2</v>
      </c>
      <c r="IC14" s="25">
        <f>'Equation 4 Type II FTE'!IC14-'Equation 4 Type I FTE'!IC14</f>
        <v>1.4928694742348942E-2</v>
      </c>
      <c r="ID14" s="25">
        <f>'Equation 4 Type II FTE'!ID14-'Equation 4 Type I FTE'!ID14</f>
        <v>1.4540936437352867E-2</v>
      </c>
      <c r="IE14" s="25">
        <f>'Equation 4 Type II FTE'!IE14-'Equation 4 Type I FTE'!IE14</f>
        <v>1.5025634318597964E-2</v>
      </c>
      <c r="IF14" s="25">
        <f>'Equation 4 Type II FTE'!IF14-'Equation 4 Type I FTE'!IF14</f>
        <v>1.8030761182317556E-2</v>
      </c>
      <c r="IG14" s="25">
        <f>'Equation 4 Type II FTE'!IG14-'Equation 4 Type I FTE'!IG14</f>
        <v>1.7352184148574416E-2</v>
      </c>
      <c r="IH14" s="25">
        <f>'Equation 4 Type II FTE'!IH14-'Equation 4 Type I FTE'!IH14</f>
        <v>1.7255244572325398E-2</v>
      </c>
      <c r="II14" s="25">
        <f>'Equation 4 Type II FTE'!II14-'Equation 4 Type I FTE'!II14</f>
        <v>1.26990844886215E-2</v>
      </c>
      <c r="IJ14" s="25">
        <f>'Equation 4 Type II FTE'!IJ14-'Equation 4 Type I FTE'!IJ14</f>
        <v>1.599503008108815E-2</v>
      </c>
      <c r="IK14" s="25">
        <f>'Equation 4 Type II FTE'!IK14-'Equation 4 Type I FTE'!IK14</f>
        <v>1.4153178132356788E-2</v>
      </c>
      <c r="IL14" s="25">
        <f>'Equation 4 Type II FTE'!IL14-'Equation 4 Type I FTE'!IL14</f>
        <v>1.3959298979858746E-2</v>
      </c>
      <c r="IM14" s="25">
        <f>'Equation 4 Type II FTE'!IM14-'Equation 4 Type I FTE'!IM14</f>
        <v>1.5219513471096003E-2</v>
      </c>
      <c r="IN14" s="25">
        <f>'Equation 4 Type II FTE'!IN14-'Equation 4 Type I FTE'!IN14</f>
        <v>1.4831755166099922E-2</v>
      </c>
      <c r="IO14" s="25">
        <f>'Equation 4 Type II FTE'!IO14-'Equation 4 Type I FTE'!IO14</f>
        <v>1.5316453047345016E-2</v>
      </c>
      <c r="IP14" s="25">
        <f>'Equation 4 Type II FTE'!IP14-'Equation 4 Type I FTE'!IP14</f>
        <v>1.5801150928590118E-2</v>
      </c>
      <c r="IQ14" s="25">
        <f>'Equation 4 Type II FTE'!IQ14-'Equation 4 Type I FTE'!IQ14</f>
        <v>1.5219513471096E-2</v>
      </c>
      <c r="IR14" s="25">
        <f>'Equation 4 Type II FTE'!IR14-'Equation 4 Type I FTE'!IR14</f>
        <v>1.4637876013601885E-2</v>
      </c>
      <c r="IS14" s="25">
        <f>'Equation 4 Type II FTE'!IS14-'Equation 4 Type I FTE'!IS14</f>
        <v>1.512257389484698E-2</v>
      </c>
      <c r="IT14" s="25">
        <f>'Equation 4 Type II FTE'!IT14-'Equation 4 Type I FTE'!IT14</f>
        <v>1.7643002877321477E-2</v>
      </c>
      <c r="IU14" s="25">
        <f>'Equation 4 Type II FTE'!IU14-'Equation 4 Type I FTE'!IU14</f>
        <v>1.5510332199843057E-2</v>
      </c>
      <c r="IV14" s="25">
        <f>'Equation 4 Type II FTE'!IV14-'Equation 4 Type I FTE'!IV14</f>
        <v>1.5607271776092075E-2</v>
      </c>
      <c r="IW14" s="25">
        <f>'Equation 4 Type II FTE'!IW14-'Equation 4 Type I FTE'!IW14</f>
        <v>1.4153178132356788E-2</v>
      </c>
      <c r="IX14" s="25">
        <f>'Equation 4 Type II FTE'!IX14-'Equation 4 Type I FTE'!IX14</f>
        <v>1.5995030081088157E-2</v>
      </c>
      <c r="IY14" s="25">
        <f>'Equation 4 Type II FTE'!IY14-'Equation 4 Type I FTE'!IY14</f>
        <v>1.492869474234894E-2</v>
      </c>
      <c r="IZ14" s="25">
        <f>'Equation 4 Type II FTE'!IZ14-'Equation 4 Type I FTE'!IZ14</f>
        <v>1.948485482605284E-2</v>
      </c>
      <c r="JA14" s="25">
        <f>'Equation 4 Type II FTE'!JA14-'Equation 4 Type I FTE'!JA14</f>
        <v>1.5704211352341096E-2</v>
      </c>
      <c r="JB14" s="25">
        <f>'Equation 4 Type II FTE'!JB14-'Equation 4 Type I FTE'!JB14</f>
        <v>2.3750196181009681E-2</v>
      </c>
      <c r="JC14" s="25">
        <f>'Equation 4 Type II FTE'!JC14-'Equation 4 Type I FTE'!JC14</f>
        <v>2.8887993722207687E-2</v>
      </c>
      <c r="JD14" s="25">
        <f>'Equation 4 Type II FTE'!JD14-'Equation 4 Type I FTE'!JD14</f>
        <v>2.8597174993460636E-2</v>
      </c>
      <c r="JE14" s="25">
        <f>'Equation 4 Type II FTE'!JE14-'Equation 4 Type I FTE'!JE14</f>
        <v>2.6949202197227313E-2</v>
      </c>
      <c r="JF14" s="25">
        <f>'Equation 4 Type II FTE'!JF14-'Equation 4 Type I FTE'!JF14</f>
        <v>2.6561443892231234E-2</v>
      </c>
      <c r="JG14" s="25">
        <f>'Equation 4 Type II FTE'!JG14-'Equation 4 Type I FTE'!JG14</f>
        <v>3.3250274653413549E-2</v>
      </c>
      <c r="JH14" s="25">
        <f>'Equation 4 Type II FTE'!JH14-'Equation 4 Type I FTE'!JH14</f>
        <v>2.8112477112215525E-2</v>
      </c>
      <c r="JI14" s="25">
        <f>'Equation 4 Type II FTE'!JI14-'Equation 4 Type I FTE'!JI14</f>
        <v>2.5301229400993989E-2</v>
      </c>
      <c r="JJ14" s="25">
        <f>'Equation 4 Type II FTE'!JJ14-'Equation 4 Type I FTE'!JJ14</f>
        <v>2.0454250588543027E-2</v>
      </c>
      <c r="JK14" s="25">
        <f>'Equation 4 Type II FTE'!JK14-'Equation 4 Type I FTE'!JK14</f>
        <v>3.1796181009678258E-2</v>
      </c>
      <c r="JL14" s="25">
        <f>'Equation 4 Type II FTE'!JL14-'Equation 4 Type I FTE'!JL14</f>
        <v>1.948485482605284E-2</v>
      </c>
      <c r="JM14" s="25">
        <f>'Equation 4 Type II FTE'!JM14-'Equation 4 Type I FTE'!JM14</f>
        <v>2.1520585927282218E-2</v>
      </c>
      <c r="JN14" s="25">
        <f>'Equation 4 Type II FTE'!JN14-'Equation 4 Type I FTE'!JN14</f>
        <v>2.2199162961025379E-2</v>
      </c>
      <c r="JO14" s="25">
        <f>'Equation 4 Type II FTE'!JO14-'Equation 4 Type I FTE'!JO14</f>
        <v>2.9857389484697888E-2</v>
      </c>
      <c r="JP14" s="25">
        <f>'Equation 4 Type II FTE'!JP14-'Equation 4 Type I FTE'!JP14</f>
        <v>3.0439026942192002E-2</v>
      </c>
      <c r="JQ14" s="25">
        <f>'Equation 4 Type II FTE'!JQ14-'Equation 4 Type I FTE'!JQ14</f>
        <v>3.8485011770860583E-2</v>
      </c>
      <c r="JR14" s="25">
        <f>'Equation 4 Type II FTE'!JR14-'Equation 4 Type I FTE'!JR14</f>
        <v>3.40257912634057E-2</v>
      </c>
      <c r="JS14" s="25">
        <f>'Equation 4 Type II FTE'!JS14-'Equation 4 Type I FTE'!JS14</f>
        <v>2.5979806434737122E-2</v>
      </c>
      <c r="JT14" s="25">
        <f>'Equation 4 Type II FTE'!JT14-'Equation 4 Type I FTE'!JT14</f>
        <v>2.5785927282239079E-2</v>
      </c>
      <c r="JU14" s="25">
        <f>'Equation 4 Type II FTE'!JU14-'Equation 4 Type I FTE'!JU14</f>
        <v>2.3847135757258695E-2</v>
      </c>
      <c r="JV14" s="25">
        <f>'Equation 4 Type II FTE'!JV14-'Equation 4 Type I FTE'!JV14</f>
        <v>2.0745069317290084E-2</v>
      </c>
      <c r="JW14" s="25">
        <f>'Equation 4 Type II FTE'!JW14-'Equation 4 Type I FTE'!JW14</f>
        <v>1.9194036097305779E-2</v>
      </c>
      <c r="JX14" s="25">
        <f>'Equation 4 Type II FTE'!JX14-'Equation 4 Type I FTE'!JX14</f>
        <v>1.715830499607638E-2</v>
      </c>
      <c r="JY14" s="25">
        <f>'Equation 4 Type II FTE'!JY14-'Equation 4 Type I FTE'!JY14</f>
        <v>2.5688987705990058E-2</v>
      </c>
      <c r="JZ14" s="25">
        <f>'Equation 4 Type II FTE'!JZ14-'Equation 4 Type I FTE'!JZ14</f>
        <v>2.2586921266021451E-2</v>
      </c>
      <c r="KA14" s="25">
        <f>'Equation 4 Type II FTE'!KA14-'Equation 4 Type I FTE'!KA14</f>
        <v>1.2020507454878367E-2</v>
      </c>
      <c r="KB14" s="25">
        <f>'Equation 4 Type II FTE'!KB14-'Equation 4 Type I FTE'!KB14</f>
        <v>4.0520742872089982E-2</v>
      </c>
      <c r="KC14" s="25">
        <f>'Equation 4 Type II FTE'!KC14-'Equation 4 Type I FTE'!KC14</f>
        <v>2.9566570755950827E-2</v>
      </c>
      <c r="KD14" s="25">
        <f>'Equation 4 Type II FTE'!KD14-'Equation 4 Type I FTE'!KD14</f>
        <v>1.8515459063562653E-2</v>
      </c>
      <c r="KE14" s="25">
        <f>'Equation 4 Type II FTE'!KE14-'Equation 4 Type I FTE'!KE14</f>
        <v>2.0745069317290095E-2</v>
      </c>
      <c r="KF14" s="25">
        <f>'Equation 4 Type II FTE'!KF14-'Equation 4 Type I FTE'!KF14</f>
        <v>2.2005283808527336E-2</v>
      </c>
      <c r="KG14" s="25">
        <f>'Equation 4 Type II FTE'!KG14-'Equation 4 Type I FTE'!KG14</f>
        <v>2.2877739994768505E-2</v>
      </c>
      <c r="KH14" s="25">
        <f>'Equation 4 Type II FTE'!KH14-'Equation 4 Type I FTE'!KH14</f>
        <v>2.0842008893539099E-2</v>
      </c>
      <c r="KI14" s="25">
        <f>'Equation 4 Type II FTE'!KI14-'Equation 4 Type I FTE'!KI14</f>
        <v>2.5107350248495947E-2</v>
      </c>
      <c r="KJ14" s="25">
        <f>'Equation 4 Type II FTE'!KJ14-'Equation 4 Type I FTE'!KJ14</f>
        <v>2.8209416688464561E-2</v>
      </c>
      <c r="KK14" s="25">
        <f>'Equation 4 Type II FTE'!KK14-'Equation 4 Type I FTE'!KK14</f>
        <v>1.9775673554799894E-2</v>
      </c>
      <c r="KL14" s="25">
        <f>'Equation 4 Type II FTE'!KL14-'Equation 4 Type I FTE'!KL14</f>
        <v>3.5382945330891979E-2</v>
      </c>
      <c r="KM14" s="25">
        <f>'Equation 4 Type II FTE'!KM14-'Equation 4 Type I FTE'!KM14</f>
        <v>3.4898247449646883E-2</v>
      </c>
      <c r="KN14" s="25">
        <f>'Equation 4 Type II FTE'!KN14-'Equation 4 Type I FTE'!KN14</f>
        <v>2.3071619147266544E-2</v>
      </c>
      <c r="KO14" s="25">
        <f>'Equation 4 Type II FTE'!KO14-'Equation 4 Type I FTE'!KO14</f>
        <v>2.1229767198535185E-2</v>
      </c>
      <c r="KP14" s="25">
        <f>'Equation 4 Type II FTE'!KP14-'Equation 4 Type I FTE'!KP14</f>
        <v>2.4816531519748893E-2</v>
      </c>
      <c r="KQ14" s="25">
        <f>'Equation 4 Type II FTE'!KQ14-'Equation 4 Type I FTE'!KQ14</f>
        <v>3.237781846717238E-2</v>
      </c>
      <c r="KR14" s="25">
        <f>'Equation 4 Type II FTE'!KR14-'Equation 4 Type I FTE'!KR14</f>
        <v>1.4153178132356808E-2</v>
      </c>
      <c r="KS14" s="25">
        <f>'Equation 4 Type II FTE'!KS14-'Equation 4 Type I FTE'!KS14</f>
        <v>2.2780800418519487E-2</v>
      </c>
      <c r="KT14" s="25">
        <f>'Equation 4 Type II FTE'!KT14-'Equation 4 Type I FTE'!KT14</f>
        <v>2.3750196181009684E-2</v>
      </c>
      <c r="KU14" s="25">
        <f>'Equation 4 Type II FTE'!KU14-'Equation 4 Type I FTE'!KU14</f>
        <v>3.024514778969396E-2</v>
      </c>
      <c r="KV14" s="25">
        <f>'Equation 4 Type II FTE'!KV14-'Equation 4 Type I FTE'!KV14</f>
        <v>1.667360711483129E-2</v>
      </c>
      <c r="KW14" s="25">
        <f>'Equation 4 Type II FTE'!KW14-'Equation 4 Type I FTE'!KW14</f>
        <v>3.8775830499607637E-2</v>
      </c>
      <c r="KX14" s="25">
        <f>'Equation 4 Type II FTE'!KX14-'Equation 4 Type I FTE'!KX14</f>
        <v>3.8678890923358619E-2</v>
      </c>
      <c r="KY14" s="25">
        <f>'Equation 4 Type II FTE'!KY14-'Equation 4 Type I FTE'!KY14</f>
        <v>3.6061522364635105E-2</v>
      </c>
      <c r="KZ14" s="25">
        <f>'Equation 4 Type II FTE'!KZ14-'Equation 4 Type I FTE'!KZ14</f>
        <v>3.354109338216061E-2</v>
      </c>
      <c r="LA14" s="25">
        <f>'Equation 4 Type II FTE'!LA14-'Equation 4 Type I FTE'!LA14</f>
        <v>3.7515616008370389E-2</v>
      </c>
      <c r="LB14" s="25">
        <f>'Equation 4 Type II FTE'!LB14-'Equation 4 Type I FTE'!LB14</f>
        <v>3.4995187025895894E-2</v>
      </c>
      <c r="LC14" s="25">
        <f>'Equation 4 Type II FTE'!LC14-'Equation 4 Type I FTE'!LC14</f>
        <v>3.712785770337431E-2</v>
      </c>
      <c r="LD14" s="25">
        <f>'Equation 4 Type II FTE'!LD14-'Equation 4 Type I FTE'!LD14</f>
        <v>4.226565524457232E-2</v>
      </c>
      <c r="LE14" s="25">
        <f>'Equation 4 Type II FTE'!LE14-'Equation 4 Type I FTE'!LE14</f>
        <v>3.1505362280931211E-2</v>
      </c>
      <c r="LF14" s="25">
        <f>'Equation 4 Type II FTE'!LF14-'Equation 4 Type I FTE'!LF14</f>
        <v>2.4041014909756738E-2</v>
      </c>
      <c r="LG14" s="25">
        <f>'Equation 4 Type II FTE'!LG14-'Equation 4 Type I FTE'!LG14</f>
        <v>3.7903374313366461E-2</v>
      </c>
      <c r="LH14" s="25">
        <f>'Equation 4 Type II FTE'!LH14-'Equation 4 Type I FTE'!LH14</f>
        <v>3.7515616008370396E-2</v>
      </c>
      <c r="LI14" s="25">
        <f>'Equation 4 Type II FTE'!LI14-'Equation 4 Type I FTE'!LI14</f>
        <v>4.0036044990844885E-2</v>
      </c>
      <c r="LJ14" s="25">
        <f>'Equation 4 Type II FTE'!LJ14-'Equation 4 Type I FTE'!LJ14</f>
        <v>2.7336960502223388E-2</v>
      </c>
      <c r="LK14" s="25">
        <f>'Equation 4 Type II FTE'!LK14-'Equation 4 Type I FTE'!LK14</f>
        <v>3.4316609992152761E-2</v>
      </c>
      <c r="LL14" s="25">
        <f>'Equation 4 Type II FTE'!LL14-'Equation 4 Type I FTE'!LL14</f>
        <v>4.3525869735809575E-2</v>
      </c>
      <c r="LM14" s="25">
        <f>'Equation 4 Type II FTE'!LM14-'Equation 4 Type I FTE'!LM14</f>
        <v>2.8887993722207697E-2</v>
      </c>
      <c r="LN14" s="25">
        <f>'Equation 4 Type II FTE'!LN14-'Equation 4 Type I FTE'!LN14</f>
        <v>3.9066649228354691E-2</v>
      </c>
      <c r="LO14" s="25">
        <f>'Equation 4 Type II FTE'!LO14-'Equation 4 Type I FTE'!LO14</f>
        <v>2.4525712791001832E-2</v>
      </c>
      <c r="LP14" s="25">
        <f>'Equation 4 Type II FTE'!LP14-'Equation 4 Type I FTE'!LP14</f>
        <v>3.7030918127125299E-2</v>
      </c>
      <c r="LQ14" s="25">
        <f>'Equation 4 Type II FTE'!LQ14-'Equation 4 Type I FTE'!LQ14</f>
        <v>2.6561443892231234E-2</v>
      </c>
      <c r="LR14" s="25">
        <f>'Equation 4 Type II FTE'!LR14-'Equation 4 Type I FTE'!LR14</f>
        <v>3.8388072194611565E-2</v>
      </c>
      <c r="LS14" s="25">
        <f>'Equation 4 Type II FTE'!LS14-'Equation 4 Type I FTE'!LS14</f>
        <v>2.9663510332199848E-2</v>
      </c>
      <c r="LT14" s="25">
        <f>'Equation 4 Type II FTE'!LT14-'Equation 4 Type I FTE'!LT14</f>
        <v>2.297467957101753E-2</v>
      </c>
      <c r="LU14" s="25">
        <f>'Equation 4 Type II FTE'!LU14-'Equation 4 Type I FTE'!LU14</f>
        <v>3.6740099398378238E-2</v>
      </c>
      <c r="LV14" s="25">
        <f>'Equation 4 Type II FTE'!LV14-'Equation 4 Type I FTE'!LV14</f>
        <v>3.1311483128433168E-2</v>
      </c>
      <c r="LW14" s="25">
        <f>'Equation 4 Type II FTE'!LW14-'Equation 4 Type I FTE'!LW14</f>
        <v>3.3444153805911592E-2</v>
      </c>
      <c r="LX14" s="25">
        <f>'Equation 4 Type II FTE'!LX14-'Equation 4 Type I FTE'!LX14</f>
        <v>4.0132984567093903E-2</v>
      </c>
      <c r="LY14" s="25">
        <f>'Equation 4 Type II FTE'!LY14-'Equation 4 Type I FTE'!LY14</f>
        <v>3.6061522364635112E-2</v>
      </c>
      <c r="LZ14" s="25">
        <f>'Equation 4 Type II FTE'!LZ14-'Equation 4 Type I FTE'!LZ14</f>
        <v>3.0632906094690038E-2</v>
      </c>
      <c r="MA14" s="25">
        <f>'Equation 4 Type II FTE'!MA14-'Equation 4 Type I FTE'!MA14</f>
        <v>2.1617525503531257E-2</v>
      </c>
      <c r="MB14" s="25">
        <f>'Equation 4 Type II FTE'!MB14-'Equation 4 Type I FTE'!MB14</f>
        <v>3.2086999738425312E-2</v>
      </c>
      <c r="MC14" s="25">
        <f>'Equation 4 Type II FTE'!MC14-'Equation 4 Type I FTE'!MC14</f>
        <v>4.1780957363327237E-2</v>
      </c>
      <c r="MD14" s="25">
        <f>'Equation 4 Type II FTE'!MD14-'Equation 4 Type I FTE'!MD14</f>
        <v>3.4122730839654725E-2</v>
      </c>
      <c r="ME14" s="25">
        <f>'Equation 4 Type II FTE'!ME14-'Equation 4 Type I FTE'!ME14</f>
        <v>3.2959455924666495E-2</v>
      </c>
      <c r="MF14" s="25">
        <f>'Equation 4 Type II FTE'!MF14-'Equation 4 Type I FTE'!MF14</f>
        <v>3.4801307873397858E-2</v>
      </c>
      <c r="MG14" s="25">
        <f>'Equation 4 Type II FTE'!MG14-'Equation 4 Type I FTE'!MG14</f>
        <v>3.4413549568401779E-2</v>
      </c>
      <c r="MH14" s="25">
        <f>'Equation 4 Type II FTE'!MH14-'Equation 4 Type I FTE'!MH14</f>
        <v>3.5770703635888045E-2</v>
      </c>
      <c r="MI14" s="25">
        <f>'Equation 4 Type II FTE'!MI14-'Equation 4 Type I FTE'!MI14</f>
        <v>3.2668637195919448E-2</v>
      </c>
      <c r="MJ14" s="25">
        <f>'Equation 4 Type II FTE'!MJ14-'Equation 4 Type I FTE'!MJ14</f>
        <v>2.8791054145958672E-2</v>
      </c>
      <c r="MK14" s="25">
        <f>'Equation 4 Type II FTE'!MK14-'Equation 4 Type I FTE'!MK14</f>
        <v>3.1893120585927283E-2</v>
      </c>
      <c r="ML14" s="25">
        <f>'Equation 4 Type II FTE'!ML14-'Equation 4 Type I FTE'!ML14</f>
        <v>4.2168715668323309E-2</v>
      </c>
      <c r="MM14" s="25">
        <f>'Equation 4 Type II FTE'!MM14-'Equation 4 Type I FTE'!MM14</f>
        <v>2.9469631179701809E-2</v>
      </c>
      <c r="MN14" s="25">
        <f>'Equation 4 Type II FTE'!MN14-'Equation 4 Type I FTE'!MN14</f>
        <v>2.8403295840962593E-2</v>
      </c>
      <c r="MO14" s="25">
        <f>'Equation 4 Type II FTE'!MO14-'Equation 4 Type I FTE'!MO14</f>
        <v>2.3750196181009674E-2</v>
      </c>
      <c r="MP14" s="25">
        <f>'Equation 4 Type II FTE'!MP14-'Equation 4 Type I FTE'!MP14</f>
        <v>2.4041014909756742E-2</v>
      </c>
      <c r="MQ14" s="25">
        <f>'Equation 4 Type II FTE'!MQ14-'Equation 4 Type I FTE'!MQ14</f>
        <v>2.2296102537274397E-2</v>
      </c>
      <c r="MR14" s="25">
        <f>'Equation 4 Type II FTE'!MR14-'Equation 4 Type I FTE'!MR14</f>
        <v>2.8403295840962586E-2</v>
      </c>
      <c r="MS14" s="25">
        <f>'Equation 4 Type II FTE'!MS14-'Equation 4 Type I FTE'!MS14</f>
        <v>2.5010410672246925E-2</v>
      </c>
      <c r="MT14" s="25">
        <f>'Equation 4 Type II FTE'!MT14-'Equation 4 Type I FTE'!MT14</f>
        <v>2.9469631179701809E-2</v>
      </c>
      <c r="MU14" s="25">
        <f>'Equation 4 Type II FTE'!MU14-'Equation 4 Type I FTE'!MU14</f>
        <v>2.3459377452262627E-2</v>
      </c>
      <c r="MV14" s="25">
        <f>'Equation 4 Type II FTE'!MV14-'Equation 4 Type I FTE'!MV14</f>
        <v>3.4801307873397851E-2</v>
      </c>
      <c r="MW14" s="25">
        <f>'Equation 4 Type II FTE'!MW14-'Equation 4 Type I FTE'!MW14</f>
        <v>3.286251634841747E-2</v>
      </c>
      <c r="MX14" s="25">
        <f>'Equation 4 Type II FTE'!MX14-'Equation 4 Type I FTE'!MX14</f>
        <v>3.6255401517133141E-2</v>
      </c>
      <c r="MY14" s="25">
        <f>'Equation 4 Type II FTE'!MY14-'Equation 4 Type I FTE'!MY14</f>
        <v>3.3638032958409628E-2</v>
      </c>
      <c r="MZ14" s="25">
        <f>'Equation 4 Type II FTE'!MZ14-'Equation 4 Type I FTE'!MZ14</f>
        <v>2.4913471095997907E-2</v>
      </c>
      <c r="NA14" s="25">
        <f>'Equation 4 Type II FTE'!NA14-'Equation 4 Type I FTE'!NA14</f>
        <v>4.1393199058331165E-2</v>
      </c>
      <c r="NB14" s="25">
        <f>'Equation 4 Type II FTE'!NB14-'Equation 4 Type I FTE'!NB14</f>
        <v>3.0245147789693956E-2</v>
      </c>
      <c r="NC14" s="25">
        <f>'Equation 4 Type II FTE'!NC14-'Equation 4 Type I FTE'!NC14</f>
        <v>3.3734972534658646E-2</v>
      </c>
      <c r="ND14" s="25">
        <f>'Equation 4 Type II FTE'!ND14-'Equation 4 Type I FTE'!ND14</f>
        <v>3.780643473711745E-2</v>
      </c>
      <c r="NE14" s="25">
        <f>'Equation 4 Type II FTE'!NE14-'Equation 4 Type I FTE'!NE14</f>
        <v>2.4234894062254764E-2</v>
      </c>
      <c r="NF14" s="25">
        <f>'Equation 4 Type II FTE'!NF14-'Equation 4 Type I FTE'!NF14</f>
        <v>3.3734972534658646E-2</v>
      </c>
      <c r="NG14" s="59">
        <f>'Equation 4 Type II FTE'!NG14-'Equation 4 Type I FTE'!NG14</f>
        <v>3.6352341093382159E-2</v>
      </c>
      <c r="NH14" s="25">
        <f>'Equation 4 Type II FTE'!NH14-'Equation 4 Type I FTE'!NH14</f>
        <v>3.8485011770860576E-2</v>
      </c>
      <c r="NI14" s="25">
        <f>'Equation 4 Type II FTE'!NI14-'Equation 4 Type I FTE'!NI14</f>
        <v>2.4137954486005864E-2</v>
      </c>
      <c r="NJ14" s="59">
        <f>'Equation 4 Type II FTE'!NJ14-'Equation 4 Type I FTE'!NJ14</f>
        <v>5.7485168715668326E-2</v>
      </c>
    </row>
    <row r="15" spans="1:374" x14ac:dyDescent="0.3">
      <c r="B15" s="23" t="s">
        <v>561</v>
      </c>
      <c r="C15" s="25">
        <f>'Equation 4 Type II FTE'!C15-'Equation 4 Type I FTE'!C15</f>
        <v>2.5730278884462152E-2</v>
      </c>
      <c r="D15" s="25">
        <f>'Equation 4 Type II FTE'!D15-'Equation 4 Type I FTE'!D15</f>
        <v>3.0444223107569723E-2</v>
      </c>
      <c r="E15" s="25">
        <f>'Equation 4 Type II FTE'!E15-'Equation 4 Type I FTE'!E15</f>
        <v>3.1033466135458168E-2</v>
      </c>
      <c r="F15" s="25">
        <f>'Equation 4 Type II FTE'!F15-'Equation 4 Type I FTE'!F15</f>
        <v>4.2130876494023903E-2</v>
      </c>
      <c r="G15" s="25">
        <f>'Equation 4 Type II FTE'!G15-'Equation 4 Type I FTE'!G15</f>
        <v>3.0051394422310765E-2</v>
      </c>
      <c r="H15" s="25">
        <f>'Equation 4 Type II FTE'!H15-'Equation 4 Type I FTE'!H15</f>
        <v>2.4748207171314741E-2</v>
      </c>
      <c r="I15" s="25">
        <f>'Equation 4 Type II FTE'!I15-'Equation 4 Type I FTE'!I15</f>
        <v>2.0525298804780878E-2</v>
      </c>
      <c r="J15" s="25">
        <f>'Equation 4 Type II FTE'!J15-'Equation 4 Type I FTE'!J15</f>
        <v>2.4355378486055776E-2</v>
      </c>
      <c r="K15" s="25">
        <f>'Equation 4 Type II FTE'!K15-'Equation 4 Type I FTE'!K15</f>
        <v>2.1016334661354587E-2</v>
      </c>
      <c r="L15" s="25">
        <f>'Equation 4 Type II FTE'!L15-'Equation 4 Type I FTE'!L15</f>
        <v>4.3014741035856577E-2</v>
      </c>
      <c r="M15" s="25">
        <f>'Equation 4 Type II FTE'!M15-'Equation 4 Type I FTE'!M15</f>
        <v>2.5141035856573707E-2</v>
      </c>
      <c r="N15" s="25">
        <f>'Equation 4 Type II FTE'!N15-'Equation 4 Type I FTE'!N15</f>
        <v>4.9889243027888448E-2</v>
      </c>
      <c r="O15" s="25">
        <f>'Equation 4 Type II FTE'!O15-'Equation 4 Type I FTE'!O15</f>
        <v>2.5533864541832679E-2</v>
      </c>
      <c r="P15" s="25">
        <f>'Equation 4 Type II FTE'!P15-'Equation 4 Type I FTE'!P15</f>
        <v>1.8757569721115537E-2</v>
      </c>
      <c r="Q15" s="25">
        <f>'Equation 4 Type II FTE'!Q15-'Equation 4 Type I FTE'!Q15</f>
        <v>0</v>
      </c>
      <c r="R15" s="25">
        <f>'Equation 4 Type II FTE'!R15-'Equation 4 Type I FTE'!R15</f>
        <v>1.8659362549800773E-2</v>
      </c>
      <c r="S15" s="25">
        <f>'Equation 4 Type II FTE'!S15-'Equation 4 Type I FTE'!S15</f>
        <v>2.1900199203187247E-2</v>
      </c>
      <c r="T15" s="25">
        <f>'Equation 4 Type II FTE'!T15-'Equation 4 Type I FTE'!T15</f>
        <v>2.2685856573705171E-2</v>
      </c>
      <c r="U15" s="25">
        <f>'Equation 4 Type II FTE'!U15-'Equation 4 Type I FTE'!U15</f>
        <v>2.7890836653386444E-2</v>
      </c>
      <c r="V15" s="25">
        <f>'Equation 4 Type II FTE'!V15-'Equation 4 Type I FTE'!V15</f>
        <v>3.1622709163346599E-2</v>
      </c>
      <c r="W15" s="25">
        <f>'Equation 4 Type II FTE'!W15-'Equation 4 Type I FTE'!W15</f>
        <v>1.8561155378486061E-2</v>
      </c>
      <c r="X15" s="25">
        <f>'Equation 4 Type II FTE'!X15-'Equation 4 Type I FTE'!X15</f>
        <v>1.8266533864541835E-2</v>
      </c>
      <c r="Y15" s="25">
        <f>'Equation 4 Type II FTE'!Y15-'Equation 4 Type I FTE'!Y15</f>
        <v>1.9641434262948211E-2</v>
      </c>
      <c r="Z15" s="25">
        <f>'Equation 4 Type II FTE'!Z15-'Equation 4 Type I FTE'!Z15</f>
        <v>4.6746613545816662E-2</v>
      </c>
      <c r="AA15" s="25">
        <f>'Equation 4 Type II FTE'!AA15-'Equation 4 Type I FTE'!AA15</f>
        <v>3.1426294820717182E-2</v>
      </c>
      <c r="AB15" s="25">
        <f>'Equation 4 Type II FTE'!AB15-'Equation 4 Type I FTE'!AB15</f>
        <v>4.4095019920318779E-2</v>
      </c>
      <c r="AC15" s="25">
        <f>'Equation 4 Type II FTE'!AC15-'Equation 4 Type I FTE'!AC15</f>
        <v>3.054243027888448E-2</v>
      </c>
      <c r="AD15" s="25">
        <f>'Equation 4 Type II FTE'!AD15-'Equation 4 Type I FTE'!AD15</f>
        <v>2.2685856573705365E-2</v>
      </c>
      <c r="AE15" s="25">
        <f>'Equation 4 Type II FTE'!AE15-'Equation 4 Type I FTE'!AE15</f>
        <v>2.2391235059761705E-2</v>
      </c>
      <c r="AF15" s="25">
        <f>'Equation 4 Type II FTE'!AF15-'Equation 4 Type I FTE'!AF15</f>
        <v>2.4944621513943943E-2</v>
      </c>
      <c r="AG15" s="25">
        <f>'Equation 4 Type II FTE'!AG15-'Equation 4 Type I FTE'!AG15</f>
        <v>2.4257171314741477E-2</v>
      </c>
      <c r="AH15" s="25">
        <f>'Equation 4 Type II FTE'!AH15-'Equation 4 Type I FTE'!AH15</f>
        <v>2.7890836653385875E-2</v>
      </c>
      <c r="AI15" s="25">
        <f>'Equation 4 Type II FTE'!AI15-'Equation 4 Type I FTE'!AI15</f>
        <v>2.4453585657370436E-2</v>
      </c>
      <c r="AJ15" s="25">
        <f>'Equation 4 Type II FTE'!AJ15-'Equation 4 Type I FTE'!AJ15</f>
        <v>2.1212749003983511E-2</v>
      </c>
      <c r="AK15" s="25">
        <f>'Equation 4 Type II FTE'!AK15-'Equation 4 Type I FTE'!AK15</f>
        <v>2.6614143426294756E-2</v>
      </c>
      <c r="AL15" s="25">
        <f>'Equation 4 Type II FTE'!AL15-'Equation 4 Type I FTE'!AL15</f>
        <v>2.6417729083665353E-2</v>
      </c>
      <c r="AM15" s="25">
        <f>'Equation 4 Type II FTE'!AM15-'Equation 4 Type I FTE'!AM15</f>
        <v>2.9069322709162293E-2</v>
      </c>
      <c r="AN15" s="25">
        <f>'Equation 4 Type II FTE'!AN15-'Equation 4 Type I FTE'!AN15</f>
        <v>1.875756972111553E-2</v>
      </c>
      <c r="AO15" s="25">
        <f>'Equation 4 Type II FTE'!AO15-'Equation 4 Type I FTE'!AO15</f>
        <v>1.6498804780876064E-2</v>
      </c>
      <c r="AP15" s="25">
        <f>'Equation 4 Type II FTE'!AP15-'Equation 4 Type I FTE'!AP15</f>
        <v>2.8774701195219521E-2</v>
      </c>
      <c r="AQ15" s="25">
        <f>'Equation 4 Type II FTE'!AQ15-'Equation 4 Type I FTE'!AQ15</f>
        <v>2.0328884462151198E-2</v>
      </c>
      <c r="AR15" s="25">
        <f>'Equation 4 Type II FTE'!AR15-'Equation 4 Type I FTE'!AR15</f>
        <v>2.2685856573704921E-2</v>
      </c>
      <c r="AS15" s="25">
        <f>'Equation 4 Type II FTE'!AS15-'Equation 4 Type I FTE'!AS15</f>
        <v>2.1310956175298656E-2</v>
      </c>
      <c r="AT15" s="25">
        <f>'Equation 4 Type II FTE'!AT15-'Equation 4 Type I FTE'!AT15</f>
        <v>2.0034262948207093E-2</v>
      </c>
      <c r="AU15" s="25">
        <f>'Equation 4 Type II FTE'!AU15-'Equation 4 Type I FTE'!AU15</f>
        <v>1.8364741035856724E-2</v>
      </c>
      <c r="AV15" s="25">
        <f>'Equation 4 Type II FTE'!AV15-'Equation 4 Type I FTE'!AV15</f>
        <v>2.2391235059760817E-2</v>
      </c>
      <c r="AW15" s="25">
        <f>'Equation 4 Type II FTE'!AW15-'Equation 4 Type I FTE'!AW15</f>
        <v>1.9739641434262767E-2</v>
      </c>
      <c r="AX15" s="25">
        <f>'Equation 4 Type II FTE'!AX15-'Equation 4 Type I FTE'!AX15</f>
        <v>1.983784860557769E-2</v>
      </c>
      <c r="AY15" s="25">
        <f>'Equation 4 Type II FTE'!AY15-'Equation 4 Type I FTE'!AY15</f>
        <v>1.6204183266932404E-2</v>
      </c>
      <c r="AZ15" s="25">
        <f>'Equation 4 Type II FTE'!AZ15-'Equation 4 Type I FTE'!AZ15</f>
        <v>1.7480876494023967E-2</v>
      </c>
      <c r="BA15" s="25">
        <f>'Equation 4 Type II FTE'!BA15-'Equation 4 Type I FTE'!BA15</f>
        <v>1.8364741035856724E-2</v>
      </c>
      <c r="BB15" s="25">
        <f>'Equation 4 Type II FTE'!BB15-'Equation 4 Type I FTE'!BB15</f>
        <v>2.4158964143426331E-2</v>
      </c>
      <c r="BC15" s="25">
        <f>'Equation 4 Type II FTE'!BC15-'Equation 4 Type I FTE'!BC15</f>
        <v>2.5926693227091846E-2</v>
      </c>
      <c r="BD15" s="25">
        <f>'Equation 4 Type II FTE'!BD15-'Equation 4 Type I FTE'!BD15</f>
        <v>1.8462948207171426E-2</v>
      </c>
      <c r="BE15" s="25">
        <f>'Equation 4 Type II FTE'!BE15-'Equation 4 Type I FTE'!BE15</f>
        <v>2.3569721115538123E-2</v>
      </c>
      <c r="BF15" s="25">
        <f>'Equation 4 Type II FTE'!BF15-'Equation 4 Type I FTE'!BF15</f>
        <v>2.3275099601593574E-2</v>
      </c>
      <c r="BG15" s="25">
        <f>'Equation 4 Type II FTE'!BG15-'Equation 4 Type I FTE'!BG15</f>
        <v>2.8774701195219521E-2</v>
      </c>
      <c r="BH15" s="25">
        <f>'Equation 4 Type II FTE'!BH15-'Equation 4 Type I FTE'!BH15</f>
        <v>2.5239243027888936E-2</v>
      </c>
      <c r="BI15" s="25">
        <f>'Equation 4 Type II FTE'!BI15-'Equation 4 Type I FTE'!BI15</f>
        <v>2.8872908366533778E-2</v>
      </c>
      <c r="BJ15" s="25">
        <f>'Equation 4 Type II FTE'!BJ15-'Equation 4 Type I FTE'!BJ15</f>
        <v>2.5337450199203637E-2</v>
      </c>
      <c r="BK15" s="25">
        <f>'Equation 4 Type II FTE'!BK15-'Equation 4 Type I FTE'!BK15</f>
        <v>2.2587649402390664E-2</v>
      </c>
      <c r="BL15" s="25">
        <f>'Equation 4 Type II FTE'!BL15-'Equation 4 Type I FTE'!BL15</f>
        <v>1.9150398406374336E-2</v>
      </c>
      <c r="BM15" s="25">
        <f>'Equation 4 Type II FTE'!BM15-'Equation 4 Type I FTE'!BM15</f>
        <v>2.2882270916334324E-2</v>
      </c>
      <c r="BN15" s="25">
        <f>'Equation 4 Type II FTE'!BN15-'Equation 4 Type I FTE'!BN15</f>
        <v>2.5730278884462443E-2</v>
      </c>
      <c r="BO15" s="25">
        <f>'Equation 4 Type II FTE'!BO15-'Equation 4 Type I FTE'!BO15</f>
        <v>3.6729482071713448E-2</v>
      </c>
      <c r="BP15" s="25">
        <f>'Equation 4 Type II FTE'!BP15-'Equation 4 Type I FTE'!BP15</f>
        <v>2.0328884462151198E-2</v>
      </c>
      <c r="BQ15" s="25">
        <f>'Equation 4 Type II FTE'!BQ15-'Equation 4 Type I FTE'!BQ15</f>
        <v>2.4944621513943943E-2</v>
      </c>
      <c r="BR15" s="25">
        <f>'Equation 4 Type II FTE'!BR15-'Equation 4 Type I FTE'!BR15</f>
        <v>2.0034262948207093E-2</v>
      </c>
      <c r="BS15" s="25">
        <f>'Equation 4 Type II FTE'!BS15-'Equation 4 Type I FTE'!BS15</f>
        <v>2.3569721115538123E-2</v>
      </c>
      <c r="BT15" s="25">
        <f>'Equation 4 Type II FTE'!BT15-'Equation 4 Type I FTE'!BT15</f>
        <v>2.622131474103595E-2</v>
      </c>
      <c r="BU15" s="25">
        <f>'Equation 4 Type II FTE'!BU15-'Equation 4 Type I FTE'!BU15</f>
        <v>2.3176892430278873E-2</v>
      </c>
      <c r="BV15" s="25">
        <f>'Equation 4 Type II FTE'!BV15-'Equation 4 Type I FTE'!BV15</f>
        <v>2.3667928286852824E-2</v>
      </c>
      <c r="BW15" s="25">
        <f>'Equation 4 Type II FTE'!BW15-'Equation 4 Type I FTE'!BW15</f>
        <v>2.6319521912350652E-2</v>
      </c>
      <c r="BX15" s="25">
        <f>'Equation 4 Type II FTE'!BX15-'Equation 4 Type I FTE'!BX15</f>
        <v>1.9543227091633142E-2</v>
      </c>
      <c r="BY15" s="25">
        <f>'Equation 4 Type II FTE'!BY15-'Equation 4 Type I FTE'!BY15</f>
        <v>1.8953984063744933E-2</v>
      </c>
      <c r="BZ15" s="25">
        <f>'Equation 4 Type II FTE'!BZ15-'Equation 4 Type I FTE'!BZ15</f>
        <v>1.8561155378486127E-2</v>
      </c>
      <c r="CA15" s="25">
        <f>'Equation 4 Type II FTE'!CA15-'Equation 4 Type I FTE'!CA15</f>
        <v>2.710517928286782E-2</v>
      </c>
      <c r="CB15" s="25">
        <f>'Equation 4 Type II FTE'!CB15-'Equation 4 Type I FTE'!CB15</f>
        <v>2.58284860557767E-2</v>
      </c>
      <c r="CC15" s="25">
        <f>'Equation 4 Type II FTE'!CC15-'Equation 4 Type I FTE'!CC15</f>
        <v>2.445358565737088E-2</v>
      </c>
      <c r="CD15" s="25">
        <f>'Equation 4 Type II FTE'!CD15-'Equation 4 Type I FTE'!CD15</f>
        <v>4.026494023904359E-2</v>
      </c>
      <c r="CE15" s="25">
        <f>'Equation 4 Type II FTE'!CE15-'Equation 4 Type I FTE'!CE15</f>
        <v>2.9658565737051834E-2</v>
      </c>
      <c r="CF15" s="25">
        <f>'Equation 4 Type II FTE'!CF15-'Equation 4 Type I FTE'!CF15</f>
        <v>2.4453585657370436E-2</v>
      </c>
      <c r="CG15" s="25">
        <f>'Equation 4 Type II FTE'!CG15-'Equation 4 Type I FTE'!CG15</f>
        <v>2.298047808764947E-2</v>
      </c>
      <c r="CH15" s="25">
        <f>'Equation 4 Type II FTE'!CH15-'Equation 4 Type I FTE'!CH15</f>
        <v>1.905219123505919E-2</v>
      </c>
      <c r="CI15" s="25">
        <f>'Equation 4 Type II FTE'!CI15-'Equation 4 Type I FTE'!CI15</f>
        <v>2.3766135458167525E-2</v>
      </c>
      <c r="CJ15" s="25">
        <f>'Equation 4 Type II FTE'!CJ15-'Equation 4 Type I FTE'!CJ15</f>
        <v>3.4667131474102497E-2</v>
      </c>
      <c r="CK15" s="25">
        <f>'Equation 4 Type II FTE'!CK15-'Equation 4 Type I FTE'!CK15</f>
        <v>4.1247011952190604E-2</v>
      </c>
      <c r="CL15" s="25">
        <f>'Equation 4 Type II FTE'!CL15-'Equation 4 Type I FTE'!CL15</f>
        <v>2.7596215139442215E-2</v>
      </c>
      <c r="CM15" s="25">
        <f>'Equation 4 Type II FTE'!CM15-'Equation 4 Type I FTE'!CM15</f>
        <v>2.8872908366533778E-2</v>
      </c>
      <c r="CN15" s="25">
        <f>'Equation 4 Type II FTE'!CN15-'Equation 4 Type I FTE'!CN15</f>
        <v>2.0819920318725149E-2</v>
      </c>
      <c r="CO15" s="25">
        <f>'Equation 4 Type II FTE'!CO15-'Equation 4 Type I FTE'!CO15</f>
        <v>2.2685856573704921E-2</v>
      </c>
      <c r="CP15" s="25">
        <f>'Equation 4 Type II FTE'!CP15-'Equation 4 Type I FTE'!CP15</f>
        <v>2.258764940239022E-2</v>
      </c>
      <c r="CQ15" s="25">
        <f>'Equation 4 Type II FTE'!CQ15-'Equation 4 Type I FTE'!CQ15</f>
        <v>2.0132470119522239E-2</v>
      </c>
      <c r="CR15" s="25">
        <f>'Equation 4 Type II FTE'!CR15-'Equation 4 Type I FTE'!CR15</f>
        <v>1.983784860557769E-2</v>
      </c>
      <c r="CS15" s="25">
        <f>'Equation 4 Type II FTE'!CS15-'Equation 4 Type I FTE'!CS15</f>
        <v>2.0034262948207093E-2</v>
      </c>
      <c r="CT15" s="25">
        <f>'Equation 4 Type II FTE'!CT15-'Equation 4 Type I FTE'!CT15</f>
        <v>1.9445019920318884E-2</v>
      </c>
      <c r="CU15" s="25">
        <f>'Equation 4 Type II FTE'!CU15-'Equation 4 Type I FTE'!CU15</f>
        <v>1.8462948207171426E-2</v>
      </c>
      <c r="CV15" s="25">
        <f>'Equation 4 Type II FTE'!CV15-'Equation 4 Type I FTE'!CV15</f>
        <v>2.7105179282868264E-2</v>
      </c>
      <c r="CW15" s="25">
        <f>'Equation 4 Type II FTE'!CW15-'Equation 4 Type I FTE'!CW15</f>
        <v>2.7596215139441327E-2</v>
      </c>
      <c r="CX15" s="25">
        <f>'Equation 4 Type II FTE'!CX15-'Equation 4 Type I FTE'!CX15</f>
        <v>2.1703784860557906E-2</v>
      </c>
      <c r="CY15" s="25">
        <f>'Equation 4 Type II FTE'!CY15-'Equation 4 Type I FTE'!CY15</f>
        <v>2.6810557768924603E-2</v>
      </c>
      <c r="CZ15" s="25">
        <f>'Equation 4 Type II FTE'!CZ15-'Equation 4 Type I FTE'!CZ15</f>
        <v>4.3211155378485966E-2</v>
      </c>
      <c r="DA15" s="25">
        <f>'Equation 4 Type II FTE'!DA15-'Equation 4 Type I FTE'!DA15</f>
        <v>4.065776892430284E-2</v>
      </c>
      <c r="DB15" s="25">
        <f>'Equation 4 Type II FTE'!DB15-'Equation 4 Type I FTE'!DB15</f>
        <v>2.622131474103595E-2</v>
      </c>
      <c r="DC15" s="25">
        <f>'Equation 4 Type II FTE'!DC15-'Equation 4 Type I FTE'!DC15</f>
        <v>3.2211952191235405E-2</v>
      </c>
      <c r="DD15" s="25">
        <f>'Equation 4 Type II FTE'!DD15-'Equation 4 Type I FTE'!DD15</f>
        <v>2.4158964143426331E-2</v>
      </c>
      <c r="DE15" s="25">
        <f>'Equation 4 Type II FTE'!DE15-'Equation 4 Type I FTE'!DE15</f>
        <v>4.2818326693226716E-2</v>
      </c>
      <c r="DF15" s="25">
        <f>'Equation 4 Type II FTE'!DF15-'Equation 4 Type I FTE'!DF15</f>
        <v>3.0837051792828696E-2</v>
      </c>
      <c r="DG15" s="25">
        <f>'Equation 4 Type II FTE'!DG15-'Equation 4 Type I FTE'!DG15</f>
        <v>2.9069322709164069E-2</v>
      </c>
      <c r="DH15" s="25">
        <f>'Equation 4 Type II FTE'!DH15-'Equation 4 Type I FTE'!DH15</f>
        <v>4.1050597609562089E-2</v>
      </c>
      <c r="DI15" s="25">
        <f>'Equation 4 Type II FTE'!DI15-'Equation 4 Type I FTE'!DI15</f>
        <v>1.9837848605577912E-2</v>
      </c>
      <c r="DJ15" s="25">
        <f>'Equation 4 Type II FTE'!DJ15-'Equation 4 Type I FTE'!DJ15</f>
        <v>2.8578286852590118E-2</v>
      </c>
      <c r="DK15" s="25">
        <f>'Equation 4 Type II FTE'!DK15-'Equation 4 Type I FTE'!DK15</f>
        <v>4.507709163346707E-2</v>
      </c>
      <c r="DL15" s="25">
        <f>'Equation 4 Type II FTE'!DL15-'Equation 4 Type I FTE'!DL15</f>
        <v>4.7826892430279599E-2</v>
      </c>
      <c r="DM15" s="25">
        <f>'Equation 4 Type II FTE'!DM15-'Equation 4 Type I FTE'!DM15</f>
        <v>1.5123904382470243E-2</v>
      </c>
      <c r="DN15" s="25">
        <f>'Equation 4 Type II FTE'!DN15-'Equation 4 Type I FTE'!DN15</f>
        <v>3.4667131474103385E-2</v>
      </c>
      <c r="DO15" s="25">
        <f>'Equation 4 Type II FTE'!DO15-'Equation 4 Type I FTE'!DO15</f>
        <v>2.3176892430278873E-2</v>
      </c>
      <c r="DP15" s="25">
        <f>'Equation 4 Type II FTE'!DP15-'Equation 4 Type I FTE'!DP15</f>
        <v>2.7203386454182965E-2</v>
      </c>
      <c r="DQ15" s="25">
        <f>'Equation 4 Type II FTE'!DQ15-'Equation 4 Type I FTE'!DQ15</f>
        <v>2.4453585657369992E-2</v>
      </c>
      <c r="DR15" s="25">
        <f>'Equation 4 Type II FTE'!DR15-'Equation 4 Type I FTE'!DR15</f>
        <v>3.7220517928286512E-2</v>
      </c>
      <c r="DS15" s="25">
        <f>'Equation 4 Type II FTE'!DS15-'Equation 4 Type I FTE'!DS15</f>
        <v>2.6417729083665353E-2</v>
      </c>
      <c r="DT15" s="25">
        <f>'Equation 4 Type II FTE'!DT15-'Equation 4 Type I FTE'!DT15</f>
        <v>3.0051394422310196E-2</v>
      </c>
      <c r="DU15" s="25">
        <f>'Equation 4 Type II FTE'!DU15-'Equation 4 Type I FTE'!DU15</f>
        <v>2.4257171314740589E-2</v>
      </c>
      <c r="DV15" s="25">
        <f>'Equation 4 Type II FTE'!DV15-'Equation 4 Type I FTE'!DV15</f>
        <v>2.2882270916335212E-2</v>
      </c>
      <c r="DW15" s="25">
        <f>'Equation 4 Type II FTE'!DW15-'Equation 4 Type I FTE'!DW15</f>
        <v>1.8168326693227321E-2</v>
      </c>
      <c r="DX15" s="25">
        <f>'Equation 4 Type II FTE'!DX15-'Equation 4 Type I FTE'!DX15</f>
        <v>2.4551792828685137E-2</v>
      </c>
      <c r="DY15" s="25">
        <f>'Equation 4 Type II FTE'!DY15-'Equation 4 Type I FTE'!DY15</f>
        <v>2.1409163346613802E-2</v>
      </c>
      <c r="DZ15" s="25">
        <f>'Equation 4 Type II FTE'!DZ15-'Equation 4 Type I FTE'!DZ15</f>
        <v>2.366792828685238E-2</v>
      </c>
      <c r="EA15" s="25">
        <f>'Equation 4 Type II FTE'!EA15-'Equation 4 Type I FTE'!EA15</f>
        <v>3.1426294820716905E-2</v>
      </c>
      <c r="EB15" s="25">
        <f>'Equation 4 Type II FTE'!EB15-'Equation 4 Type I FTE'!EB15</f>
        <v>1.6891633466135314E-2</v>
      </c>
      <c r="EC15" s="25">
        <f>'Equation 4 Type II FTE'!EC15-'Equation 4 Type I FTE'!EC15</f>
        <v>2.1998406374501567E-2</v>
      </c>
      <c r="ED15" s="25">
        <f>'Equation 4 Type II FTE'!ED15-'Equation 4 Type I FTE'!ED15</f>
        <v>1.8266533864541579E-2</v>
      </c>
      <c r="EE15" s="25">
        <f>'Equation 4 Type II FTE'!EE15-'Equation 4 Type I FTE'!EE15</f>
        <v>2.1212749003983955E-2</v>
      </c>
      <c r="EF15" s="25">
        <f>'Equation 4 Type II FTE'!EF15-'Equation 4 Type I FTE'!EF15</f>
        <v>1.9150398406374336E-2</v>
      </c>
      <c r="EG15" s="25">
        <f>'Equation 4 Type II FTE'!EG15-'Equation 4 Type I FTE'!EG15</f>
        <v>2.7006972111553562E-2</v>
      </c>
      <c r="EH15" s="25">
        <f>'Equation 4 Type II FTE'!EH15-'Equation 4 Type I FTE'!EH15</f>
        <v>1.6498804780876508E-2</v>
      </c>
      <c r="EI15" s="25">
        <f>'Equation 4 Type II FTE'!EI15-'Equation 4 Type I FTE'!EI15</f>
        <v>1.6891633466135758E-2</v>
      </c>
      <c r="EJ15" s="25">
        <f>'Equation 4 Type II FTE'!EJ15-'Equation 4 Type I FTE'!EJ15</f>
        <v>1.7480876494024411E-2</v>
      </c>
      <c r="EK15" s="25">
        <f>'Equation 4 Type II FTE'!EK15-'Equation 4 Type I FTE'!EK15</f>
        <v>2.5730278884462443E-2</v>
      </c>
      <c r="EL15" s="25">
        <f>'Equation 4 Type II FTE'!EL15-'Equation 4 Type I FTE'!EL15</f>
        <v>2.1703784860557906E-2</v>
      </c>
      <c r="EM15" s="25">
        <f>'Equation 4 Type II FTE'!EM15-'Equation 4 Type I FTE'!EM15</f>
        <v>2.1212749003984399E-2</v>
      </c>
      <c r="EN15" s="25">
        <f>'Equation 4 Type II FTE'!EN15-'Equation 4 Type I FTE'!EN15</f>
        <v>1.9739641434263433E-2</v>
      </c>
      <c r="EO15" s="25">
        <f>'Equation 4 Type II FTE'!EO15-'Equation 4 Type I FTE'!EO15</f>
        <v>2.1801992031872608E-2</v>
      </c>
      <c r="EP15" s="25">
        <f>'Equation 4 Type II FTE'!EP15-'Equation 4 Type I FTE'!EP15</f>
        <v>2.2685856573704921E-2</v>
      </c>
      <c r="EQ15" s="25">
        <f>'Equation 4 Type II FTE'!EQ15-'Equation 4 Type I FTE'!EQ15</f>
        <v>2.1998406374502011E-2</v>
      </c>
      <c r="ER15" s="25">
        <f>'Equation 4 Type II FTE'!ER15-'Equation 4 Type I FTE'!ER15</f>
        <v>2.1114541832669254E-2</v>
      </c>
      <c r="ES15" s="25">
        <f>'Equation 4 Type II FTE'!ES15-'Equation 4 Type I FTE'!ES15</f>
        <v>1.9543227091633586E-2</v>
      </c>
      <c r="ET15" s="25">
        <f>'Equation 4 Type II FTE'!ET15-'Equation 4 Type I FTE'!ET15</f>
        <v>2.1114541832669254E-2</v>
      </c>
      <c r="EU15" s="25">
        <f>'Equation 4 Type II FTE'!EU15-'Equation 4 Type I FTE'!EU15</f>
        <v>2.2096613545816268E-2</v>
      </c>
      <c r="EV15" s="25">
        <f>'Equation 4 Type II FTE'!EV15-'Equation 4 Type I FTE'!EV15</f>
        <v>2.0623505976095524E-2</v>
      </c>
      <c r="EW15" s="25">
        <f>'Equation 4 Type II FTE'!EW15-'Equation 4 Type I FTE'!EW15</f>
        <v>1.8266533864541579E-2</v>
      </c>
      <c r="EX15" s="25">
        <f>'Equation 4 Type II FTE'!EX15-'Equation 4 Type I FTE'!EX15</f>
        <v>2.5141035856573346E-2</v>
      </c>
      <c r="EY15" s="25">
        <f>'Equation 4 Type II FTE'!EY15-'Equation 4 Type I FTE'!EY15</f>
        <v>4.3112948207171264E-2</v>
      </c>
      <c r="EZ15" s="25">
        <f>'Equation 4 Type II FTE'!EZ15-'Equation 4 Type I FTE'!EZ15</f>
        <v>3.3095816733067718E-2</v>
      </c>
      <c r="FA15" s="25">
        <f>'Equation 4 Type II FTE'!FA15-'Equation 4 Type I FTE'!FA15</f>
        <v>2.0525298804781045E-2</v>
      </c>
      <c r="FB15" s="25">
        <f>'Equation 4 Type II FTE'!FB15-'Equation 4 Type I FTE'!FB15</f>
        <v>3.5158167330677337E-2</v>
      </c>
      <c r="FC15" s="25">
        <f>'Equation 4 Type II FTE'!FC15-'Equation 4 Type I FTE'!FC15</f>
        <v>2.5337450199201861E-2</v>
      </c>
      <c r="FD15" s="25">
        <f>'Equation 4 Type II FTE'!FD15-'Equation 4 Type I FTE'!FD15</f>
        <v>1.9739641434262989E-2</v>
      </c>
      <c r="FE15" s="25">
        <f>'Equation 4 Type II FTE'!FE15-'Equation 4 Type I FTE'!FE15</f>
        <v>1.9052191235060079E-2</v>
      </c>
      <c r="FF15" s="25">
        <f>'Equation 4 Type II FTE'!FF15-'Equation 4 Type I FTE'!FF15</f>
        <v>1.8168326693226877E-2</v>
      </c>
      <c r="FG15" s="25">
        <f>'Equation 4 Type II FTE'!FG15-'Equation 4 Type I FTE'!FG15</f>
        <v>3.4863545816733676E-2</v>
      </c>
      <c r="FH15" s="25">
        <f>'Equation 4 Type II FTE'!FH15-'Equation 4 Type I FTE'!FH15</f>
        <v>2.2194820717131414E-2</v>
      </c>
      <c r="FI15" s="25">
        <f>'Equation 4 Type II FTE'!FI15-'Equation 4 Type I FTE'!FI15</f>
        <v>2.9167529880478327E-2</v>
      </c>
      <c r="FJ15" s="25">
        <f>'Equation 4 Type II FTE'!FJ15-'Equation 4 Type I FTE'!FJ15</f>
        <v>2.6221314741035506E-2</v>
      </c>
      <c r="FK15" s="25">
        <f>'Equation 4 Type II FTE'!FK15-'Equation 4 Type I FTE'!FK15</f>
        <v>2.2685856573705365E-2</v>
      </c>
      <c r="FL15" s="25">
        <f>'Equation 4 Type II FTE'!FL15-'Equation 4 Type I FTE'!FL15</f>
        <v>2.8872908366533778E-2</v>
      </c>
      <c r="FM15" s="25">
        <f>'Equation 4 Type II FTE'!FM15-'Equation 4 Type I FTE'!FM15</f>
        <v>2.406075697211163E-2</v>
      </c>
      <c r="FN15" s="25">
        <f>'Equation 4 Type II FTE'!FN15-'Equation 4 Type I FTE'!FN15</f>
        <v>2.4846414342629686E-2</v>
      </c>
      <c r="FO15" s="25">
        <f>'Equation 4 Type II FTE'!FO15-'Equation 4 Type I FTE'!FO15</f>
        <v>2.7006972111554006E-2</v>
      </c>
      <c r="FP15" s="25">
        <f>'Equation 4 Type II FTE'!FP15-'Equation 4 Type I FTE'!FP15</f>
        <v>2.3471513944222977E-2</v>
      </c>
      <c r="FQ15" s="25">
        <f>'Equation 4 Type II FTE'!FQ15-'Equation 4 Type I FTE'!FQ15</f>
        <v>2.3667928286852824E-2</v>
      </c>
      <c r="FR15" s="25">
        <f>'Equation 4 Type II FTE'!FR15-'Equation 4 Type I FTE'!FR15</f>
        <v>2.3962549800796928E-2</v>
      </c>
      <c r="FS15" s="25">
        <f>'Equation 4 Type II FTE'!FS15-'Equation 4 Type I FTE'!FS15</f>
        <v>4.1836254980079701E-2</v>
      </c>
      <c r="FT15" s="25">
        <f>'Equation 4 Type II FTE'!FT15-'Equation 4 Type I FTE'!FT15</f>
        <v>1.983784860557769E-2</v>
      </c>
      <c r="FU15" s="25">
        <f>'Equation 4 Type II FTE'!FU15-'Equation 4 Type I FTE'!FU15</f>
        <v>2.5533864541832596E-2</v>
      </c>
      <c r="FV15" s="25">
        <f>'Equation 4 Type II FTE'!FV15-'Equation 4 Type I FTE'!FV15</f>
        <v>3.0935258964142953E-2</v>
      </c>
      <c r="FW15" s="25">
        <f>'Equation 4 Type II FTE'!FW15-'Equation 4 Type I FTE'!FW15</f>
        <v>2.2096613545817156E-2</v>
      </c>
      <c r="FX15" s="25">
        <f>'Equation 4 Type II FTE'!FX15-'Equation 4 Type I FTE'!FX15</f>
        <v>3.1426294820716905E-2</v>
      </c>
      <c r="FY15" s="25">
        <f>'Equation 4 Type II FTE'!FY15-'Equation 4 Type I FTE'!FY15</f>
        <v>2.6417729083664909E-2</v>
      </c>
      <c r="FZ15" s="25">
        <f>'Equation 4 Type II FTE'!FZ15-'Equation 4 Type I FTE'!FZ15</f>
        <v>1.8953984063745016E-2</v>
      </c>
      <c r="GA15" s="25">
        <f>'Equation 4 Type II FTE'!GA15-'Equation 4 Type I FTE'!GA15</f>
        <v>1.9052191235059756E-2</v>
      </c>
      <c r="GB15" s="25">
        <f>'Equation 4 Type II FTE'!GB15-'Equation 4 Type I FTE'!GB15</f>
        <v>1.6793426294820717E-2</v>
      </c>
      <c r="GC15" s="25">
        <f>'Equation 4 Type II FTE'!GC15-'Equation 4 Type I FTE'!GC15</f>
        <v>1.689163346613546E-2</v>
      </c>
      <c r="GD15" s="25">
        <f>'Equation 4 Type II FTE'!GD15-'Equation 4 Type I FTE'!GD15</f>
        <v>2.1016334661354587E-2</v>
      </c>
      <c r="GE15" s="25">
        <f>'Equation 4 Type II FTE'!GE15-'Equation 4 Type I FTE'!GE15</f>
        <v>1.6597011952191237E-2</v>
      </c>
      <c r="GF15" s="25">
        <f>'Equation 4 Type II FTE'!GF15-'Equation 4 Type I FTE'!GF15</f>
        <v>2.0525298804780875E-2</v>
      </c>
      <c r="GG15" s="25">
        <f>'Equation 4 Type II FTE'!GG15-'Equation 4 Type I FTE'!GG15</f>
        <v>2.3766135458167338E-2</v>
      </c>
      <c r="GH15" s="25">
        <f>'Equation 4 Type II FTE'!GH15-'Equation 4 Type I FTE'!GH15</f>
        <v>2.2489442231075699E-2</v>
      </c>
      <c r="GI15" s="25">
        <f>'Equation 4 Type II FTE'!GI15-'Equation 4 Type I FTE'!GI15</f>
        <v>2.4846414342629464E-2</v>
      </c>
      <c r="GJ15" s="25">
        <f>'Equation 4 Type II FTE'!GJ15-'Equation 4 Type I FTE'!GJ15</f>
        <v>3.4176095617529878E-2</v>
      </c>
      <c r="GK15" s="25">
        <f>'Equation 4 Type II FTE'!GK15-'Equation 4 Type I FTE'!GK15</f>
        <v>2.74980079681275E-2</v>
      </c>
      <c r="GL15" s="25">
        <f>'Equation 4 Type II FTE'!GL15-'Equation 4 Type I FTE'!GL15</f>
        <v>3.0149601593625501E-2</v>
      </c>
      <c r="GM15" s="25">
        <f>'Equation 4 Type II FTE'!GM15-'Equation 4 Type I FTE'!GM15</f>
        <v>2.6810557768924305E-2</v>
      </c>
      <c r="GN15" s="25">
        <f>'Equation 4 Type II FTE'!GN15-'Equation 4 Type I FTE'!GN15</f>
        <v>1.9543227091633468E-2</v>
      </c>
      <c r="GO15" s="25">
        <f>'Equation 4 Type II FTE'!GO15-'Equation 4 Type I FTE'!GO15</f>
        <v>1.8561155378486051E-2</v>
      </c>
      <c r="GP15" s="25">
        <f>'Equation 4 Type II FTE'!GP15-'Equation 4 Type I FTE'!GP15</f>
        <v>1.8364741035856575E-2</v>
      </c>
      <c r="GQ15" s="25">
        <f>'Equation 4 Type II FTE'!GQ15-'Equation 4 Type I FTE'!GQ15</f>
        <v>2.9363944223107577E-2</v>
      </c>
      <c r="GR15" s="25">
        <f>'Equation 4 Type II FTE'!GR15-'Equation 4 Type I FTE'!GR15</f>
        <v>2.29804780876494E-2</v>
      </c>
      <c r="GS15" s="25">
        <f>'Equation 4 Type II FTE'!GS15-'Equation 4 Type I FTE'!GS15</f>
        <v>2.317689243027888E-2</v>
      </c>
      <c r="GT15" s="25">
        <f>'Equation 4 Type II FTE'!GT15-'Equation 4 Type I FTE'!GT15</f>
        <v>1.9739641434262947E-2</v>
      </c>
      <c r="GU15" s="25">
        <f>'Equation 4 Type II FTE'!GU15-'Equation 4 Type I FTE'!GU15</f>
        <v>2.1507370517928288E-2</v>
      </c>
      <c r="GV15" s="25">
        <f>'Equation 4 Type II FTE'!GV15-'Equation 4 Type I FTE'!GV15</f>
        <v>2.415896414342629E-2</v>
      </c>
      <c r="GW15" s="25">
        <f>'Equation 4 Type II FTE'!GW15-'Equation 4 Type I FTE'!GW15</f>
        <v>2.3078685258964143E-2</v>
      </c>
      <c r="GX15" s="25">
        <f>'Equation 4 Type II FTE'!GX15-'Equation 4 Type I FTE'!GX15</f>
        <v>2.1998406374501955E-2</v>
      </c>
      <c r="GY15" s="25">
        <f>'Equation 4 Type II FTE'!GY15-'Equation 4 Type I FTE'!GY15</f>
        <v>1.9052191235059746E-2</v>
      </c>
      <c r="GZ15" s="25">
        <f>'Equation 4 Type II FTE'!GZ15-'Equation 4 Type I FTE'!GZ15</f>
        <v>2.4748207171314707E-2</v>
      </c>
      <c r="HA15" s="25">
        <f>'Equation 4 Type II FTE'!HA15-'Equation 4 Type I FTE'!HA15</f>
        <v>1.8364741035856558E-2</v>
      </c>
      <c r="HB15" s="25">
        <f>'Equation 4 Type II FTE'!HB15-'Equation 4 Type I FTE'!HB15</f>
        <v>1.5320318725099605E-2</v>
      </c>
      <c r="HC15" s="25">
        <f>'Equation 4 Type II FTE'!HC15-'Equation 4 Type I FTE'!HC15</f>
        <v>1.7971912350597599E-2</v>
      </c>
      <c r="HD15" s="25">
        <f>'Equation 4 Type II FTE'!HD15-'Equation 4 Type I FTE'!HD15</f>
        <v>2.0328884462151392E-2</v>
      </c>
      <c r="HE15" s="25">
        <f>'Equation 4 Type II FTE'!HE15-'Equation 4 Type I FTE'!HE15</f>
        <v>2.6123107569721138E-2</v>
      </c>
      <c r="HF15" s="25">
        <f>'Equation 4 Type II FTE'!HF15-'Equation 4 Type I FTE'!HF15</f>
        <v>1.8561155378486058E-2</v>
      </c>
      <c r="HG15" s="25">
        <f>'Equation 4 Type II FTE'!HG15-'Equation 4 Type I FTE'!HG15</f>
        <v>2.4453585657370547E-2</v>
      </c>
      <c r="HH15" s="25">
        <f>'Equation 4 Type II FTE'!HH15-'Equation 4 Type I FTE'!HH15</f>
        <v>2.9854980079681293E-2</v>
      </c>
      <c r="HI15" s="25">
        <f>'Equation 4 Type II FTE'!HI15-'Equation 4 Type I FTE'!HI15</f>
        <v>4.3211155378486056E-2</v>
      </c>
      <c r="HJ15" s="25">
        <f>'Equation 4 Type II FTE'!HJ15-'Equation 4 Type I FTE'!HJ15</f>
        <v>2.6417729083665353E-2</v>
      </c>
      <c r="HK15" s="25">
        <f>'Equation 4 Type II FTE'!HK15-'Equation 4 Type I FTE'!HK15</f>
        <v>0</v>
      </c>
      <c r="HL15" s="25">
        <f>'Equation 4 Type II FTE'!HL15-'Equation 4 Type I FTE'!HL15</f>
        <v>1.9641434262948204E-2</v>
      </c>
      <c r="HM15" s="25">
        <f>'Equation 4 Type II FTE'!HM15-'Equation 4 Type I FTE'!HM15</f>
        <v>2.1212749003984066E-2</v>
      </c>
      <c r="HN15" s="25">
        <f>'Equation 4 Type II FTE'!HN15-'Equation 4 Type I FTE'!HN15</f>
        <v>1.924860557768926E-2</v>
      </c>
      <c r="HO15" s="25">
        <f>'Equation 4 Type II FTE'!HO15-'Equation 4 Type I FTE'!HO15</f>
        <v>1.993605577689242E-2</v>
      </c>
      <c r="HP15" s="25">
        <f>'Equation 4 Type II FTE'!HP15-'Equation 4 Type I FTE'!HP15</f>
        <v>2.0525298804780878E-2</v>
      </c>
      <c r="HQ15" s="25">
        <f>'Equation 4 Type II FTE'!HQ15-'Equation 4 Type I FTE'!HQ15</f>
        <v>1.924860557768926E-2</v>
      </c>
      <c r="HR15" s="25">
        <f>'Equation 4 Type II FTE'!HR15-'Equation 4 Type I FTE'!HR15</f>
        <v>2.1507370517928281E-2</v>
      </c>
      <c r="HS15" s="25">
        <f>'Equation 4 Type II FTE'!HS15-'Equation 4 Type I FTE'!HS15</f>
        <v>2.8971115537848618E-2</v>
      </c>
      <c r="HT15" s="25">
        <f>'Equation 4 Type II FTE'!HT15-'Equation 4 Type I FTE'!HT15</f>
        <v>3.5845617529880469E-2</v>
      </c>
      <c r="HU15" s="25">
        <f>'Equation 4 Type II FTE'!HU15-'Equation 4 Type I FTE'!HU15</f>
        <v>1.5713147410358563E-2</v>
      </c>
      <c r="HV15" s="25">
        <f>'Equation 4 Type II FTE'!HV15-'Equation 4 Type I FTE'!HV15</f>
        <v>2.29804780876494E-2</v>
      </c>
      <c r="HW15" s="25">
        <f>'Equation 4 Type II FTE'!HW15-'Equation 4 Type I FTE'!HW15</f>
        <v>2.2882270916334685E-2</v>
      </c>
      <c r="HX15" s="25">
        <f>'Equation 4 Type II FTE'!HX15-'Equation 4 Type I FTE'!HX15</f>
        <v>1.8855776892430273E-2</v>
      </c>
      <c r="HY15" s="25">
        <f>'Equation 4 Type II FTE'!HY15-'Equation 4 Type I FTE'!HY15</f>
        <v>1.6498804780876501E-2</v>
      </c>
      <c r="HZ15" s="25">
        <f>'Equation 4 Type II FTE'!HZ15-'Equation 4 Type I FTE'!HZ15</f>
        <v>3.0149601593625494E-2</v>
      </c>
      <c r="IA15" s="25">
        <f>'Equation 4 Type II FTE'!IA15-'Equation 4 Type I FTE'!IA15</f>
        <v>1.9346812749004003E-2</v>
      </c>
      <c r="IB15" s="25">
        <f>'Equation 4 Type II FTE'!IB15-'Equation 4 Type I FTE'!IB15</f>
        <v>1.9445019920318746E-2</v>
      </c>
      <c r="IC15" s="25">
        <f>'Equation 4 Type II FTE'!IC15-'Equation 4 Type I FTE'!IC15</f>
        <v>1.8953984063745044E-2</v>
      </c>
      <c r="ID15" s="25">
        <f>'Equation 4 Type II FTE'!ID15-'Equation 4 Type I FTE'!ID15</f>
        <v>1.8462948207171301E-2</v>
      </c>
      <c r="IE15" s="25">
        <f>'Equation 4 Type II FTE'!IE15-'Equation 4 Type I FTE'!IE15</f>
        <v>1.8953984063745016E-2</v>
      </c>
      <c r="IF15" s="25">
        <f>'Equation 4 Type II FTE'!IF15-'Equation 4 Type I FTE'!IF15</f>
        <v>2.2882270916334664E-2</v>
      </c>
      <c r="IG15" s="25">
        <f>'Equation 4 Type II FTE'!IG15-'Equation 4 Type I FTE'!IG15</f>
        <v>2.190019920318725E-2</v>
      </c>
      <c r="IH15" s="25">
        <f>'Equation 4 Type II FTE'!IH15-'Equation 4 Type I FTE'!IH15</f>
        <v>2.1801992031872504E-2</v>
      </c>
      <c r="II15" s="25">
        <f>'Equation 4 Type II FTE'!II15-'Equation 4 Type I FTE'!II15</f>
        <v>1.6105976095617529E-2</v>
      </c>
      <c r="IJ15" s="25">
        <f>'Equation 4 Type II FTE'!IJ15-'Equation 4 Type I FTE'!IJ15</f>
        <v>2.0230677290836649E-2</v>
      </c>
      <c r="IK15" s="25">
        <f>'Equation 4 Type II FTE'!IK15-'Equation 4 Type I FTE'!IK15</f>
        <v>1.7873705179282884E-2</v>
      </c>
      <c r="IL15" s="25">
        <f>'Equation 4 Type II FTE'!IL15-'Equation 4 Type I FTE'!IL15</f>
        <v>1.7677290836653425E-2</v>
      </c>
      <c r="IM15" s="25">
        <f>'Equation 4 Type II FTE'!IM15-'Equation 4 Type I FTE'!IM15</f>
        <v>1.9248605577689232E-2</v>
      </c>
      <c r="IN15" s="25">
        <f>'Equation 4 Type II FTE'!IN15-'Equation 4 Type I FTE'!IN15</f>
        <v>1.8757569721115558E-2</v>
      </c>
      <c r="IO15" s="25">
        <f>'Equation 4 Type II FTE'!IO15-'Equation 4 Type I FTE'!IO15</f>
        <v>1.9445019920318718E-2</v>
      </c>
      <c r="IP15" s="25">
        <f>'Equation 4 Type II FTE'!IP15-'Equation 4 Type I FTE'!IP15</f>
        <v>2.0034262948207177E-2</v>
      </c>
      <c r="IQ15" s="25">
        <f>'Equation 4 Type II FTE'!IQ15-'Equation 4 Type I FTE'!IQ15</f>
        <v>1.924860557768926E-2</v>
      </c>
      <c r="IR15" s="25">
        <f>'Equation 4 Type II FTE'!IR15-'Equation 4 Type I FTE'!IR15</f>
        <v>1.8561155378486058E-2</v>
      </c>
      <c r="IS15" s="25">
        <f>'Equation 4 Type II FTE'!IS15-'Equation 4 Type I FTE'!IS15</f>
        <v>1.9150398406374503E-2</v>
      </c>
      <c r="IT15" s="25">
        <f>'Equation 4 Type II FTE'!IT15-'Equation 4 Type I FTE'!IT15</f>
        <v>2.2391235059760969E-2</v>
      </c>
      <c r="IU15" s="25">
        <f>'Equation 4 Type II FTE'!IU15-'Equation 4 Type I FTE'!IU15</f>
        <v>1.9641434262948204E-2</v>
      </c>
      <c r="IV15" s="25">
        <f>'Equation 4 Type II FTE'!IV15-'Equation 4 Type I FTE'!IV15</f>
        <v>1.983784860557769E-2</v>
      </c>
      <c r="IW15" s="25">
        <f>'Equation 4 Type II FTE'!IW15-'Equation 4 Type I FTE'!IW15</f>
        <v>1.7873705179282856E-2</v>
      </c>
      <c r="IX15" s="25">
        <f>'Equation 4 Type II FTE'!IX15-'Equation 4 Type I FTE'!IX15</f>
        <v>2.0132470119521961E-2</v>
      </c>
      <c r="IY15" s="25">
        <f>'Equation 4 Type II FTE'!IY15-'Equation 4 Type I FTE'!IY15</f>
        <v>1.895398406374503E-2</v>
      </c>
      <c r="IZ15" s="25">
        <f>'Equation 4 Type II FTE'!IZ15-'Equation 4 Type I FTE'!IZ15</f>
        <v>2.4649999999999977E-2</v>
      </c>
      <c r="JA15" s="25">
        <f>'Equation 4 Type II FTE'!JA15-'Equation 4 Type I FTE'!JA15</f>
        <v>1.9739641434262933E-2</v>
      </c>
      <c r="JB15" s="25">
        <f>'Equation 4 Type II FTE'!JB15-'Equation 4 Type I FTE'!JB15</f>
        <v>3.0149601593625494E-2</v>
      </c>
      <c r="JC15" s="25">
        <f>'Equation 4 Type II FTE'!JC15-'Equation 4 Type I FTE'!JC15</f>
        <v>3.6533067729083657E-2</v>
      </c>
      <c r="JD15" s="25">
        <f>'Equation 4 Type II FTE'!JD15-'Equation 4 Type I FTE'!JD15</f>
        <v>3.6238446215139442E-2</v>
      </c>
      <c r="JE15" s="25">
        <f>'Equation 4 Type II FTE'!JE15-'Equation 4 Type I FTE'!JE15</f>
        <v>3.4176095617529878E-2</v>
      </c>
      <c r="JF15" s="25">
        <f>'Equation 4 Type II FTE'!JF15-'Equation 4 Type I FTE'!JF15</f>
        <v>3.3685059760956176E-2</v>
      </c>
      <c r="JG15" s="25">
        <f>'Equation 4 Type II FTE'!JG15-'Equation 4 Type I FTE'!JG15</f>
        <v>4.2032669322709167E-2</v>
      </c>
      <c r="JH15" s="25">
        <f>'Equation 4 Type II FTE'!JH15-'Equation 4 Type I FTE'!JH15</f>
        <v>3.5550996015936261E-2</v>
      </c>
      <c r="JI15" s="25">
        <f>'Equation 4 Type II FTE'!JI15-'Equation 4 Type I FTE'!JI15</f>
        <v>3.2015537848605585E-2</v>
      </c>
      <c r="JJ15" s="25">
        <f>'Equation 4 Type II FTE'!JJ15-'Equation 4 Type I FTE'!JJ15</f>
        <v>2.5828486055776895E-2</v>
      </c>
      <c r="JK15" s="25">
        <f>'Equation 4 Type II FTE'!JK15-'Equation 4 Type I FTE'!JK15</f>
        <v>4.0363147410358569E-2</v>
      </c>
      <c r="JL15" s="25">
        <f>'Equation 4 Type II FTE'!JL15-'Equation 4 Type I FTE'!JL15</f>
        <v>2.4649999999999991E-2</v>
      </c>
      <c r="JM15" s="25">
        <f>'Equation 4 Type II FTE'!JM15-'Equation 4 Type I FTE'!JM15</f>
        <v>2.7301593625497986E-2</v>
      </c>
      <c r="JN15" s="25">
        <f>'Equation 4 Type II FTE'!JN15-'Equation 4 Type I FTE'!JN15</f>
        <v>2.8087250996015917E-2</v>
      </c>
      <c r="JO15" s="25">
        <f>'Equation 4 Type II FTE'!JO15-'Equation 4 Type I FTE'!JO15</f>
        <v>3.780976095617529E-2</v>
      </c>
      <c r="JP15" s="25">
        <f>'Equation 4 Type II FTE'!JP15-'Equation 4 Type I FTE'!JP15</f>
        <v>3.8497211155378477E-2</v>
      </c>
      <c r="JQ15" s="25">
        <f>'Equation 4 Type II FTE'!JQ15-'Equation 4 Type I FTE'!JQ15</f>
        <v>4.8808964143426295E-2</v>
      </c>
      <c r="JR15" s="25">
        <f>'Equation 4 Type II FTE'!JR15-'Equation 4 Type I FTE'!JR15</f>
        <v>4.3014741035856584E-2</v>
      </c>
      <c r="JS15" s="25">
        <f>'Equation 4 Type II FTE'!JS15-'Equation 4 Type I FTE'!JS15</f>
        <v>3.2899402390438245E-2</v>
      </c>
      <c r="JT15" s="25">
        <f>'Equation 4 Type II FTE'!JT15-'Equation 4 Type I FTE'!JT15</f>
        <v>3.260478087649403E-2</v>
      </c>
      <c r="JU15" s="25">
        <f>'Equation 4 Type II FTE'!JU15-'Equation 4 Type I FTE'!JU15</f>
        <v>3.0247808764940237E-2</v>
      </c>
      <c r="JV15" s="25">
        <f>'Equation 4 Type II FTE'!JV15-'Equation 4 Type I FTE'!JV15</f>
        <v>2.6319521912350603E-2</v>
      </c>
      <c r="JW15" s="25">
        <f>'Equation 4 Type II FTE'!JW15-'Equation 4 Type I FTE'!JW15</f>
        <v>2.4355378486055769E-2</v>
      </c>
      <c r="JX15" s="25">
        <f>'Equation 4 Type II FTE'!JX15-'Equation 4 Type I FTE'!JX15</f>
        <v>2.1801992031872525E-2</v>
      </c>
      <c r="JY15" s="25">
        <f>'Equation 4 Type II FTE'!JY15-'Equation 4 Type I FTE'!JY15</f>
        <v>3.2506573705179273E-2</v>
      </c>
      <c r="JZ15" s="25">
        <f>'Equation 4 Type II FTE'!JZ15-'Equation 4 Type I FTE'!JZ15</f>
        <v>2.8676494023904386E-2</v>
      </c>
      <c r="KA15" s="25">
        <f>'Equation 4 Type II FTE'!KA15-'Equation 4 Type I FTE'!KA15</f>
        <v>1.5222111553784862E-2</v>
      </c>
      <c r="KB15" s="25">
        <f>'Equation 4 Type II FTE'!KB15-'Equation 4 Type I FTE'!KB15</f>
        <v>5.1264143426294817E-2</v>
      </c>
      <c r="KC15" s="25">
        <f>'Equation 4 Type II FTE'!KC15-'Equation 4 Type I FTE'!KC15</f>
        <v>3.7416932270916331E-2</v>
      </c>
      <c r="KD15" s="25">
        <f>'Equation 4 Type II FTE'!KD15-'Equation 4 Type I FTE'!KD15</f>
        <v>2.3471513944223102E-2</v>
      </c>
      <c r="KE15" s="25">
        <f>'Equation 4 Type II FTE'!KE15-'Equation 4 Type I FTE'!KE15</f>
        <v>2.6221314741035867E-2</v>
      </c>
      <c r="KF15" s="25">
        <f>'Equation 4 Type II FTE'!KF15-'Equation 4 Type I FTE'!KF15</f>
        <v>2.7792629482071701E-2</v>
      </c>
      <c r="KG15" s="25">
        <f>'Equation 4 Type II FTE'!KG15-'Equation 4 Type I FTE'!KG15</f>
        <v>2.8872908366533834E-2</v>
      </c>
      <c r="KH15" s="25">
        <f>'Equation 4 Type II FTE'!KH15-'Equation 4 Type I FTE'!KH15</f>
        <v>2.6417729083665339E-2</v>
      </c>
      <c r="KI15" s="25">
        <f>'Equation 4 Type II FTE'!KI15-'Equation 4 Type I FTE'!KI15</f>
        <v>3.1819123505976099E-2</v>
      </c>
      <c r="KJ15" s="25">
        <f>'Equation 4 Type II FTE'!KJ15-'Equation 4 Type I FTE'!KJ15</f>
        <v>3.5550996015936254E-2</v>
      </c>
      <c r="KK15" s="25">
        <f>'Equation 4 Type II FTE'!KK15-'Equation 4 Type I FTE'!KK15</f>
        <v>2.5042828685258967E-2</v>
      </c>
      <c r="KL15" s="25">
        <f>'Equation 4 Type II FTE'!KL15-'Equation 4 Type I FTE'!KL15</f>
        <v>4.4782470119521911E-2</v>
      </c>
      <c r="KM15" s="25">
        <f>'Equation 4 Type II FTE'!KM15-'Equation 4 Type I FTE'!KM15</f>
        <v>4.4291434262948209E-2</v>
      </c>
      <c r="KN15" s="25">
        <f>'Equation 4 Type II FTE'!KN15-'Equation 4 Type I FTE'!KN15</f>
        <v>2.926573705179283E-2</v>
      </c>
      <c r="KO15" s="25">
        <f>'Equation 4 Type II FTE'!KO15-'Equation 4 Type I FTE'!KO15</f>
        <v>2.6810557768924298E-2</v>
      </c>
      <c r="KP15" s="25">
        <f>'Equation 4 Type II FTE'!KP15-'Equation 4 Type I FTE'!KP15</f>
        <v>3.1426294820717134E-2</v>
      </c>
      <c r="KQ15" s="25">
        <f>'Equation 4 Type II FTE'!KQ15-'Equation 4 Type I FTE'!KQ15</f>
        <v>4.0952390438247013E-2</v>
      </c>
      <c r="KR15" s="25">
        <f>'Equation 4 Type II FTE'!KR15-'Equation 4 Type I FTE'!KR15</f>
        <v>1.7971912350597606E-2</v>
      </c>
      <c r="KS15" s="25">
        <f>'Equation 4 Type II FTE'!KS15-'Equation 4 Type I FTE'!KS15</f>
        <v>2.8971115537848605E-2</v>
      </c>
      <c r="KT15" s="25">
        <f>'Equation 4 Type II FTE'!KT15-'Equation 4 Type I FTE'!KT15</f>
        <v>3.0149601593625508E-2</v>
      </c>
      <c r="KU15" s="25">
        <f>'Equation 4 Type II FTE'!KU15-'Equation 4 Type I FTE'!KU15</f>
        <v>3.8300796812749005E-2</v>
      </c>
      <c r="KV15" s="25">
        <f>'Equation 4 Type II FTE'!KV15-'Equation 4 Type I FTE'!KV15</f>
        <v>2.1114541832669319E-2</v>
      </c>
      <c r="KW15" s="25">
        <f>'Equation 4 Type II FTE'!KW15-'Equation 4 Type I FTE'!KW15</f>
        <v>4.9201792828685267E-2</v>
      </c>
      <c r="KX15" s="25">
        <f>'Equation 4 Type II FTE'!KX15-'Equation 4 Type I FTE'!KX15</f>
        <v>4.9005378486055774E-2</v>
      </c>
      <c r="KY15" s="25">
        <f>'Equation 4 Type II FTE'!KY15-'Equation 4 Type I FTE'!KY15</f>
        <v>4.5568127490039856E-2</v>
      </c>
      <c r="KZ15" s="25">
        <f>'Equation 4 Type II FTE'!KZ15-'Equation 4 Type I FTE'!KZ15</f>
        <v>4.2425498007968132E-2</v>
      </c>
      <c r="LA15" s="25">
        <f>'Equation 4 Type II FTE'!LA15-'Equation 4 Type I FTE'!LA15</f>
        <v>4.7532270916334662E-2</v>
      </c>
      <c r="LB15" s="25">
        <f>'Equation 4 Type II FTE'!LB15-'Equation 4 Type I FTE'!LB15</f>
        <v>4.4193227091633466E-2</v>
      </c>
      <c r="LC15" s="25">
        <f>'Equation 4 Type II FTE'!LC15-'Equation 4 Type I FTE'!LC15</f>
        <v>4.6943027888446218E-2</v>
      </c>
      <c r="LD15" s="25">
        <f>'Equation 4 Type II FTE'!LD15-'Equation 4 Type I FTE'!LD15</f>
        <v>5.3522908366533853E-2</v>
      </c>
      <c r="LE15" s="25">
        <f>'Equation 4 Type II FTE'!LE15-'Equation 4 Type I FTE'!LE15</f>
        <v>3.9872111553784853E-2</v>
      </c>
      <c r="LF15" s="25">
        <f>'Equation 4 Type II FTE'!LF15-'Equation 4 Type I FTE'!LF15</f>
        <v>3.044422310756972E-2</v>
      </c>
      <c r="LG15" s="25">
        <f>'Equation 4 Type II FTE'!LG15-'Equation 4 Type I FTE'!LG15</f>
        <v>4.8023306772908364E-2</v>
      </c>
      <c r="LH15" s="25">
        <f>'Equation 4 Type II FTE'!LH15-'Equation 4 Type I FTE'!LH15</f>
        <v>4.7532270916334662E-2</v>
      </c>
      <c r="LI15" s="25">
        <f>'Equation 4 Type II FTE'!LI15-'Equation 4 Type I FTE'!LI15</f>
        <v>5.0674900398406372E-2</v>
      </c>
      <c r="LJ15" s="25">
        <f>'Equation 4 Type II FTE'!LJ15-'Equation 4 Type I FTE'!LJ15</f>
        <v>3.4667131474103587E-2</v>
      </c>
      <c r="LK15" s="25">
        <f>'Equation 4 Type II FTE'!LK15-'Equation 4 Type I FTE'!LK15</f>
        <v>4.3407569721115549E-2</v>
      </c>
      <c r="LL15" s="25">
        <f>'Equation 4 Type II FTE'!LL15-'Equation 4 Type I FTE'!LL15</f>
        <v>5.5094223107569729E-2</v>
      </c>
      <c r="LM15" s="25">
        <f>'Equation 4 Type II FTE'!LM15-'Equation 4 Type I FTE'!LM15</f>
        <v>3.6533067729083657E-2</v>
      </c>
      <c r="LN15" s="25">
        <f>'Equation 4 Type II FTE'!LN15-'Equation 4 Type I FTE'!LN15</f>
        <v>4.9496414342629476E-2</v>
      </c>
      <c r="LO15" s="25">
        <f>'Equation 4 Type II FTE'!LO15-'Equation 4 Type I FTE'!LO15</f>
        <v>3.1033466135458182E-2</v>
      </c>
      <c r="LP15" s="25">
        <f>'Equation 4 Type II FTE'!LP15-'Equation 4 Type I FTE'!LP15</f>
        <v>4.6943027888446225E-2</v>
      </c>
      <c r="LQ15" s="25">
        <f>'Equation 4 Type II FTE'!LQ15-'Equation 4 Type I FTE'!LQ15</f>
        <v>3.3586852589641433E-2</v>
      </c>
      <c r="LR15" s="25">
        <f>'Equation 4 Type II FTE'!LR15-'Equation 4 Type I FTE'!LR15</f>
        <v>4.8612549800796795E-2</v>
      </c>
      <c r="LS15" s="25">
        <f>'Equation 4 Type II FTE'!LS15-'Equation 4 Type I FTE'!LS15</f>
        <v>3.7515139442231067E-2</v>
      </c>
      <c r="LT15" s="25">
        <f>'Equation 4 Type II FTE'!LT15-'Equation 4 Type I FTE'!LT15</f>
        <v>2.9069322709163348E-2</v>
      </c>
      <c r="LU15" s="25">
        <f>'Equation 4 Type II FTE'!LU15-'Equation 4 Type I FTE'!LU15</f>
        <v>4.6451992031872509E-2</v>
      </c>
      <c r="LV15" s="25">
        <f>'Equation 4 Type II FTE'!LV15-'Equation 4 Type I FTE'!LV15</f>
        <v>3.9675697211155381E-2</v>
      </c>
      <c r="LW15" s="25">
        <f>'Equation 4 Type II FTE'!LW15-'Equation 4 Type I FTE'!LW15</f>
        <v>4.2327290836653382E-2</v>
      </c>
      <c r="LX15" s="25">
        <f>'Equation 4 Type II FTE'!LX15-'Equation 4 Type I FTE'!LX15</f>
        <v>5.0871314741035852E-2</v>
      </c>
      <c r="LY15" s="25">
        <f>'Equation 4 Type II FTE'!LY15-'Equation 4 Type I FTE'!LY15</f>
        <v>4.55681274900398E-2</v>
      </c>
      <c r="LZ15" s="25">
        <f>'Equation 4 Type II FTE'!LZ15-'Equation 4 Type I FTE'!LZ15</f>
        <v>3.8791832669322707E-2</v>
      </c>
      <c r="MA15" s="25">
        <f>'Equation 4 Type II FTE'!MA15-'Equation 4 Type I FTE'!MA15</f>
        <v>2.7399800796812757E-2</v>
      </c>
      <c r="MB15" s="25">
        <f>'Equation 4 Type II FTE'!MB15-'Equation 4 Type I FTE'!MB15</f>
        <v>4.0559561752988055E-2</v>
      </c>
      <c r="MC15" s="25">
        <f>'Equation 4 Type II FTE'!MC15-'Equation 4 Type I FTE'!MC15</f>
        <v>5.2835458167330686E-2</v>
      </c>
      <c r="MD15" s="25">
        <f>'Equation 4 Type II FTE'!MD15-'Equation 4 Type I FTE'!MD15</f>
        <v>4.3211155378486056E-2</v>
      </c>
      <c r="ME15" s="25">
        <f>'Equation 4 Type II FTE'!ME15-'Equation 4 Type I FTE'!ME15</f>
        <v>4.1738047808764944E-2</v>
      </c>
      <c r="MF15" s="25">
        <f>'Equation 4 Type II FTE'!MF15-'Equation 4 Type I FTE'!MF15</f>
        <v>4.4095019920318723E-2</v>
      </c>
      <c r="MG15" s="25">
        <f>'Equation 4 Type II FTE'!MG15-'Equation 4 Type I FTE'!MG15</f>
        <v>4.3603984063745022E-2</v>
      </c>
      <c r="MH15" s="25">
        <f>'Equation 4 Type II FTE'!MH15-'Equation 4 Type I FTE'!MH15</f>
        <v>4.527350597609562E-2</v>
      </c>
      <c r="MI15" s="25">
        <f>'Equation 4 Type II FTE'!MI15-'Equation 4 Type I FTE'!MI15</f>
        <v>4.1443426294820722E-2</v>
      </c>
      <c r="MJ15" s="25">
        <f>'Equation 4 Type II FTE'!MJ15-'Equation 4 Type I FTE'!MJ15</f>
        <v>3.64348605577689E-2</v>
      </c>
      <c r="MK15" s="25">
        <f>'Equation 4 Type II FTE'!MK15-'Equation 4 Type I FTE'!MK15</f>
        <v>4.0363147410358569E-2</v>
      </c>
      <c r="ML15" s="25">
        <f>'Equation 4 Type II FTE'!ML15-'Equation 4 Type I FTE'!ML15</f>
        <v>5.3424701195219124E-2</v>
      </c>
      <c r="MM15" s="25">
        <f>'Equation 4 Type II FTE'!MM15-'Equation 4 Type I FTE'!MM15</f>
        <v>3.7318725099601588E-2</v>
      </c>
      <c r="MN15" s="25">
        <f>'Equation 4 Type II FTE'!MN15-'Equation 4 Type I FTE'!MN15</f>
        <v>3.6042031872509962E-2</v>
      </c>
      <c r="MO15" s="25">
        <f>'Equation 4 Type II FTE'!MO15-'Equation 4 Type I FTE'!MO15</f>
        <v>3.0149601593625504E-2</v>
      </c>
      <c r="MP15" s="25">
        <f>'Equation 4 Type II FTE'!MP15-'Equation 4 Type I FTE'!MP15</f>
        <v>3.0444223107569751E-2</v>
      </c>
      <c r="MQ15" s="25">
        <f>'Equation 4 Type II FTE'!MQ15-'Equation 4 Type I FTE'!MQ15</f>
        <v>2.828366533864542E-2</v>
      </c>
      <c r="MR15" s="25">
        <f>'Equation 4 Type II FTE'!MR15-'Equation 4 Type I FTE'!MR15</f>
        <v>3.6042031872509955E-2</v>
      </c>
      <c r="MS15" s="25">
        <f>'Equation 4 Type II FTE'!MS15-'Equation 4 Type I FTE'!MS15</f>
        <v>3.1622709163346613E-2</v>
      </c>
      <c r="MT15" s="25">
        <f>'Equation 4 Type II FTE'!MT15-'Equation 4 Type I FTE'!MT15</f>
        <v>3.7220517928286852E-2</v>
      </c>
      <c r="MU15" s="25">
        <f>'Equation 4 Type II FTE'!MU15-'Equation 4 Type I FTE'!MU15</f>
        <v>2.9756772908366536E-2</v>
      </c>
      <c r="MV15" s="25">
        <f>'Equation 4 Type II FTE'!MV15-'Equation 4 Type I FTE'!MV15</f>
        <v>4.3996812749003994E-2</v>
      </c>
      <c r="MW15" s="25">
        <f>'Equation 4 Type II FTE'!MW15-'Equation 4 Type I FTE'!MW15</f>
        <v>4.1541633466135472E-2</v>
      </c>
      <c r="MX15" s="25">
        <f>'Equation 4 Type II FTE'!MX15-'Equation 4 Type I FTE'!MX15</f>
        <v>4.5960956175298828E-2</v>
      </c>
      <c r="MY15" s="25">
        <f>'Equation 4 Type II FTE'!MY15-'Equation 4 Type I FTE'!MY15</f>
        <v>4.2523705179282889E-2</v>
      </c>
      <c r="MZ15" s="25">
        <f>'Equation 4 Type II FTE'!MZ15-'Equation 4 Type I FTE'!MZ15</f>
        <v>3.1622709163346613E-2</v>
      </c>
      <c r="NA15" s="25">
        <f>'Equation 4 Type II FTE'!NA15-'Equation 4 Type I FTE'!NA15</f>
        <v>5.2442629482071713E-2</v>
      </c>
      <c r="NB15" s="25">
        <f>'Equation 4 Type II FTE'!NB15-'Equation 4 Type I FTE'!NB15</f>
        <v>3.8300796812749005E-2</v>
      </c>
      <c r="NC15" s="25">
        <f>'Equation 4 Type II FTE'!NC15-'Equation 4 Type I FTE'!NC15</f>
        <v>4.2621912350597604E-2</v>
      </c>
      <c r="ND15" s="25">
        <f>'Equation 4 Type II FTE'!ND15-'Equation 4 Type I FTE'!ND15</f>
        <v>4.7826892430278885E-2</v>
      </c>
      <c r="NE15" s="25">
        <f>'Equation 4 Type II FTE'!NE15-'Equation 4 Type I FTE'!NE15</f>
        <v>3.0640637450199203E-2</v>
      </c>
      <c r="NF15" s="25">
        <f>'Equation 4 Type II FTE'!NF15-'Equation 4 Type I FTE'!NF15</f>
        <v>4.2621912350597604E-2</v>
      </c>
      <c r="NG15" s="59">
        <f>'Equation 4 Type II FTE'!NG15-'Equation 4 Type I FTE'!NG15</f>
        <v>4.5960956175298801E-2</v>
      </c>
      <c r="NH15" s="25">
        <f>'Equation 4 Type II FTE'!NH15-'Equation 4 Type I FTE'!NH15</f>
        <v>4.8612549800796809E-2</v>
      </c>
      <c r="NI15" s="25">
        <f>'Equation 4 Type II FTE'!NI15-'Equation 4 Type I FTE'!NI15</f>
        <v>3.0542430278884453E-2</v>
      </c>
      <c r="NJ15" s="59">
        <f>'Equation 4 Type II FTE'!NJ15-'Equation 4 Type I FTE'!NJ15</f>
        <v>7.2771513944223112E-2</v>
      </c>
    </row>
    <row r="16" spans="1:374" x14ac:dyDescent="0.3">
      <c r="B16" s="23" t="s">
        <v>562</v>
      </c>
      <c r="C16" s="25">
        <f>'Equation 4 Type II FTE'!C16-'Equation 4 Type I FTE'!C16</f>
        <v>8.6246347607052937E-2</v>
      </c>
      <c r="D16" s="25">
        <f>'Equation 4 Type II FTE'!D16-'Equation 4 Type I FTE'!D16</f>
        <v>0.10178623005877413</v>
      </c>
      <c r="E16" s="25">
        <f>'Equation 4 Type II FTE'!E16-'Equation 4 Type I FTE'!E16</f>
        <v>0.10392296389588582</v>
      </c>
      <c r="F16" s="25">
        <f>'Equation 4 Type II FTE'!F16-'Equation 4 Type I FTE'!F16</f>
        <v>0.14102443324937028</v>
      </c>
      <c r="G16" s="25">
        <f>'Equation 4 Type II FTE'!G16-'Equation 4 Type I FTE'!G16</f>
        <v>0.10042649034424853</v>
      </c>
      <c r="H16" s="25">
        <f>'Equation 4 Type II FTE'!H16-'Equation 4 Type I FTE'!H16</f>
        <v>8.2846998320738885E-2</v>
      </c>
      <c r="I16" s="25">
        <f>'Equation 4 Type II FTE'!I16-'Equation 4 Type I FTE'!I16</f>
        <v>6.8763979848866508E-2</v>
      </c>
      <c r="J16" s="25">
        <f>'Equation 4 Type II FTE'!J16-'Equation 4 Type I FTE'!J16</f>
        <v>8.1681507136859732E-2</v>
      </c>
      <c r="K16" s="25">
        <f>'Equation 4 Type II FTE'!K16-'Equation 4 Type I FTE'!K16</f>
        <v>7.0415092359361872E-2</v>
      </c>
      <c r="L16" s="25">
        <f>'Equation 4 Type II FTE'!L16-'Equation 4 Type I FTE'!L16</f>
        <v>0.14393816120906799</v>
      </c>
      <c r="M16" s="25">
        <f>'Equation 4 Type II FTE'!M16-'Equation 4 Type I FTE'!M16</f>
        <v>8.4303862300587742E-2</v>
      </c>
      <c r="N16" s="25">
        <f>'Equation 4 Type II FTE'!N16-'Equation 4 Type I FTE'!N16</f>
        <v>0.16695661209068008</v>
      </c>
      <c r="O16" s="25">
        <f>'Equation 4 Type II FTE'!O16-'Equation 4 Type I FTE'!O16</f>
        <v>8.5469353484466826E-2</v>
      </c>
      <c r="P16" s="25">
        <f>'Equation 4 Type II FTE'!P16-'Equation 4 Type I FTE'!P16</f>
        <v>6.2645151133501276E-2</v>
      </c>
      <c r="Q16" s="25">
        <f>'Equation 4 Type II FTE'!Q16-'Equation 4 Type I FTE'!Q16</f>
        <v>0</v>
      </c>
      <c r="R16" s="25">
        <f>'Equation 4 Type II FTE'!R16-'Equation 4 Type I FTE'!R16</f>
        <v>6.2548026868178008E-2</v>
      </c>
      <c r="S16" s="25">
        <f>'Equation 4 Type II FTE'!S16-'Equation 4 Type I FTE'!S16</f>
        <v>7.3328820319059615E-2</v>
      </c>
      <c r="T16" s="25">
        <f>'Equation 4 Type II FTE'!T16-'Equation 4 Type I FTE'!T16</f>
        <v>7.5659802686817795E-2</v>
      </c>
      <c r="U16" s="25">
        <f>'Equation 4 Type II FTE'!U16-'Equation 4 Type I FTE'!U16</f>
        <v>9.3336418975650731E-2</v>
      </c>
      <c r="V16" s="25">
        <f>'Equation 4 Type II FTE'!V16-'Equation 4 Type I FTE'!V16</f>
        <v>0.10576832493702769</v>
      </c>
      <c r="W16" s="25">
        <f>'Equation 4 Type II FTE'!W16-'Equation 4 Type I FTE'!W16</f>
        <v>6.2159529806884974E-2</v>
      </c>
      <c r="X16" s="25">
        <f>'Equation 4 Type II FTE'!X16-'Equation 4 Type I FTE'!X16</f>
        <v>6.1188287153652404E-2</v>
      </c>
      <c r="Y16" s="25">
        <f>'Equation 4 Type II FTE'!Y16-'Equation 4 Type I FTE'!Y16</f>
        <v>6.5850251889168751E-2</v>
      </c>
      <c r="Z16" s="25">
        <f>'Equation 4 Type II FTE'!Z16-'Equation 4 Type I FTE'!Z16</f>
        <v>0.15646719143576826</v>
      </c>
      <c r="AA16" s="25">
        <f>'Equation 4 Type II FTE'!AA16-'Equation 4 Type I FTE'!AA16</f>
        <v>0.10508845507976489</v>
      </c>
      <c r="AB16" s="25">
        <f>'Equation 4 Type II FTE'!AB16-'Equation 4 Type I FTE'!AB16</f>
        <v>0.14762888329135179</v>
      </c>
      <c r="AC16" s="25">
        <f>'Equation 4 Type II FTE'!AC16-'Equation 4 Type I FTE'!AC16</f>
        <v>0.10227185138539042</v>
      </c>
      <c r="AD16" s="25">
        <f>'Equation 4 Type II FTE'!AD16-'Equation 4 Type I FTE'!AD16</f>
        <v>7.5756926952141049E-2</v>
      </c>
      <c r="AE16" s="25">
        <f>'Equation 4 Type II FTE'!AE16-'Equation 4 Type I FTE'!AE16</f>
        <v>7.488280856423174E-2</v>
      </c>
      <c r="AF16" s="25">
        <f>'Equation 4 Type II FTE'!AF16-'Equation 4 Type I FTE'!AF16</f>
        <v>8.3526868178001673E-2</v>
      </c>
      <c r="AG16" s="25">
        <f>'Equation 4 Type II FTE'!AG16-'Equation 4 Type I FTE'!AG16</f>
        <v>8.1098761544920211E-2</v>
      </c>
      <c r="AH16" s="25">
        <f>'Equation 4 Type II FTE'!AH16-'Equation 4 Type I FTE'!AH16</f>
        <v>9.3530667506297238E-2</v>
      </c>
      <c r="AI16" s="25">
        <f>'Equation 4 Type II FTE'!AI16-'Equation 4 Type I FTE'!AI16</f>
        <v>8.1875755667506309E-2</v>
      </c>
      <c r="AJ16" s="25">
        <f>'Equation 4 Type II FTE'!AJ16-'Equation 4 Type I FTE'!AJ16</f>
        <v>7.0706465155331646E-2</v>
      </c>
      <c r="AK16" s="25">
        <f>'Equation 4 Type II FTE'!AK16-'Equation 4 Type I FTE'!AK16</f>
        <v>8.8965827036104089E-2</v>
      </c>
      <c r="AL16" s="25">
        <f>'Equation 4 Type II FTE'!AL16-'Equation 4 Type I FTE'!AL16</f>
        <v>8.8285957178841287E-2</v>
      </c>
      <c r="AM16" s="25">
        <f>'Equation 4 Type II FTE'!AM16-'Equation 4 Type I FTE'!AM16</f>
        <v>9.7318513853904276E-2</v>
      </c>
      <c r="AN16" s="25">
        <f>'Equation 4 Type II FTE'!AN16-'Equation 4 Type I FTE'!AN16</f>
        <v>6.2548026868177994E-2</v>
      </c>
      <c r="AO16" s="25">
        <f>'Equation 4 Type II FTE'!AO16-'Equation 4 Type I FTE'!AO16</f>
        <v>5.4972334172963898E-2</v>
      </c>
      <c r="AP16" s="25">
        <f>'Equation 4 Type II FTE'!AP16-'Equation 4 Type I FTE'!AP16</f>
        <v>9.6250146935348446E-2</v>
      </c>
      <c r="AQ16" s="25">
        <f>'Equation 4 Type II FTE'!AQ16-'Equation 4 Type I FTE'!AQ16</f>
        <v>6.8084109991603692E-2</v>
      </c>
      <c r="AR16" s="25">
        <f>'Equation 4 Type II FTE'!AR16-'Equation 4 Type I FTE'!AR16</f>
        <v>7.595117548278757E-2</v>
      </c>
      <c r="AS16" s="25">
        <f>'Equation 4 Type II FTE'!AS16-'Equation 4 Type I FTE'!AS16</f>
        <v>7.1386335012594462E-2</v>
      </c>
      <c r="AT16" s="25">
        <f>'Equation 4 Type II FTE'!AT16-'Equation 4 Type I FTE'!AT16</f>
        <v>6.7015743073047848E-2</v>
      </c>
      <c r="AU16" s="25">
        <f>'Equation 4 Type II FTE'!AU16-'Equation 4 Type I FTE'!AU16</f>
        <v>6.1285411418975644E-2</v>
      </c>
      <c r="AV16" s="25">
        <f>'Equation 4 Type II FTE'!AV16-'Equation 4 Type I FTE'!AV16</f>
        <v>7.4979932829554979E-2</v>
      </c>
      <c r="AW16" s="25">
        <f>'Equation 4 Type II FTE'!AW16-'Equation 4 Type I FTE'!AW16</f>
        <v>6.6044500419815272E-2</v>
      </c>
      <c r="AX16" s="25">
        <f>'Equation 4 Type II FTE'!AX16-'Equation 4 Type I FTE'!AX16</f>
        <v>6.6432997481108313E-2</v>
      </c>
      <c r="AY16" s="25">
        <f>'Equation 4 Type II FTE'!AY16-'Equation 4 Type I FTE'!AY16</f>
        <v>5.4098215785054582E-2</v>
      </c>
      <c r="AZ16" s="25">
        <f>'Equation 4 Type II FTE'!AZ16-'Equation 4 Type I FTE'!AZ16</f>
        <v>5.8663056255247689E-2</v>
      </c>
      <c r="BA16" s="25">
        <f>'Equation 4 Type II FTE'!BA16-'Equation 4 Type I FTE'!BA16</f>
        <v>6.1673908480268679E-2</v>
      </c>
      <c r="BB16" s="25">
        <f>'Equation 4 Type II FTE'!BB16-'Equation 4 Type I FTE'!BB16</f>
        <v>8.0710264483627198E-2</v>
      </c>
      <c r="BC16" s="25">
        <f>'Equation 4 Type II FTE'!BC16-'Equation 4 Type I FTE'!BC16</f>
        <v>8.6829093198992457E-2</v>
      </c>
      <c r="BD16" s="25">
        <f>'Equation 4 Type II FTE'!BD16-'Equation 4 Type I FTE'!BD16</f>
        <v>6.1868157010915206E-2</v>
      </c>
      <c r="BE16" s="25">
        <f>'Equation 4 Type II FTE'!BE16-'Equation 4 Type I FTE'!BE16</f>
        <v>7.9059151973131819E-2</v>
      </c>
      <c r="BF16" s="25">
        <f>'Equation 4 Type II FTE'!BF16-'Equation 4 Type I FTE'!BF16</f>
        <v>7.7699412258606215E-2</v>
      </c>
      <c r="BG16" s="25">
        <f>'Equation 4 Type II FTE'!BG16-'Equation 4 Type I FTE'!BG16</f>
        <v>9.6347271200671714E-2</v>
      </c>
      <c r="BH16" s="25">
        <f>'Equation 4 Type II FTE'!BH16-'Equation 4 Type I FTE'!BH16</f>
        <v>8.4595235096557531E-2</v>
      </c>
      <c r="BI16" s="25">
        <f>'Equation 4 Type II FTE'!BI16-'Equation 4 Type I FTE'!BI16</f>
        <v>9.6541519731318207E-2</v>
      </c>
      <c r="BJ16" s="25">
        <f>'Equation 4 Type II FTE'!BJ16-'Equation 4 Type I FTE'!BJ16</f>
        <v>8.4886607892527277E-2</v>
      </c>
      <c r="BK16" s="25">
        <f>'Equation 4 Type II FTE'!BK16-'Equation 4 Type I FTE'!BK16</f>
        <v>7.5659802686817795E-2</v>
      </c>
      <c r="BL16" s="25">
        <f>'Equation 4 Type II FTE'!BL16-'Equation 4 Type I FTE'!BL16</f>
        <v>6.4102015113350119E-2</v>
      </c>
      <c r="BM16" s="25">
        <f>'Equation 4 Type II FTE'!BM16-'Equation 4 Type I FTE'!BM16</f>
        <v>7.6631045340050385E-2</v>
      </c>
      <c r="BN16" s="25">
        <f>'Equation 4 Type II FTE'!BN16-'Equation 4 Type I FTE'!BN16</f>
        <v>8.5954974811083149E-2</v>
      </c>
      <c r="BO16" s="25">
        <f>'Equation 4 Type II FTE'!BO16-'Equation 4 Type I FTE'!BO16</f>
        <v>0.12295931989924434</v>
      </c>
      <c r="BP16" s="25">
        <f>'Equation 4 Type II FTE'!BP16-'Equation 4 Type I FTE'!BP16</f>
        <v>6.7986985726280424E-2</v>
      </c>
      <c r="BQ16" s="25">
        <f>'Equation 4 Type II FTE'!BQ16-'Equation 4 Type I FTE'!BQ16</f>
        <v>8.3429743912678433E-2</v>
      </c>
      <c r="BR16" s="25">
        <f>'Equation 4 Type II FTE'!BR16-'Equation 4 Type I FTE'!BR16</f>
        <v>6.7015743073047862E-2</v>
      </c>
      <c r="BS16" s="25">
        <f>'Equation 4 Type II FTE'!BS16-'Equation 4 Type I FTE'!BS16</f>
        <v>7.8767779177162045E-2</v>
      </c>
      <c r="BT16" s="25">
        <f>'Equation 4 Type II FTE'!BT16-'Equation 4 Type I FTE'!BT16</f>
        <v>8.7411838790931992E-2</v>
      </c>
      <c r="BU16" s="25">
        <f>'Equation 4 Type II FTE'!BU16-'Equation 4 Type I FTE'!BU16</f>
        <v>7.7796536523929455E-2</v>
      </c>
      <c r="BV16" s="25">
        <f>'Equation 4 Type II FTE'!BV16-'Equation 4 Type I FTE'!BV16</f>
        <v>7.8962027707808566E-2</v>
      </c>
      <c r="BW16" s="25">
        <f>'Equation 4 Type II FTE'!BW16-'Equation 4 Type I FTE'!BW16</f>
        <v>8.8091708648194794E-2</v>
      </c>
      <c r="BX16" s="25">
        <f>'Equation 4 Type II FTE'!BX16-'Equation 4 Type I FTE'!BX16</f>
        <v>6.5364630562552456E-2</v>
      </c>
      <c r="BY16" s="25">
        <f>'Equation 4 Type II FTE'!BY16-'Equation 4 Type I FTE'!BY16</f>
        <v>6.322789672544081E-2</v>
      </c>
      <c r="BZ16" s="25">
        <f>'Equation 4 Type II FTE'!BZ16-'Equation 4 Type I FTE'!BZ16</f>
        <v>6.215952980688496E-2</v>
      </c>
      <c r="CA16" s="25">
        <f>'Equation 4 Type II FTE'!CA16-'Equation 4 Type I FTE'!CA16</f>
        <v>9.0616939546599495E-2</v>
      </c>
      <c r="CB16" s="25">
        <f>'Equation 4 Type II FTE'!CB16-'Equation 4 Type I FTE'!CB16</f>
        <v>8.6537720403022669E-2</v>
      </c>
      <c r="CC16" s="25">
        <f>'Equation 4 Type II FTE'!CC16-'Equation 4 Type I FTE'!CC16</f>
        <v>8.1681507136859802E-2</v>
      </c>
      <c r="CD16" s="25">
        <f>'Equation 4 Type II FTE'!CD16-'Equation 4 Type I FTE'!CD16</f>
        <v>0.13480848026868175</v>
      </c>
      <c r="CE16" s="25">
        <f>'Equation 4 Type II FTE'!CE16-'Equation 4 Type I FTE'!CE16</f>
        <v>9.9455247691015936E-2</v>
      </c>
      <c r="CF16" s="25">
        <f>'Equation 4 Type II FTE'!CF16-'Equation 4 Type I FTE'!CF16</f>
        <v>8.2070004198152843E-2</v>
      </c>
      <c r="CG16" s="25">
        <f>'Equation 4 Type II FTE'!CG16-'Equation 4 Type I FTE'!CG16</f>
        <v>7.6728169605373625E-2</v>
      </c>
      <c r="CH16" s="25">
        <f>'Equation 4 Type II FTE'!CH16-'Equation 4 Type I FTE'!CH16</f>
        <v>6.3713518052057105E-2</v>
      </c>
      <c r="CI16" s="25">
        <f>'Equation 4 Type II FTE'!CI16-'Equation 4 Type I FTE'!CI16</f>
        <v>7.9641897565071354E-2</v>
      </c>
      <c r="CJ16" s="25">
        <f>'Equation 4 Type II FTE'!CJ16-'Equation 4 Type I FTE'!CJ16</f>
        <v>0.11606349706129304</v>
      </c>
      <c r="CK16" s="25">
        <f>'Equation 4 Type II FTE'!CK16-'Equation 4 Type I FTE'!CK16</f>
        <v>0.13791645675902603</v>
      </c>
      <c r="CL16" s="25">
        <f>'Equation 4 Type II FTE'!CL16-'Equation 4 Type I FTE'!CL16</f>
        <v>9.217092779177162E-2</v>
      </c>
      <c r="CM16" s="25">
        <f>'Equation 4 Type II FTE'!CM16-'Equation 4 Type I FTE'!CM16</f>
        <v>9.6444395465994953E-2</v>
      </c>
      <c r="CN16" s="25">
        <f>'Equation 4 Type II FTE'!CN16-'Equation 4 Type I FTE'!CN16</f>
        <v>6.9638098236775817E-2</v>
      </c>
      <c r="CO16" s="25">
        <f>'Equation 4 Type II FTE'!CO16-'Equation 4 Type I FTE'!CO16</f>
        <v>7.5854051217464302E-2</v>
      </c>
      <c r="CP16" s="25">
        <f>'Equation 4 Type II FTE'!CP16-'Equation 4 Type I FTE'!CP16</f>
        <v>7.5562678421494556E-2</v>
      </c>
      <c r="CQ16" s="25">
        <f>'Equation 4 Type II FTE'!CQ16-'Equation 4 Type I FTE'!CQ16</f>
        <v>6.7598488664987383E-2</v>
      </c>
      <c r="CR16" s="25">
        <f>'Equation 4 Type II FTE'!CR16-'Equation 4 Type I FTE'!CR16</f>
        <v>6.6335873215785074E-2</v>
      </c>
      <c r="CS16" s="25">
        <f>'Equation 4 Type II FTE'!CS16-'Equation 4 Type I FTE'!CS16</f>
        <v>6.7015743073047862E-2</v>
      </c>
      <c r="CT16" s="25">
        <f>'Equation 4 Type II FTE'!CT16-'Equation 4 Type I FTE'!CT16</f>
        <v>6.5073257766582709E-2</v>
      </c>
      <c r="CU16" s="25">
        <f>'Equation 4 Type II FTE'!CU16-'Equation 4 Type I FTE'!CU16</f>
        <v>6.1868157010915178E-2</v>
      </c>
      <c r="CV16" s="25">
        <f>'Equation 4 Type II FTE'!CV16-'Equation 4 Type I FTE'!CV16</f>
        <v>9.1005436607892537E-2</v>
      </c>
      <c r="CW16" s="25">
        <f>'Equation 4 Type II FTE'!CW16-'Equation 4 Type I FTE'!CW16</f>
        <v>9.2462300587741394E-2</v>
      </c>
      <c r="CX16" s="25">
        <f>'Equation 4 Type II FTE'!CX16-'Equation 4 Type I FTE'!CX16</f>
        <v>7.2551826196473546E-2</v>
      </c>
      <c r="CY16" s="25">
        <f>'Equation 4 Type II FTE'!CY16-'Equation 4 Type I FTE'!CY16</f>
        <v>8.9548572628043638E-2</v>
      </c>
      <c r="CZ16" s="25">
        <f>'Equation 4 Type II FTE'!CZ16-'Equation 4 Type I FTE'!CZ16</f>
        <v>0.14452090680100754</v>
      </c>
      <c r="DA16" s="25">
        <f>'Equation 4 Type II FTE'!DA16-'Equation 4 Type I FTE'!DA16</f>
        <v>0.13587684718723761</v>
      </c>
      <c r="DB16" s="25">
        <f>'Equation 4 Type II FTE'!DB16-'Equation 4 Type I FTE'!DB16</f>
        <v>8.7800335852225006E-2</v>
      </c>
      <c r="DC16" s="25">
        <f>'Equation 4 Type II FTE'!DC16-'Equation 4 Type I FTE'!DC16</f>
        <v>0.10800218303946262</v>
      </c>
      <c r="DD16" s="25">
        <f>'Equation 4 Type II FTE'!DD16-'Equation 4 Type I FTE'!DD16</f>
        <v>8.0904513014273718E-2</v>
      </c>
      <c r="DE16" s="25">
        <f>'Equation 4 Type II FTE'!DE16-'Equation 4 Type I FTE'!DE16</f>
        <v>0.14354966414777495</v>
      </c>
      <c r="DF16" s="25">
        <f>'Equation 4 Type II FTE'!DF16-'Equation 4 Type I FTE'!DF16</f>
        <v>0.10324309403862302</v>
      </c>
      <c r="DG16" s="25">
        <f>'Equation 4 Type II FTE'!DG16-'Equation 4 Type I FTE'!DG16</f>
        <v>9.7221389588581036E-2</v>
      </c>
      <c r="DH16" s="25">
        <f>'Equation 4 Type II FTE'!DH16-'Equation 4 Type I FTE'!DH16</f>
        <v>0.13752795969773302</v>
      </c>
      <c r="DI16" s="25">
        <f>'Equation 4 Type II FTE'!DI16-'Equation 4 Type I FTE'!DI16</f>
        <v>6.6432997481108313E-2</v>
      </c>
      <c r="DJ16" s="25">
        <f>'Equation 4 Type II FTE'!DJ16-'Equation 4 Type I FTE'!DJ16</f>
        <v>9.5667401343408898E-2</v>
      </c>
      <c r="DK16" s="25">
        <f>'Equation 4 Type II FTE'!DK16-'Equation 4 Type I FTE'!DK16</f>
        <v>0.15073685978169607</v>
      </c>
      <c r="DL16" s="25">
        <f>'Equation 4 Type II FTE'!DL16-'Equation 4 Type I FTE'!DL16</f>
        <v>0.15996366498740555</v>
      </c>
      <c r="DM16" s="25">
        <f>'Equation 4 Type II FTE'!DM16-'Equation 4 Type I FTE'!DM16</f>
        <v>5.0795990764063811E-2</v>
      </c>
      <c r="DN16" s="25">
        <f>'Equation 4 Type II FTE'!DN16-'Equation 4 Type I FTE'!DN16</f>
        <v>0.11596637279596979</v>
      </c>
      <c r="DO16" s="25">
        <f>'Equation 4 Type II FTE'!DO16-'Equation 4 Type I FTE'!DO16</f>
        <v>7.7408039462636441E-2</v>
      </c>
      <c r="DP16" s="25">
        <f>'Equation 4 Type II FTE'!DP16-'Equation 4 Type I FTE'!DP16</f>
        <v>9.1199685138539044E-2</v>
      </c>
      <c r="DQ16" s="25">
        <f>'Equation 4 Type II FTE'!DQ16-'Equation 4 Type I FTE'!DQ16</f>
        <v>8.1681507136859788E-2</v>
      </c>
      <c r="DR16" s="25">
        <f>'Equation 4 Type II FTE'!DR16-'Equation 4 Type I FTE'!DR16</f>
        <v>0.12470755667506296</v>
      </c>
      <c r="DS16" s="25">
        <f>'Equation 4 Type II FTE'!DS16-'Equation 4 Type I FTE'!DS16</f>
        <v>8.8480205709487822E-2</v>
      </c>
      <c r="DT16" s="25">
        <f>'Equation 4 Type II FTE'!DT16-'Equation 4 Type I FTE'!DT16</f>
        <v>0.10081498740554155</v>
      </c>
      <c r="DU16" s="25">
        <f>'Equation 4 Type II FTE'!DU16-'Equation 4 Type I FTE'!DU16</f>
        <v>8.1195885810243507E-2</v>
      </c>
      <c r="DV16" s="25">
        <f>'Equation 4 Type II FTE'!DV16-'Equation 4 Type I FTE'!DV16</f>
        <v>7.6436796809403851E-2</v>
      </c>
      <c r="DW16" s="25">
        <f>'Equation 4 Type II FTE'!DW16-'Equation 4 Type I FTE'!DW16</f>
        <v>6.1091162888329137E-2</v>
      </c>
      <c r="DX16" s="25">
        <f>'Equation 4 Type II FTE'!DX16-'Equation 4 Type I FTE'!DX16</f>
        <v>8.236137699412259E-2</v>
      </c>
      <c r="DY16" s="25">
        <f>'Equation 4 Type II FTE'!DY16-'Equation 4 Type I FTE'!DY16</f>
        <v>7.1580583543240969E-2</v>
      </c>
      <c r="DZ16" s="25">
        <f>'Equation 4 Type II FTE'!DZ16-'Equation 4 Type I FTE'!DZ16</f>
        <v>7.9156276238455073E-2</v>
      </c>
      <c r="EA16" s="25">
        <f>'Equation 4 Type II FTE'!EA16-'Equation 4 Type I FTE'!EA16</f>
        <v>0.10518557934508817</v>
      </c>
      <c r="EB16" s="25">
        <f>'Equation 4 Type II FTE'!EB16-'Equation 4 Type I FTE'!EB16</f>
        <v>5.6526322418136016E-2</v>
      </c>
      <c r="EC16" s="25">
        <f>'Equation 4 Type II FTE'!EC16-'Equation 4 Type I FTE'!EC16</f>
        <v>7.3620193115029375E-2</v>
      </c>
      <c r="ED16" s="25">
        <f>'Equation 4 Type II FTE'!ED16-'Equation 4 Type I FTE'!ED16</f>
        <v>6.118828715365239E-2</v>
      </c>
      <c r="EE16" s="25">
        <f>'Equation 4 Type II FTE'!EE16-'Equation 4 Type I FTE'!EE16</f>
        <v>7.0997837951301407E-2</v>
      </c>
      <c r="EF16" s="25">
        <f>'Equation 4 Type II FTE'!EF16-'Equation 4 Type I FTE'!EF16</f>
        <v>6.4102015113350092E-2</v>
      </c>
      <c r="EG16" s="25">
        <f>'Equation 4 Type II FTE'!EG16-'Equation 4 Type I FTE'!EG16</f>
        <v>9.0131318219983186E-2</v>
      </c>
      <c r="EH16" s="25">
        <f>'Equation 4 Type II FTE'!EH16-'Equation 4 Type I FTE'!EH16</f>
        <v>5.5166582703610405E-2</v>
      </c>
      <c r="EI16" s="25">
        <f>'Equation 4 Type II FTE'!EI16-'Equation 4 Type I FTE'!EI16</f>
        <v>5.6429198152812762E-2</v>
      </c>
      <c r="EJ16" s="25">
        <f>'Equation 4 Type II FTE'!EJ16-'Equation 4 Type I FTE'!EJ16</f>
        <v>5.8565931989924436E-2</v>
      </c>
      <c r="EK16" s="25">
        <f>'Equation 4 Type II FTE'!EK16-'Equation 4 Type I FTE'!EK16</f>
        <v>8.6343471872376162E-2</v>
      </c>
      <c r="EL16" s="25">
        <f>'Equation 4 Type II FTE'!EL16-'Equation 4 Type I FTE'!EL16</f>
        <v>7.2648950461796785E-2</v>
      </c>
      <c r="EM16" s="25">
        <f>'Equation 4 Type II FTE'!EM16-'Equation 4 Type I FTE'!EM16</f>
        <v>7.0706465155331674E-2</v>
      </c>
      <c r="EN16" s="25">
        <f>'Equation 4 Type II FTE'!EN16-'Equation 4 Type I FTE'!EN16</f>
        <v>6.6141624685138539E-2</v>
      </c>
      <c r="EO16" s="25">
        <f>'Equation 4 Type II FTE'!EO16-'Equation 4 Type I FTE'!EO16</f>
        <v>7.2940323257766587E-2</v>
      </c>
      <c r="EP16" s="25">
        <f>'Equation 4 Type II FTE'!EP16-'Equation 4 Type I FTE'!EP16</f>
        <v>7.595117548278757E-2</v>
      </c>
      <c r="EQ16" s="25">
        <f>'Equation 4 Type II FTE'!EQ16-'Equation 4 Type I FTE'!EQ16</f>
        <v>7.3523068849706108E-2</v>
      </c>
      <c r="ER16" s="25">
        <f>'Equation 4 Type II FTE'!ER16-'Equation 4 Type I FTE'!ER16</f>
        <v>7.0706465155331688E-2</v>
      </c>
      <c r="ES16" s="25">
        <f>'Equation 4 Type II FTE'!ES16-'Equation 4 Type I FTE'!ES16</f>
        <v>6.5461754827875751E-2</v>
      </c>
      <c r="ET16" s="25">
        <f>'Equation 4 Type II FTE'!ET16-'Equation 4 Type I FTE'!ET16</f>
        <v>7.0706465155331688E-2</v>
      </c>
      <c r="EU16" s="25">
        <f>'Equation 4 Type II FTE'!EU16-'Equation 4 Type I FTE'!EU16</f>
        <v>7.3911565910999164E-2</v>
      </c>
      <c r="EV16" s="25">
        <f>'Equation 4 Type II FTE'!EV16-'Equation 4 Type I FTE'!EV16</f>
        <v>6.9055352644836268E-2</v>
      </c>
      <c r="EW16" s="25">
        <f>'Equation 4 Type II FTE'!EW16-'Equation 4 Type I FTE'!EW16</f>
        <v>6.1091162888329123E-2</v>
      </c>
      <c r="EX16" s="25">
        <f>'Equation 4 Type II FTE'!EX16-'Equation 4 Type I FTE'!EX16</f>
        <v>8.4206738035264489E-2</v>
      </c>
      <c r="EY16" s="25">
        <f>'Equation 4 Type II FTE'!EY16-'Equation 4 Type I FTE'!EY16</f>
        <v>0.1444237825356843</v>
      </c>
      <c r="EZ16" s="25">
        <f>'Equation 4 Type II FTE'!EZ16-'Equation 4 Type I FTE'!EZ16</f>
        <v>0.1106245382031906</v>
      </c>
      <c r="FA16" s="25">
        <f>'Equation 4 Type II FTE'!FA16-'Equation 4 Type I FTE'!FA16</f>
        <v>6.866685558354324E-2</v>
      </c>
      <c r="FB16" s="25">
        <f>'Equation 4 Type II FTE'!FB16-'Equation 4 Type I FTE'!FB16</f>
        <v>0.11781173383711167</v>
      </c>
      <c r="FC16" s="25">
        <f>'Equation 4 Type II FTE'!FC16-'Equation 4 Type I FTE'!FC16</f>
        <v>8.4886607892527277E-2</v>
      </c>
      <c r="FD16" s="25">
        <f>'Equation 4 Type II FTE'!FD16-'Equation 4 Type I FTE'!FD16</f>
        <v>6.6238748950461807E-2</v>
      </c>
      <c r="FE16" s="25">
        <f>'Equation 4 Type II FTE'!FE16-'Equation 4 Type I FTE'!FE16</f>
        <v>6.3519269521410585E-2</v>
      </c>
      <c r="FF16" s="25">
        <f>'Equation 4 Type II FTE'!FF16-'Equation 4 Type I FTE'!FF16</f>
        <v>6.0702665827036095E-2</v>
      </c>
      <c r="FG16" s="25">
        <f>'Equation 4 Type II FTE'!FG16-'Equation 4 Type I FTE'!FG16</f>
        <v>0.11664624265323256</v>
      </c>
      <c r="FH16" s="25">
        <f>'Equation 4 Type II FTE'!FH16-'Equation 4 Type I FTE'!FH16</f>
        <v>7.4202938706968868E-2</v>
      </c>
      <c r="FI16" s="25">
        <f>'Equation 4 Type II FTE'!FI16-'Equation 4 Type I FTE'!FI16</f>
        <v>9.7415638119227571E-2</v>
      </c>
      <c r="FJ16" s="25">
        <f>'Equation 4 Type II FTE'!FJ16-'Equation 4 Type I FTE'!FJ16</f>
        <v>8.7800335852224992E-2</v>
      </c>
      <c r="FK16" s="25">
        <f>'Equation 4 Type II FTE'!FK16-'Equation 4 Type I FTE'!FK16</f>
        <v>7.5756926952141063E-2</v>
      </c>
      <c r="FL16" s="25">
        <f>'Equation 4 Type II FTE'!FL16-'Equation 4 Type I FTE'!FL16</f>
        <v>9.6444395465994953E-2</v>
      </c>
      <c r="FM16" s="25">
        <f>'Equation 4 Type II FTE'!FM16-'Equation 4 Type I FTE'!FM16</f>
        <v>8.0418891687657451E-2</v>
      </c>
      <c r="FN16" s="25">
        <f>'Equation 4 Type II FTE'!FN16-'Equation 4 Type I FTE'!FN16</f>
        <v>8.3235495382031899E-2</v>
      </c>
      <c r="FO16" s="25">
        <f>'Equation 4 Type II FTE'!FO16-'Equation 4 Type I FTE'!FO16</f>
        <v>9.0519815281276214E-2</v>
      </c>
      <c r="FP16" s="25">
        <f>'Equation 4 Type II FTE'!FP16-'Equation 4 Type I FTE'!FP16</f>
        <v>7.8573530646515538E-2</v>
      </c>
      <c r="FQ16" s="25">
        <f>'Equation 4 Type II FTE'!FQ16-'Equation 4 Type I FTE'!FQ16</f>
        <v>7.9156276238455087E-2</v>
      </c>
      <c r="FR16" s="25">
        <f>'Equation 4 Type II FTE'!FR16-'Equation 4 Type I FTE'!FR16</f>
        <v>8.0418891687657423E-2</v>
      </c>
      <c r="FS16" s="25">
        <f>'Equation 4 Type II FTE'!FS16-'Equation 4 Type I FTE'!FS16</f>
        <v>0.13985894206549118</v>
      </c>
      <c r="FT16" s="25">
        <f>'Equation 4 Type II FTE'!FT16-'Equation 4 Type I FTE'!FT16</f>
        <v>6.633587321578506E-2</v>
      </c>
      <c r="FU16" s="25">
        <f>'Equation 4 Type II FTE'!FU16-'Equation 4 Type I FTE'!FU16</f>
        <v>8.5275104953820291E-2</v>
      </c>
      <c r="FV16" s="25">
        <f>'Equation 4 Type II FTE'!FV16-'Equation 4 Type I FTE'!FV16</f>
        <v>0.10363159109991604</v>
      </c>
      <c r="FW16" s="25">
        <f>'Equation 4 Type II FTE'!FW16-'Equation 4 Type I FTE'!FW16</f>
        <v>7.4008690176322417E-2</v>
      </c>
      <c r="FX16" s="25">
        <f>'Equation 4 Type II FTE'!FX16-'Equation 4 Type I FTE'!FX16</f>
        <v>0.10489420654911835</v>
      </c>
      <c r="FY16" s="25">
        <f>'Equation 4 Type II FTE'!FY16-'Equation 4 Type I FTE'!FY16</f>
        <v>8.8285957178841301E-2</v>
      </c>
      <c r="FZ16" s="25">
        <f>'Equation 4 Type II FTE'!FZ16-'Equation 4 Type I FTE'!FZ16</f>
        <v>6.3325020990764092E-2</v>
      </c>
      <c r="GA16" s="25">
        <f>'Equation 4 Type II FTE'!GA16-'Equation 4 Type I FTE'!GA16</f>
        <v>6.361639378673356E-2</v>
      </c>
      <c r="GB16" s="25">
        <f>'Equation 4 Type II FTE'!GB16-'Equation 4 Type I FTE'!GB16</f>
        <v>5.6332073887489731E-2</v>
      </c>
      <c r="GC16" s="25">
        <f>'Equation 4 Type II FTE'!GC16-'Equation 4 Type I FTE'!GC16</f>
        <v>5.66234466834592E-2</v>
      </c>
      <c r="GD16" s="25">
        <f>'Equation 4 Type II FTE'!GD16-'Equation 4 Type I FTE'!GD16</f>
        <v>7.0415092359362053E-2</v>
      </c>
      <c r="GE16" s="25">
        <f>'Equation 4 Type II FTE'!GE16-'Equation 4 Type I FTE'!GE16</f>
        <v>5.5555079764903592E-2</v>
      </c>
      <c r="GF16" s="25">
        <f>'Equation 4 Type II FTE'!GF16-'Equation 4 Type I FTE'!GF16</f>
        <v>6.8569731318219862E-2</v>
      </c>
      <c r="GG16" s="25">
        <f>'Equation 4 Type II FTE'!GG16-'Equation 4 Type I FTE'!GG16</f>
        <v>7.9641897565071229E-2</v>
      </c>
      <c r="GH16" s="25">
        <f>'Equation 4 Type II FTE'!GH16-'Equation 4 Type I FTE'!GH16</f>
        <v>7.5465554156170622E-2</v>
      </c>
      <c r="GI16" s="25">
        <f>'Equation 4 Type II FTE'!GI16-'Equation 4 Type I FTE'!GI16</f>
        <v>8.2944122586062097E-2</v>
      </c>
      <c r="GJ16" s="25">
        <f>'Equation 4 Type II FTE'!GJ16-'Equation 4 Type I FTE'!GJ16</f>
        <v>0.11431526028547401</v>
      </c>
      <c r="GK16" s="25">
        <f>'Equation 4 Type II FTE'!GK16-'Equation 4 Type I FTE'!GK16</f>
        <v>9.1879554995802248E-2</v>
      </c>
      <c r="GL16" s="25">
        <f>'Equation 4 Type II FTE'!GL16-'Equation 4 Type I FTE'!GL16</f>
        <v>0.10100923593618738</v>
      </c>
      <c r="GM16" s="25">
        <f>'Equation 4 Type II FTE'!GM16-'Equation 4 Type I FTE'!GM16</f>
        <v>8.9742821158690589E-2</v>
      </c>
      <c r="GN16" s="25">
        <f>'Equation 4 Type II FTE'!GN16-'Equation 4 Type I FTE'!GN16</f>
        <v>6.5461754827875751E-2</v>
      </c>
      <c r="GO16" s="25">
        <f>'Equation 4 Type II FTE'!GO16-'Equation 4 Type I FTE'!GO16</f>
        <v>6.2062405541561283E-2</v>
      </c>
      <c r="GP16" s="25">
        <f>'Equation 4 Type II FTE'!GP16-'Equation 4 Type I FTE'!GP16</f>
        <v>6.1576784214945945E-2</v>
      </c>
      <c r="GQ16" s="25">
        <f>'Equation 4 Type II FTE'!GQ16-'Equation 4 Type I FTE'!GQ16</f>
        <v>9.8289756507137227E-2</v>
      </c>
      <c r="GR16" s="25">
        <f>'Equation 4 Type II FTE'!GR16-'Equation 4 Type I FTE'!GR16</f>
        <v>7.7019542401343344E-2</v>
      </c>
      <c r="GS16" s="25">
        <f>'Equation 4 Type II FTE'!GS16-'Equation 4 Type I FTE'!GS16</f>
        <v>7.750516372795957E-2</v>
      </c>
      <c r="GT16" s="25">
        <f>'Equation 4 Type II FTE'!GT16-'Equation 4 Type I FTE'!GT16</f>
        <v>6.6141624685138289E-2</v>
      </c>
      <c r="GU16" s="25">
        <f>'Equation 4 Type II FTE'!GU16-'Equation 4 Type I FTE'!GU16</f>
        <v>7.2163329135180199E-2</v>
      </c>
      <c r="GV16" s="25">
        <f>'Equation 4 Type II FTE'!GV16-'Equation 4 Type I FTE'!GV16</f>
        <v>8.0710264483627281E-2</v>
      </c>
      <c r="GW16" s="25">
        <f>'Equation 4 Type II FTE'!GW16-'Equation 4 Type I FTE'!GW16</f>
        <v>7.7213790931989656E-2</v>
      </c>
      <c r="GX16" s="25">
        <f>'Equation 4 Type II FTE'!GX16-'Equation 4 Type I FTE'!GX16</f>
        <v>7.3814441645676077E-2</v>
      </c>
      <c r="GY16" s="25">
        <f>'Equation 4 Type II FTE'!GY16-'Equation 4 Type I FTE'!GY16</f>
        <v>6.3810642317380317E-2</v>
      </c>
      <c r="GZ16" s="25">
        <f>'Equation 4 Type II FTE'!GZ16-'Equation 4 Type I FTE'!GZ16</f>
        <v>8.2749874055416228E-2</v>
      </c>
      <c r="HA16" s="25">
        <f>'Equation 4 Type II FTE'!HA16-'Equation 4 Type I FTE'!HA16</f>
        <v>6.1285411418975588E-2</v>
      </c>
      <c r="HB16" s="25">
        <f>'Equation 4 Type II FTE'!HB16-'Equation 4 Type I FTE'!HB16</f>
        <v>5.1281612090680273E-2</v>
      </c>
      <c r="HC16" s="25">
        <f>'Equation 4 Type II FTE'!HC16-'Equation 4 Type I FTE'!HC16</f>
        <v>6.0314168765741805E-2</v>
      </c>
      <c r="HD16" s="25">
        <f>'Equation 4 Type II FTE'!HD16-'Equation 4 Type I FTE'!HD16</f>
        <v>6.7986985726279592E-2</v>
      </c>
      <c r="HE16" s="25">
        <f>'Equation 4 Type II FTE'!HE16-'Equation 4 Type I FTE'!HE16</f>
        <v>8.731471452560946E-2</v>
      </c>
      <c r="HF16" s="25">
        <f>'Equation 4 Type II FTE'!HF16-'Equation 4 Type I FTE'!HF16</f>
        <v>6.186815701091497E-2</v>
      </c>
      <c r="HG16" s="25">
        <f>'Equation 4 Type II FTE'!HG16-'Equation 4 Type I FTE'!HG16</f>
        <v>8.1681507136860176E-2</v>
      </c>
      <c r="HH16" s="25">
        <f>'Equation 4 Type II FTE'!HH16-'Equation 4 Type I FTE'!HH16</f>
        <v>0.10013511754827942</v>
      </c>
      <c r="HI16" s="25">
        <f>'Equation 4 Type II FTE'!HI16-'Equation 4 Type I FTE'!HI16</f>
        <v>0.1446180310663312</v>
      </c>
      <c r="HJ16" s="25">
        <f>'Equation 4 Type II FTE'!HJ16-'Equation 4 Type I FTE'!HJ16</f>
        <v>8.8480205709488224E-2</v>
      </c>
      <c r="HK16" s="25">
        <f>'Equation 4 Type II FTE'!HK16-'Equation 4 Type I FTE'!HK16</f>
        <v>0</v>
      </c>
      <c r="HL16" s="25">
        <f>'Equation 4 Type II FTE'!HL16-'Equation 4 Type I FTE'!HL16</f>
        <v>6.575312762384522E-2</v>
      </c>
      <c r="HM16" s="25">
        <f>'Equation 4 Type II FTE'!HM16-'Equation 4 Type I FTE'!HM16</f>
        <v>7.0900713685978056E-2</v>
      </c>
      <c r="HN16" s="25">
        <f>'Equation 4 Type II FTE'!HN16-'Equation 4 Type I FTE'!HN16</f>
        <v>6.4393387909319699E-2</v>
      </c>
      <c r="HO16" s="25">
        <f>'Equation 4 Type II FTE'!HO16-'Equation 4 Type I FTE'!HO16</f>
        <v>6.672437027707856E-2</v>
      </c>
      <c r="HP16" s="25">
        <f>'Equation 4 Type II FTE'!HP16-'Equation 4 Type I FTE'!HP16</f>
        <v>6.8472607052896706E-2</v>
      </c>
      <c r="HQ16" s="25">
        <f>'Equation 4 Type II FTE'!HQ16-'Equation 4 Type I FTE'!HQ16</f>
        <v>6.4393387909320143E-2</v>
      </c>
      <c r="HR16" s="25">
        <f>'Equation 4 Type II FTE'!HR16-'Equation 4 Type I FTE'!HR16</f>
        <v>7.2066204869857486E-2</v>
      </c>
      <c r="HS16" s="25">
        <f>'Equation 4 Type II FTE'!HS16-'Equation 4 Type I FTE'!HS16</f>
        <v>9.7027141057933974E-2</v>
      </c>
      <c r="HT16" s="25">
        <f>'Equation 4 Type II FTE'!HT16-'Equation 4 Type I FTE'!HT16</f>
        <v>0.11975421914357742</v>
      </c>
      <c r="HU16" s="25">
        <f>'Equation 4 Type II FTE'!HU16-'Equation 4 Type I FTE'!HU16</f>
        <v>5.2544227539882193E-2</v>
      </c>
      <c r="HV16" s="25">
        <f>'Equation 4 Type II FTE'!HV16-'Equation 4 Type I FTE'!HV16</f>
        <v>7.692241813602041E-2</v>
      </c>
      <c r="HW16" s="25">
        <f>'Equation 4 Type II FTE'!HW16-'Equation 4 Type I FTE'!HW16</f>
        <v>7.6631045340050274E-2</v>
      </c>
      <c r="HX16" s="25">
        <f>'Equation 4 Type II FTE'!HX16-'Equation 4 Type I FTE'!HX16</f>
        <v>6.3130772460117779E-2</v>
      </c>
      <c r="HY16" s="25">
        <f>'Equation 4 Type II FTE'!HY16-'Equation 4 Type I FTE'!HY16</f>
        <v>5.5263706968933679E-2</v>
      </c>
      <c r="HZ16" s="25">
        <f>'Equation 4 Type II FTE'!HZ16-'Equation 4 Type I FTE'!HZ16</f>
        <v>0.10100923593618827</v>
      </c>
      <c r="IA16" s="25">
        <f>'Equation 4 Type II FTE'!IA16-'Equation 4 Type I FTE'!IA16</f>
        <v>6.4684760705289612E-2</v>
      </c>
      <c r="IB16" s="25">
        <f>'Equation 4 Type II FTE'!IB16-'Equation 4 Type I FTE'!IB16</f>
        <v>6.5073257766582682E-2</v>
      </c>
      <c r="IC16" s="25">
        <f>'Equation 4 Type II FTE'!IC16-'Equation 4 Type I FTE'!IC16</f>
        <v>6.3227896725440935E-2</v>
      </c>
      <c r="ID16" s="25">
        <f>'Equation 4 Type II FTE'!ID16-'Equation 4 Type I FTE'!ID16</f>
        <v>6.186815701091497E-2</v>
      </c>
      <c r="IE16" s="25">
        <f>'Equation 4 Type II FTE'!IE16-'Equation 4 Type I FTE'!IE16</f>
        <v>6.3616393786734005E-2</v>
      </c>
      <c r="IF16" s="25">
        <f>'Equation 4 Type II FTE'!IF16-'Equation 4 Type I FTE'!IF16</f>
        <v>7.6436796809403962E-2</v>
      </c>
      <c r="IG16" s="25">
        <f>'Equation 4 Type II FTE'!IG16-'Equation 4 Type I FTE'!IG16</f>
        <v>7.3328820319059407E-2</v>
      </c>
      <c r="IH16" s="25">
        <f>'Equation 4 Type II FTE'!IH16-'Equation 4 Type I FTE'!IH16</f>
        <v>7.2940323257766559E-2</v>
      </c>
      <c r="II16" s="25">
        <f>'Equation 4 Type II FTE'!II16-'Equation 4 Type I FTE'!II16</f>
        <v>5.3903967254407936E-2</v>
      </c>
      <c r="IJ16" s="25">
        <f>'Equation 4 Type II FTE'!IJ16-'Equation 4 Type I FTE'!IJ16</f>
        <v>6.7695612930310567E-2</v>
      </c>
      <c r="IK16" s="25">
        <f>'Equation 4 Type II FTE'!IK16-'Equation 4 Type I FTE'!IK16</f>
        <v>5.9828547439126911E-2</v>
      </c>
      <c r="IL16" s="25">
        <f>'Equation 4 Type II FTE'!IL16-'Equation 4 Type I FTE'!IL16</f>
        <v>5.9245801847187085E-2</v>
      </c>
      <c r="IM16" s="25">
        <f>'Equation 4 Type II FTE'!IM16-'Equation 4 Type I FTE'!IM16</f>
        <v>6.4393387909320143E-2</v>
      </c>
      <c r="IN16" s="25">
        <f>'Equation 4 Type II FTE'!IN16-'Equation 4 Type I FTE'!IN16</f>
        <v>6.2936523929471022E-2</v>
      </c>
      <c r="IO16" s="25">
        <f>'Equation 4 Type II FTE'!IO16-'Equation 4 Type I FTE'!IO16</f>
        <v>6.4781884970612769E-2</v>
      </c>
      <c r="IP16" s="25">
        <f>'Equation 4 Type II FTE'!IP16-'Equation 4 Type I FTE'!IP16</f>
        <v>6.6918618807724428E-2</v>
      </c>
      <c r="IQ16" s="25">
        <f>'Equation 4 Type II FTE'!IQ16-'Equation 4 Type I FTE'!IQ16</f>
        <v>6.4393387909320143E-2</v>
      </c>
      <c r="IR16" s="25">
        <f>'Equation 4 Type II FTE'!IR16-'Equation 4 Type I FTE'!IR16</f>
        <v>6.225665407220804E-2</v>
      </c>
      <c r="IS16" s="25">
        <f>'Equation 4 Type II FTE'!IS16-'Equation 4 Type I FTE'!IS16</f>
        <v>6.400489084802663E-2</v>
      </c>
      <c r="IT16" s="25">
        <f>'Equation 4 Type II FTE'!IT16-'Equation 4 Type I FTE'!IT16</f>
        <v>7.5077057094877997E-2</v>
      </c>
      <c r="IU16" s="25">
        <f>'Equation 4 Type II FTE'!IU16-'Equation 4 Type I FTE'!IU16</f>
        <v>6.585025188916882E-2</v>
      </c>
      <c r="IV16" s="25">
        <f>'Equation 4 Type II FTE'!IV16-'Equation 4 Type I FTE'!IV16</f>
        <v>6.6335873215785046E-2</v>
      </c>
      <c r="IW16" s="25">
        <f>'Equation 4 Type II FTE'!IW16-'Equation 4 Type I FTE'!IW16</f>
        <v>5.9731423173803755E-2</v>
      </c>
      <c r="IX16" s="25">
        <f>'Equation 4 Type II FTE'!IX16-'Equation 4 Type I FTE'!IX16</f>
        <v>6.750136439966381E-2</v>
      </c>
      <c r="IY16" s="25">
        <f>'Equation 4 Type II FTE'!IY16-'Equation 4 Type I FTE'!IY16</f>
        <v>6.3422145256087248E-2</v>
      </c>
      <c r="IZ16" s="25">
        <f>'Equation 4 Type II FTE'!IZ16-'Equation 4 Type I FTE'!IZ16</f>
        <v>8.2361376994122715E-2</v>
      </c>
      <c r="JA16" s="25">
        <f>'Equation 4 Type II FTE'!JA16-'Equation 4 Type I FTE'!JA16</f>
        <v>6.623874895046189E-2</v>
      </c>
      <c r="JB16" s="25">
        <f>'Equation 4 Type II FTE'!JB16-'Equation 4 Type I FTE'!JB16</f>
        <v>0.10081498740554155</v>
      </c>
      <c r="JC16" s="25">
        <f>'Equation 4 Type II FTE'!JC16-'Equation 4 Type I FTE'!JC16</f>
        <v>0.12227945004198153</v>
      </c>
      <c r="JD16" s="25">
        <f>'Equation 4 Type II FTE'!JD16-'Equation 4 Type I FTE'!JD16</f>
        <v>0.1212110831234257</v>
      </c>
      <c r="JE16" s="25">
        <f>'Equation 4 Type II FTE'!JE16-'Equation 4 Type I FTE'!JE16</f>
        <v>0.11421813602015113</v>
      </c>
      <c r="JF16" s="25">
        <f>'Equation 4 Type II FTE'!JF16-'Equation 4 Type I FTE'!JF16</f>
        <v>0.11256702350965575</v>
      </c>
      <c r="JG16" s="25">
        <f>'Equation 4 Type II FTE'!JG16-'Equation 4 Type I FTE'!JG16</f>
        <v>0.14083018471872377</v>
      </c>
      <c r="JH16" s="25">
        <f>'Equation 4 Type II FTE'!JH16-'Equation 4 Type I FTE'!JH16</f>
        <v>0.11897722502099076</v>
      </c>
      <c r="JI16" s="25">
        <f>'Equation 4 Type II FTE'!JI16-'Equation 4 Type I FTE'!JI16</f>
        <v>0.10722518891687659</v>
      </c>
      <c r="JJ16" s="25">
        <f>'Equation 4 Type II FTE'!JJ16-'Equation 4 Type I FTE'!JJ16</f>
        <v>8.6634844668345923E-2</v>
      </c>
      <c r="JK16" s="25">
        <f>'Equation 4 Type II FTE'!JK16-'Equation 4 Type I FTE'!JK16</f>
        <v>0.13509985306465155</v>
      </c>
      <c r="JL16" s="25">
        <f>'Equation 4 Type II FTE'!JL16-'Equation 4 Type I FTE'!JL16</f>
        <v>8.2652749790092322E-2</v>
      </c>
      <c r="JM16" s="25">
        <f>'Equation 4 Type II FTE'!JM16-'Equation 4 Type I FTE'!JM16</f>
        <v>9.1296809403862311E-2</v>
      </c>
      <c r="JN16" s="25">
        <f>'Equation 4 Type II FTE'!JN16-'Equation 4 Type I FTE'!JN16</f>
        <v>9.4113413098236759E-2</v>
      </c>
      <c r="JO16" s="25">
        <f>'Equation 4 Type II FTE'!JO16-'Equation 4 Type I FTE'!JO16</f>
        <v>0.12665004198152813</v>
      </c>
      <c r="JP16" s="25">
        <f>'Equation 4 Type II FTE'!JP16-'Equation 4 Type I FTE'!JP16</f>
        <v>0.12878677581863979</v>
      </c>
      <c r="JQ16" s="25">
        <f>'Equation 4 Type II FTE'!JQ16-'Equation 4 Type I FTE'!JQ16</f>
        <v>0.16336301427371955</v>
      </c>
      <c r="JR16" s="25">
        <f>'Equation 4 Type II FTE'!JR16-'Equation 4 Type I FTE'!JR16</f>
        <v>0.14413240973971453</v>
      </c>
      <c r="JS16" s="25">
        <f>'Equation 4 Type II FTE'!JS16-'Equation 4 Type I FTE'!JS16</f>
        <v>0.11013891687657426</v>
      </c>
      <c r="JT16" s="25">
        <f>'Equation 4 Type II FTE'!JT16-'Equation 4 Type I FTE'!JT16</f>
        <v>0.10887630142737195</v>
      </c>
      <c r="JU16" s="25">
        <f>'Equation 4 Type II FTE'!JU16-'Equation 4 Type I FTE'!JU16</f>
        <v>0.10100923593618805</v>
      </c>
      <c r="JV16" s="25">
        <f>'Equation 4 Type II FTE'!JV16-'Equation 4 Type I FTE'!JV16</f>
        <v>8.7800335852225048E-2</v>
      </c>
      <c r="JW16" s="25">
        <f>'Equation 4 Type II FTE'!JW16-'Equation 4 Type I FTE'!JW16</f>
        <v>8.1390134340889986E-2</v>
      </c>
      <c r="JX16" s="25">
        <f>'Equation 4 Type II FTE'!JX16-'Equation 4 Type I FTE'!JX16</f>
        <v>7.2843198992443348E-2</v>
      </c>
      <c r="JY16" s="25">
        <f>'Equation 4 Type II FTE'!JY16-'Equation 4 Type I FTE'!JY16</f>
        <v>0.10897342569269521</v>
      </c>
      <c r="JZ16" s="25">
        <f>'Equation 4 Type II FTE'!JZ16-'Equation 4 Type I FTE'!JZ16</f>
        <v>9.5958774139378672E-2</v>
      </c>
      <c r="KA16" s="25">
        <f>'Equation 4 Type II FTE'!KA16-'Equation 4 Type I FTE'!KA16</f>
        <v>5.0893115029387065E-2</v>
      </c>
      <c r="KB16" s="25">
        <f>'Equation 4 Type II FTE'!KB16-'Equation 4 Type I FTE'!KB16</f>
        <v>0.17161857682619647</v>
      </c>
      <c r="KC16" s="25">
        <f>'Equation 4 Type II FTE'!KC16-'Equation 4 Type I FTE'!KC16</f>
        <v>0.12519317800167923</v>
      </c>
      <c r="KD16" s="25">
        <f>'Equation 4 Type II FTE'!KD16-'Equation 4 Type I FTE'!KD16</f>
        <v>7.8670654911838805E-2</v>
      </c>
      <c r="KE16" s="25">
        <f>'Equation 4 Type II FTE'!KE16-'Equation 4 Type I FTE'!KE16</f>
        <v>8.780033585222502E-2</v>
      </c>
      <c r="KF16" s="25">
        <f>'Equation 4 Type II FTE'!KF16-'Equation 4 Type I FTE'!KF16</f>
        <v>9.314217044500421E-2</v>
      </c>
      <c r="KG16" s="25">
        <f>'Equation 4 Type II FTE'!KG16-'Equation 4 Type I FTE'!KG16</f>
        <v>9.6832892527287981E-2</v>
      </c>
      <c r="KH16" s="25">
        <f>'Equation 4 Type II FTE'!KH16-'Equation 4 Type I FTE'!KH16</f>
        <v>8.8285957178841301E-2</v>
      </c>
      <c r="KI16" s="25">
        <f>'Equation 4 Type II FTE'!KI16-'Equation 4 Type I FTE'!KI16</f>
        <v>0.10635107052896725</v>
      </c>
      <c r="KJ16" s="25">
        <f>'Equation 4 Type II FTE'!KJ16-'Equation 4 Type I FTE'!KJ16</f>
        <v>0.11917147355163728</v>
      </c>
      <c r="KK16" s="25">
        <f>'Equation 4 Type II FTE'!KK16-'Equation 4 Type I FTE'!KK16</f>
        <v>8.3818240973971461E-2</v>
      </c>
      <c r="KL16" s="25">
        <f>'Equation 4 Type II FTE'!KL16-'Equation 4 Type I FTE'!KL16</f>
        <v>0.15015411418975649</v>
      </c>
      <c r="KM16" s="25">
        <f>'Equation 4 Type II FTE'!KM16-'Equation 4 Type I FTE'!KM16</f>
        <v>0.14801738035264486</v>
      </c>
      <c r="KN16" s="25">
        <f>'Equation 4 Type II FTE'!KN16-'Equation 4 Type I FTE'!KN16</f>
        <v>9.7901259445843838E-2</v>
      </c>
      <c r="KO16" s="25">
        <f>'Equation 4 Type II FTE'!KO16-'Equation 4 Type I FTE'!KO16</f>
        <v>8.9839945424013426E-2</v>
      </c>
      <c r="KP16" s="25">
        <f>'Equation 4 Type II FTE'!KP16-'Equation 4 Type I FTE'!KP16</f>
        <v>0.10508845507976491</v>
      </c>
      <c r="KQ16" s="25">
        <f>'Equation 4 Type II FTE'!KQ16-'Equation 4 Type I FTE'!KQ16</f>
        <v>0.13704233837111668</v>
      </c>
      <c r="KR16" s="25">
        <f>'Equation 4 Type II FTE'!KR16-'Equation 4 Type I FTE'!KR16</f>
        <v>6.0119920235096561E-2</v>
      </c>
      <c r="KS16" s="25">
        <f>'Equation 4 Type II FTE'!KS16-'Equation 4 Type I FTE'!KS16</f>
        <v>9.6735768261964741E-2</v>
      </c>
      <c r="KT16" s="25">
        <f>'Equation 4 Type II FTE'!KT16-'Equation 4 Type I FTE'!KT16</f>
        <v>0.10081498740554154</v>
      </c>
      <c r="KU16" s="25">
        <f>'Equation 4 Type II FTE'!KU16-'Equation 4 Type I FTE'!KU16</f>
        <v>0.12800978169605373</v>
      </c>
      <c r="KV16" s="25">
        <f>'Equation 4 Type II FTE'!KV16-'Equation 4 Type I FTE'!KV16</f>
        <v>7.0609340890008393E-2</v>
      </c>
      <c r="KW16" s="25">
        <f>'Equation 4 Type II FTE'!KW16-'Equation 4 Type I FTE'!KW16</f>
        <v>0.16443138119227538</v>
      </c>
      <c r="KX16" s="25">
        <f>'Equation 4 Type II FTE'!KX16-'Equation 4 Type I FTE'!KX16</f>
        <v>0.16384863560033586</v>
      </c>
      <c r="KY16" s="25">
        <f>'Equation 4 Type II FTE'!KY16-'Equation 4 Type I FTE'!KY16</f>
        <v>0.15258222082283793</v>
      </c>
      <c r="KZ16" s="25">
        <f>'Equation 4 Type II FTE'!KZ16-'Equation 4 Type I FTE'!KZ16</f>
        <v>0.14209280016792611</v>
      </c>
      <c r="LA16" s="25">
        <f>'Equation 4 Type II FTE'!LA16-'Equation 4 Type I FTE'!LA16</f>
        <v>0.15889529806884972</v>
      </c>
      <c r="LB16" s="25">
        <f>'Equation 4 Type II FTE'!LB16-'Equation 4 Type I FTE'!LB16</f>
        <v>0.14801738035264483</v>
      </c>
      <c r="LC16" s="25">
        <f>'Equation 4 Type II FTE'!LC16-'Equation 4 Type I FTE'!LC16</f>
        <v>0.15714706129303108</v>
      </c>
      <c r="LD16" s="25">
        <f>'Equation 4 Type II FTE'!LD16-'Equation 4 Type I FTE'!LD16</f>
        <v>0.1790971452560873</v>
      </c>
      <c r="LE16" s="25">
        <f>'Equation 4 Type II FTE'!LE16-'Equation 4 Type I FTE'!LE16</f>
        <v>0.13344874055415615</v>
      </c>
      <c r="LF16" s="25">
        <f>'Equation 4 Type II FTE'!LF16-'Equation 4 Type I FTE'!LF16</f>
        <v>0.10178623005877414</v>
      </c>
      <c r="LG16" s="25">
        <f>'Equation 4 Type II FTE'!LG16-'Equation 4 Type I FTE'!LG16</f>
        <v>0.16054641057934507</v>
      </c>
      <c r="LH16" s="25">
        <f>'Equation 4 Type II FTE'!LH16-'Equation 4 Type I FTE'!LH16</f>
        <v>0.15899242233417293</v>
      </c>
      <c r="LI16" s="25">
        <f>'Equation 4 Type II FTE'!LI16-'Equation 4 Type I FTE'!LI16</f>
        <v>0.16977321578505455</v>
      </c>
      <c r="LJ16" s="25">
        <f>'Equation 4 Type II FTE'!LJ16-'Equation 4 Type I FTE'!LJ16</f>
        <v>0.11616062132661628</v>
      </c>
      <c r="LK16" s="25">
        <f>'Equation 4 Type II FTE'!LK16-'Equation 4 Type I FTE'!LK16</f>
        <v>0.14549214945424013</v>
      </c>
      <c r="LL16" s="25">
        <f>'Equation 4 Type II FTE'!LL16-'Equation 4 Type I FTE'!LL16</f>
        <v>0.18443897984886648</v>
      </c>
      <c r="LM16" s="25">
        <f>'Equation 4 Type II FTE'!LM16-'Equation 4 Type I FTE'!LM16</f>
        <v>0.12237657430730478</v>
      </c>
      <c r="LN16" s="25">
        <f>'Equation 4 Type II FTE'!LN16-'Equation 4 Type I FTE'!LN16</f>
        <v>0.16569399664147774</v>
      </c>
      <c r="LO16" s="25">
        <f>'Equation 4 Type II FTE'!LO16-'Equation 4 Type I FTE'!LO16</f>
        <v>0.10363159109991604</v>
      </c>
      <c r="LP16" s="25">
        <f>'Equation 4 Type II FTE'!LP16-'Equation 4 Type I FTE'!LP16</f>
        <v>0.15695281276238454</v>
      </c>
      <c r="LQ16" s="25">
        <f>'Equation 4 Type II FTE'!LQ16-'Equation 4 Type I FTE'!LQ16</f>
        <v>0.11237277497900922</v>
      </c>
      <c r="LR16" s="25">
        <f>'Equation 4 Type II FTE'!LR16-'Equation 4 Type I FTE'!LR16</f>
        <v>0.16278026868178003</v>
      </c>
      <c r="LS16" s="25">
        <f>'Equation 4 Type II FTE'!LS16-'Equation 4 Type I FTE'!LS16</f>
        <v>0.1255816750629723</v>
      </c>
      <c r="LT16" s="25">
        <f>'Equation 4 Type II FTE'!LT16-'Equation 4 Type I FTE'!LT16</f>
        <v>9.731851385390429E-2</v>
      </c>
      <c r="LU16" s="25">
        <f>'Equation 4 Type II FTE'!LU16-'Equation 4 Type I FTE'!LU16</f>
        <v>0.15539882451721243</v>
      </c>
      <c r="LV16" s="25">
        <f>'Equation 4 Type II FTE'!LV16-'Equation 4 Type I FTE'!LV16</f>
        <v>0.13276887069689336</v>
      </c>
      <c r="LW16" s="25">
        <f>'Equation 4 Type II FTE'!LW16-'Equation 4 Type I FTE'!LW16</f>
        <v>0.14180142737195633</v>
      </c>
      <c r="LX16" s="25">
        <f>'Equation 4 Type II FTE'!LX16-'Equation 4 Type I FTE'!LX16</f>
        <v>0.1703559613769941</v>
      </c>
      <c r="LY16" s="25">
        <f>'Equation 4 Type II FTE'!LY16-'Equation 4 Type I FTE'!LY16</f>
        <v>0.15248509655751472</v>
      </c>
      <c r="LZ16" s="25">
        <f>'Equation 4 Type II FTE'!LZ16-'Equation 4 Type I FTE'!LZ16</f>
        <v>0.13004939126784215</v>
      </c>
      <c r="MA16" s="25">
        <f>'Equation 4 Type II FTE'!MA16-'Equation 4 Type I FTE'!MA16</f>
        <v>9.1879554995801832E-2</v>
      </c>
      <c r="MB16" s="25">
        <f>'Equation 4 Type II FTE'!MB16-'Equation 4 Type I FTE'!MB16</f>
        <v>0.13558547439126784</v>
      </c>
      <c r="MC16" s="25">
        <f>'Equation 4 Type II FTE'!MC16-'Equation 4 Type I FTE'!MC16</f>
        <v>0.17676616288832914</v>
      </c>
      <c r="MD16" s="25">
        <f>'Equation 4 Type II FTE'!MD16-'Equation 4 Type I FTE'!MD16</f>
        <v>0.1444237825356843</v>
      </c>
      <c r="ME16" s="25">
        <f>'Equation 4 Type II FTE'!ME16-'Equation 4 Type I FTE'!ME16</f>
        <v>0.13947044500419814</v>
      </c>
      <c r="MF16" s="25">
        <f>'Equation 4 Type II FTE'!MF16-'Equation 4 Type I FTE'!MF16</f>
        <v>0.14772600755667509</v>
      </c>
      <c r="MG16" s="25">
        <f>'Equation 4 Type II FTE'!MG16-'Equation 4 Type I FTE'!MG16</f>
        <v>0.14607489504617965</v>
      </c>
      <c r="MH16" s="25">
        <f>'Equation 4 Type II FTE'!MH16-'Equation 4 Type I FTE'!MH16</f>
        <v>0.15161097816960536</v>
      </c>
      <c r="MI16" s="25">
        <f>'Equation 4 Type II FTE'!MI16-'Equation 4 Type I FTE'!MI16</f>
        <v>0.13869345088161208</v>
      </c>
      <c r="MJ16" s="25">
        <f>'Equation 4 Type II FTE'!MJ16-'Equation 4 Type I FTE'!MJ16</f>
        <v>0.12218232577665825</v>
      </c>
      <c r="MK16" s="25">
        <f>'Equation 4 Type II FTE'!MK16-'Equation 4 Type I FTE'!MK16</f>
        <v>0.13500272879932829</v>
      </c>
      <c r="ML16" s="25">
        <f>'Equation 4 Type II FTE'!ML16-'Equation 4 Type I FTE'!ML16</f>
        <v>0.17851439966414778</v>
      </c>
      <c r="MM16" s="25">
        <f>'Equation 4 Type II FTE'!MM16-'Equation 4 Type I FTE'!MM16</f>
        <v>0.12490180520570948</v>
      </c>
      <c r="MN16" s="25">
        <f>'Equation 4 Type II FTE'!MN16-'Equation 4 Type I FTE'!MN16</f>
        <v>0.12043408900083963</v>
      </c>
      <c r="MO16" s="25">
        <f>'Equation 4 Type II FTE'!MO16-'Equation 4 Type I FTE'!MO16</f>
        <v>0.10100923593618807</v>
      </c>
      <c r="MP16" s="25">
        <f>'Equation 4 Type II FTE'!MP16-'Equation 4 Type I FTE'!MP16</f>
        <v>0.10188335432409737</v>
      </c>
      <c r="MQ16" s="25">
        <f>'Equation 4 Type II FTE'!MQ16-'Equation 4 Type I FTE'!MQ16</f>
        <v>9.4501910159529787E-2</v>
      </c>
      <c r="MR16" s="25">
        <f>'Equation 4 Type II FTE'!MR16-'Equation 4 Type I FTE'!MR16</f>
        <v>0.12053121326616284</v>
      </c>
      <c r="MS16" s="25">
        <f>'Equation 4 Type II FTE'!MS16-'Equation 4 Type I FTE'!MS16</f>
        <v>0.10586544920235094</v>
      </c>
      <c r="MT16" s="25">
        <f>'Equation 4 Type II FTE'!MT16-'Equation 4 Type I FTE'!MT16</f>
        <v>0.12480468094038624</v>
      </c>
      <c r="MU16" s="25">
        <f>'Equation 4 Type II FTE'!MU16-'Equation 4 Type I FTE'!MU16</f>
        <v>9.9358123425692724E-2</v>
      </c>
      <c r="MV16" s="25">
        <f>'Equation 4 Type II FTE'!MV16-'Equation 4 Type I FTE'!MV16</f>
        <v>0.14724038623005875</v>
      </c>
      <c r="MW16" s="25">
        <f>'Equation 4 Type II FTE'!MW16-'Equation 4 Type I FTE'!MW16</f>
        <v>0.13908194794290513</v>
      </c>
      <c r="MX16" s="25">
        <f>'Equation 4 Type II FTE'!MX16-'Equation 4 Type I FTE'!MX16</f>
        <v>0.15374771200671705</v>
      </c>
      <c r="MY16" s="25">
        <f>'Equation 4 Type II FTE'!MY16-'Equation 4 Type I FTE'!MY16</f>
        <v>0.14248129722921912</v>
      </c>
      <c r="MZ16" s="25">
        <f>'Equation 4 Type II FTE'!MZ16-'Equation 4 Type I FTE'!MZ16</f>
        <v>0.10586544920235094</v>
      </c>
      <c r="NA16" s="25">
        <f>'Equation 4 Type II FTE'!NA16-'Equation 4 Type I FTE'!NA16</f>
        <v>0.17569779596977328</v>
      </c>
      <c r="NB16" s="25">
        <f>'Equation 4 Type II FTE'!NB16-'Equation 4 Type I FTE'!NB16</f>
        <v>0.128106905961377</v>
      </c>
      <c r="NC16" s="25">
        <f>'Equation 4 Type II FTE'!NC16-'Equation 4 Type I FTE'!NC16</f>
        <v>0.1427726700251889</v>
      </c>
      <c r="ND16" s="25">
        <f>'Equation 4 Type II FTE'!ND16-'Equation 4 Type I FTE'!ND16</f>
        <v>0.15996366498740555</v>
      </c>
      <c r="NE16" s="25">
        <f>'Equation 4 Type II FTE'!NE16-'Equation 4 Type I FTE'!NE16</f>
        <v>0.10266034844668342</v>
      </c>
      <c r="NF16" s="25">
        <f>'Equation 4 Type II FTE'!NF16-'Equation 4 Type I FTE'!NF16</f>
        <v>0.14267554575986563</v>
      </c>
      <c r="NG16" s="59">
        <f>'Equation 4 Type II FTE'!NG16-'Equation 4 Type I FTE'!NG16</f>
        <v>0.15384483627204032</v>
      </c>
      <c r="NH16" s="25">
        <f>'Equation 4 Type II FTE'!NH16-'Equation 4 Type I FTE'!NH16</f>
        <v>0.16297451721242651</v>
      </c>
      <c r="NI16" s="25">
        <f>'Equation 4 Type II FTE'!NI16-'Equation 4 Type I FTE'!NI16</f>
        <v>0.10207760285474393</v>
      </c>
      <c r="NJ16" s="59">
        <f>'Equation 4 Type II FTE'!NJ16-'Equation 4 Type I FTE'!NJ16</f>
        <v>0.2434905331654072</v>
      </c>
    </row>
    <row r="17" spans="2:374" x14ac:dyDescent="0.3">
      <c r="B17" s="23" t="s">
        <v>405</v>
      </c>
      <c r="C17" s="25">
        <f>'Equation 4 Type II FTE'!C17-'Equation 4 Type I FTE'!C17</f>
        <v>6.5233897158322118E-2</v>
      </c>
      <c r="D17" s="25">
        <f>'Equation 4 Type II FTE'!D17-'Equation 4 Type I FTE'!D17</f>
        <v>7.7041813261163772E-2</v>
      </c>
      <c r="E17" s="25">
        <f>'Equation 4 Type II FTE'!E17-'Equation 4 Type I FTE'!E17</f>
        <v>7.8590392422192124E-2</v>
      </c>
      <c r="F17" s="25">
        <f>'Equation 4 Type II FTE'!F17-'Equation 4 Type I FTE'!F17</f>
        <v>0.10675517591339651</v>
      </c>
      <c r="G17" s="25">
        <f>'Equation 4 Type II FTE'!G17-'Equation 4 Type I FTE'!G17</f>
        <v>7.5977165087956711E-2</v>
      </c>
      <c r="H17" s="25">
        <f>'Equation 4 Type II FTE'!H17-'Equation 4 Type I FTE'!H17</f>
        <v>6.2717456021650908E-2</v>
      </c>
      <c r="I17" s="25">
        <f>'Equation 4 Type II FTE'!I17-'Equation 4 Type I FTE'!I17</f>
        <v>5.2070974289580518E-2</v>
      </c>
      <c r="J17" s="25">
        <f>'Equation 4 Type II FTE'!J17-'Equation 4 Type I FTE'!J17</f>
        <v>6.1846380243572474E-2</v>
      </c>
      <c r="K17" s="25">
        <f>'Equation 4 Type II FTE'!K17-'Equation 4 Type I FTE'!K17</f>
        <v>5.323240866035181E-2</v>
      </c>
      <c r="L17" s="25">
        <f>'Equation 4 Type II FTE'!L17-'Equation 4 Type I FTE'!L17</f>
        <v>0.10888447225981054</v>
      </c>
      <c r="M17" s="25">
        <f>'Equation 4 Type II FTE'!M17-'Equation 4 Type I FTE'!M17</f>
        <v>6.3685317997293642E-2</v>
      </c>
      <c r="N17" s="25">
        <f>'Equation 4 Type II FTE'!N17-'Equation 4 Type I FTE'!N17</f>
        <v>0.12640277401894451</v>
      </c>
      <c r="O17" s="25">
        <f>'Equation 4 Type II FTE'!O17-'Equation 4 Type I FTE'!O17</f>
        <v>6.4749966170500675E-2</v>
      </c>
      <c r="P17" s="25">
        <f>'Equation 4 Type II FTE'!P17-'Equation 4 Type I FTE'!P17</f>
        <v>4.7425236806495255E-2</v>
      </c>
      <c r="Q17" s="25">
        <f>'Equation 4 Type II FTE'!Q17-'Equation 4 Type I FTE'!Q17</f>
        <v>0</v>
      </c>
      <c r="R17" s="25">
        <f>'Equation 4 Type II FTE'!R17-'Equation 4 Type I FTE'!R17</f>
        <v>4.7328450608931011E-2</v>
      </c>
      <c r="S17" s="25">
        <f>'Equation 4 Type II FTE'!S17-'Equation 4 Type I FTE'!S17</f>
        <v>5.5458491204330176E-2</v>
      </c>
      <c r="T17" s="25">
        <f>'Equation 4 Type II FTE'!T17-'Equation 4 Type I FTE'!T17</f>
        <v>5.7297428958051413E-2</v>
      </c>
      <c r="U17" s="25">
        <f>'Equation 4 Type II FTE'!U17-'Equation 4 Type I FTE'!U17</f>
        <v>7.0653924221921502E-2</v>
      </c>
      <c r="V17" s="25">
        <f>'Equation 4 Type II FTE'!V17-'Equation 4 Type I FTE'!V17</f>
        <v>7.9945399188092015E-2</v>
      </c>
      <c r="W17" s="25">
        <f>'Equation 4 Type II FTE'!W17-'Equation 4 Type I FTE'!W17</f>
        <v>4.7038092016238153E-2</v>
      </c>
      <c r="X17" s="25">
        <f>'Equation 4 Type II FTE'!X17-'Equation 4 Type I FTE'!X17</f>
        <v>4.6263802435723957E-2</v>
      </c>
      <c r="Y17" s="25">
        <f>'Equation 4 Type II FTE'!Y17-'Equation 4 Type I FTE'!Y17</f>
        <v>4.9844891745602152E-2</v>
      </c>
      <c r="Z17" s="25">
        <f>'Equation 4 Type II FTE'!Z17-'Equation 4 Type I FTE'!Z17</f>
        <v>0.11836951962110956</v>
      </c>
      <c r="AA17" s="25">
        <f>'Equation 4 Type II FTE'!AA17-'Equation 4 Type I FTE'!AA17</f>
        <v>7.9558254397834899E-2</v>
      </c>
      <c r="AB17" s="25">
        <f>'Equation 4 Type II FTE'!AB17-'Equation 4 Type I FTE'!AB17</f>
        <v>0.11178805818673884</v>
      </c>
      <c r="AC17" s="25">
        <f>'Equation 4 Type II FTE'!AC17-'Equation 4 Type I FTE'!AC17</f>
        <v>7.742895805142086E-2</v>
      </c>
      <c r="AD17" s="25">
        <f>'Equation 4 Type II FTE'!AD17-'Equation 4 Type I FTE'!AD17</f>
        <v>5.72974289580514E-2</v>
      </c>
      <c r="AE17" s="25">
        <f>'Equation 4 Type II FTE'!AE17-'Equation 4 Type I FTE'!AE17</f>
        <v>5.6619925575101482E-2</v>
      </c>
      <c r="AF17" s="25">
        <f>'Equation 4 Type II FTE'!AF17-'Equation 4 Type I FTE'!AF17</f>
        <v>6.329817320703654E-2</v>
      </c>
      <c r="AG17" s="25">
        <f>'Equation 4 Type II FTE'!AG17-'Equation 4 Type I FTE'!AG17</f>
        <v>6.1362449255751045E-2</v>
      </c>
      <c r="AH17" s="25">
        <f>'Equation 4 Type II FTE'!AH17-'Equation 4 Type I FTE'!AH17</f>
        <v>7.0847496617050087E-2</v>
      </c>
      <c r="AI17" s="25">
        <f>'Equation 4 Type II FTE'!AI17-'Equation 4 Type I FTE'!AI17</f>
        <v>6.1943166441136677E-2</v>
      </c>
      <c r="AJ17" s="25">
        <f>'Equation 4 Type II FTE'!AJ17-'Equation 4 Type I FTE'!AJ17</f>
        <v>5.3522767253044654E-2</v>
      </c>
      <c r="AK17" s="25">
        <f>'Equation 4 Type II FTE'!AK17-'Equation 4 Type I FTE'!AK17</f>
        <v>6.7363193504736102E-2</v>
      </c>
      <c r="AL17" s="25">
        <f>'Equation 4 Type II FTE'!AL17-'Equation 4 Type I FTE'!AL17</f>
        <v>6.6782476319350498E-2</v>
      </c>
      <c r="AM17" s="25">
        <f>'Equation 4 Type II FTE'!AM17-'Equation 4 Type I FTE'!AM17</f>
        <v>7.3654296346414072E-2</v>
      </c>
      <c r="AN17" s="25">
        <f>'Equation 4 Type II FTE'!AN17-'Equation 4 Type I FTE'!AN17</f>
        <v>4.7328450608930983E-2</v>
      </c>
      <c r="AO17" s="25">
        <f>'Equation 4 Type II FTE'!AO17-'Equation 4 Type I FTE'!AO17</f>
        <v>4.16180649526387E-2</v>
      </c>
      <c r="AP17" s="25">
        <f>'Equation 4 Type II FTE'!AP17-'Equation 4 Type I FTE'!AP17</f>
        <v>7.2783220568335555E-2</v>
      </c>
      <c r="AQ17" s="25">
        <f>'Equation 4 Type II FTE'!AQ17-'Equation 4 Type I FTE'!AQ17</f>
        <v>5.1490257104194845E-2</v>
      </c>
      <c r="AR17" s="25">
        <f>'Equation 4 Type II FTE'!AR17-'Equation 4 Type I FTE'!AR17</f>
        <v>5.7491001353179999E-2</v>
      </c>
      <c r="AS17" s="25">
        <f>'Equation 4 Type II FTE'!AS17-'Equation 4 Type I FTE'!AS17</f>
        <v>5.4006698240866013E-2</v>
      </c>
      <c r="AT17" s="25">
        <f>'Equation 4 Type II FTE'!AT17-'Equation 4 Type I FTE'!AT17</f>
        <v>5.0715967523680683E-2</v>
      </c>
      <c r="AU17" s="25">
        <f>'Equation 4 Type II FTE'!AU17-'Equation 4 Type I FTE'!AU17</f>
        <v>4.6457374830852494E-2</v>
      </c>
      <c r="AV17" s="25">
        <f>'Equation 4 Type II FTE'!AV17-'Equation 4 Type I FTE'!AV17</f>
        <v>5.6813497970230054E-2</v>
      </c>
      <c r="AW17" s="25">
        <f>'Equation 4 Type II FTE'!AW17-'Equation 4 Type I FTE'!AW17</f>
        <v>5.0038464140730723E-2</v>
      </c>
      <c r="AX17" s="25">
        <f>'Equation 4 Type II FTE'!AX17-'Equation 4 Type I FTE'!AX17</f>
        <v>5.0328822733423512E-2</v>
      </c>
      <c r="AY17" s="25">
        <f>'Equation 4 Type II FTE'!AY17-'Equation 4 Type I FTE'!AY17</f>
        <v>4.0940561569688755E-2</v>
      </c>
      <c r="AZ17" s="25">
        <f>'Equation 4 Type II FTE'!AZ17-'Equation 4 Type I FTE'!AZ17</f>
        <v>4.4328078484438455E-2</v>
      </c>
      <c r="BA17" s="25">
        <f>'Equation 4 Type II FTE'!BA17-'Equation 4 Type I FTE'!BA17</f>
        <v>4.6650947225981065E-2</v>
      </c>
      <c r="BB17" s="25">
        <f>'Equation 4 Type II FTE'!BB17-'Equation 4 Type I FTE'!BB17</f>
        <v>6.1072090663058159E-2</v>
      </c>
      <c r="BC17" s="25">
        <f>'Equation 4 Type II FTE'!BC17-'Equation 4 Type I FTE'!BC17</f>
        <v>6.5621041948579151E-2</v>
      </c>
      <c r="BD17" s="25">
        <f>'Equation 4 Type II FTE'!BD17-'Equation 4 Type I FTE'!BD17</f>
        <v>4.6747733423545296E-2</v>
      </c>
      <c r="BE17" s="25">
        <f>'Equation 4 Type II FTE'!BE17-'Equation 4 Type I FTE'!BE17</f>
        <v>5.981387009472261E-2</v>
      </c>
      <c r="BF17" s="25">
        <f>'Equation 4 Type II FTE'!BF17-'Equation 4 Type I FTE'!BF17</f>
        <v>5.8846008119079807E-2</v>
      </c>
      <c r="BG17" s="25">
        <f>'Equation 4 Type II FTE'!BG17-'Equation 4 Type I FTE'!BG17</f>
        <v>7.2880006765899868E-2</v>
      </c>
      <c r="BH17" s="25">
        <f>'Equation 4 Type II FTE'!BH17-'Equation 4 Type I FTE'!BH17</f>
        <v>6.3975676589986458E-2</v>
      </c>
      <c r="BI17" s="25">
        <f>'Equation 4 Type II FTE'!BI17-'Equation 4 Type I FTE'!BI17</f>
        <v>7.307357916102844E-2</v>
      </c>
      <c r="BJ17" s="25">
        <f>'Equation 4 Type II FTE'!BJ17-'Equation 4 Type I FTE'!BJ17</f>
        <v>6.4266035182679287E-2</v>
      </c>
      <c r="BK17" s="25">
        <f>'Equation 4 Type II FTE'!BK17-'Equation 4 Type I FTE'!BK17</f>
        <v>5.7297428958051427E-2</v>
      </c>
      <c r="BL17" s="25">
        <f>'Equation 4 Type II FTE'!BL17-'Equation 4 Type I FTE'!BL17</f>
        <v>4.848988497970233E-2</v>
      </c>
      <c r="BM17" s="25">
        <f>'Equation 4 Type II FTE'!BM17-'Equation 4 Type I FTE'!BM17</f>
        <v>5.7974932341001345E-2</v>
      </c>
      <c r="BN17" s="25">
        <f>'Equation 4 Type II FTE'!BN17-'Equation 4 Type I FTE'!BN17</f>
        <v>6.5137110960757777E-2</v>
      </c>
      <c r="BO17" s="25">
        <f>'Equation 4 Type II FTE'!BO17-'Equation 4 Type I FTE'!BO17</f>
        <v>9.3108322056833545E-2</v>
      </c>
      <c r="BP17" s="25">
        <f>'Equation 4 Type II FTE'!BP17-'Equation 4 Type I FTE'!BP17</f>
        <v>5.1393470906630573E-2</v>
      </c>
      <c r="BQ17" s="25">
        <f>'Equation 4 Type II FTE'!BQ17-'Equation 4 Type I FTE'!BQ17</f>
        <v>6.3201387009472254E-2</v>
      </c>
      <c r="BR17" s="25">
        <f>'Equation 4 Type II FTE'!BR17-'Equation 4 Type I FTE'!BR17</f>
        <v>5.0715967523680627E-2</v>
      </c>
      <c r="BS17" s="25">
        <f>'Equation 4 Type II FTE'!BS17-'Equation 4 Type I FTE'!BS17</f>
        <v>5.9523511502029752E-2</v>
      </c>
      <c r="BT17" s="25">
        <f>'Equation 4 Type II FTE'!BT17-'Equation 4 Type I FTE'!BT17</f>
        <v>6.6298545331529068E-2</v>
      </c>
      <c r="BU17" s="25">
        <f>'Equation 4 Type II FTE'!BU17-'Equation 4 Type I FTE'!BU17</f>
        <v>5.8846008119079835E-2</v>
      </c>
      <c r="BV17" s="25">
        <f>'Equation 4 Type II FTE'!BV17-'Equation 4 Type I FTE'!BV17</f>
        <v>5.971708389715831E-2</v>
      </c>
      <c r="BW17" s="25">
        <f>'Equation 4 Type II FTE'!BW17-'Equation 4 Type I FTE'!BW17</f>
        <v>6.6685690121786184E-2</v>
      </c>
      <c r="BX17" s="25">
        <f>'Equation 4 Type II FTE'!BX17-'Equation 4 Type I FTE'!BX17</f>
        <v>4.9457746955345022E-2</v>
      </c>
      <c r="BY17" s="25">
        <f>'Equation 4 Type II FTE'!BY17-'Equation 4 Type I FTE'!BY17</f>
        <v>4.7812381596752329E-2</v>
      </c>
      <c r="BZ17" s="25">
        <f>'Equation 4 Type II FTE'!BZ17-'Equation 4 Type I FTE'!BZ17</f>
        <v>4.7038092016238181E-2</v>
      </c>
      <c r="CA17" s="25">
        <f>'Equation 4 Type II FTE'!CA17-'Equation 4 Type I FTE'!CA17</f>
        <v>6.8621414073071679E-2</v>
      </c>
      <c r="CB17" s="25">
        <f>'Equation 4 Type II FTE'!CB17-'Equation 4 Type I FTE'!CB17</f>
        <v>6.5427469553450579E-2</v>
      </c>
      <c r="CC17" s="25">
        <f>'Equation 4 Type II FTE'!CC17-'Equation 4 Type I FTE'!CC17</f>
        <v>6.1846380243572363E-2</v>
      </c>
      <c r="CD17" s="25">
        <f>'Equation 4 Type II FTE'!CD17-'Equation 4 Type I FTE'!CD17</f>
        <v>0.10191586603518266</v>
      </c>
      <c r="CE17" s="25">
        <f>'Equation 4 Type II FTE'!CE17-'Equation 4 Type I FTE'!CE17</f>
        <v>7.5202875507442507E-2</v>
      </c>
      <c r="CF17" s="25">
        <f>'Equation 4 Type II FTE'!CF17-'Equation 4 Type I FTE'!CF17</f>
        <v>6.2136738836265221E-2</v>
      </c>
      <c r="CG17" s="25">
        <f>'Equation 4 Type II FTE'!CG17-'Equation 4 Type I FTE'!CG17</f>
        <v>5.7974932341001373E-2</v>
      </c>
      <c r="CH17" s="25">
        <f>'Equation 4 Type II FTE'!CH17-'Equation 4 Type I FTE'!CH17</f>
        <v>4.8199526387009473E-2</v>
      </c>
      <c r="CI17" s="25">
        <f>'Equation 4 Type II FTE'!CI17-'Equation 4 Type I FTE'!CI17</f>
        <v>6.0297801082543984E-2</v>
      </c>
      <c r="CJ17" s="25">
        <f>'Equation 4 Type II FTE'!CJ17-'Equation 4 Type I FTE'!CJ17</f>
        <v>8.788186738836265E-2</v>
      </c>
      <c r="CK17" s="25">
        <f>'Equation 4 Type II FTE'!CK17-'Equation 4 Type I FTE'!CK17</f>
        <v>0.10443230717185387</v>
      </c>
      <c r="CL17" s="25">
        <f>'Equation 4 Type II FTE'!CL17-'Equation 4 Type I FTE'!CL17</f>
        <v>6.9782848443843054E-2</v>
      </c>
      <c r="CM17" s="25">
        <f>'Equation 4 Type II FTE'!CM17-'Equation 4 Type I FTE'!CM17</f>
        <v>7.2976792963464154E-2</v>
      </c>
      <c r="CN17" s="25">
        <f>'Equation 4 Type II FTE'!CN17-'Equation 4 Type I FTE'!CN17</f>
        <v>5.2748477672530436E-2</v>
      </c>
      <c r="CO17" s="25">
        <f>'Equation 4 Type II FTE'!CO17-'Equation 4 Type I FTE'!CO17</f>
        <v>5.7491001353179971E-2</v>
      </c>
      <c r="CP17" s="25">
        <f>'Equation 4 Type II FTE'!CP17-'Equation 4 Type I FTE'!CP17</f>
        <v>5.7200642760487169E-2</v>
      </c>
      <c r="CQ17" s="25">
        <f>'Equation 4 Type II FTE'!CQ17-'Equation 4 Type I FTE'!CQ17</f>
        <v>5.1103112313937771E-2</v>
      </c>
      <c r="CR17" s="25">
        <f>'Equation 4 Type II FTE'!CR17-'Equation 4 Type I FTE'!CR17</f>
        <v>5.0232036535859281E-2</v>
      </c>
      <c r="CS17" s="25">
        <f>'Equation 4 Type II FTE'!CS17-'Equation 4 Type I FTE'!CS17</f>
        <v>5.0715967523680655E-2</v>
      </c>
      <c r="CT17" s="25">
        <f>'Equation 4 Type II FTE'!CT17-'Equation 4 Type I FTE'!CT17</f>
        <v>4.9264174560216478E-2</v>
      </c>
      <c r="CU17" s="25">
        <f>'Equation 4 Type II FTE'!CU17-'Equation 4 Type I FTE'!CU17</f>
        <v>4.6844519621109609E-2</v>
      </c>
      <c r="CV17" s="25">
        <f>'Equation 4 Type II FTE'!CV17-'Equation 4 Type I FTE'!CV17</f>
        <v>6.8814986468200223E-2</v>
      </c>
      <c r="CW17" s="25">
        <f>'Equation 4 Type II FTE'!CW17-'Equation 4 Type I FTE'!CW17</f>
        <v>6.997642083897157E-2</v>
      </c>
      <c r="CX17" s="25">
        <f>'Equation 4 Type II FTE'!CX17-'Equation 4 Type I FTE'!CX17</f>
        <v>5.4877774018944475E-2</v>
      </c>
      <c r="CY17" s="25">
        <f>'Equation 4 Type II FTE'!CY17-'Equation 4 Type I FTE'!CY17</f>
        <v>6.7847124492557531E-2</v>
      </c>
      <c r="CZ17" s="25">
        <f>'Equation 4 Type II FTE'!CZ17-'Equation 4 Type I FTE'!CZ17</f>
        <v>0.10936840324763193</v>
      </c>
      <c r="DA17" s="25">
        <f>'Equation 4 Type II FTE'!DA17-'Equation 4 Type I FTE'!DA17</f>
        <v>0.10278694181326117</v>
      </c>
      <c r="DB17" s="25">
        <f>'Equation 4 Type II FTE'!DB17-'Equation 4 Type I FTE'!DB17</f>
        <v>6.6395331529093368E-2</v>
      </c>
      <c r="DC17" s="25">
        <f>'Equation 4 Type II FTE'!DC17-'Equation 4 Type I FTE'!DC17</f>
        <v>8.1687550744248993E-2</v>
      </c>
      <c r="DD17" s="25">
        <f>'Equation 4 Type II FTE'!DD17-'Equation 4 Type I FTE'!DD17</f>
        <v>6.1168876860622445E-2</v>
      </c>
      <c r="DE17" s="25">
        <f>'Equation 4 Type II FTE'!DE17-'Equation 4 Type I FTE'!DE17</f>
        <v>0.10859411366711771</v>
      </c>
      <c r="DF17" s="25">
        <f>'Equation 4 Type II FTE'!DF17-'Equation 4 Type I FTE'!DF17</f>
        <v>7.8106461434370791E-2</v>
      </c>
      <c r="DG17" s="25">
        <f>'Equation 4 Type II FTE'!DG17-'Equation 4 Type I FTE'!DG17</f>
        <v>7.3654296346414072E-2</v>
      </c>
      <c r="DH17" s="25">
        <f>'Equation 4 Type II FTE'!DH17-'Equation 4 Type I FTE'!DH17</f>
        <v>0.10414194857916101</v>
      </c>
      <c r="DI17" s="25">
        <f>'Equation 4 Type II FTE'!DI17-'Equation 4 Type I FTE'!DI17</f>
        <v>5.0232036535859281E-2</v>
      </c>
      <c r="DJ17" s="25">
        <f>'Equation 4 Type II FTE'!DJ17-'Equation 4 Type I FTE'!DJ17</f>
        <v>7.2299289580514209E-2</v>
      </c>
      <c r="DK17" s="25">
        <f>'Equation 4 Type II FTE'!DK17-'Equation 4 Type I FTE'!DK17</f>
        <v>0.11401414073071715</v>
      </c>
      <c r="DL17" s="25">
        <f>'Equation 4 Type II FTE'!DL17-'Equation 4 Type I FTE'!DL17</f>
        <v>0.12117631935047361</v>
      </c>
      <c r="DM17" s="25">
        <f>'Equation 4 Type II FTE'!DM17-'Equation 4 Type I FTE'!DM17</f>
        <v>3.8424120433017593E-2</v>
      </c>
      <c r="DN17" s="25">
        <f>'Equation 4 Type II FTE'!DN17-'Equation 4 Type I FTE'!DN17</f>
        <v>8.7785081190798378E-2</v>
      </c>
      <c r="DO17" s="25">
        <f>'Equation 4 Type II FTE'!DO17-'Equation 4 Type I FTE'!DO17</f>
        <v>5.8555649526386977E-2</v>
      </c>
      <c r="DP17" s="25">
        <f>'Equation 4 Type II FTE'!DP17-'Equation 4 Type I FTE'!DP17</f>
        <v>6.9008558863328823E-2</v>
      </c>
      <c r="DQ17" s="25">
        <f>'Equation 4 Type II FTE'!DQ17-'Equation 4 Type I FTE'!DQ17</f>
        <v>6.1749594046008105E-2</v>
      </c>
      <c r="DR17" s="25">
        <f>'Equation 4 Type II FTE'!DR17-'Equation 4 Type I FTE'!DR17</f>
        <v>9.4366542625169164E-2</v>
      </c>
      <c r="DS17" s="25">
        <f>'Equation 4 Type II FTE'!DS17-'Equation 4 Type I FTE'!DS17</f>
        <v>6.6879262516914756E-2</v>
      </c>
      <c r="DT17" s="25">
        <f>'Equation 4 Type II FTE'!DT17-'Equation 4 Type I FTE'!DT17</f>
        <v>7.6267523680649596E-2</v>
      </c>
      <c r="DU17" s="25">
        <f>'Equation 4 Type II FTE'!DU17-'Equation 4 Type I FTE'!DU17</f>
        <v>6.1459235453315303E-2</v>
      </c>
      <c r="DV17" s="25">
        <f>'Equation 4 Type II FTE'!DV17-'Equation 4 Type I FTE'!DV17</f>
        <v>5.7878146143437087E-2</v>
      </c>
      <c r="DW17" s="25">
        <f>'Equation 4 Type II FTE'!DW17-'Equation 4 Type I FTE'!DW17</f>
        <v>4.6167016238159692E-2</v>
      </c>
      <c r="DX17" s="25">
        <f>'Equation 4 Type II FTE'!DX17-'Equation 4 Type I FTE'!DX17</f>
        <v>6.2233525033829507E-2</v>
      </c>
      <c r="DY17" s="25">
        <f>'Equation 4 Type II FTE'!DY17-'Equation 4 Type I FTE'!DY17</f>
        <v>5.4200270635994613E-2</v>
      </c>
      <c r="DZ17" s="25">
        <f>'Equation 4 Type II FTE'!DZ17-'Equation 4 Type I FTE'!DZ17</f>
        <v>5.9910656292286868E-2</v>
      </c>
      <c r="EA17" s="25">
        <f>'Equation 4 Type II FTE'!EA17-'Equation 4 Type I FTE'!EA17</f>
        <v>7.9558254397834927E-2</v>
      </c>
      <c r="EB17" s="25">
        <f>'Equation 4 Type II FTE'!EB17-'Equation 4 Type I FTE'!EB17</f>
        <v>4.2876285520974305E-2</v>
      </c>
      <c r="EC17" s="25">
        <f>'Equation 4 Type II FTE'!EC17-'Equation 4 Type I FTE'!EC17</f>
        <v>5.5652063599458734E-2</v>
      </c>
      <c r="ED17" s="25">
        <f>'Equation 4 Type II FTE'!ED17-'Equation 4 Type I FTE'!ED17</f>
        <v>4.6263802435723977E-2</v>
      </c>
      <c r="EE17" s="25">
        <f>'Equation 4 Type II FTE'!EE17-'Equation 4 Type I FTE'!EE17</f>
        <v>5.3716339648173184E-2</v>
      </c>
      <c r="EF17" s="25">
        <f>'Equation 4 Type II FTE'!EF17-'Equation 4 Type I FTE'!EF17</f>
        <v>4.8489884979702302E-2</v>
      </c>
      <c r="EG17" s="25">
        <f>'Equation 4 Type II FTE'!EG17-'Equation 4 Type I FTE'!EG17</f>
        <v>6.8234269282814591E-2</v>
      </c>
      <c r="EH17" s="25">
        <f>'Equation 4 Type II FTE'!EH17-'Equation 4 Type I FTE'!EH17</f>
        <v>4.1811637347767272E-2</v>
      </c>
      <c r="EI17" s="25">
        <f>'Equation 4 Type II FTE'!EI17-'Equation 4 Type I FTE'!EI17</f>
        <v>4.2682713125845761E-2</v>
      </c>
      <c r="EJ17" s="25">
        <f>'Equation 4 Type II FTE'!EJ17-'Equation 4 Type I FTE'!EJ17</f>
        <v>4.4328078484438427E-2</v>
      </c>
      <c r="EK17" s="25">
        <f>'Equation 4 Type II FTE'!EK17-'Equation 4 Type I FTE'!EK17</f>
        <v>6.5233897158322063E-2</v>
      </c>
      <c r="EL17" s="25">
        <f>'Equation 4 Type II FTE'!EL17-'Equation 4 Type I FTE'!EL17</f>
        <v>5.4974560216508817E-2</v>
      </c>
      <c r="EM17" s="25">
        <f>'Equation 4 Type II FTE'!EM17-'Equation 4 Type I FTE'!EM17</f>
        <v>5.352276725304464E-2</v>
      </c>
      <c r="EN17" s="25">
        <f>'Equation 4 Type II FTE'!EN17-'Equation 4 Type I FTE'!EN17</f>
        <v>5.0038464140730765E-2</v>
      </c>
      <c r="EO17" s="25">
        <f>'Equation 4 Type II FTE'!EO17-'Equation 4 Type I FTE'!EO17</f>
        <v>5.5264918809201619E-2</v>
      </c>
      <c r="EP17" s="25">
        <f>'Equation 4 Type II FTE'!EP17-'Equation 4 Type I FTE'!EP17</f>
        <v>5.7491001353179971E-2</v>
      </c>
      <c r="EQ17" s="25">
        <f>'Equation 4 Type II FTE'!EQ17-'Equation 4 Type I FTE'!EQ17</f>
        <v>5.5652063599458734E-2</v>
      </c>
      <c r="ER17" s="25">
        <f>'Equation 4 Type II FTE'!ER17-'Equation 4 Type I FTE'!ER17</f>
        <v>5.3619553450608926E-2</v>
      </c>
      <c r="ES17" s="25">
        <f>'Equation 4 Type II FTE'!ES17-'Equation 4 Type I FTE'!ES17</f>
        <v>4.9554533152909364E-2</v>
      </c>
      <c r="ET17" s="25">
        <f>'Equation 4 Type II FTE'!ET17-'Equation 4 Type I FTE'!ET17</f>
        <v>5.3425981055480354E-2</v>
      </c>
      <c r="EU17" s="25">
        <f>'Equation 4 Type II FTE'!EU17-'Equation 4 Type I FTE'!EU17</f>
        <v>5.5845635994587306E-2</v>
      </c>
      <c r="EV17" s="25">
        <f>'Equation 4 Type II FTE'!EV17-'Equation 4 Type I FTE'!EV17</f>
        <v>5.2264546684709048E-2</v>
      </c>
      <c r="EW17" s="25">
        <f>'Equation 4 Type II FTE'!EW17-'Equation 4 Type I FTE'!EW17</f>
        <v>4.626380243572395E-2</v>
      </c>
      <c r="EX17" s="25">
        <f>'Equation 4 Type II FTE'!EX17-'Equation 4 Type I FTE'!EX17</f>
        <v>6.3685317997293628E-2</v>
      </c>
      <c r="EY17" s="25">
        <f>'Equation 4 Type II FTE'!EY17-'Equation 4 Type I FTE'!EY17</f>
        <v>0.10927161705006767</v>
      </c>
      <c r="EZ17" s="25">
        <f>'Equation 4 Type II FTE'!EZ17-'Equation 4 Type I FTE'!EZ17</f>
        <v>8.3720060893098774E-2</v>
      </c>
      <c r="FA17" s="25">
        <f>'Equation 4 Type II FTE'!FA17-'Equation 4 Type I FTE'!FA17</f>
        <v>5.1974188092016232E-2</v>
      </c>
      <c r="FB17" s="25">
        <f>'Equation 4 Type II FTE'!FB17-'Equation 4 Type I FTE'!FB17</f>
        <v>8.9140087956698255E-2</v>
      </c>
      <c r="FC17" s="25">
        <f>'Equation 4 Type II FTE'!FC17-'Equation 4 Type I FTE'!FC17</f>
        <v>6.4266035182679287E-2</v>
      </c>
      <c r="FD17" s="25">
        <f>'Equation 4 Type II FTE'!FD17-'Equation 4 Type I FTE'!FD17</f>
        <v>5.0135250338294995E-2</v>
      </c>
      <c r="FE17" s="25">
        <f>'Equation 4 Type II FTE'!FE17-'Equation 4 Type I FTE'!FE17</f>
        <v>4.8102740189445187E-2</v>
      </c>
      <c r="FF17" s="25">
        <f>'Equation 4 Type II FTE'!FF17-'Equation 4 Type I FTE'!FF17</f>
        <v>4.5973443843031148E-2</v>
      </c>
      <c r="FG17" s="25">
        <f>'Equation 4 Type II FTE'!FG17-'Equation 4 Type I FTE'!FG17</f>
        <v>8.826901217861971E-2</v>
      </c>
      <c r="FH17" s="25">
        <f>'Equation 4 Type II FTE'!FH17-'Equation 4 Type I FTE'!FH17</f>
        <v>5.6232780784844394E-2</v>
      </c>
      <c r="FI17" s="25">
        <f>'Equation 4 Type II FTE'!FI17-'Equation 4 Type I FTE'!FI17</f>
        <v>7.3751082543978358E-2</v>
      </c>
      <c r="FJ17" s="25">
        <f>'Equation 4 Type II FTE'!FJ17-'Equation 4 Type I FTE'!FJ17</f>
        <v>6.6395331529093382E-2</v>
      </c>
      <c r="FK17" s="25">
        <f>'Equation 4 Type II FTE'!FK17-'Equation 4 Type I FTE'!FK17</f>
        <v>5.7394215155615713E-2</v>
      </c>
      <c r="FL17" s="25">
        <f>'Equation 4 Type II FTE'!FL17-'Equation 4 Type I FTE'!FL17</f>
        <v>7.2976792963464099E-2</v>
      </c>
      <c r="FM17" s="25">
        <f>'Equation 4 Type II FTE'!FM17-'Equation 4 Type I FTE'!FM17</f>
        <v>6.0781732070365413E-2</v>
      </c>
      <c r="FN17" s="25">
        <f>'Equation 4 Type II FTE'!FN17-'Equation 4 Type I FTE'!FN17</f>
        <v>6.3007814614343682E-2</v>
      </c>
      <c r="FO17" s="25">
        <f>'Equation 4 Type II FTE'!FO17-'Equation 4 Type I FTE'!FO17</f>
        <v>6.8524627875507477E-2</v>
      </c>
      <c r="FP17" s="25">
        <f>'Equation 4 Type II FTE'!FP17-'Equation 4 Type I FTE'!FP17</f>
        <v>5.9426725304465494E-2</v>
      </c>
      <c r="FQ17" s="25">
        <f>'Equation 4 Type II FTE'!FQ17-'Equation 4 Type I FTE'!FQ17</f>
        <v>5.9910656292286868E-2</v>
      </c>
      <c r="FR17" s="25">
        <f>'Equation 4 Type II FTE'!FR17-'Equation 4 Type I FTE'!FR17</f>
        <v>6.0781732070365344E-2</v>
      </c>
      <c r="FS17" s="25">
        <f>'Equation 4 Type II FTE'!FS17-'Equation 4 Type I FTE'!FS17</f>
        <v>0.10578731393775373</v>
      </c>
      <c r="FT17" s="25">
        <f>'Equation 4 Type II FTE'!FT17-'Equation 4 Type I FTE'!FT17</f>
        <v>5.0232036535859281E-2</v>
      </c>
      <c r="FU17" s="25">
        <f>'Equation 4 Type II FTE'!FU17-'Equation 4 Type I FTE'!FU17</f>
        <v>6.4556393775372145E-2</v>
      </c>
      <c r="FV17" s="25">
        <f>'Equation 4 Type II FTE'!FV17-'Equation 4 Type I FTE'!FV17</f>
        <v>7.8493606224627865E-2</v>
      </c>
      <c r="FW17" s="25">
        <f>'Equation 4 Type II FTE'!FW17-'Equation 4 Type I FTE'!FW17</f>
        <v>5.6135994587280108E-2</v>
      </c>
      <c r="FX17" s="25">
        <f>'Equation 4 Type II FTE'!FX17-'Equation 4 Type I FTE'!FX17</f>
        <v>7.9461468200270641E-2</v>
      </c>
      <c r="FY17" s="25">
        <f>'Equation 4 Type II FTE'!FY17-'Equation 4 Type I FTE'!FY17</f>
        <v>6.6879262516914756E-2</v>
      </c>
      <c r="FZ17" s="25">
        <f>'Equation 4 Type II FTE'!FZ17-'Equation 4 Type I FTE'!FZ17</f>
        <v>4.7909167794316615E-2</v>
      </c>
      <c r="GA17" s="25">
        <f>'Equation 4 Type II FTE'!GA17-'Equation 4 Type I FTE'!GA17</f>
        <v>4.8199526387009473E-2</v>
      </c>
      <c r="GB17" s="25">
        <f>'Equation 4 Type II FTE'!GB17-'Equation 4 Type I FTE'!GB17</f>
        <v>4.2585926928281455E-2</v>
      </c>
      <c r="GC17" s="25">
        <f>'Equation 4 Type II FTE'!GC17-'Equation 4 Type I FTE'!GC17</f>
        <v>4.2876285520974292E-2</v>
      </c>
      <c r="GD17" s="25">
        <f>'Equation 4 Type II FTE'!GD17-'Equation 4 Type I FTE'!GD17</f>
        <v>5.3232408660351782E-2</v>
      </c>
      <c r="GE17" s="25">
        <f>'Equation 4 Type II FTE'!GE17-'Equation 4 Type I FTE'!GE17</f>
        <v>4.2005209742895788E-2</v>
      </c>
      <c r="GF17" s="25">
        <f>'Equation 4 Type II FTE'!GF17-'Equation 4 Type I FTE'!GF17</f>
        <v>5.1877401894451974E-2</v>
      </c>
      <c r="GG17" s="25">
        <f>'Equation 4 Type II FTE'!GG17-'Equation 4 Type I FTE'!GG17</f>
        <v>6.0201014884979698E-2</v>
      </c>
      <c r="GH17" s="25">
        <f>'Equation 4 Type II FTE'!GH17-'Equation 4 Type I FTE'!GH17</f>
        <v>5.7103856562922883E-2</v>
      </c>
      <c r="GI17" s="25">
        <f>'Equation 4 Type II FTE'!GI17-'Equation 4 Type I FTE'!GI17</f>
        <v>6.2814242219215166E-2</v>
      </c>
      <c r="GJ17" s="25">
        <f>'Equation 4 Type II FTE'!GJ17-'Equation 4 Type I FTE'!GJ17</f>
        <v>8.6430074424898473E-2</v>
      </c>
      <c r="GK17" s="25">
        <f>'Equation 4 Type II FTE'!GK17-'Equation 4 Type I FTE'!GK17</f>
        <v>6.958927604871451E-2</v>
      </c>
      <c r="GL17" s="25">
        <f>'Equation 4 Type II FTE'!GL17-'Equation 4 Type I FTE'!GL17</f>
        <v>7.6461096075778112E-2</v>
      </c>
      <c r="GM17" s="25">
        <f>'Equation 4 Type II FTE'!GM17-'Equation 4 Type I FTE'!GM17</f>
        <v>6.7943910690121789E-2</v>
      </c>
      <c r="GN17" s="25">
        <f>'Equation 4 Type II FTE'!GN17-'Equation 4 Type I FTE'!GN17</f>
        <v>4.945774695534505E-2</v>
      </c>
      <c r="GO17" s="25">
        <f>'Equation 4 Type II FTE'!GO17-'Equation 4 Type I FTE'!GO17</f>
        <v>4.6941305818673867E-2</v>
      </c>
      <c r="GP17" s="25">
        <f>'Equation 4 Type II FTE'!GP17-'Equation 4 Type I FTE'!GP17</f>
        <v>4.6554161028416779E-2</v>
      </c>
      <c r="GQ17" s="25">
        <f>'Equation 4 Type II FTE'!GQ17-'Equation 4 Type I FTE'!GQ17</f>
        <v>7.4331799729364018E-2</v>
      </c>
      <c r="GR17" s="25">
        <f>'Equation 4 Type II FTE'!GR17-'Equation 4 Type I FTE'!GR17</f>
        <v>5.8362077131258461E-2</v>
      </c>
      <c r="GS17" s="25">
        <f>'Equation 4 Type II FTE'!GS17-'Equation 4 Type I FTE'!GS17</f>
        <v>5.8749221921515604E-2</v>
      </c>
      <c r="GT17" s="25">
        <f>'Equation 4 Type II FTE'!GT17-'Equation 4 Type I FTE'!GT17</f>
        <v>5.003846414073071E-2</v>
      </c>
      <c r="GU17" s="25">
        <f>'Equation 4 Type II FTE'!GU17-'Equation 4 Type I FTE'!GU17</f>
        <v>5.4684201623815959E-2</v>
      </c>
      <c r="GV17" s="25">
        <f>'Equation 4 Type II FTE'!GV17-'Equation 4 Type I FTE'!GV17</f>
        <v>6.1168876860622445E-2</v>
      </c>
      <c r="GW17" s="25">
        <f>'Equation 4 Type II FTE'!GW17-'Equation 4 Type I FTE'!GW17</f>
        <v>5.8458863328822719E-2</v>
      </c>
      <c r="GX17" s="25">
        <f>'Equation 4 Type II FTE'!GX17-'Equation 4 Type I FTE'!GX17</f>
        <v>5.584563599458725E-2</v>
      </c>
      <c r="GY17" s="25">
        <f>'Equation 4 Type II FTE'!GY17-'Equation 4 Type I FTE'!GY17</f>
        <v>4.8296312584573731E-2</v>
      </c>
      <c r="GZ17" s="25">
        <f>'Equation 4 Type II FTE'!GZ17-'Equation 4 Type I FTE'!GZ17</f>
        <v>6.262066982408665E-2</v>
      </c>
      <c r="HA17" s="25">
        <f>'Equation 4 Type II FTE'!HA17-'Equation 4 Type I FTE'!HA17</f>
        <v>4.6360588633288236E-2</v>
      </c>
      <c r="HB17" s="25">
        <f>'Equation 4 Type II FTE'!HB17-'Equation 4 Type I FTE'!HB17</f>
        <v>3.8811265223274688E-2</v>
      </c>
      <c r="HC17" s="25">
        <f>'Equation 4 Type II FTE'!HC17-'Equation 4 Type I FTE'!HC17</f>
        <v>4.568308525033829E-2</v>
      </c>
      <c r="HD17" s="25">
        <f>'Equation 4 Type II FTE'!HD17-'Equation 4 Type I FTE'!HD17</f>
        <v>5.1393470906630573E-2</v>
      </c>
      <c r="HE17" s="25">
        <f>'Equation 4 Type II FTE'!HE17-'Equation 4 Type I FTE'!HE17</f>
        <v>6.6104972936400525E-2</v>
      </c>
      <c r="HF17" s="25">
        <f>'Equation 4 Type II FTE'!HF17-'Equation 4 Type I FTE'!HF17</f>
        <v>4.6747733423545323E-2</v>
      </c>
      <c r="HG17" s="25">
        <f>'Equation 4 Type II FTE'!HG17-'Equation 4 Type I FTE'!HG17</f>
        <v>6.1846380243572391E-2</v>
      </c>
      <c r="HH17" s="25">
        <f>'Equation 4 Type II FTE'!HH17-'Equation 4 Type I FTE'!HH17</f>
        <v>7.5783592692828139E-2</v>
      </c>
      <c r="HI17" s="25">
        <f>'Equation 4 Type II FTE'!HI17-'Equation 4 Type I FTE'!HI17</f>
        <v>0.10946518944519618</v>
      </c>
      <c r="HJ17" s="25">
        <f>'Equation 4 Type II FTE'!HJ17-'Equation 4 Type I FTE'!HJ17</f>
        <v>6.6976048714478986E-2</v>
      </c>
      <c r="HK17" s="25">
        <f>'Equation 4 Type II FTE'!HK17-'Equation 4 Type I FTE'!HK17</f>
        <v>0</v>
      </c>
      <c r="HL17" s="25">
        <f>'Equation 4 Type II FTE'!HL17-'Equation 4 Type I FTE'!HL17</f>
        <v>4.9651319350473622E-2</v>
      </c>
      <c r="HM17" s="25">
        <f>'Equation 4 Type II FTE'!HM17-'Equation 4 Type I FTE'!HM17</f>
        <v>5.361955345060887E-2</v>
      </c>
      <c r="HN17" s="25">
        <f>'Equation 4 Type II FTE'!HN17-'Equation 4 Type I FTE'!HN17</f>
        <v>4.8780243572395132E-2</v>
      </c>
      <c r="HO17" s="25">
        <f>'Equation 4 Type II FTE'!HO17-'Equation 4 Type I FTE'!HO17</f>
        <v>5.0425608930987825E-2</v>
      </c>
      <c r="HP17" s="25">
        <f>'Equation 4 Type II FTE'!HP17-'Equation 4 Type I FTE'!HP17</f>
        <v>5.1877401894451947E-2</v>
      </c>
      <c r="HQ17" s="25">
        <f>'Equation 4 Type II FTE'!HQ17-'Equation 4 Type I FTE'!HQ17</f>
        <v>4.8780243572395104E-2</v>
      </c>
      <c r="HR17" s="25">
        <f>'Equation 4 Type II FTE'!HR17-'Equation 4 Type I FTE'!HR17</f>
        <v>5.4587415426251673E-2</v>
      </c>
      <c r="HS17" s="25">
        <f>'Equation 4 Type II FTE'!HS17-'Equation 4 Type I FTE'!HS17</f>
        <v>7.3363937753721242E-2</v>
      </c>
      <c r="HT17" s="25">
        <f>'Equation 4 Type II FTE'!HT17-'Equation 4 Type I FTE'!HT17</f>
        <v>9.0688667117726662E-2</v>
      </c>
      <c r="HU17" s="25">
        <f>'Equation 4 Type II FTE'!HU17-'Equation 4 Type I FTE'!HU17</f>
        <v>3.9779127198917449E-2</v>
      </c>
      <c r="HV17" s="25">
        <f>'Equation 4 Type II FTE'!HV17-'Equation 4 Type I FTE'!HV17</f>
        <v>5.8168504736129945E-2</v>
      </c>
      <c r="HW17" s="25">
        <f>'Equation 4 Type II FTE'!HW17-'Equation 4 Type I FTE'!HW17</f>
        <v>5.7974932341001345E-2</v>
      </c>
      <c r="HX17" s="25">
        <f>'Equation 4 Type II FTE'!HX17-'Equation 4 Type I FTE'!HX17</f>
        <v>4.7715595399188099E-2</v>
      </c>
      <c r="HY17" s="25">
        <f>'Equation 4 Type II FTE'!HY17-'Equation 4 Type I FTE'!HY17</f>
        <v>4.1811637347767244E-2</v>
      </c>
      <c r="HZ17" s="25">
        <f>'Equation 4 Type II FTE'!HZ17-'Equation 4 Type I FTE'!HZ17</f>
        <v>7.6364309878213785E-2</v>
      </c>
      <c r="IA17" s="25">
        <f>'Equation 4 Type II FTE'!IA17-'Equation 4 Type I FTE'!IA17</f>
        <v>4.8973815967523676E-2</v>
      </c>
      <c r="IB17" s="25">
        <f>'Equation 4 Type II FTE'!IB17-'Equation 4 Type I FTE'!IB17</f>
        <v>4.9360960757780764E-2</v>
      </c>
      <c r="IC17" s="25">
        <f>'Equation 4 Type II FTE'!IC17-'Equation 4 Type I FTE'!IC17</f>
        <v>4.7909167794316643E-2</v>
      </c>
      <c r="ID17" s="25">
        <f>'Equation 4 Type II FTE'!ID17-'Equation 4 Type I FTE'!ID17</f>
        <v>4.6844519621109609E-2</v>
      </c>
      <c r="IE17" s="25">
        <f>'Equation 4 Type II FTE'!IE17-'Equation 4 Type I FTE'!IE17</f>
        <v>4.8102740189445187E-2</v>
      </c>
      <c r="IF17" s="25">
        <f>'Equation 4 Type II FTE'!IF17-'Equation 4 Type I FTE'!IF17</f>
        <v>5.7781359945872801E-2</v>
      </c>
      <c r="IG17" s="25">
        <f>'Equation 4 Type II FTE'!IG17-'Equation 4 Type I FTE'!IG17</f>
        <v>5.545849120433019E-2</v>
      </c>
      <c r="IH17" s="25">
        <f>'Equation 4 Type II FTE'!IH17-'Equation 4 Type I FTE'!IH17</f>
        <v>5.5168132611637333E-2</v>
      </c>
      <c r="II17" s="25">
        <f>'Equation 4 Type II FTE'!II17-'Equation 4 Type I FTE'!II17</f>
        <v>4.0843775372124469E-2</v>
      </c>
      <c r="IJ17" s="25">
        <f>'Equation 4 Type II FTE'!IJ17-'Equation 4 Type I FTE'!IJ17</f>
        <v>5.1296684709066287E-2</v>
      </c>
      <c r="IK17" s="25">
        <f>'Equation 4 Type II FTE'!IK17-'Equation 4 Type I FTE'!IK17</f>
        <v>4.5295940460081174E-2</v>
      </c>
      <c r="IL17" s="25">
        <f>'Equation 4 Type II FTE'!IL17-'Equation 4 Type I FTE'!IL17</f>
        <v>4.4812009472259773E-2</v>
      </c>
      <c r="IM17" s="25">
        <f>'Equation 4 Type II FTE'!IM17-'Equation 4 Type I FTE'!IM17</f>
        <v>4.8683457374830874E-2</v>
      </c>
      <c r="IN17" s="25">
        <f>'Equation 4 Type II FTE'!IN17-'Equation 4 Type I FTE'!IN17</f>
        <v>4.7618809201623813E-2</v>
      </c>
      <c r="IO17" s="25">
        <f>'Equation 4 Type II FTE'!IO17-'Equation 4 Type I FTE'!IO17</f>
        <v>4.9070602165087934E-2</v>
      </c>
      <c r="IP17" s="25">
        <f>'Equation 4 Type II FTE'!IP17-'Equation 4 Type I FTE'!IP17</f>
        <v>5.0619181326116341E-2</v>
      </c>
      <c r="IQ17" s="25">
        <f>'Equation 4 Type II FTE'!IQ17-'Equation 4 Type I FTE'!IQ17</f>
        <v>4.878024357239516E-2</v>
      </c>
      <c r="IR17" s="25">
        <f>'Equation 4 Type II FTE'!IR17-'Equation 4 Type I FTE'!IR17</f>
        <v>4.7134878213802411E-2</v>
      </c>
      <c r="IS17" s="25">
        <f>'Equation 4 Type II FTE'!IS17-'Equation 4 Type I FTE'!IS17</f>
        <v>4.8393098782138017E-2</v>
      </c>
      <c r="IT17" s="25">
        <f>'Equation 4 Type II FTE'!IT17-'Equation 4 Type I FTE'!IT17</f>
        <v>5.6813497970230054E-2</v>
      </c>
      <c r="IU17" s="25">
        <f>'Equation 4 Type II FTE'!IU17-'Equation 4 Type I FTE'!IU17</f>
        <v>4.974810554803788E-2</v>
      </c>
      <c r="IV17" s="25">
        <f>'Equation 4 Type II FTE'!IV17-'Equation 4 Type I FTE'!IV17</f>
        <v>5.0232036535859226E-2</v>
      </c>
      <c r="IW17" s="25">
        <f>'Equation 4 Type II FTE'!IW17-'Equation 4 Type I FTE'!IW17</f>
        <v>4.5199154262516916E-2</v>
      </c>
      <c r="IX17" s="25">
        <f>'Equation 4 Type II FTE'!IX17-'Equation 4 Type I FTE'!IX17</f>
        <v>5.1006326116373457E-2</v>
      </c>
      <c r="IY17" s="25">
        <f>'Equation 4 Type II FTE'!IY17-'Equation 4 Type I FTE'!IY17</f>
        <v>4.7909167794316643E-2</v>
      </c>
      <c r="IZ17" s="25">
        <f>'Equation 4 Type II FTE'!IZ17-'Equation 4 Type I FTE'!IZ17</f>
        <v>6.2330311231393737E-2</v>
      </c>
      <c r="JA17" s="25">
        <f>'Equation 4 Type II FTE'!JA17-'Equation 4 Type I FTE'!JA17</f>
        <v>5.0135250338294968E-2</v>
      </c>
      <c r="JB17" s="25">
        <f>'Equation 4 Type II FTE'!JB17-'Equation 4 Type I FTE'!JB17</f>
        <v>7.6267523680649596E-2</v>
      </c>
      <c r="JC17" s="25">
        <f>'Equation 4 Type II FTE'!JC17-'Equation 4 Type I FTE'!JC17</f>
        <v>9.2624391069012157E-2</v>
      </c>
      <c r="JD17" s="25">
        <f>'Equation 4 Type II FTE'!JD17-'Equation 4 Type I FTE'!JD17</f>
        <v>9.1753315290933696E-2</v>
      </c>
      <c r="JE17" s="25">
        <f>'Equation 4 Type II FTE'!JE17-'Equation 4 Type I FTE'!JE17</f>
        <v>8.6430074424898487E-2</v>
      </c>
      <c r="JF17" s="25">
        <f>'Equation 4 Type II FTE'!JF17-'Equation 4 Type I FTE'!JF17</f>
        <v>8.5171853856562924E-2</v>
      </c>
      <c r="JG17" s="25">
        <f>'Equation 4 Type II FTE'!JG17-'Equation 4 Type I FTE'!JG17</f>
        <v>0.10656160351826792</v>
      </c>
      <c r="JH17" s="25">
        <f>'Equation 4 Type II FTE'!JH17-'Equation 4 Type I FTE'!JH17</f>
        <v>9.0011163734776703E-2</v>
      </c>
      <c r="JI17" s="25">
        <f>'Equation 4 Type II FTE'!JI17-'Equation 4 Type I FTE'!JI17</f>
        <v>8.1106833558863306E-2</v>
      </c>
      <c r="JJ17" s="25">
        <f>'Equation 4 Type II FTE'!JJ17-'Equation 4 Type I FTE'!JJ17</f>
        <v>6.5524255751014893E-2</v>
      </c>
      <c r="JK17" s="25">
        <f>'Equation 4 Type II FTE'!JK17-'Equation 4 Type I FTE'!JK17</f>
        <v>0.10220622462787549</v>
      </c>
      <c r="JL17" s="25">
        <f>'Equation 4 Type II FTE'!JL17-'Equation 4 Type I FTE'!JL17</f>
        <v>6.2523883626522309E-2</v>
      </c>
      <c r="JM17" s="25">
        <f>'Equation 4 Type II FTE'!JM17-'Equation 4 Type I FTE'!JM17</f>
        <v>6.9105345060893095E-2</v>
      </c>
      <c r="JN17" s="25">
        <f>'Equation 4 Type II FTE'!JN17-'Equation 4 Type I FTE'!JN17</f>
        <v>7.1234641407307175E-2</v>
      </c>
      <c r="JO17" s="25">
        <f>'Equation 4 Type II FTE'!JO17-'Equation 4 Type I FTE'!JO17</f>
        <v>9.5721549391069E-2</v>
      </c>
      <c r="JP17" s="25">
        <f>'Equation 4 Type II FTE'!JP17-'Equation 4 Type I FTE'!JP17</f>
        <v>9.7463700947225979E-2</v>
      </c>
      <c r="JQ17" s="25">
        <f>'Equation 4 Type II FTE'!JQ17-'Equation 4 Type I FTE'!JQ17</f>
        <v>0.1236927604871448</v>
      </c>
      <c r="JR17" s="25">
        <f>'Equation 4 Type II FTE'!JR17-'Equation 4 Type I FTE'!JR17</f>
        <v>0.1090780446549391</v>
      </c>
      <c r="JS17" s="25">
        <f>'Equation 4 Type II FTE'!JS17-'Equation 4 Type I FTE'!JS17</f>
        <v>8.3332916102841686E-2</v>
      </c>
      <c r="JT17" s="25">
        <f>'Equation 4 Type II FTE'!JT17-'Equation 4 Type I FTE'!JT17</f>
        <v>8.2461840324763197E-2</v>
      </c>
      <c r="JU17" s="25">
        <f>'Equation 4 Type II FTE'!JU17-'Equation 4 Type I FTE'!JU17</f>
        <v>7.6461096075778071E-2</v>
      </c>
      <c r="JV17" s="25">
        <f>'Equation 4 Type II FTE'!JV17-'Equation 4 Type I FTE'!JV17</f>
        <v>6.6492117726657654E-2</v>
      </c>
      <c r="JW17" s="25">
        <f>'Equation 4 Type II FTE'!JW17-'Equation 4 Type I FTE'!JW17</f>
        <v>6.1652807848443819E-2</v>
      </c>
      <c r="JX17" s="25">
        <f>'Equation 4 Type II FTE'!JX17-'Equation 4 Type I FTE'!JX17</f>
        <v>5.5071346414073061E-2</v>
      </c>
      <c r="JY17" s="25">
        <f>'Equation 4 Type II FTE'!JY17-'Equation 4 Type I FTE'!JY17</f>
        <v>8.2461840324763197E-2</v>
      </c>
      <c r="JZ17" s="25">
        <f>'Equation 4 Type II FTE'!JZ17-'Equation 4 Type I FTE'!JZ17</f>
        <v>7.2686434370771325E-2</v>
      </c>
      <c r="KA17" s="25">
        <f>'Equation 4 Type II FTE'!KA17-'Equation 4 Type I FTE'!KA17</f>
        <v>3.8520906630581865E-2</v>
      </c>
      <c r="KB17" s="25">
        <f>'Equation 4 Type II FTE'!KB17-'Equation 4 Type I FTE'!KB17</f>
        <v>0.12988707713125847</v>
      </c>
      <c r="KC17" s="25">
        <f>'Equation 4 Type II FTE'!KC17-'Equation 4 Type I FTE'!KC17</f>
        <v>9.4850473612990538E-2</v>
      </c>
      <c r="KD17" s="25">
        <f>'Equation 4 Type II FTE'!KD17-'Equation 4 Type I FTE'!KD17</f>
        <v>5.952351150202978E-2</v>
      </c>
      <c r="KE17" s="25">
        <f>'Equation 4 Type II FTE'!KE17-'Equation 4 Type I FTE'!KE17</f>
        <v>6.649211772665764E-2</v>
      </c>
      <c r="KF17" s="25">
        <f>'Equation 4 Type II FTE'!KF17-'Equation 4 Type I FTE'!KF17</f>
        <v>7.0460351826792958E-2</v>
      </c>
      <c r="KG17" s="25">
        <f>'Equation 4 Type II FTE'!KG17-'Equation 4 Type I FTE'!KG17</f>
        <v>7.326715155615697E-2</v>
      </c>
      <c r="KH17" s="25">
        <f>'Equation 4 Type II FTE'!KH17-'Equation 4 Type I FTE'!KH17</f>
        <v>6.678247631935047E-2</v>
      </c>
      <c r="KI17" s="25">
        <f>'Equation 4 Type II FTE'!KI17-'Equation 4 Type I FTE'!KI17</f>
        <v>8.0526116373477674E-2</v>
      </c>
      <c r="KJ17" s="25">
        <f>'Equation 4 Type II FTE'!KJ17-'Equation 4 Type I FTE'!KJ17</f>
        <v>9.0204736129905289E-2</v>
      </c>
      <c r="KK17" s="25">
        <f>'Equation 4 Type II FTE'!KK17-'Equation 4 Type I FTE'!KK17</f>
        <v>6.3491745602165098E-2</v>
      </c>
      <c r="KL17" s="25">
        <f>'Equation 4 Type II FTE'!KL17-'Equation 4 Type I FTE'!KL17</f>
        <v>0.11353020974289581</v>
      </c>
      <c r="KM17" s="25">
        <f>'Equation 4 Type II FTE'!KM17-'Equation 4 Type I FTE'!KM17</f>
        <v>0.11198163058186739</v>
      </c>
      <c r="KN17" s="25">
        <f>'Equation 4 Type II FTE'!KN17-'Equation 4 Type I FTE'!KN17</f>
        <v>7.4041441136671174E-2</v>
      </c>
      <c r="KO17" s="25">
        <f>'Equation 4 Type II FTE'!KO17-'Equation 4 Type I FTE'!KO17</f>
        <v>6.8040696887686061E-2</v>
      </c>
      <c r="KP17" s="25">
        <f>'Equation 4 Type II FTE'!KP17-'Equation 4 Type I FTE'!KP17</f>
        <v>7.9558254397834899E-2</v>
      </c>
      <c r="KQ17" s="25">
        <f>'Equation 4 Type II FTE'!KQ17-'Equation 4 Type I FTE'!KQ17</f>
        <v>0.10375480378890391</v>
      </c>
      <c r="KR17" s="25">
        <f>'Equation 4 Type II FTE'!KR17-'Equation 4 Type I FTE'!KR17</f>
        <v>4.5489512855209732E-2</v>
      </c>
      <c r="KS17" s="25">
        <f>'Equation 4 Type II FTE'!KS17-'Equation 4 Type I FTE'!KS17</f>
        <v>7.3267151556156984E-2</v>
      </c>
      <c r="KT17" s="25">
        <f>'Equation 4 Type II FTE'!KT17-'Equation 4 Type I FTE'!KT17</f>
        <v>7.626752368064954E-2</v>
      </c>
      <c r="KU17" s="25">
        <f>'Equation 4 Type II FTE'!KU17-'Equation 4 Type I FTE'!KU17</f>
        <v>9.6882983761840347E-2</v>
      </c>
      <c r="KV17" s="25">
        <f>'Equation 4 Type II FTE'!KV17-'Equation 4 Type I FTE'!KV17</f>
        <v>5.3425981055480382E-2</v>
      </c>
      <c r="KW17" s="25">
        <f>'Equation 4 Type II FTE'!KW17-'Equation 4 Type I FTE'!KW17</f>
        <v>0.12437026387009473</v>
      </c>
      <c r="KX17" s="25">
        <f>'Equation 4 Type II FTE'!KX17-'Equation 4 Type I FTE'!KX17</f>
        <v>0.12398311907983763</v>
      </c>
      <c r="KY17" s="25">
        <f>'Equation 4 Type II FTE'!KY17-'Equation 4 Type I FTE'!KY17</f>
        <v>0.11546593369418132</v>
      </c>
      <c r="KZ17" s="25">
        <f>'Equation 4 Type II FTE'!KZ17-'Equation 4 Type I FTE'!KZ17</f>
        <v>0.10752946549391068</v>
      </c>
      <c r="LA17" s="25">
        <f>'Equation 4 Type II FTE'!LA17-'Equation 4 Type I FTE'!LA17</f>
        <v>0.12020845737483085</v>
      </c>
      <c r="LB17" s="25">
        <f>'Equation 4 Type II FTE'!LB17-'Equation 4 Type I FTE'!LB17</f>
        <v>0.11207841677943164</v>
      </c>
      <c r="LC17" s="25">
        <f>'Equation 4 Type II FTE'!LC17-'Equation 4 Type I FTE'!LC17</f>
        <v>0.11895023680649526</v>
      </c>
      <c r="LD17" s="25">
        <f>'Equation 4 Type II FTE'!LD17-'Equation 4 Type I FTE'!LD17</f>
        <v>0.13550067658998644</v>
      </c>
      <c r="LE17" s="25">
        <f>'Equation 4 Type II FTE'!LE17-'Equation 4 Type I FTE'!LE17</f>
        <v>0.10104479025710417</v>
      </c>
      <c r="LF17" s="25">
        <f>'Equation 4 Type II FTE'!LF17-'Equation 4 Type I FTE'!LF17</f>
        <v>7.704181326116373E-2</v>
      </c>
      <c r="LG17" s="25">
        <f>'Equation 4 Type II FTE'!LG17-'Equation 4 Type I FTE'!LG17</f>
        <v>0.12146667794316643</v>
      </c>
      <c r="LH17" s="25">
        <f>'Equation 4 Type II FTE'!LH17-'Equation 4 Type I FTE'!LH17</f>
        <v>0.12040202976995942</v>
      </c>
      <c r="LI17" s="25">
        <f>'Equation 4 Type II FTE'!LI17-'Equation 4 Type I FTE'!LI17</f>
        <v>0.12843528416779429</v>
      </c>
      <c r="LJ17" s="25">
        <f>'Equation 4 Type II FTE'!LJ17-'Equation 4 Type I FTE'!LJ17</f>
        <v>8.788186738836265E-2</v>
      </c>
      <c r="LK17" s="25">
        <f>'Equation 4 Type II FTE'!LK17-'Equation 4 Type I FTE'!LK17</f>
        <v>0.11004590663058186</v>
      </c>
      <c r="LL17" s="25">
        <f>'Equation 4 Type II FTE'!LL17-'Equation 4 Type I FTE'!LL17</f>
        <v>0.13956569688768605</v>
      </c>
      <c r="LM17" s="25">
        <f>'Equation 4 Type II FTE'!LM17-'Equation 4 Type I FTE'!LM17</f>
        <v>9.2721177266576443E-2</v>
      </c>
      <c r="LN17" s="25">
        <f>'Equation 4 Type II FTE'!LN17-'Equation 4 Type I FTE'!LN17</f>
        <v>0.12533812584573747</v>
      </c>
      <c r="LO17" s="25">
        <f>'Equation 4 Type II FTE'!LO17-'Equation 4 Type I FTE'!LO17</f>
        <v>7.839682002706358E-2</v>
      </c>
      <c r="LP17" s="25">
        <f>'Equation 4 Type II FTE'!LP17-'Equation 4 Type I FTE'!LP17</f>
        <v>0.11875666441136673</v>
      </c>
      <c r="LQ17" s="25">
        <f>'Equation 4 Type II FTE'!LQ17-'Equation 4 Type I FTE'!LQ17</f>
        <v>8.5075067658998652E-2</v>
      </c>
      <c r="LR17" s="25">
        <f>'Equation 4 Type II FTE'!LR17-'Equation 4 Type I FTE'!LR17</f>
        <v>0.12311204330175915</v>
      </c>
      <c r="LS17" s="25">
        <f>'Equation 4 Type II FTE'!LS17-'Equation 4 Type I FTE'!LS17</f>
        <v>9.4947259810554796E-2</v>
      </c>
      <c r="LT17" s="25">
        <f>'Equation 4 Type II FTE'!LT17-'Equation 4 Type I FTE'!LT17</f>
        <v>7.3751082543978358E-2</v>
      </c>
      <c r="LU17" s="25">
        <f>'Equation 4 Type II FTE'!LU17-'Equation 4 Type I FTE'!LU17</f>
        <v>0.11759523004059541</v>
      </c>
      <c r="LV17" s="25">
        <f>'Equation 4 Type II FTE'!LV17-'Equation 4 Type I FTE'!LV17</f>
        <v>0.10036728687415426</v>
      </c>
      <c r="LW17" s="25">
        <f>'Equation 4 Type II FTE'!LW17-'Equation 4 Type I FTE'!LW17</f>
        <v>0.10733589309878214</v>
      </c>
      <c r="LX17" s="25">
        <f>'Equation 4 Type II FTE'!LX17-'Equation 4 Type I FTE'!LX17</f>
        <v>0.12891921515561566</v>
      </c>
      <c r="LY17" s="25">
        <f>'Equation 4 Type II FTE'!LY17-'Equation 4 Type I FTE'!LY17</f>
        <v>0.11536914749661706</v>
      </c>
      <c r="LZ17" s="25">
        <f>'Equation 4 Type II FTE'!LZ17-'Equation 4 Type I FTE'!LZ17</f>
        <v>9.8431562922868726E-2</v>
      </c>
      <c r="MA17" s="25">
        <f>'Equation 4 Type II FTE'!MA17-'Equation 4 Type I FTE'!MA17</f>
        <v>6.9492489851150183E-2</v>
      </c>
      <c r="MB17" s="25">
        <f>'Equation 4 Type II FTE'!MB17-'Equation 4 Type I FTE'!MB17</f>
        <v>0.10249658322056834</v>
      </c>
      <c r="MC17" s="25">
        <f>'Equation 4 Type II FTE'!MC17-'Equation 4 Type I FTE'!MC17</f>
        <v>0.13375852503382951</v>
      </c>
      <c r="MD17" s="25">
        <f>'Equation 4 Type II FTE'!MD17-'Equation 4 Type I FTE'!MD17</f>
        <v>0.10927161705006763</v>
      </c>
      <c r="ME17" s="25">
        <f>'Equation 4 Type II FTE'!ME17-'Equation 4 Type I FTE'!ME17</f>
        <v>0.10559374154262516</v>
      </c>
      <c r="MF17" s="25">
        <f>'Equation 4 Type II FTE'!MF17-'Equation 4 Type I FTE'!MF17</f>
        <v>0.11169127198917458</v>
      </c>
      <c r="MG17" s="25">
        <f>'Equation 4 Type II FTE'!MG17-'Equation 4 Type I FTE'!MG17</f>
        <v>0.11052983761840325</v>
      </c>
      <c r="MH17" s="25">
        <f>'Equation 4 Type II FTE'!MH17-'Equation 4 Type I FTE'!MH17</f>
        <v>0.11478843031123138</v>
      </c>
      <c r="MI17" s="25">
        <f>'Equation 4 Type II FTE'!MI17-'Equation 4 Type I FTE'!MI17</f>
        <v>0.10491623815967523</v>
      </c>
      <c r="MJ17" s="25">
        <f>'Equation 4 Type II FTE'!MJ17-'Equation 4 Type I FTE'!MJ17</f>
        <v>9.2527604871447927E-2</v>
      </c>
      <c r="MK17" s="25">
        <f>'Equation 4 Type II FTE'!MK17-'Equation 4 Type I FTE'!MK17</f>
        <v>0.10210943843031123</v>
      </c>
      <c r="ML17" s="25">
        <f>'Equation 4 Type II FTE'!ML17-'Equation 4 Type I FTE'!ML17</f>
        <v>0.13521031799729363</v>
      </c>
      <c r="MM17" s="25">
        <f>'Equation 4 Type II FTE'!MM17-'Equation 4 Type I FTE'!MM17</f>
        <v>9.4560115020297694E-2</v>
      </c>
      <c r="MN17" s="25">
        <f>'Equation 4 Type II FTE'!MN17-'Equation 4 Type I FTE'!MN17</f>
        <v>9.1075811907983764E-2</v>
      </c>
      <c r="MO17" s="25">
        <f>'Equation 4 Type II FTE'!MO17-'Equation 4 Type I FTE'!MO17</f>
        <v>7.6461096075778084E-2</v>
      </c>
      <c r="MP17" s="25">
        <f>'Equation 4 Type II FTE'!MP17-'Equation 4 Type I FTE'!MP17</f>
        <v>7.7041813261163758E-2</v>
      </c>
      <c r="MQ17" s="25">
        <f>'Equation 4 Type II FTE'!MQ17-'Equation 4 Type I FTE'!MQ17</f>
        <v>7.1525000000000005E-2</v>
      </c>
      <c r="MR17" s="25">
        <f>'Equation 4 Type II FTE'!MR17-'Equation 4 Type I FTE'!MR17</f>
        <v>9.1269384303112322E-2</v>
      </c>
      <c r="MS17" s="25">
        <f>'Equation 4 Type II FTE'!MS17-'Equation 4 Type I FTE'!MS17</f>
        <v>8.0138971583220572E-2</v>
      </c>
      <c r="MT17" s="25">
        <f>'Equation 4 Type II FTE'!MT17-'Equation 4 Type I FTE'!MT17</f>
        <v>9.4463328822733408E-2</v>
      </c>
      <c r="MU17" s="25">
        <f>'Equation 4 Type II FTE'!MU17-'Equation 4 Type I FTE'!MU17</f>
        <v>7.5106089309878221E-2</v>
      </c>
      <c r="MV17" s="25">
        <f>'Equation 4 Type II FTE'!MV17-'Equation 4 Type I FTE'!MV17</f>
        <v>0.11149769959404601</v>
      </c>
      <c r="MW17" s="25">
        <f>'Equation 4 Type II FTE'!MW17-'Equation 4 Type I FTE'!MW17</f>
        <v>0.10530338294993233</v>
      </c>
      <c r="MX17" s="25">
        <f>'Equation 4 Type II FTE'!MX17-'Equation 4 Type I FTE'!MX17</f>
        <v>0.11643379566982408</v>
      </c>
      <c r="MY17" s="25">
        <f>'Equation 4 Type II FTE'!MY17-'Equation 4 Type I FTE'!MY17</f>
        <v>0.10781982408660351</v>
      </c>
      <c r="MZ17" s="25">
        <f>'Equation 4 Type II FTE'!MZ17-'Equation 4 Type I FTE'!MZ17</f>
        <v>8.0042185385656286E-2</v>
      </c>
      <c r="NA17" s="25">
        <f>'Equation 4 Type II FTE'!NA17-'Equation 4 Type I FTE'!NA17</f>
        <v>0.13298423545331528</v>
      </c>
      <c r="NB17" s="25">
        <f>'Equation 4 Type II FTE'!NB17-'Equation 4 Type I FTE'!NB17</f>
        <v>9.6979769959404591E-2</v>
      </c>
      <c r="NC17" s="25">
        <f>'Equation 4 Type II FTE'!NC17-'Equation 4 Type I FTE'!NC17</f>
        <v>0.10801339648173205</v>
      </c>
      <c r="ND17" s="25">
        <f>'Equation 4 Type II FTE'!ND17-'Equation 4 Type I FTE'!ND17</f>
        <v>0.12098274695534506</v>
      </c>
      <c r="NE17" s="25">
        <f>'Equation 4 Type II FTE'!NE17-'Equation 4 Type I FTE'!NE17</f>
        <v>7.762253044654939E-2</v>
      </c>
      <c r="NF17" s="25">
        <f>'Equation 4 Type II FTE'!NF17-'Equation 4 Type I FTE'!NF17</f>
        <v>0.10801339648173207</v>
      </c>
      <c r="NG17" s="59">
        <f>'Equation 4 Type II FTE'!NG17-'Equation 4 Type I FTE'!NG17</f>
        <v>0.11643379566982408</v>
      </c>
      <c r="NH17" s="25">
        <f>'Equation 4 Type II FTE'!NH17-'Equation 4 Type I FTE'!NH17</f>
        <v>0.12330561569688769</v>
      </c>
      <c r="NI17" s="25">
        <f>'Equation 4 Type II FTE'!NI17-'Equation 4 Type I FTE'!NI17</f>
        <v>7.7235385656292288E-2</v>
      </c>
      <c r="NJ17" s="59">
        <f>'Equation 4 Type II FTE'!NJ17-'Equation 4 Type I FTE'!NJ17</f>
        <v>0.18418413396481731</v>
      </c>
    </row>
    <row r="18" spans="2:374" x14ac:dyDescent="0.3">
      <c r="B18" s="23" t="s">
        <v>563</v>
      </c>
      <c r="C18" s="25">
        <f>'Equation 4 Type II FTE'!C18-'Equation 4 Type I FTE'!C18</f>
        <v>0.33947045887886107</v>
      </c>
      <c r="D18" s="25">
        <f>'Equation 4 Type II FTE'!D18-'Equation 4 Type I FTE'!D18</f>
        <v>0.40079640269480105</v>
      </c>
      <c r="E18" s="25">
        <f>'Equation 4 Type II FTE'!E18-'Equation 4 Type I FTE'!E18</f>
        <v>0.40942036354391764</v>
      </c>
      <c r="F18" s="25">
        <f>'Equation 4 Type II FTE'!F18-'Equation 4 Type I FTE'!F18</f>
        <v>0.55541792296936565</v>
      </c>
      <c r="G18" s="25">
        <f>'Equation 4 Type II FTE'!G18-'Equation 4 Type I FTE'!G18</f>
        <v>0.39556975975594255</v>
      </c>
      <c r="H18" s="25">
        <f>'Equation 4 Type II FTE'!H18-'Equation 4 Type I FTE'!H18</f>
        <v>0.32640385153171475</v>
      </c>
      <c r="I18" s="25">
        <f>'Equation 4 Type II FTE'!I18-'Equation 4 Type I FTE'!I18</f>
        <v>0.27082721494851913</v>
      </c>
      <c r="J18" s="25">
        <f>'Equation 4 Type II FTE'!J18-'Equation 4 Type I FTE'!J18</f>
        <v>0.32187409431803737</v>
      </c>
      <c r="K18" s="25">
        <f>'Equation 4 Type II FTE'!K18-'Equation 4 Type I FTE'!K18</f>
        <v>0.27709918647514936</v>
      </c>
      <c r="L18" s="25">
        <f>'Equation 4 Type II FTE'!L18-'Equation 4 Type I FTE'!L18</f>
        <v>0.56674231600355918</v>
      </c>
      <c r="M18" s="25">
        <f>'Equation 4 Type II FTE'!M18-'Equation 4 Type I FTE'!M18</f>
        <v>0.33163049447057324</v>
      </c>
      <c r="N18" s="25">
        <f>'Equation 4 Type II FTE'!N18-'Equation 4 Type I FTE'!N18</f>
        <v>0.65751168170840213</v>
      </c>
      <c r="O18" s="25">
        <f>'Equation 4 Type II FTE'!O18-'Equation 4 Type I FTE'!O18</f>
        <v>0.33650869454684118</v>
      </c>
      <c r="P18" s="25">
        <f>'Equation 4 Type II FTE'!P18-'Equation 4 Type I FTE'!P18</f>
        <v>0.24678465742976993</v>
      </c>
      <c r="Q18" s="25">
        <f>'Equation 4 Type II FTE'!Q18-'Equation 4 Type I FTE'!Q18</f>
        <v>0</v>
      </c>
      <c r="R18" s="25">
        <f>'Equation 4 Type II FTE'!R18-'Equation 4 Type I FTE'!R18</f>
        <v>0.24617488242023644</v>
      </c>
      <c r="S18" s="25">
        <f>'Equation 4 Type II FTE'!S18-'Equation 4 Type I FTE'!S18</f>
        <v>0.28877202237193345</v>
      </c>
      <c r="T18" s="25">
        <f>'Equation 4 Type II FTE'!T18-'Equation 4 Type I FTE'!T18</f>
        <v>0.2978315367992882</v>
      </c>
      <c r="U18" s="25">
        <f>'Equation 4 Type II FTE'!U18-'Equation 4 Type I FTE'!U18</f>
        <v>0.36769433074869706</v>
      </c>
      <c r="V18" s="25">
        <f>'Equation 4 Type II FTE'!V18-'Equation 4 Type I FTE'!V18</f>
        <v>0.41630211008008139</v>
      </c>
      <c r="W18" s="25">
        <f>'Equation 4 Type II FTE'!W18-'Equation 4 Type I FTE'!W18</f>
        <v>0.2446068895385789</v>
      </c>
      <c r="X18" s="25">
        <f>'Equation 4 Type II FTE'!X18-'Equation 4 Type I FTE'!X18</f>
        <v>0.24094823948137789</v>
      </c>
      <c r="Y18" s="25">
        <f>'Equation 4 Type II FTE'!Y18-'Equation 4 Type I FTE'!Y18</f>
        <v>0.25932860048303036</v>
      </c>
      <c r="Z18" s="25">
        <f>'Equation 4 Type II FTE'!Z18-'Equation 4 Type I FTE'!Z18</f>
        <v>0.61613409177577216</v>
      </c>
      <c r="AA18" s="25">
        <f>'Equation 4 Type II FTE'!AA18-'Equation 4 Type I FTE'!AA18</f>
        <v>0.41377589932629988</v>
      </c>
      <c r="AB18" s="25">
        <f>'Equation 4 Type II FTE'!AB18-'Equation 4 Type I FTE'!AB18</f>
        <v>0.58163824837930589</v>
      </c>
      <c r="AC18" s="25">
        <f>'Equation 4 Type II FTE'!AC18-'Equation 4 Type I FTE'!AC18</f>
        <v>0.40262572772340155</v>
      </c>
      <c r="AD18" s="25">
        <f>'Equation 4 Type II FTE'!AD18-'Equation 4 Type I FTE'!AD18</f>
        <v>0.29835420109317401</v>
      </c>
      <c r="AE18" s="25">
        <f>'Equation 4 Type II FTE'!AE18-'Equation 4 Type I FTE'!AE18</f>
        <v>0.29486977246726831</v>
      </c>
      <c r="AF18" s="25">
        <f>'Equation 4 Type II FTE'!AF18-'Equation 4 Type I FTE'!AF18</f>
        <v>0.32901717300114403</v>
      </c>
      <c r="AG18" s="25">
        <f>'Equation 4 Type II FTE'!AG18-'Equation 4 Type I FTE'!AG18</f>
        <v>0.31943499427990341</v>
      </c>
      <c r="AH18" s="25">
        <f>'Equation 4 Type II FTE'!AH18-'Equation 4 Type I FTE'!AH18</f>
        <v>0.36856543790517349</v>
      </c>
      <c r="AI18" s="25">
        <f>'Equation 4 Type II FTE'!AI18-'Equation 4 Type I FTE'!AI18</f>
        <v>0.32239675861192324</v>
      </c>
      <c r="AJ18" s="25">
        <f>'Equation 4 Type II FTE'!AJ18-'Equation 4 Type I FTE'!AJ18</f>
        <v>0.27849295792551165</v>
      </c>
      <c r="AK18" s="25">
        <f>'Equation 4 Type II FTE'!AK18-'Equation 4 Type I FTE'!AK18</f>
        <v>0.35053351976611158</v>
      </c>
      <c r="AL18" s="25">
        <f>'Equation 4 Type II FTE'!AL18-'Equation 4 Type I FTE'!AL18</f>
        <v>0.3476588661497394</v>
      </c>
      <c r="AM18" s="25">
        <f>'Equation 4 Type II FTE'!AM18-'Equation 4 Type I FTE'!AM18</f>
        <v>0.38320003813397735</v>
      </c>
      <c r="AN18" s="25">
        <f>'Equation 4 Type II FTE'!AN18-'Equation 4 Type I FTE'!AN18</f>
        <v>0.24661043599847465</v>
      </c>
      <c r="AO18" s="25">
        <f>'Equation 4 Type II FTE'!AO18-'Equation 4 Type I FTE'!AO18</f>
        <v>0.21664434981568578</v>
      </c>
      <c r="AP18" s="25">
        <f>'Equation 4 Type II FTE'!AP18-'Equation 4 Type I FTE'!AP18</f>
        <v>0.37901872378289053</v>
      </c>
      <c r="AQ18" s="25">
        <f>'Equation 4 Type II FTE'!AQ18-'Equation 4 Type I FTE'!AQ18</f>
        <v>0.26777833990085165</v>
      </c>
      <c r="AR18" s="25">
        <f>'Equation 4 Type II FTE'!AR18-'Equation 4 Type I FTE'!AR18</f>
        <v>0.29905108681835518</v>
      </c>
      <c r="AS18" s="25">
        <f>'Equation 4 Type II FTE'!AS18-'Equation 4 Type I FTE'!AS18</f>
        <v>0.28093205796364562</v>
      </c>
      <c r="AT18" s="25">
        <f>'Equation 4 Type II FTE'!AT18-'Equation 4 Type I FTE'!AT18</f>
        <v>0.26385835769670773</v>
      </c>
      <c r="AU18" s="25">
        <f>'Equation 4 Type II FTE'!AU18-'Equation 4 Type I FTE'!AU18</f>
        <v>0.24173223592220669</v>
      </c>
      <c r="AV18" s="25">
        <f>'Equation 4 Type II FTE'!AV18-'Equation 4 Type I FTE'!AV18</f>
        <v>0.29521821532985892</v>
      </c>
      <c r="AW18" s="25">
        <f>'Equation 4 Type II FTE'!AW18-'Equation 4 Type I FTE'!AW18</f>
        <v>0.26011259692385913</v>
      </c>
      <c r="AX18" s="25">
        <f>'Equation 4 Type II FTE'!AX18-'Equation 4 Type I FTE'!AX18</f>
        <v>0.26168058980551673</v>
      </c>
      <c r="AY18" s="25">
        <f>'Equation 4 Type II FTE'!AY18-'Equation 4 Type I FTE'!AY18</f>
        <v>0.21307281047413243</v>
      </c>
      <c r="AZ18" s="25">
        <f>'Equation 4 Type II FTE'!AZ18-'Equation 4 Type I FTE'!AZ18</f>
        <v>0.2308433964662514</v>
      </c>
      <c r="BA18" s="25">
        <f>'Equation 4 Type II FTE'!BA18-'Equation 4 Type I FTE'!BA18</f>
        <v>0.24277756450997839</v>
      </c>
      <c r="BB18" s="25">
        <f>'Equation 4 Type II FTE'!BB18-'Equation 4 Type I FTE'!BB18</f>
        <v>0.31786700139824586</v>
      </c>
      <c r="BC18" s="25">
        <f>'Equation 4 Type II FTE'!BC18-'Equation 4 Type I FTE'!BC18</f>
        <v>0.34164822677005213</v>
      </c>
      <c r="BD18" s="25">
        <f>'Equation 4 Type II FTE'!BD18-'Equation 4 Type I FTE'!BD18</f>
        <v>0.24347445023515957</v>
      </c>
      <c r="BE18" s="25">
        <f>'Equation 4 Type II FTE'!BE18-'Equation 4 Type I FTE'!BE18</f>
        <v>0.31124658700902502</v>
      </c>
      <c r="BF18" s="25">
        <f>'Equation 4 Type II FTE'!BF18-'Equation 4 Type I FTE'!BF18</f>
        <v>0.30610705478581418</v>
      </c>
      <c r="BG18" s="25">
        <f>'Equation 4 Type II FTE'!BG18-'Equation 4 Type I FTE'!BG18</f>
        <v>0.37936716664548109</v>
      </c>
      <c r="BH18" s="25">
        <f>'Equation 4 Type II FTE'!BH18-'Equation 4 Type I FTE'!BH18</f>
        <v>0.33276293377399263</v>
      </c>
      <c r="BI18" s="25">
        <f>'Equation 4 Type II FTE'!BI18-'Equation 4 Type I FTE'!BI18</f>
        <v>0.38023827380195757</v>
      </c>
      <c r="BJ18" s="25">
        <f>'Equation 4 Type II FTE'!BJ18-'Equation 4 Type I FTE'!BJ18</f>
        <v>0.33406959450870727</v>
      </c>
      <c r="BK18" s="25">
        <f>'Equation 4 Type II FTE'!BK18-'Equation 4 Type I FTE'!BK18</f>
        <v>0.29791864751493585</v>
      </c>
      <c r="BL18" s="25">
        <f>'Equation 4 Type II FTE'!BL18-'Equation 4 Type I FTE'!BL18</f>
        <v>0.25235974323121907</v>
      </c>
      <c r="BM18" s="25">
        <f>'Equation 4 Type II FTE'!BM18-'Equation 4 Type I FTE'!BM18</f>
        <v>0.3016644082877844</v>
      </c>
      <c r="BN18" s="25">
        <f>'Equation 4 Type II FTE'!BN18-'Equation 4 Type I FTE'!BN18</f>
        <v>0.3386864624380323</v>
      </c>
      <c r="BO18" s="25">
        <f>'Equation 4 Type II FTE'!BO18-'Equation 4 Type I FTE'!BO18</f>
        <v>0.48407424685394684</v>
      </c>
      <c r="BP18" s="25">
        <f>'Equation 4 Type II FTE'!BP18-'Equation 4 Type I FTE'!BP18</f>
        <v>0.26760411846955634</v>
      </c>
      <c r="BQ18" s="25">
        <f>'Equation 4 Type II FTE'!BQ18-'Equation 4 Type I FTE'!BQ18</f>
        <v>0.32884295156984872</v>
      </c>
      <c r="BR18" s="25">
        <f>'Equation 4 Type II FTE'!BR18-'Equation 4 Type I FTE'!BR18</f>
        <v>0.26394546841235539</v>
      </c>
      <c r="BS18" s="25">
        <f>'Equation 4 Type II FTE'!BS18-'Equation 4 Type I FTE'!BS18</f>
        <v>0.31020125842125329</v>
      </c>
      <c r="BT18" s="25">
        <f>'Equation 4 Type II FTE'!BT18-'Equation 4 Type I FTE'!BT18</f>
        <v>0.34460999110207191</v>
      </c>
      <c r="BU18" s="25">
        <f>'Equation 4 Type II FTE'!BU18-'Equation 4 Type I FTE'!BU18</f>
        <v>0.30619416550146178</v>
      </c>
      <c r="BV18" s="25">
        <f>'Equation 4 Type II FTE'!BV18-'Equation 4 Type I FTE'!BV18</f>
        <v>0.31098525486208212</v>
      </c>
      <c r="BW18" s="25">
        <f>'Equation 4 Type II FTE'!BW18-'Equation 4 Type I FTE'!BW18</f>
        <v>0.34687486970891057</v>
      </c>
      <c r="BX18" s="25">
        <f>'Equation 4 Type II FTE'!BX18-'Equation 4 Type I FTE'!BX18</f>
        <v>0.25723794330748695</v>
      </c>
      <c r="BY18" s="25">
        <f>'Equation 4 Type II FTE'!BY18-'Equation 4 Type I FTE'!BY18</f>
        <v>0.24904953603660857</v>
      </c>
      <c r="BZ18" s="25">
        <f>'Equation 4 Type II FTE'!BZ18-'Equation 4 Type I FTE'!BZ18</f>
        <v>0.24504244311681708</v>
      </c>
      <c r="CA18" s="25">
        <f>'Equation 4 Type II FTE'!CA18-'Equation 4 Type I FTE'!CA18</f>
        <v>0.35689260200838946</v>
      </c>
      <c r="CB18" s="25">
        <f>'Equation 4 Type II FTE'!CB18-'Equation 4 Type I FTE'!CB18</f>
        <v>0.34095134104487096</v>
      </c>
      <c r="CC18" s="25">
        <f>'Equation 4 Type II FTE'!CC18-'Equation 4 Type I FTE'!CC18</f>
        <v>0.32178698360238972</v>
      </c>
      <c r="CD18" s="25">
        <f>'Equation 4 Type II FTE'!CD18-'Equation 4 Type I FTE'!CD18</f>
        <v>0.53050425829414005</v>
      </c>
      <c r="CE18" s="25">
        <f>'Equation 4 Type II FTE'!CE18-'Equation 4 Type I FTE'!CE18</f>
        <v>0.39173688826744629</v>
      </c>
      <c r="CF18" s="25">
        <f>'Equation 4 Type II FTE'!CF18-'Equation 4 Type I FTE'!CF18</f>
        <v>0.32326786576839961</v>
      </c>
      <c r="CG18" s="25">
        <f>'Equation 4 Type II FTE'!CG18-'Equation 4 Type I FTE'!CG18</f>
        <v>0.30201285115037496</v>
      </c>
      <c r="CH18" s="25">
        <f>'Equation 4 Type II FTE'!CH18-'Equation 4 Type I FTE'!CH18</f>
        <v>0.25096597178085672</v>
      </c>
      <c r="CI18" s="25">
        <f>'Equation 4 Type II FTE'!CI18-'Equation 4 Type I FTE'!CI18</f>
        <v>0.3138599084784543</v>
      </c>
      <c r="CJ18" s="25">
        <f>'Equation 4 Type II FTE'!CJ18-'Equation 4 Type I FTE'!CJ18</f>
        <v>0.4573312571501208</v>
      </c>
      <c r="CK18" s="25">
        <f>'Equation 4 Type II FTE'!CK18-'Equation 4 Type I FTE'!CK18</f>
        <v>0.54304820134740051</v>
      </c>
      <c r="CL18" s="25">
        <f>'Equation 4 Type II FTE'!CL18-'Equation 4 Type I FTE'!CL18</f>
        <v>0.36307746281937209</v>
      </c>
      <c r="CM18" s="25">
        <f>'Equation 4 Type II FTE'!CM18-'Equation 4 Type I FTE'!CM18</f>
        <v>0.37971560950807171</v>
      </c>
      <c r="CN18" s="25">
        <f>'Equation 4 Type II FTE'!CN18-'Equation 4 Type I FTE'!CN18</f>
        <v>0.27448586500572009</v>
      </c>
      <c r="CO18" s="25">
        <f>'Equation 4 Type II FTE'!CO18-'Equation 4 Type I FTE'!CO18</f>
        <v>0.29887686538705988</v>
      </c>
      <c r="CP18" s="25">
        <f>'Equation 4 Type II FTE'!CP18-'Equation 4 Type I FTE'!CP18</f>
        <v>0.29757020465234518</v>
      </c>
      <c r="CQ18" s="25">
        <f>'Equation 4 Type II FTE'!CQ18-'Equation 4 Type I FTE'!CQ18</f>
        <v>0.2662103470191941</v>
      </c>
      <c r="CR18" s="25">
        <f>'Equation 4 Type II FTE'!CR18-'Equation 4 Type I FTE'!CR18</f>
        <v>0.26159347908986907</v>
      </c>
      <c r="CS18" s="25">
        <f>'Equation 4 Type II FTE'!CS18-'Equation 4 Type I FTE'!CS18</f>
        <v>0.26385835769670773</v>
      </c>
      <c r="CT18" s="25">
        <f>'Equation 4 Type II FTE'!CT18-'Equation 4 Type I FTE'!CT18</f>
        <v>0.25645394686665812</v>
      </c>
      <c r="CU18" s="25">
        <f>'Equation 4 Type II FTE'!CU18-'Equation 4 Type I FTE'!CU18</f>
        <v>0.24382289309775007</v>
      </c>
      <c r="CV18" s="25">
        <f>'Equation 4 Type II FTE'!CV18-'Equation 4 Type I FTE'!CV18</f>
        <v>0.35828637345875175</v>
      </c>
      <c r="CW18" s="25">
        <f>'Equation 4 Type II FTE'!CW18-'Equation 4 Type I FTE'!CW18</f>
        <v>0.36412279140714376</v>
      </c>
      <c r="CX18" s="25">
        <f>'Equation 4 Type II FTE'!CX18-'Equation 4 Type I FTE'!CX18</f>
        <v>0.28554892589297065</v>
      </c>
      <c r="CY18" s="25">
        <f>'Equation 4 Type II FTE'!CY18-'Equation 4 Type I FTE'!CY18</f>
        <v>0.35271128765730264</v>
      </c>
      <c r="CZ18" s="25">
        <f>'Equation 4 Type II FTE'!CZ18-'Equation 4 Type I FTE'!CZ18</f>
        <v>0.56909430532604544</v>
      </c>
      <c r="DA18" s="25">
        <f>'Equation 4 Type II FTE'!DA18-'Equation 4 Type I FTE'!DA18</f>
        <v>0.53494690479216978</v>
      </c>
      <c r="DB18" s="25">
        <f>'Equation 4 Type II FTE'!DB18-'Equation 4 Type I FTE'!DB18</f>
        <v>0.34548109825854834</v>
      </c>
      <c r="DC18" s="25">
        <f>'Equation 4 Type II FTE'!DC18-'Equation 4 Type I FTE'!DC18</f>
        <v>0.42536162450743609</v>
      </c>
      <c r="DD18" s="25">
        <f>'Equation 4 Type II FTE'!DD18-'Equation 4 Type I FTE'!DD18</f>
        <v>0.31847677640777933</v>
      </c>
      <c r="DE18" s="25">
        <f>'Equation 4 Type II FTE'!DE18-'Equation 4 Type I FTE'!DE18</f>
        <v>0.56508721240625404</v>
      </c>
      <c r="DF18" s="25">
        <f>'Equation 4 Type II FTE'!DF18-'Equation 4 Type I FTE'!DF18</f>
        <v>0.40689415279013597</v>
      </c>
      <c r="DG18" s="25">
        <f>'Equation 4 Type II FTE'!DG18-'Equation 4 Type I FTE'!DG18</f>
        <v>0.3830258167026821</v>
      </c>
      <c r="DH18" s="25">
        <f>'Equation 4 Type II FTE'!DH18-'Equation 4 Type I FTE'!DH18</f>
        <v>0.54165442989703827</v>
      </c>
      <c r="DI18" s="25">
        <f>'Equation 4 Type II FTE'!DI18-'Equation 4 Type I FTE'!DI18</f>
        <v>0.26176770052116433</v>
      </c>
      <c r="DJ18" s="25">
        <f>'Equation 4 Type II FTE'!DJ18-'Equation 4 Type I FTE'!DJ18</f>
        <v>0.37640540231346126</v>
      </c>
      <c r="DK18" s="25">
        <f>'Equation 4 Type II FTE'!DK18-'Equation 4 Type I FTE'!DK18</f>
        <v>0.59331108427608992</v>
      </c>
      <c r="DL18" s="25">
        <f>'Equation 4 Type II FTE'!DL18-'Equation 4 Type I FTE'!DL18</f>
        <v>0.63015891699504256</v>
      </c>
      <c r="DM18" s="25">
        <f>'Equation 4 Type II FTE'!DM18-'Equation 4 Type I FTE'!DM18</f>
        <v>0.20000620312698614</v>
      </c>
      <c r="DN18" s="25">
        <f>'Equation 4 Type II FTE'!DN18-'Equation 4 Type I FTE'!DN18</f>
        <v>0.45689570357188253</v>
      </c>
      <c r="DO18" s="25">
        <f>'Equation 4 Type II FTE'!DO18-'Equation 4 Type I FTE'!DO18</f>
        <v>0.30462617261980418</v>
      </c>
      <c r="DP18" s="25">
        <f>'Equation 4 Type II FTE'!DP18-'Equation 4 Type I FTE'!DP18</f>
        <v>0.35898325918393287</v>
      </c>
      <c r="DQ18" s="25">
        <f>'Equation 4 Type II FTE'!DQ18-'Equation 4 Type I FTE'!DQ18</f>
        <v>0.32169987288674207</v>
      </c>
      <c r="DR18" s="25">
        <f>'Equation 4 Type II FTE'!DR18-'Equation 4 Type I FTE'!DR18</f>
        <v>0.4913044362527012</v>
      </c>
      <c r="DS18" s="25">
        <f>'Equation 4 Type II FTE'!DS18-'Equation 4 Type I FTE'!DS18</f>
        <v>0.34835575187492052</v>
      </c>
      <c r="DT18" s="25">
        <f>'Equation 4 Type II FTE'!DT18-'Equation 4 Type I FTE'!DT18</f>
        <v>0.39696353120630479</v>
      </c>
      <c r="DU18" s="25">
        <f>'Equation 4 Type II FTE'!DU18-'Equation 4 Type I FTE'!DU18</f>
        <v>0.31978343714249396</v>
      </c>
      <c r="DV18" s="25">
        <f>'Equation 4 Type II FTE'!DV18-'Equation 4 Type I FTE'!DV18</f>
        <v>0.30122885470954619</v>
      </c>
      <c r="DW18" s="25">
        <f>'Equation 4 Type II FTE'!DW18-'Equation 4 Type I FTE'!DW18</f>
        <v>0.24042557518749205</v>
      </c>
      <c r="DX18" s="25">
        <f>'Equation 4 Type II FTE'!DX18-'Equation 4 Type I FTE'!DX18</f>
        <v>0.32405186220922838</v>
      </c>
      <c r="DY18" s="25">
        <f>'Equation 4 Type II FTE'!DY18-'Equation 4 Type I FTE'!DY18</f>
        <v>0.2821516079827126</v>
      </c>
      <c r="DZ18" s="25">
        <f>'Equation 4 Type II FTE'!DZ18-'Equation 4 Type I FTE'!DZ18</f>
        <v>0.3119434727342062</v>
      </c>
      <c r="EA18" s="25">
        <f>'Equation 4 Type II FTE'!EA18-'Equation 4 Type I FTE'!EA18</f>
        <v>0.41412434218889027</v>
      </c>
      <c r="EB18" s="25">
        <f>'Equation 4 Type II FTE'!EB18-'Equation 4 Type I FTE'!EB18</f>
        <v>0.2227420999110207</v>
      </c>
      <c r="EC18" s="25">
        <f>'Equation 4 Type II FTE'!EC18-'Equation 4 Type I FTE'!EC18</f>
        <v>0.28990446167535272</v>
      </c>
      <c r="ED18" s="25">
        <f>'Equation 4 Type II FTE'!ED18-'Equation 4 Type I FTE'!ED18</f>
        <v>0.24086112876573026</v>
      </c>
      <c r="EE18" s="25">
        <f>'Equation 4 Type II FTE'!EE18-'Equation 4 Type I FTE'!EE18</f>
        <v>0.27953828651328333</v>
      </c>
      <c r="EF18" s="25">
        <f>'Equation 4 Type II FTE'!EF18-'Equation 4 Type I FTE'!EF18</f>
        <v>0.25244685394686667</v>
      </c>
      <c r="EG18" s="25">
        <f>'Equation 4 Type II FTE'!EG18-'Equation 4 Type I FTE'!EG18</f>
        <v>0.35523749841108426</v>
      </c>
      <c r="EH18" s="25">
        <f>'Equation 4 Type II FTE'!EH18-'Equation 4 Type I FTE'!EH18</f>
        <v>0.21751545697216218</v>
      </c>
      <c r="EI18" s="25">
        <f>'Equation 4 Type II FTE'!EI18-'Equation 4 Type I FTE'!EI18</f>
        <v>0.22221943561713486</v>
      </c>
      <c r="EJ18" s="25">
        <f>'Equation 4 Type II FTE'!EJ18-'Equation 4 Type I FTE'!EJ18</f>
        <v>0.23066917503495613</v>
      </c>
      <c r="EK18" s="25">
        <f>'Equation 4 Type II FTE'!EK18-'Equation 4 Type I FTE'!EK18</f>
        <v>0.33981890174145163</v>
      </c>
      <c r="EL18" s="25">
        <f>'Equation 4 Type II FTE'!EL18-'Equation 4 Type I FTE'!EL18</f>
        <v>0.28607159018685646</v>
      </c>
      <c r="EM18" s="25">
        <f>'Equation 4 Type II FTE'!EM18-'Equation 4 Type I FTE'!EM18</f>
        <v>0.27840584720986394</v>
      </c>
      <c r="EN18" s="25">
        <f>'Equation 4 Type II FTE'!EN18-'Equation 4 Type I FTE'!EN18</f>
        <v>0.26028681835515444</v>
      </c>
      <c r="EO18" s="25">
        <f>'Equation 4 Type II FTE'!EO18-'Equation 4 Type I FTE'!EO18</f>
        <v>0.28720402949027579</v>
      </c>
      <c r="EP18" s="25">
        <f>'Equation 4 Type II FTE'!EP18-'Equation 4 Type I FTE'!EP18</f>
        <v>0.29905108681835513</v>
      </c>
      <c r="EQ18" s="25">
        <f>'Equation 4 Type II FTE'!EQ18-'Equation 4 Type I FTE'!EQ18</f>
        <v>0.28938179738146685</v>
      </c>
      <c r="ER18" s="25">
        <f>'Equation 4 Type II FTE'!ER18-'Equation 4 Type I FTE'!ER18</f>
        <v>0.2786671793568069</v>
      </c>
      <c r="ES18" s="25">
        <f>'Equation 4 Type II FTE'!ES18-'Equation 4 Type I FTE'!ES18</f>
        <v>0.25784771831702047</v>
      </c>
      <c r="ET18" s="25">
        <f>'Equation 4 Type II FTE'!ET18-'Equation 4 Type I FTE'!ET18</f>
        <v>0.27823162577856869</v>
      </c>
      <c r="EU18" s="25">
        <f>'Equation 4 Type II FTE'!EU18-'Equation 4 Type I FTE'!EU18</f>
        <v>0.29094979026312445</v>
      </c>
      <c r="EV18" s="25">
        <f>'Equation 4 Type II FTE'!EV18-'Equation 4 Type I FTE'!EV18</f>
        <v>0.27178543282064321</v>
      </c>
      <c r="EW18" s="25">
        <f>'Equation 4 Type II FTE'!EW18-'Equation 4 Type I FTE'!EW18</f>
        <v>0.24077401805008261</v>
      </c>
      <c r="EX18" s="25">
        <f>'Equation 4 Type II FTE'!EX18-'Equation 4 Type I FTE'!EX18</f>
        <v>0.33128205160798274</v>
      </c>
      <c r="EY18" s="25">
        <f>'Equation 4 Type II FTE'!EY18-'Equation 4 Type I FTE'!EY18</f>
        <v>0.56857164103215962</v>
      </c>
      <c r="EZ18" s="25">
        <f>'Equation 4 Type II FTE'!EZ18-'Equation 4 Type I FTE'!EZ18</f>
        <v>0.43581491038515313</v>
      </c>
      <c r="FA18" s="25">
        <f>'Equation 4 Type II FTE'!FA18-'Equation 4 Type I FTE'!FA18</f>
        <v>0.27039166137028092</v>
      </c>
      <c r="FB18" s="25">
        <f>'Equation 4 Type II FTE'!FB18-'Equation 4 Type I FTE'!FB18</f>
        <v>0.46386456082369393</v>
      </c>
      <c r="FC18" s="25">
        <f>'Equation 4 Type II FTE'!FC18-'Equation 4 Type I FTE'!FC18</f>
        <v>0.33424381594000263</v>
      </c>
      <c r="FD18" s="25">
        <f>'Equation 4 Type II FTE'!FD18-'Equation 4 Type I FTE'!FD18</f>
        <v>0.260635261217745</v>
      </c>
      <c r="FE18" s="25">
        <f>'Equation 4 Type II FTE'!FE18-'Equation 4 Type I FTE'!FE18</f>
        <v>0.2500077539087327</v>
      </c>
      <c r="FF18" s="25">
        <f>'Equation 4 Type II FTE'!FF18-'Equation 4 Type I FTE'!FF18</f>
        <v>0.23911891445277739</v>
      </c>
      <c r="FG18" s="25">
        <f>'Equation 4 Type II FTE'!FG18-'Equation 4 Type I FTE'!FG18</f>
        <v>0.45924769289436879</v>
      </c>
      <c r="FH18" s="25">
        <f>'Equation 4 Type II FTE'!FH18-'Equation 4 Type I FTE'!FH18</f>
        <v>0.29234356171348669</v>
      </c>
      <c r="FI18" s="25">
        <f>'Equation 4 Type II FTE'!FI18-'Equation 4 Type I FTE'!FI18</f>
        <v>0.38389692385915847</v>
      </c>
      <c r="FJ18" s="25">
        <f>'Equation 4 Type II FTE'!FJ18-'Equation 4 Type I FTE'!FJ18</f>
        <v>0.34565531968984364</v>
      </c>
      <c r="FK18" s="25">
        <f>'Equation 4 Type II FTE'!FK18-'Equation 4 Type I FTE'!FK18</f>
        <v>0.29835420109317401</v>
      </c>
      <c r="FL18" s="25">
        <f>'Equation 4 Type II FTE'!FL18-'Equation 4 Type I FTE'!FL18</f>
        <v>0.3798027202237193</v>
      </c>
      <c r="FM18" s="25">
        <f>'Equation 4 Type II FTE'!FM18-'Equation 4 Type I FTE'!FM18</f>
        <v>0.31664745137917882</v>
      </c>
      <c r="FN18" s="25">
        <f>'Equation 4 Type II FTE'!FN18-'Equation 4 Type I FTE'!FN18</f>
        <v>0.32788473369772464</v>
      </c>
      <c r="FO18" s="25">
        <f>'Equation 4 Type II FTE'!FO18-'Equation 4 Type I FTE'!FO18</f>
        <v>0.35645704843015125</v>
      </c>
      <c r="FP18" s="25">
        <f>'Equation 4 Type II FTE'!FP18-'Equation 4 Type I FTE'!FP18</f>
        <v>0.30924304054912927</v>
      </c>
      <c r="FQ18" s="25">
        <f>'Equation 4 Type II FTE'!FQ18-'Equation 4 Type I FTE'!FQ18</f>
        <v>0.31185636201855854</v>
      </c>
      <c r="FR18" s="25">
        <f>'Equation 4 Type II FTE'!FR18-'Equation 4 Type I FTE'!FR18</f>
        <v>0.31664745137917893</v>
      </c>
      <c r="FS18" s="25">
        <f>'Equation 4 Type II FTE'!FS18-'Equation 4 Type I FTE'!FS18</f>
        <v>0.55045261217745012</v>
      </c>
      <c r="FT18" s="25">
        <f>'Equation 4 Type II FTE'!FT18-'Equation 4 Type I FTE'!FT18</f>
        <v>0.26124503622727846</v>
      </c>
      <c r="FU18" s="25">
        <f>'Equation 4 Type II FTE'!FU18-'Equation 4 Type I FTE'!FU18</f>
        <v>0.33598603025295537</v>
      </c>
      <c r="FV18" s="25">
        <f>'Equation 4 Type II FTE'!FV18-'Equation 4 Type I FTE'!FV18</f>
        <v>0.40811370280920301</v>
      </c>
      <c r="FW18" s="25">
        <f>'Equation 4 Type II FTE'!FW18-'Equation 4 Type I FTE'!FW18</f>
        <v>0.29164667598830557</v>
      </c>
      <c r="FX18" s="25">
        <f>'Equation 4 Type II FTE'!FX18-'Equation 4 Type I FTE'!FX18</f>
        <v>0.41325323503241385</v>
      </c>
      <c r="FY18" s="25">
        <f>'Equation 4 Type II FTE'!FY18-'Equation 4 Type I FTE'!FY18</f>
        <v>0.3476588661497394</v>
      </c>
      <c r="FZ18" s="25">
        <f>'Equation 4 Type II FTE'!FZ18-'Equation 4 Type I FTE'!FZ18</f>
        <v>0.2492237574679039</v>
      </c>
      <c r="GA18" s="25">
        <f>'Equation 4 Type II FTE'!GA18-'Equation 4 Type I FTE'!GA18</f>
        <v>0.25070463963391382</v>
      </c>
      <c r="GB18" s="25">
        <f>'Equation 4 Type II FTE'!GB18-'Equation 4 Type I FTE'!GB18</f>
        <v>0.22187099275454428</v>
      </c>
      <c r="GC18" s="25">
        <f>'Equation 4 Type II FTE'!GC18-'Equation 4 Type I FTE'!GC18</f>
        <v>0.22300343205796366</v>
      </c>
      <c r="GD18" s="25">
        <f>'Equation 4 Type II FTE'!GD18-'Equation 4 Type I FTE'!GD18</f>
        <v>0.27709918647514936</v>
      </c>
      <c r="GE18" s="25">
        <f>'Equation 4 Type II FTE'!GE18-'Equation 4 Type I FTE'!GE18</f>
        <v>0.21882211770687682</v>
      </c>
      <c r="GF18" s="25">
        <f>'Equation 4 Type II FTE'!GF18-'Equation 4 Type I FTE'!GF18</f>
        <v>0.2697818863607474</v>
      </c>
      <c r="GG18" s="25">
        <f>'Equation 4 Type II FTE'!GG18-'Equation 4 Type I FTE'!GG18</f>
        <v>0.31359857633151134</v>
      </c>
      <c r="GH18" s="25">
        <f>'Equation 4 Type II FTE'!GH18-'Equation 4 Type I FTE'!GH18</f>
        <v>0.29696042964281172</v>
      </c>
      <c r="GI18" s="25">
        <f>'Equation 4 Type II FTE'!GI18-'Equation 4 Type I FTE'!GI18</f>
        <v>0.32675229439430531</v>
      </c>
      <c r="GJ18" s="25">
        <f>'Equation 4 Type II FTE'!GJ18-'Equation 4 Type I FTE'!GJ18</f>
        <v>0.45010106775136649</v>
      </c>
      <c r="GK18" s="25">
        <f>'Equation 4 Type II FTE'!GK18-'Equation 4 Type I FTE'!GK18</f>
        <v>0.3619450235159527</v>
      </c>
      <c r="GL18" s="25">
        <f>'Equation 4 Type II FTE'!GL18-'Equation 4 Type I FTE'!GL18</f>
        <v>0.39783463836278121</v>
      </c>
      <c r="GM18" s="25">
        <f>'Equation 4 Type II FTE'!GM18-'Equation 4 Type I FTE'!GM18</f>
        <v>0.35314684123554085</v>
      </c>
      <c r="GN18" s="25">
        <f>'Equation 4 Type II FTE'!GN18-'Equation 4 Type I FTE'!GN18</f>
        <v>0.25767349688572516</v>
      </c>
      <c r="GO18" s="25">
        <f>'Equation 4 Type II FTE'!GO18-'Equation 4 Type I FTE'!GO18</f>
        <v>0.24434555739163594</v>
      </c>
      <c r="GP18" s="25">
        <f>'Equation 4 Type II FTE'!GP18-'Equation 4 Type I FTE'!GP18</f>
        <v>0.24234201093174013</v>
      </c>
      <c r="GQ18" s="25">
        <f>'Equation 4 Type II FTE'!GQ18-'Equation 4 Type I FTE'!GQ18</f>
        <v>0.38685868819117836</v>
      </c>
      <c r="GR18" s="25">
        <f>'Equation 4 Type II FTE'!GR18-'Equation 4 Type I FTE'!GR18</f>
        <v>0.30331951188508965</v>
      </c>
      <c r="GS18" s="25">
        <f>'Equation 4 Type II FTE'!GS18-'Equation 4 Type I FTE'!GS18</f>
        <v>0.30541016906063301</v>
      </c>
      <c r="GT18" s="25">
        <f>'Equation 4 Type II FTE'!GT18-'Equation 4 Type I FTE'!GT18</f>
        <v>0.26054815050209734</v>
      </c>
      <c r="GU18" s="25">
        <f>'Equation 4 Type II FTE'!GU18-'Equation 4 Type I FTE'!GU18</f>
        <v>0.28432937587390361</v>
      </c>
      <c r="GV18" s="25">
        <f>'Equation 4 Type II FTE'!GV18-'Equation 4 Type I FTE'!GV18</f>
        <v>0.31804122282954111</v>
      </c>
      <c r="GW18" s="25">
        <f>'Equation 4 Type II FTE'!GW18-'Equation 4 Type I FTE'!GW18</f>
        <v>0.30410350832591843</v>
      </c>
      <c r="GX18" s="25">
        <f>'Equation 4 Type II FTE'!GX18-'Equation 4 Type I FTE'!GX18</f>
        <v>0.29051423668488618</v>
      </c>
      <c r="GY18" s="25">
        <f>'Equation 4 Type II FTE'!GY18-'Equation 4 Type I FTE'!GY18</f>
        <v>0.25105308249650438</v>
      </c>
      <c r="GZ18" s="25">
        <f>'Equation 4 Type II FTE'!GZ18-'Equation 4 Type I FTE'!GZ18</f>
        <v>0.32579407652218129</v>
      </c>
      <c r="HA18" s="25">
        <f>'Equation 4 Type II FTE'!HA18-'Equation 4 Type I FTE'!HA18</f>
        <v>0.2413837930596161</v>
      </c>
      <c r="HB18" s="25">
        <f>'Equation 4 Type II FTE'!HB18-'Equation 4 Type I FTE'!HB18</f>
        <v>0.20200974958688192</v>
      </c>
      <c r="HC18" s="25">
        <f>'Equation 4 Type II FTE'!HC18-'Equation 4 Type I FTE'!HC18</f>
        <v>0.23763803228676747</v>
      </c>
      <c r="HD18" s="25">
        <f>'Equation 4 Type II FTE'!HD18-'Equation 4 Type I FTE'!HD18</f>
        <v>0.26742989703826109</v>
      </c>
      <c r="HE18" s="25">
        <f>'Equation 4 Type II FTE'!HE18-'Equation 4 Type I FTE'!HE18</f>
        <v>0.34391310537689085</v>
      </c>
      <c r="HF18" s="25">
        <f>'Equation 4 Type II FTE'!HF18-'Equation 4 Type I FTE'!HF18</f>
        <v>0.24364867166645482</v>
      </c>
      <c r="HG18" s="25">
        <f>'Equation 4 Type II FTE'!HG18-'Equation 4 Type I FTE'!HG18</f>
        <v>0.32169987288674201</v>
      </c>
      <c r="HH18" s="25">
        <f>'Equation 4 Type II FTE'!HH18-'Equation 4 Type I FTE'!HH18</f>
        <v>0.39443732045252322</v>
      </c>
      <c r="HI18" s="25">
        <f>'Equation 4 Type II FTE'!HI18-'Equation 4 Type I FTE'!HI18</f>
        <v>0.56961696961993136</v>
      </c>
      <c r="HJ18" s="25">
        <f>'Equation 4 Type II FTE'!HJ18-'Equation 4 Type I FTE'!HJ18</f>
        <v>0.34844286259056817</v>
      </c>
      <c r="HK18" s="25">
        <f>'Equation 4 Type II FTE'!HK18-'Equation 4 Type I FTE'!HK18</f>
        <v>0</v>
      </c>
      <c r="HL18" s="25">
        <f>'Equation 4 Type II FTE'!HL18-'Equation 4 Type I FTE'!HL18</f>
        <v>0.25871882547349689</v>
      </c>
      <c r="HM18" s="25">
        <f>'Equation 4 Type II FTE'!HM18-'Equation 4 Type I FTE'!HM18</f>
        <v>0.27918984365069277</v>
      </c>
      <c r="HN18" s="25">
        <f>'Equation 4 Type II FTE'!HN18-'Equation 4 Type I FTE'!HN18</f>
        <v>0.25366640396593365</v>
      </c>
      <c r="HO18" s="25">
        <f>'Equation 4 Type II FTE'!HO18-'Equation 4 Type I FTE'!HO18</f>
        <v>0.2627259183932884</v>
      </c>
      <c r="HP18" s="25">
        <f>'Equation 4 Type II FTE'!HP18-'Equation 4 Type I FTE'!HP18</f>
        <v>0.2697818863607474</v>
      </c>
      <c r="HQ18" s="25">
        <f>'Equation 4 Type II FTE'!HQ18-'Equation 4 Type I FTE'!HQ18</f>
        <v>0.2534921825346384</v>
      </c>
      <c r="HR18" s="25">
        <f>'Equation 4 Type II FTE'!HR18-'Equation 4 Type I FTE'!HR18</f>
        <v>0.28371960086437015</v>
      </c>
      <c r="HS18" s="25">
        <f>'Equation 4 Type II FTE'!HS18-'Equation 4 Type I FTE'!HS18</f>
        <v>0.38215470954620567</v>
      </c>
      <c r="HT18" s="25">
        <f>'Equation 4 Type II FTE'!HT18-'Equation 4 Type I FTE'!HT18</f>
        <v>0.4717045252319817</v>
      </c>
      <c r="HU18" s="25">
        <f>'Equation 4 Type II FTE'!HU18-'Equation 4 Type I FTE'!HU18</f>
        <v>0.20697506037879751</v>
      </c>
      <c r="HV18" s="25">
        <f>'Equation 4 Type II FTE'!HV18-'Equation 4 Type I FTE'!HV18</f>
        <v>0.30288395830685139</v>
      </c>
      <c r="HW18" s="25">
        <f>'Equation 4 Type II FTE'!HW18-'Equation 4 Type I FTE'!HW18</f>
        <v>0.30166440828778446</v>
      </c>
      <c r="HX18" s="25">
        <f>'Equation 4 Type II FTE'!HX18-'Equation 4 Type I FTE'!HX18</f>
        <v>0.24835265031142745</v>
      </c>
      <c r="HY18" s="25">
        <f>'Equation 4 Type II FTE'!HY18-'Equation 4 Type I FTE'!HY18</f>
        <v>0.21751545697216218</v>
      </c>
      <c r="HZ18" s="25">
        <f>'Equation 4 Type II FTE'!HZ18-'Equation 4 Type I FTE'!HZ18</f>
        <v>0.39757330621583831</v>
      </c>
      <c r="IA18" s="25">
        <f>'Equation 4 Type II FTE'!IA18-'Equation 4 Type I FTE'!IA18</f>
        <v>0.25471173255370538</v>
      </c>
      <c r="IB18" s="25">
        <f>'Equation 4 Type II FTE'!IB18-'Equation 4 Type I FTE'!IB18</f>
        <v>0.25662816829795349</v>
      </c>
      <c r="IC18" s="25">
        <f>'Equation 4 Type II FTE'!IC18-'Equation 4 Type I FTE'!IC18</f>
        <v>0.24878820388966566</v>
      </c>
      <c r="ID18" s="25">
        <f>'Equation 4 Type II FTE'!ID18-'Equation 4 Type I FTE'!ID18</f>
        <v>0.24338733951951186</v>
      </c>
      <c r="IE18" s="25">
        <f>'Equation 4 Type II FTE'!IE18-'Equation 4 Type I FTE'!IE18</f>
        <v>0.25053041820261851</v>
      </c>
      <c r="IF18" s="25">
        <f>'Equation 4 Type II FTE'!IF18-'Equation 4 Type I FTE'!IF18</f>
        <v>0.30105463327825094</v>
      </c>
      <c r="IG18" s="25">
        <f>'Equation 4 Type II FTE'!IG18-'Equation 4 Type I FTE'!IG18</f>
        <v>0.28868491165628574</v>
      </c>
      <c r="IH18" s="25">
        <f>'Equation 4 Type II FTE'!IH18-'Equation 4 Type I FTE'!IH18</f>
        <v>0.28702980805898054</v>
      </c>
      <c r="II18" s="25">
        <f>'Equation 4 Type II FTE'!II18-'Equation 4 Type I FTE'!II18</f>
        <v>0.21228881403330363</v>
      </c>
      <c r="IJ18" s="25">
        <f>'Equation 4 Type II FTE'!IJ18-'Equation 4 Type I FTE'!IJ18</f>
        <v>0.26673301131307992</v>
      </c>
      <c r="IK18" s="25">
        <f>'Equation 4 Type II FTE'!IK18-'Equation 4 Type I FTE'!IK18</f>
        <v>0.23554737511122409</v>
      </c>
      <c r="IL18" s="25">
        <f>'Equation 4 Type II FTE'!IL18-'Equation 4 Type I FTE'!IL18</f>
        <v>0.2332824965043854</v>
      </c>
      <c r="IM18" s="25">
        <f>'Equation 4 Type II FTE'!IM18-'Equation 4 Type I FTE'!IM18</f>
        <v>0.25349218253463834</v>
      </c>
      <c r="IN18" s="25">
        <f>'Equation 4 Type II FTE'!IN18-'Equation 4 Type I FTE'!IN18</f>
        <v>0.24782998601754161</v>
      </c>
      <c r="IO18" s="25">
        <f>'Equation 4 Type II FTE'!IO18-'Equation 4 Type I FTE'!IO18</f>
        <v>0.25532150756323885</v>
      </c>
      <c r="IP18" s="25">
        <f>'Equation 4 Type II FTE'!IP18-'Equation 4 Type I FTE'!IP18</f>
        <v>0.26359702554976483</v>
      </c>
      <c r="IQ18" s="25">
        <f>'Equation 4 Type II FTE'!IQ18-'Equation 4 Type I FTE'!IQ18</f>
        <v>0.2537535146815813</v>
      </c>
      <c r="IR18" s="25">
        <f>'Equation 4 Type II FTE'!IR18-'Equation 4 Type I FTE'!IR18</f>
        <v>0.24521666454811236</v>
      </c>
      <c r="IS18" s="25">
        <f>'Equation 4 Type II FTE'!IS18-'Equation 4 Type I FTE'!IS18</f>
        <v>0.2519241896529808</v>
      </c>
      <c r="IT18" s="25">
        <f>'Equation 4 Type II FTE'!IT18-'Equation 4 Type I FTE'!IT18</f>
        <v>0.29556665819244948</v>
      </c>
      <c r="IU18" s="25">
        <f>'Equation 4 Type II FTE'!IU18-'Equation 4 Type I FTE'!IU18</f>
        <v>0.25915437905173505</v>
      </c>
      <c r="IV18" s="25">
        <f>'Equation 4 Type II FTE'!IV18-'Equation 4 Type I FTE'!IV18</f>
        <v>0.26115792551163081</v>
      </c>
      <c r="IW18" s="25">
        <f>'Equation 4 Type II FTE'!IW18-'Equation 4 Type I FTE'!IW18</f>
        <v>0.23546026439557646</v>
      </c>
      <c r="IX18" s="25">
        <f>'Equation 4 Type II FTE'!IX18-'Equation 4 Type I FTE'!IX18</f>
        <v>0.26586190415660355</v>
      </c>
      <c r="IY18" s="25">
        <f>'Equation 4 Type II FTE'!IY18-'Equation 4 Type I FTE'!IY18</f>
        <v>0.24957220033049443</v>
      </c>
      <c r="IZ18" s="25">
        <f>'Equation 4 Type II FTE'!IZ18-'Equation 4 Type I FTE'!IZ18</f>
        <v>0.32422608364052369</v>
      </c>
      <c r="JA18" s="25">
        <f>'Equation 4 Type II FTE'!JA18-'Equation 4 Type I FTE'!JA18</f>
        <v>0.26054815050209729</v>
      </c>
      <c r="JB18" s="25">
        <f>'Equation 4 Type II FTE'!JB18-'Equation 4 Type I FTE'!JB18</f>
        <v>0.39722486335324775</v>
      </c>
      <c r="JC18" s="25">
        <f>'Equation 4 Type II FTE'!JC18-'Equation 4 Type I FTE'!JC18</f>
        <v>0.48163514681581265</v>
      </c>
      <c r="JD18" s="25">
        <f>'Equation 4 Type II FTE'!JD18-'Equation 4 Type I FTE'!JD18</f>
        <v>0.47727961103343119</v>
      </c>
      <c r="JE18" s="25">
        <f>'Equation 4 Type II FTE'!JE18-'Equation 4 Type I FTE'!JE18</f>
        <v>0.44957840345748146</v>
      </c>
      <c r="JF18" s="25">
        <f>'Equation 4 Type II FTE'!JF18-'Equation 4 Type I FTE'!JF18</f>
        <v>0.44313221049955498</v>
      </c>
      <c r="JG18" s="25">
        <f>'Equation 4 Type II FTE'!JG18-'Equation 4 Type I FTE'!JG18</f>
        <v>0.55445970509724063</v>
      </c>
      <c r="JH18" s="25">
        <f>'Equation 4 Type II FTE'!JH18-'Equation 4 Type I FTE'!JH18</f>
        <v>0.46882987161560941</v>
      </c>
      <c r="JI18" s="25">
        <f>'Equation 4 Type II FTE'!JI18-'Equation 4 Type I FTE'!JI18</f>
        <v>0.42239986017541575</v>
      </c>
      <c r="JJ18" s="25">
        <f>'Equation 4 Type II FTE'!JJ18-'Equation 4 Type I FTE'!JJ18</f>
        <v>0.34095134104487013</v>
      </c>
      <c r="JK18" s="25">
        <f>'Equation 4 Type II FTE'!JK18-'Equation 4 Type I FTE'!JK18</f>
        <v>0.53181091902885491</v>
      </c>
      <c r="JL18" s="25">
        <f>'Equation 4 Type II FTE'!JL18-'Equation 4 Type I FTE'!JL18</f>
        <v>0.32518430151264777</v>
      </c>
      <c r="JM18" s="25">
        <f>'Equation 4 Type II FTE'!JM18-'Equation 4 Type I FTE'!JM18</f>
        <v>0.35976725562476164</v>
      </c>
      <c r="JN18" s="25">
        <f>'Equation 4 Type II FTE'!JN18-'Equation 4 Type I FTE'!JN18</f>
        <v>0.37048187364942164</v>
      </c>
      <c r="JO18" s="25">
        <f>'Equation 4 Type II FTE'!JO18-'Equation 4 Type I FTE'!JO18</f>
        <v>0.49853462565145545</v>
      </c>
      <c r="JP18" s="25">
        <f>'Equation 4 Type II FTE'!JP18-'Equation 4 Type I FTE'!JP18</f>
        <v>0.50724569721621959</v>
      </c>
      <c r="JQ18" s="25">
        <f>'Equation 4 Type II FTE'!JQ18-'Equation 4 Type I FTE'!JQ18</f>
        <v>0.64331263505783653</v>
      </c>
      <c r="JR18" s="25">
        <f>'Equation 4 Type II FTE'!JR18-'Equation 4 Type I FTE'!JR18</f>
        <v>0.5676134231600356</v>
      </c>
      <c r="JS18" s="25">
        <f>'Equation 4 Type II FTE'!JS18-'Equation 4 Type I FTE'!JS18</f>
        <v>0.43346292106266682</v>
      </c>
      <c r="JT18" s="25">
        <f>'Equation 4 Type II FTE'!JT18-'Equation 4 Type I FTE'!JT18</f>
        <v>0.42884605313334179</v>
      </c>
      <c r="JU18" s="25">
        <f>'Equation 4 Type II FTE'!JU18-'Equation 4 Type I FTE'!JU18</f>
        <v>0.39800885979407657</v>
      </c>
      <c r="JV18" s="25">
        <f>'Equation 4 Type II FTE'!JV18-'Equation 4 Type I FTE'!JV18</f>
        <v>0.3459166518367866</v>
      </c>
      <c r="JW18" s="25">
        <f>'Equation 4 Type II FTE'!JW18-'Equation 4 Type I FTE'!JW18</f>
        <v>0.32056743358332274</v>
      </c>
      <c r="JX18" s="25">
        <f>'Equation 4 Type II FTE'!JX18-'Equation 4 Type I FTE'!JX18</f>
        <v>0.28668136519638998</v>
      </c>
      <c r="JY18" s="25">
        <f>'Equation 4 Type II FTE'!JY18-'Equation 4 Type I FTE'!JY18</f>
        <v>0.42928160671158</v>
      </c>
      <c r="JZ18" s="25">
        <f>'Equation 4 Type II FTE'!JZ18-'Equation 4 Type I FTE'!JZ18</f>
        <v>0.37797339519511886</v>
      </c>
      <c r="KA18" s="25">
        <f>'Equation 4 Type II FTE'!KA18-'Equation 4 Type I FTE'!KA18</f>
        <v>0.20044175670522435</v>
      </c>
      <c r="KB18" s="25">
        <f>'Equation 4 Type II FTE'!KB18-'Equation 4 Type I FTE'!KB18</f>
        <v>0.67606626414134985</v>
      </c>
      <c r="KC18" s="25">
        <f>'Equation 4 Type II FTE'!KC18-'Equation 4 Type I FTE'!KC18</f>
        <v>0.49322087199694925</v>
      </c>
      <c r="KD18" s="25">
        <f>'Equation 4 Type II FTE'!KD18-'Equation 4 Type I FTE'!KD18</f>
        <v>0.30967859412736748</v>
      </c>
      <c r="KE18" s="25">
        <f>'Equation 4 Type II FTE'!KE18-'Equation 4 Type I FTE'!KE18</f>
        <v>0.34565531968984364</v>
      </c>
      <c r="KF18" s="25">
        <f>'Equation 4 Type II FTE'!KF18-'Equation 4 Type I FTE'!KF18</f>
        <v>0.36673611287657304</v>
      </c>
      <c r="KG18" s="25">
        <f>'Equation 4 Type II FTE'!KG18-'Equation 4 Type I FTE'!KG18</f>
        <v>0.38128360238972925</v>
      </c>
      <c r="KH18" s="25">
        <f>'Equation 4 Type II FTE'!KH18-'Equation 4 Type I FTE'!KH18</f>
        <v>0.3476588661497394</v>
      </c>
      <c r="KI18" s="25">
        <f>'Equation 4 Type II FTE'!KI18-'Equation 4 Type I FTE'!KI18</f>
        <v>0.41891543154951061</v>
      </c>
      <c r="KJ18" s="25">
        <f>'Equation 4 Type II FTE'!KJ18-'Equation 4 Type I FTE'!KJ18</f>
        <v>0.46909120376255242</v>
      </c>
      <c r="KK18" s="25">
        <f>'Equation 4 Type II FTE'!KK18-'Equation 4 Type I FTE'!KK18</f>
        <v>0.33023672302021101</v>
      </c>
      <c r="KL18" s="25">
        <f>'Equation 4 Type II FTE'!KL18-'Equation 4 Type I FTE'!KL18</f>
        <v>0.59095909495360355</v>
      </c>
      <c r="KM18" s="25">
        <f>'Equation 4 Type II FTE'!KM18-'Equation 4 Type I FTE'!KM18</f>
        <v>0.58294490911402053</v>
      </c>
      <c r="KN18" s="25">
        <f>'Equation 4 Type II FTE'!KN18-'Equation 4 Type I FTE'!KN18</f>
        <v>0.38520358459387311</v>
      </c>
      <c r="KO18" s="25">
        <f>'Equation 4 Type II FTE'!KO18-'Equation 4 Type I FTE'!KO18</f>
        <v>0.35384372696072197</v>
      </c>
      <c r="KP18" s="25">
        <f>'Equation 4 Type II FTE'!KP18-'Equation 4 Type I FTE'!KP18</f>
        <v>0.41386301004194737</v>
      </c>
      <c r="KQ18" s="25">
        <f>'Equation 4 Type II FTE'!KQ18-'Equation 4 Type I FTE'!KQ18</f>
        <v>0.53991221558408542</v>
      </c>
      <c r="KR18" s="25">
        <f>'Equation 4 Type II FTE'!KR18-'Equation 4 Type I FTE'!KR18</f>
        <v>0.23659270369899582</v>
      </c>
      <c r="KS18" s="25">
        <f>'Equation 4 Type II FTE'!KS18-'Equation 4 Type I FTE'!KS18</f>
        <v>0.38102227024278629</v>
      </c>
      <c r="KT18" s="25">
        <f>'Equation 4 Type II FTE'!KT18-'Equation 4 Type I FTE'!KT18</f>
        <v>0.39705064192195239</v>
      </c>
      <c r="KU18" s="25">
        <f>'Equation 4 Type II FTE'!KU18-'Equation 4 Type I FTE'!KU18</f>
        <v>0.50428393288419981</v>
      </c>
      <c r="KV18" s="25">
        <f>'Equation 4 Type II FTE'!KV18-'Equation 4 Type I FTE'!KV18</f>
        <v>0.27779607220033048</v>
      </c>
      <c r="KW18" s="25">
        <f>'Equation 4 Type II FTE'!KW18-'Equation 4 Type I FTE'!KW18</f>
        <v>0.64749394940892335</v>
      </c>
      <c r="KX18" s="25">
        <f>'Equation 4 Type II FTE'!KX18-'Equation 4 Type I FTE'!KX18</f>
        <v>0.64505484937078927</v>
      </c>
      <c r="KY18" s="25">
        <f>'Equation 4 Type II FTE'!KY18-'Equation 4 Type I FTE'!KY18</f>
        <v>0.60088971653743484</v>
      </c>
      <c r="KZ18" s="25">
        <f>'Equation 4 Type II FTE'!KZ18-'Equation 4 Type I FTE'!KZ18</f>
        <v>0.55951212660480487</v>
      </c>
      <c r="LA18" s="25">
        <f>'Equation 4 Type II FTE'!LA18-'Equation 4 Type I FTE'!LA18</f>
        <v>0.62571627049701284</v>
      </c>
      <c r="LB18" s="25">
        <f>'Equation 4 Type II FTE'!LB18-'Equation 4 Type I FTE'!LB18</f>
        <v>0.58311913054531583</v>
      </c>
      <c r="LC18" s="25">
        <f>'Equation 4 Type II FTE'!LC18-'Equation 4 Type I FTE'!LC18</f>
        <v>0.61892163467649675</v>
      </c>
      <c r="LD18" s="25">
        <f>'Equation 4 Type II FTE'!LD18-'Equation 4 Type I FTE'!LD18</f>
        <v>0.70533546459895768</v>
      </c>
      <c r="LE18" s="25">
        <f>'Equation 4 Type II FTE'!LE18-'Equation 4 Type I FTE'!LE18</f>
        <v>0.52571316893351971</v>
      </c>
      <c r="LF18" s="25">
        <f>'Equation 4 Type II FTE'!LF18-'Equation 4 Type I FTE'!LF18</f>
        <v>0.4008835134104487</v>
      </c>
      <c r="LG18" s="25">
        <f>'Equation 4 Type II FTE'!LG18-'Equation 4 Type I FTE'!LG18</f>
        <v>0.63216246345493832</v>
      </c>
      <c r="LH18" s="25">
        <f>'Equation 4 Type II FTE'!LH18-'Equation 4 Type I FTE'!LH18</f>
        <v>0.62623893479089865</v>
      </c>
      <c r="LI18" s="25">
        <f>'Equation 4 Type II FTE'!LI18-'Equation 4 Type I FTE'!LI18</f>
        <v>0.66848763188000515</v>
      </c>
      <c r="LJ18" s="25">
        <f>'Equation 4 Type II FTE'!LJ18-'Equation 4 Type I FTE'!LJ18</f>
        <v>0.45733125715012068</v>
      </c>
      <c r="LK18" s="25">
        <f>'Equation 4 Type II FTE'!LK18-'Equation 4 Type I FTE'!LK18</f>
        <v>0.57284006609889415</v>
      </c>
      <c r="LL18" s="25">
        <f>'Equation 4 Type II FTE'!LL18-'Equation 4 Type I FTE'!LL18</f>
        <v>0.72632914707003937</v>
      </c>
      <c r="LM18" s="25">
        <f>'Equation 4 Type II FTE'!LM18-'Equation 4 Type I FTE'!LM18</f>
        <v>0.48207070039405103</v>
      </c>
      <c r="LN18" s="25">
        <f>'Equation 4 Type II FTE'!LN18-'Equation 4 Type I FTE'!LN18</f>
        <v>0.65228503876954358</v>
      </c>
      <c r="LO18" s="25">
        <f>'Equation 4 Type II FTE'!LO18-'Equation 4 Type I FTE'!LO18</f>
        <v>0.40811370280920295</v>
      </c>
      <c r="LP18" s="25">
        <f>'Equation 4 Type II FTE'!LP18-'Equation 4 Type I FTE'!LP18</f>
        <v>0.61813763823566803</v>
      </c>
      <c r="LQ18" s="25">
        <f>'Equation 4 Type II FTE'!LQ18-'Equation 4 Type I FTE'!LQ18</f>
        <v>0.44278376763696453</v>
      </c>
      <c r="LR18" s="25">
        <f>'Equation 4 Type II FTE'!LR18-'Equation 4 Type I FTE'!LR18</f>
        <v>0.64096064573535017</v>
      </c>
      <c r="LS18" s="25">
        <f>'Equation 4 Type II FTE'!LS18-'Equation 4 Type I FTE'!LS18</f>
        <v>0.49426620058472098</v>
      </c>
      <c r="LT18" s="25">
        <f>'Equation 4 Type II FTE'!LT18-'Equation 4 Type I FTE'!LT18</f>
        <v>0.38346137028092026</v>
      </c>
      <c r="LU18" s="25">
        <f>'Equation 4 Type II FTE'!LU18-'Equation 4 Type I FTE'!LU18</f>
        <v>0.61203988814033305</v>
      </c>
      <c r="LV18" s="25">
        <f>'Equation 4 Type II FTE'!LV18-'Equation 4 Type I FTE'!LV18</f>
        <v>0.52257718317020463</v>
      </c>
      <c r="LW18" s="25">
        <f>'Equation 4 Type II FTE'!LW18-'Equation 4 Type I FTE'!LW18</f>
        <v>0.55829257658573783</v>
      </c>
      <c r="LX18" s="25">
        <f>'Equation 4 Type II FTE'!LX18-'Equation 4 Type I FTE'!LX18</f>
        <v>0.67092673191813912</v>
      </c>
      <c r="LY18" s="25">
        <f>'Equation 4 Type II FTE'!LY18-'Equation 4 Type I FTE'!LY18</f>
        <v>0.60036705224354903</v>
      </c>
      <c r="LZ18" s="25">
        <f>'Equation 4 Type II FTE'!LZ18-'Equation 4 Type I FTE'!LZ18</f>
        <v>0.51194967586119222</v>
      </c>
      <c r="MA18" s="25">
        <f>'Equation 4 Type II FTE'!MA18-'Equation 4 Type I FTE'!MA18</f>
        <v>0.3616836913690098</v>
      </c>
      <c r="MB18" s="25">
        <f>'Equation 4 Type II FTE'!MB18-'Equation 4 Type I FTE'!MB18</f>
        <v>0.53381446548875056</v>
      </c>
      <c r="MC18" s="25">
        <f>'Equation 4 Type II FTE'!MC18-'Equation 4 Type I FTE'!MC18</f>
        <v>0.69584039659336461</v>
      </c>
      <c r="MD18" s="25">
        <f>'Equation 4 Type II FTE'!MD18-'Equation 4 Type I FTE'!MD18</f>
        <v>0.56883297317910253</v>
      </c>
      <c r="ME18" s="25">
        <f>'Equation 4 Type II FTE'!ME18-'Equation 4 Type I FTE'!ME18</f>
        <v>0.54932017287403068</v>
      </c>
      <c r="MF18" s="25">
        <f>'Equation 4 Type II FTE'!MF18-'Equation 4 Type I FTE'!MF18</f>
        <v>0.58137691623236298</v>
      </c>
      <c r="MG18" s="25">
        <f>'Equation 4 Type II FTE'!MG18-'Equation 4 Type I FTE'!MG18</f>
        <v>0.57519205542138041</v>
      </c>
      <c r="MH18" s="25">
        <f>'Equation 4 Type II FTE'!MH18-'Equation 4 Type I FTE'!MH18</f>
        <v>0.59705684504893863</v>
      </c>
      <c r="MI18" s="25">
        <f>'Equation 4 Type II FTE'!MI18-'Equation 4 Type I FTE'!MI18</f>
        <v>0.5460970763950681</v>
      </c>
      <c r="MJ18" s="25">
        <f>'Equation 4 Type II FTE'!MJ18-'Equation 4 Type I FTE'!MJ18</f>
        <v>0.48111248252192695</v>
      </c>
      <c r="MK18" s="25">
        <f>'Equation 4 Type II FTE'!MK18-'Equation 4 Type I FTE'!MK18</f>
        <v>0.53146247616626419</v>
      </c>
      <c r="ML18" s="25">
        <f>'Equation 4 Type II FTE'!ML18-'Equation 4 Type I FTE'!ML18</f>
        <v>0.70324480742341433</v>
      </c>
      <c r="MM18" s="25">
        <f>'Equation 4 Type II FTE'!MM18-'Equation 4 Type I FTE'!MM18</f>
        <v>0.49182710054658701</v>
      </c>
      <c r="MN18" s="25">
        <f>'Equation 4 Type II FTE'!MN18-'Equation 4 Type I FTE'!MN18</f>
        <v>0.47440495741705863</v>
      </c>
      <c r="MO18" s="25">
        <f>'Equation 4 Type II FTE'!MO18-'Equation 4 Type I FTE'!MO18</f>
        <v>0.3976604169314859</v>
      </c>
      <c r="MP18" s="25">
        <f>'Equation 4 Type II FTE'!MP18-'Equation 4 Type I FTE'!MP18</f>
        <v>0.40131906698868697</v>
      </c>
      <c r="MQ18" s="25">
        <f>'Equation 4 Type II FTE'!MQ18-'Equation 4 Type I FTE'!MQ18</f>
        <v>0.37204986653107919</v>
      </c>
      <c r="MR18" s="25">
        <f>'Equation 4 Type II FTE'!MR18-'Equation 4 Type I FTE'!MR18</f>
        <v>0.47449206813270628</v>
      </c>
      <c r="MS18" s="25">
        <f>'Equation 4 Type II FTE'!MS18-'Equation 4 Type I FTE'!MS18</f>
        <v>0.41673766365831955</v>
      </c>
      <c r="MT18" s="25">
        <f>'Equation 4 Type II FTE'!MT18-'Equation 4 Type I FTE'!MT18</f>
        <v>0.4913915469683488</v>
      </c>
      <c r="MU18" s="25">
        <f>'Equation 4 Type II FTE'!MU18-'Equation 4 Type I FTE'!MU18</f>
        <v>0.39112711325791272</v>
      </c>
      <c r="MV18" s="25">
        <f>'Equation 4 Type II FTE'!MV18-'Equation 4 Type I FTE'!MV18</f>
        <v>0.57998314478200075</v>
      </c>
      <c r="MW18" s="25">
        <f>'Equation 4 Type II FTE'!MW18-'Equation 4 Type I FTE'!MW18</f>
        <v>0.54775217999237324</v>
      </c>
      <c r="MX18" s="25">
        <f>'Equation 4 Type II FTE'!MX18-'Equation 4 Type I FTE'!MX18</f>
        <v>0.60550658446675987</v>
      </c>
      <c r="MY18" s="25">
        <f>'Equation 4 Type II FTE'!MY18-'Equation 4 Type I FTE'!MY18</f>
        <v>0.56116723020211001</v>
      </c>
      <c r="MZ18" s="25">
        <f>'Equation 4 Type II FTE'!MZ18-'Equation 4 Type I FTE'!MZ18</f>
        <v>0.4168247743739672</v>
      </c>
      <c r="NA18" s="25">
        <f>'Equation 4 Type II FTE'!NA18-'Equation 4 Type I FTE'!NA18</f>
        <v>0.69183330367357321</v>
      </c>
      <c r="NB18" s="25">
        <f>'Equation 4 Type II FTE'!NB18-'Equation 4 Type I FTE'!NB18</f>
        <v>0.50463237574679043</v>
      </c>
      <c r="NC18" s="25">
        <f>'Equation 4 Type II FTE'!NC18-'Equation 4 Type I FTE'!NC18</f>
        <v>0.56221255878988186</v>
      </c>
      <c r="ND18" s="25">
        <f>'Equation 4 Type II FTE'!ND18-'Equation 4 Type I FTE'!ND18</f>
        <v>0.62989758484809966</v>
      </c>
      <c r="NE18" s="25">
        <f>'Equation 4 Type II FTE'!NE18-'Equation 4 Type I FTE'!NE18</f>
        <v>0.40401949917376384</v>
      </c>
      <c r="NF18" s="25">
        <f>'Equation 4 Type II FTE'!NF18-'Equation 4 Type I FTE'!NF18</f>
        <v>0.56186411592729124</v>
      </c>
      <c r="NG18" s="59">
        <f>'Equation 4 Type II FTE'!NG18-'Equation 4 Type I FTE'!NG18</f>
        <v>0.60585502732935037</v>
      </c>
      <c r="NH18" s="25">
        <f>'Equation 4 Type II FTE'!NH18-'Equation 4 Type I FTE'!NH18</f>
        <v>0.64157042074488368</v>
      </c>
      <c r="NI18" s="25">
        <f>'Equation 4 Type II FTE'!NI18-'Equation 4 Type I FTE'!NI18</f>
        <v>0.40201595271386803</v>
      </c>
      <c r="NJ18" s="59">
        <f>'Equation 4 Type II FTE'!NJ18-'Equation 4 Type I FTE'!NJ18</f>
        <v>0.95865342570230072</v>
      </c>
    </row>
    <row r="19" spans="2:374" x14ac:dyDescent="0.3">
      <c r="B19" s="23" t="s">
        <v>564</v>
      </c>
      <c r="C19" s="25">
        <f>'Equation 4 Type II FTE'!C19-'Equation 4 Type I FTE'!C19</f>
        <v>8.7791595466434197E-2</v>
      </c>
      <c r="D19" s="25">
        <f>'Equation 4 Type II FTE'!D19-'Equation 4 Type I FTE'!D19</f>
        <v>0.10363368788142983</v>
      </c>
      <c r="E19" s="25">
        <f>'Equation 4 Type II FTE'!E19-'Equation 4 Type I FTE'!E19</f>
        <v>0.10589684394071493</v>
      </c>
      <c r="F19" s="25">
        <f>'Equation 4 Type II FTE'!F19-'Equation 4 Type I FTE'!F19</f>
        <v>0.14371040976460331</v>
      </c>
      <c r="G19" s="25">
        <f>'Equation 4 Type II FTE'!G19-'Equation 4 Type I FTE'!G19</f>
        <v>0.1023135135135135</v>
      </c>
      <c r="H19" s="25">
        <f>'Equation 4 Type II FTE'!H19-'Equation 4 Type I FTE'!H19</f>
        <v>8.4396861377506599E-2</v>
      </c>
      <c r="I19" s="25">
        <f>'Equation 4 Type II FTE'!I19-'Equation 4 Type I FTE'!I19</f>
        <v>7.0063539668700936E-2</v>
      </c>
      <c r="J19" s="25">
        <f>'Equation 4 Type II FTE'!J19-'Equation 4 Type I FTE'!J19</f>
        <v>8.3265283347863983E-2</v>
      </c>
      <c r="K19" s="25">
        <f>'Equation 4 Type II FTE'!K19-'Equation 4 Type I FTE'!K19</f>
        <v>7.1666608544027899E-2</v>
      </c>
      <c r="L19" s="25">
        <f>'Equation 4 Type II FTE'!L19-'Equation 4 Type I FTE'!L19</f>
        <v>0.14653935483870964</v>
      </c>
      <c r="M19" s="25">
        <f>'Equation 4 Type II FTE'!M19-'Equation 4 Type I FTE'!M19</f>
        <v>8.5811333914559723E-2</v>
      </c>
      <c r="N19" s="25">
        <f>'Equation 4 Type II FTE'!N19-'Equation 4 Type I FTE'!N19</f>
        <v>0.17001959895379248</v>
      </c>
      <c r="O19" s="25">
        <f>'Equation 4 Type II FTE'!O19-'Equation 4 Type I FTE'!O19</f>
        <v>8.7037210113339147E-2</v>
      </c>
      <c r="P19" s="25">
        <f>'Equation 4 Type II FTE'!P19-'Equation 4 Type I FTE'!P19</f>
        <v>6.3839860505666979E-2</v>
      </c>
      <c r="Q19" s="25">
        <f>'Equation 4 Type II FTE'!Q19-'Equation 4 Type I FTE'!Q19</f>
        <v>0</v>
      </c>
      <c r="R19" s="25">
        <f>'Equation 4 Type II FTE'!R19-'Equation 4 Type I FTE'!R19</f>
        <v>6.3651264167393196E-2</v>
      </c>
      <c r="S19" s="25">
        <f>'Equation 4 Type II FTE'!S19-'Equation 4 Type I FTE'!S19</f>
        <v>7.4684149956407986E-2</v>
      </c>
      <c r="T19" s="25">
        <f>'Equation 4 Type II FTE'!T19-'Equation 4 Type I FTE'!T19</f>
        <v>7.7041604184829998E-2</v>
      </c>
      <c r="U19" s="25">
        <f>'Equation 4 Type II FTE'!U19-'Equation 4 Type I FTE'!U19</f>
        <v>9.5052554489973837E-2</v>
      </c>
      <c r="V19" s="25">
        <f>'Equation 4 Type II FTE'!V19-'Equation 4 Type I FTE'!V19</f>
        <v>0.10768850915431563</v>
      </c>
      <c r="W19" s="25">
        <f>'Equation 4 Type II FTE'!W19-'Equation 4 Type I FTE'!W19</f>
        <v>6.3274071490845685E-2</v>
      </c>
      <c r="X19" s="25">
        <f>'Equation 4 Type II FTE'!X19-'Equation 4 Type I FTE'!X19</f>
        <v>6.233108979947688E-2</v>
      </c>
      <c r="Y19" s="25">
        <f>'Equation 4 Type II FTE'!Y19-'Equation 4 Type I FTE'!Y19</f>
        <v>6.7140296425457741E-2</v>
      </c>
      <c r="Z19" s="25">
        <f>'Equation 4 Type II FTE'!Z19-'Equation 4 Type I FTE'!Z19</f>
        <v>0.1593639058413252</v>
      </c>
      <c r="AA19" s="25">
        <f>'Equation 4 Type II FTE'!AA19-'Equation 4 Type I FTE'!AA19</f>
        <v>0.10702842197035745</v>
      </c>
      <c r="AB19" s="25">
        <f>'Equation 4 Type II FTE'!AB19-'Equation 4 Type I FTE'!AB19</f>
        <v>0.1504055797733217</v>
      </c>
      <c r="AC19" s="25">
        <f>'Equation 4 Type II FTE'!AC19-'Equation 4 Type I FTE'!AC19</f>
        <v>0.10419947689625107</v>
      </c>
      <c r="AD19" s="25">
        <f>'Equation 4 Type II FTE'!AD19-'Equation 4 Type I FTE'!AD19</f>
        <v>7.7230200523103754E-2</v>
      </c>
      <c r="AE19" s="25">
        <f>'Equation 4 Type II FTE'!AE19-'Equation 4 Type I FTE'!AE19</f>
        <v>7.6192920662598085E-2</v>
      </c>
      <c r="AF19" s="25">
        <f>'Equation 4 Type II FTE'!AF19-'Equation 4 Type I FTE'!AF19</f>
        <v>8.5056948561464674E-2</v>
      </c>
      <c r="AG19" s="25">
        <f>'Equation 4 Type II FTE'!AG19-'Equation 4 Type I FTE'!AG19</f>
        <v>8.2605196163905825E-2</v>
      </c>
      <c r="AH19" s="25">
        <f>'Equation 4 Type II FTE'!AH19-'Equation 4 Type I FTE'!AH19</f>
        <v>9.533544899738447E-2</v>
      </c>
      <c r="AI19" s="25">
        <f>'Equation 4 Type II FTE'!AI19-'Equation 4 Type I FTE'!AI19</f>
        <v>8.3453879686137766E-2</v>
      </c>
      <c r="AJ19" s="25">
        <f>'Equation 4 Type II FTE'!AJ19-'Equation 4 Type I FTE'!AJ19</f>
        <v>7.204380122057541E-2</v>
      </c>
      <c r="AK19" s="25">
        <f>'Equation 4 Type II FTE'!AK19-'Equation 4 Type I FTE'!AK19</f>
        <v>9.0714838709677448E-2</v>
      </c>
      <c r="AL19" s="25">
        <f>'Equation 4 Type II FTE'!AL19-'Equation 4 Type I FTE'!AL19</f>
        <v>8.9960453356582426E-2</v>
      </c>
      <c r="AM19" s="25">
        <f>'Equation 4 Type II FTE'!AM19-'Equation 4 Type I FTE'!AM19</f>
        <v>9.9107375762859606E-2</v>
      </c>
      <c r="AN19" s="25">
        <f>'Equation 4 Type II FTE'!AN19-'Equation 4 Type I FTE'!AN19</f>
        <v>6.3745562336530115E-2</v>
      </c>
      <c r="AO19" s="25">
        <f>'Equation 4 Type II FTE'!AO19-'Equation 4 Type I FTE'!AO19</f>
        <v>5.6013112467306031E-2</v>
      </c>
      <c r="AP19" s="25">
        <f>'Equation 4 Type II FTE'!AP19-'Equation 4 Type I FTE'!AP19</f>
        <v>9.8070095902353965E-2</v>
      </c>
      <c r="AQ19" s="25">
        <f>'Equation 4 Type II FTE'!AQ19-'Equation 4 Type I FTE'!AQ19</f>
        <v>6.9309154315605942E-2</v>
      </c>
      <c r="AR19" s="25">
        <f>'Equation 4 Type II FTE'!AR19-'Equation 4 Type I FTE'!AR19</f>
        <v>7.7418796861377481E-2</v>
      </c>
      <c r="AS19" s="25">
        <f>'Equation 4 Type II FTE'!AS19-'Equation 4 Type I FTE'!AS19</f>
        <v>7.2703888404533623E-2</v>
      </c>
      <c r="AT19" s="25">
        <f>'Equation 4 Type II FTE'!AT19-'Equation 4 Type I FTE'!AT19</f>
        <v>6.8271874455100245E-2</v>
      </c>
      <c r="AU19" s="25">
        <f>'Equation 4 Type II FTE'!AU19-'Equation 4 Type I FTE'!AU19</f>
        <v>6.2519686137750663E-2</v>
      </c>
      <c r="AV19" s="25">
        <f>'Equation 4 Type II FTE'!AV19-'Equation 4 Type I FTE'!AV19</f>
        <v>7.6381517000871868E-2</v>
      </c>
      <c r="AW19" s="25">
        <f>'Equation 4 Type II FTE'!AW19-'Equation 4 Type I FTE'!AW19</f>
        <v>6.7234594594594604E-2</v>
      </c>
      <c r="AX19" s="25">
        <f>'Equation 4 Type II FTE'!AX19-'Equation 4 Type I FTE'!AX19</f>
        <v>6.7706085440279007E-2</v>
      </c>
      <c r="AY19" s="25">
        <f>'Equation 4 Type II FTE'!AY19-'Equation 4 Type I FTE'!AY19</f>
        <v>5.5070130775937254E-2</v>
      </c>
      <c r="AZ19" s="25">
        <f>'Equation 4 Type II FTE'!AZ19-'Equation 4 Type I FTE'!AZ19</f>
        <v>5.9690741063644304E-2</v>
      </c>
      <c r="BA19" s="25">
        <f>'Equation 4 Type II FTE'!BA19-'Equation 4 Type I FTE'!BA19</f>
        <v>6.280258064516131E-2</v>
      </c>
      <c r="BB19" s="25">
        <f>'Equation 4 Type II FTE'!BB19-'Equation 4 Type I FTE'!BB19</f>
        <v>8.222800348735837E-2</v>
      </c>
      <c r="BC19" s="25">
        <f>'Equation 4 Type II FTE'!BC19-'Equation 4 Type I FTE'!BC19</f>
        <v>8.8357384481255463E-2</v>
      </c>
      <c r="BD19" s="25">
        <f>'Equation 4 Type II FTE'!BD19-'Equation 4 Type I FTE'!BD19</f>
        <v>6.3085475152571929E-2</v>
      </c>
      <c r="BE19" s="25">
        <f>'Equation 4 Type II FTE'!BE19-'Equation 4 Type I FTE'!BE19</f>
        <v>8.0436338273757652E-2</v>
      </c>
      <c r="BF19" s="25">
        <f>'Equation 4 Type II FTE'!BF19-'Equation 4 Type I FTE'!BF19</f>
        <v>7.9116163905841336E-2</v>
      </c>
      <c r="BG19" s="25">
        <f>'Equation 4 Type II FTE'!BG19-'Equation 4 Type I FTE'!BG19</f>
        <v>9.8164394071490871E-2</v>
      </c>
      <c r="BH19" s="25">
        <f>'Equation 4 Type II FTE'!BH19-'Equation 4 Type I FTE'!BH19</f>
        <v>8.609422842197037E-2</v>
      </c>
      <c r="BI19" s="25">
        <f>'Equation 4 Type II FTE'!BI19-'Equation 4 Type I FTE'!BI19</f>
        <v>9.835299040976464E-2</v>
      </c>
      <c r="BJ19" s="25">
        <f>'Equation 4 Type II FTE'!BJ19-'Equation 4 Type I FTE'!BJ19</f>
        <v>8.6377122929380989E-2</v>
      </c>
      <c r="BK19" s="25">
        <f>'Equation 4 Type II FTE'!BK19-'Equation 4 Type I FTE'!BK19</f>
        <v>7.713590235396689E-2</v>
      </c>
      <c r="BL19" s="25">
        <f>'Equation 4 Type II FTE'!BL19-'Equation 4 Type I FTE'!BL19</f>
        <v>6.5348631211857022E-2</v>
      </c>
      <c r="BM19" s="25">
        <f>'Equation 4 Type II FTE'!BM19-'Equation 4 Type I FTE'!BM19</f>
        <v>7.7984585876198803E-2</v>
      </c>
      <c r="BN19" s="25">
        <f>'Equation 4 Type II FTE'!BN19-'Equation 4 Type I FTE'!BN19</f>
        <v>8.7602999128160441E-2</v>
      </c>
      <c r="BO19" s="25">
        <f>'Equation 4 Type II FTE'!BO19-'Equation 4 Type I FTE'!BO19</f>
        <v>0.12522796861377508</v>
      </c>
      <c r="BP19" s="25">
        <f>'Equation 4 Type II FTE'!BP19-'Equation 4 Type I FTE'!BP19</f>
        <v>6.921485614646905E-2</v>
      </c>
      <c r="BQ19" s="25">
        <f>'Equation 4 Type II FTE'!BQ19-'Equation 4 Type I FTE'!BQ19</f>
        <v>8.5056948561464688E-2</v>
      </c>
      <c r="BR19" s="25">
        <f>'Equation 4 Type II FTE'!BR19-'Equation 4 Type I FTE'!BR19</f>
        <v>6.8271874455100287E-2</v>
      </c>
      <c r="BS19" s="25">
        <f>'Equation 4 Type II FTE'!BS19-'Equation 4 Type I FTE'!BS19</f>
        <v>8.0247741935483868E-2</v>
      </c>
      <c r="BT19" s="25">
        <f>'Equation 4 Type II FTE'!BT19-'Equation 4 Type I FTE'!BT19</f>
        <v>8.9111769834350471E-2</v>
      </c>
      <c r="BU19" s="25">
        <f>'Equation 4 Type II FTE'!BU19-'Equation 4 Type I FTE'!BU19</f>
        <v>7.9116163905841322E-2</v>
      </c>
      <c r="BV19" s="25">
        <f>'Equation 4 Type II FTE'!BV19-'Equation 4 Type I FTE'!BV19</f>
        <v>8.0436338273757638E-2</v>
      </c>
      <c r="BW19" s="25">
        <f>'Equation 4 Type II FTE'!BW19-'Equation 4 Type I FTE'!BW19</f>
        <v>8.9771857018308643E-2</v>
      </c>
      <c r="BX19" s="25">
        <f>'Equation 4 Type II FTE'!BX19-'Equation 4 Type I FTE'!BX19</f>
        <v>6.6574507410636474E-2</v>
      </c>
      <c r="BY19" s="25">
        <f>'Equation 4 Type II FTE'!BY19-'Equation 4 Type I FTE'!BY19</f>
        <v>6.4405649520488245E-2</v>
      </c>
      <c r="BZ19" s="25">
        <f>'Equation 4 Type II FTE'!BZ19-'Equation 4 Type I FTE'!BZ19</f>
        <v>6.3368369659982549E-2</v>
      </c>
      <c r="CA19" s="25">
        <f>'Equation 4 Type II FTE'!CA19-'Equation 4 Type I FTE'!CA19</f>
        <v>9.2317907585004383E-2</v>
      </c>
      <c r="CB19" s="25">
        <f>'Equation 4 Type II FTE'!CB19-'Equation 4 Type I FTE'!CB19</f>
        <v>8.8168788142981694E-2</v>
      </c>
      <c r="CC19" s="25">
        <f>'Equation 4 Type II FTE'!CC19-'Equation 4 Type I FTE'!CC19</f>
        <v>8.3265283347864011E-2</v>
      </c>
      <c r="CD19" s="25">
        <f>'Equation 4 Type II FTE'!CD19-'Equation 4 Type I FTE'!CD19</f>
        <v>0.13720383609415868</v>
      </c>
      <c r="CE19" s="25">
        <f>'Equation 4 Type II FTE'!CE19-'Equation 4 Type I FTE'!CE19</f>
        <v>0.1013705318221447</v>
      </c>
      <c r="CF19" s="25">
        <f>'Equation 4 Type II FTE'!CF19-'Equation 4 Type I FTE'!CF19</f>
        <v>8.3642476024411494E-2</v>
      </c>
      <c r="CG19" s="25">
        <f>'Equation 4 Type II FTE'!CG19-'Equation 4 Type I FTE'!CG19</f>
        <v>7.8078884045335667E-2</v>
      </c>
      <c r="CH19" s="25">
        <f>'Equation 4 Type II FTE'!CH19-'Equation 4 Type I FTE'!CH19</f>
        <v>6.4971438535309498E-2</v>
      </c>
      <c r="CI19" s="25">
        <f>'Equation 4 Type II FTE'!CI19-'Equation 4 Type I FTE'!CI19</f>
        <v>8.1190723626852687E-2</v>
      </c>
      <c r="CJ19" s="25">
        <f>'Equation 4 Type II FTE'!CJ19-'Equation 4 Type I FTE'!CJ19</f>
        <v>0.11834420226678291</v>
      </c>
      <c r="CK19" s="25">
        <f>'Equation 4 Type II FTE'!CK19-'Equation 4 Type I FTE'!CK19</f>
        <v>0.14050427201394947</v>
      </c>
      <c r="CL19" s="25">
        <f>'Equation 4 Type II FTE'!CL19-'Equation 4 Type I FTE'!CL19</f>
        <v>9.392097646033129E-2</v>
      </c>
      <c r="CM19" s="25">
        <f>'Equation 4 Type II FTE'!CM19-'Equation 4 Type I FTE'!CM19</f>
        <v>9.8164394071490829E-2</v>
      </c>
      <c r="CN19" s="25">
        <f>'Equation 4 Type II FTE'!CN19-'Equation 4 Type I FTE'!CN19</f>
        <v>7.1006521360069769E-2</v>
      </c>
      <c r="CO19" s="25">
        <f>'Equation 4 Type II FTE'!CO19-'Equation 4 Type I FTE'!CO19</f>
        <v>7.7324498692240631E-2</v>
      </c>
      <c r="CP19" s="25">
        <f>'Equation 4 Type II FTE'!CP19-'Equation 4 Type I FTE'!CP19</f>
        <v>7.7041604184829998E-2</v>
      </c>
      <c r="CQ19" s="25">
        <f>'Equation 4 Type II FTE'!CQ19-'Equation 4 Type I FTE'!CQ19</f>
        <v>6.8837663469921567E-2</v>
      </c>
      <c r="CR19" s="25">
        <f>'Equation 4 Type II FTE'!CR19-'Equation 4 Type I FTE'!CR19</f>
        <v>6.7706085440278979E-2</v>
      </c>
      <c r="CS19" s="25">
        <f>'Equation 4 Type II FTE'!CS19-'Equation 4 Type I FTE'!CS19</f>
        <v>6.8271874455100259E-2</v>
      </c>
      <c r="CT19" s="25">
        <f>'Equation 4 Type II FTE'!CT19-'Equation 4 Type I FTE'!CT19</f>
        <v>6.6291612903225813E-2</v>
      </c>
      <c r="CU19" s="25">
        <f>'Equation 4 Type II FTE'!CU19-'Equation 4 Type I FTE'!CU19</f>
        <v>6.3085475152571902E-2</v>
      </c>
      <c r="CV19" s="25">
        <f>'Equation 4 Type II FTE'!CV19-'Equation 4 Type I FTE'!CV19</f>
        <v>9.269510026155188E-2</v>
      </c>
      <c r="CW19" s="25">
        <f>'Equation 4 Type II FTE'!CW19-'Equation 4 Type I FTE'!CW19</f>
        <v>9.4203870967741909E-2</v>
      </c>
      <c r="CX19" s="25">
        <f>'Equation 4 Type II FTE'!CX19-'Equation 4 Type I FTE'!CX19</f>
        <v>7.3835466434176086E-2</v>
      </c>
      <c r="CY19" s="25">
        <f>'Equation 4 Type II FTE'!CY19-'Equation 4 Type I FTE'!CY19</f>
        <v>9.1186329555361809E-2</v>
      </c>
      <c r="CZ19" s="25">
        <f>'Equation 4 Type II FTE'!CZ19-'Equation 4 Type I FTE'!CZ19</f>
        <v>0.14729374019180472</v>
      </c>
      <c r="DA19" s="25">
        <f>'Equation 4 Type II FTE'!DA19-'Equation 4 Type I FTE'!DA19</f>
        <v>0.13842971229293813</v>
      </c>
      <c r="DB19" s="25">
        <f>'Equation 4 Type II FTE'!DB19-'Equation 4 Type I FTE'!DB19</f>
        <v>8.9394664341761104E-2</v>
      </c>
      <c r="DC19" s="25">
        <f>'Equation 4 Type II FTE'!DC19-'Equation 4 Type I FTE'!DC19</f>
        <v>0.1100459633827376</v>
      </c>
      <c r="DD19" s="25">
        <f>'Equation 4 Type II FTE'!DD19-'Equation 4 Type I FTE'!DD19</f>
        <v>8.2416599825632084E-2</v>
      </c>
      <c r="DE19" s="25">
        <f>'Equation 4 Type II FTE'!DE19-'Equation 4 Type I FTE'!DE19</f>
        <v>0.14616216216216216</v>
      </c>
      <c r="DF19" s="25">
        <f>'Equation 4 Type II FTE'!DF19-'Equation 4 Type I FTE'!DF19</f>
        <v>0.10533105492589361</v>
      </c>
      <c r="DG19" s="25">
        <f>'Equation 4 Type II FTE'!DG19-'Equation 4 Type I FTE'!DG19</f>
        <v>9.9013077593722784E-2</v>
      </c>
      <c r="DH19" s="25">
        <f>'Equation 4 Type II FTE'!DH19-'Equation 4 Type I FTE'!DH19</f>
        <v>0.14012707933740193</v>
      </c>
      <c r="DI19" s="25">
        <f>'Equation 4 Type II FTE'!DI19-'Equation 4 Type I FTE'!DI19</f>
        <v>6.7706085440279007E-2</v>
      </c>
      <c r="DJ19" s="25">
        <f>'Equation 4 Type II FTE'!DJ19-'Equation 4 Type I FTE'!DJ19</f>
        <v>9.7410008718395821E-2</v>
      </c>
      <c r="DK19" s="25">
        <f>'Equation 4 Type II FTE'!DK19-'Equation 4 Type I FTE'!DK19</f>
        <v>0.15342312118570187</v>
      </c>
      <c r="DL19" s="25">
        <f>'Equation 4 Type II FTE'!DL19-'Equation 4 Type I FTE'!DL19</f>
        <v>0.16294723626852659</v>
      </c>
      <c r="DM19" s="25">
        <f>'Equation 4 Type II FTE'!DM19-'Equation 4 Type I FTE'!DM19</f>
        <v>5.1769694856146478E-2</v>
      </c>
      <c r="DN19" s="25">
        <f>'Equation 4 Type II FTE'!DN19-'Equation 4 Type I FTE'!DN19</f>
        <v>0.11824990409764602</v>
      </c>
      <c r="DO19" s="25">
        <f>'Equation 4 Type II FTE'!DO19-'Equation 4 Type I FTE'!DO19</f>
        <v>7.8738971229293811E-2</v>
      </c>
      <c r="DP19" s="25">
        <f>'Equation 4 Type II FTE'!DP19-'Equation 4 Type I FTE'!DP19</f>
        <v>9.2883696599825621E-2</v>
      </c>
      <c r="DQ19" s="25">
        <f>'Equation 4 Type II FTE'!DQ19-'Equation 4 Type I FTE'!DQ19</f>
        <v>8.3170985178727105E-2</v>
      </c>
      <c r="DR19" s="25">
        <f>'Equation 4 Type II FTE'!DR19-'Equation 4 Type I FTE'!DR19</f>
        <v>0.12711393199651264</v>
      </c>
      <c r="DS19" s="25">
        <f>'Equation 4 Type II FTE'!DS19-'Equation 4 Type I FTE'!DS19</f>
        <v>9.014904969485614E-2</v>
      </c>
      <c r="DT19" s="25">
        <f>'Equation 4 Type II FTE'!DT19-'Equation 4 Type I FTE'!DT19</f>
        <v>0.10269070619006104</v>
      </c>
      <c r="DU19" s="25">
        <f>'Equation 4 Type II FTE'!DU19-'Equation 4 Type I FTE'!DU19</f>
        <v>8.2793792502179581E-2</v>
      </c>
      <c r="DV19" s="25">
        <f>'Equation 4 Type II FTE'!DV19-'Equation 4 Type I FTE'!DV19</f>
        <v>7.7890287707061912E-2</v>
      </c>
      <c r="DW19" s="25">
        <f>'Equation 4 Type II FTE'!DW19-'Equation 4 Type I FTE'!DW19</f>
        <v>6.2142493461203124E-2</v>
      </c>
      <c r="DX19" s="25">
        <f>'Equation 4 Type II FTE'!DX19-'Equation 4 Type I FTE'!DX19</f>
        <v>8.3831072362685263E-2</v>
      </c>
      <c r="DY19" s="25">
        <f>'Equation 4 Type II FTE'!DY19-'Equation 4 Type I FTE'!DY19</f>
        <v>7.2986782911944187E-2</v>
      </c>
      <c r="DZ19" s="25">
        <f>'Equation 4 Type II FTE'!DZ19-'Equation 4 Type I FTE'!DZ19</f>
        <v>8.0719232781168271E-2</v>
      </c>
      <c r="EA19" s="25">
        <f>'Equation 4 Type II FTE'!EA19-'Equation 4 Type I FTE'!EA19</f>
        <v>0.10712272013949435</v>
      </c>
      <c r="EB19" s="25">
        <f>'Equation 4 Type II FTE'!EB19-'Equation 4 Type I FTE'!EB19</f>
        <v>5.7616181342632952E-2</v>
      </c>
      <c r="EC19" s="25">
        <f>'Equation 4 Type II FTE'!EC19-'Equation 4 Type I FTE'!EC19</f>
        <v>7.4967044463818633E-2</v>
      </c>
      <c r="ED19" s="25">
        <f>'Equation 4 Type II FTE'!ED19-'Equation 4 Type I FTE'!ED19</f>
        <v>6.2236791630340016E-2</v>
      </c>
      <c r="EE19" s="25">
        <f>'Equation 4 Type II FTE'!EE19-'Equation 4 Type I FTE'!EE19</f>
        <v>7.2326695727986057E-2</v>
      </c>
      <c r="EF19" s="25">
        <f>'Equation 4 Type II FTE'!EF19-'Equation 4 Type I FTE'!EF19</f>
        <v>6.5254333042720158E-2</v>
      </c>
      <c r="EG19" s="25">
        <f>'Equation 4 Type II FTE'!EG19-'Equation 4 Type I FTE'!EG19</f>
        <v>9.1846416739319953E-2</v>
      </c>
      <c r="EH19" s="25">
        <f>'Equation 4 Type II FTE'!EH19-'Equation 4 Type I FTE'!EH19</f>
        <v>5.6201708805579773E-2</v>
      </c>
      <c r="EI19" s="25">
        <f>'Equation 4 Type II FTE'!EI19-'Equation 4 Type I FTE'!EI19</f>
        <v>5.7427585004359211E-2</v>
      </c>
      <c r="EJ19" s="25">
        <f>'Equation 4 Type II FTE'!EJ19-'Equation 4 Type I FTE'!EJ19</f>
        <v>5.969074106364429E-2</v>
      </c>
      <c r="EK19" s="25">
        <f>'Equation 4 Type II FTE'!EK19-'Equation 4 Type I FTE'!EK19</f>
        <v>8.7885893635571047E-2</v>
      </c>
      <c r="EL19" s="25">
        <f>'Equation 4 Type II FTE'!EL19-'Equation 4 Type I FTE'!EL19</f>
        <v>7.4024062772449856E-2</v>
      </c>
      <c r="EM19" s="25">
        <f>'Equation 4 Type II FTE'!EM19-'Equation 4 Type I FTE'!EM19</f>
        <v>7.1949503051438532E-2</v>
      </c>
      <c r="EN19" s="25">
        <f>'Equation 4 Type II FTE'!EN19-'Equation 4 Type I FTE'!EN19</f>
        <v>6.7328892763731454E-2</v>
      </c>
      <c r="EO19" s="25">
        <f>'Equation 4 Type II FTE'!EO19-'Equation 4 Type I FTE'!EO19</f>
        <v>7.430695727986053E-2</v>
      </c>
      <c r="EP19" s="25">
        <f>'Equation 4 Type II FTE'!EP19-'Equation 4 Type I FTE'!EP19</f>
        <v>7.7324498692240631E-2</v>
      </c>
      <c r="EQ19" s="25">
        <f>'Equation 4 Type II FTE'!EQ19-'Equation 4 Type I FTE'!EQ19</f>
        <v>7.4872746294681769E-2</v>
      </c>
      <c r="ER19" s="25">
        <f>'Equation 4 Type II FTE'!ER19-'Equation 4 Type I FTE'!ER19</f>
        <v>7.204380122057541E-2</v>
      </c>
      <c r="ES19" s="25">
        <f>'Equation 4 Type II FTE'!ES19-'Equation 4 Type I FTE'!ES19</f>
        <v>6.6668805579773338E-2</v>
      </c>
      <c r="ET19" s="25">
        <f>'Equation 4 Type II FTE'!ET19-'Equation 4 Type I FTE'!ET19</f>
        <v>7.1949503051438546E-2</v>
      </c>
      <c r="EU19" s="25">
        <f>'Equation 4 Type II FTE'!EU19-'Equation 4 Type I FTE'!EU19</f>
        <v>7.5344237140366171E-2</v>
      </c>
      <c r="EV19" s="25">
        <f>'Equation 4 Type II FTE'!EV19-'Equation 4 Type I FTE'!EV19</f>
        <v>7.0346434176111583E-2</v>
      </c>
      <c r="EW19" s="25">
        <f>'Equation 4 Type II FTE'!EW19-'Equation 4 Type I FTE'!EW19</f>
        <v>6.2236791630340023E-2</v>
      </c>
      <c r="EX19" s="25">
        <f>'Equation 4 Type II FTE'!EX19-'Equation 4 Type I FTE'!EX19</f>
        <v>8.5717035745422845E-2</v>
      </c>
      <c r="EY19" s="25">
        <f>'Equation 4 Type II FTE'!EY19-'Equation 4 Type I FTE'!EY19</f>
        <v>0.14710514385353093</v>
      </c>
      <c r="EZ19" s="25">
        <f>'Equation 4 Type II FTE'!EZ19-'Equation 4 Type I FTE'!EZ19</f>
        <v>0.11278061028770708</v>
      </c>
      <c r="FA19" s="25">
        <f>'Equation 4 Type II FTE'!FA19-'Equation 4 Type I FTE'!FA19</f>
        <v>6.9874943330427208E-2</v>
      </c>
      <c r="FB19" s="25">
        <f>'Equation 4 Type II FTE'!FB19-'Equation 4 Type I FTE'!FB19</f>
        <v>0.11994727114210986</v>
      </c>
      <c r="FC19" s="25">
        <f>'Equation 4 Type II FTE'!FC19-'Equation 4 Type I FTE'!FC19</f>
        <v>8.6471421098517895E-2</v>
      </c>
      <c r="FD19" s="25">
        <f>'Equation 4 Type II FTE'!FD19-'Equation 4 Type I FTE'!FD19</f>
        <v>6.742319093286836E-2</v>
      </c>
      <c r="FE19" s="25">
        <f>'Equation 4 Type II FTE'!FE19-'Equation 4 Type I FTE'!FE19</f>
        <v>6.4688544027898864E-2</v>
      </c>
      <c r="FF19" s="25">
        <f>'Equation 4 Type II FTE'!FF19-'Equation 4 Type I FTE'!FF19</f>
        <v>6.1859598953792491E-2</v>
      </c>
      <c r="FG19" s="25">
        <f>'Equation 4 Type II FTE'!FG19-'Equation 4 Type I FTE'!FG19</f>
        <v>0.11881569311246731</v>
      </c>
      <c r="FH19" s="25">
        <f>'Equation 4 Type II FTE'!FH19-'Equation 4 Type I FTE'!FH19</f>
        <v>7.5627131647776791E-2</v>
      </c>
      <c r="FI19" s="25">
        <f>'Equation 4 Type II FTE'!FI19-'Equation 4 Type I FTE'!FI19</f>
        <v>9.9295972101133362E-2</v>
      </c>
      <c r="FJ19" s="25">
        <f>'Equation 4 Type II FTE'!FJ19-'Equation 4 Type I FTE'!FJ19</f>
        <v>8.9488962510897968E-2</v>
      </c>
      <c r="FK19" s="25">
        <f>'Equation 4 Type II FTE'!FK19-'Equation 4 Type I FTE'!FK19</f>
        <v>7.713590235396689E-2</v>
      </c>
      <c r="FL19" s="25">
        <f>'Equation 4 Type II FTE'!FL19-'Equation 4 Type I FTE'!FL19</f>
        <v>9.8258692240627749E-2</v>
      </c>
      <c r="FM19" s="25">
        <f>'Equation 4 Type II FTE'!FM19-'Equation 4 Type I FTE'!FM19</f>
        <v>8.1945108979947667E-2</v>
      </c>
      <c r="FN19" s="25">
        <f>'Equation 4 Type II FTE'!FN19-'Equation 4 Type I FTE'!FN19</f>
        <v>8.4868352223190835E-2</v>
      </c>
      <c r="FO19" s="25">
        <f>'Equation 4 Type II FTE'!FO19-'Equation 4 Type I FTE'!FO19</f>
        <v>9.2223609415867491E-2</v>
      </c>
      <c r="FP19" s="25">
        <f>'Equation 4 Type II FTE'!FP19-'Equation 4 Type I FTE'!FP19</f>
        <v>7.9964847428073235E-2</v>
      </c>
      <c r="FQ19" s="25">
        <f>'Equation 4 Type II FTE'!FQ19-'Equation 4 Type I FTE'!FQ19</f>
        <v>8.0624934612031379E-2</v>
      </c>
      <c r="FR19" s="25">
        <f>'Equation 4 Type II FTE'!FR19-'Equation 4 Type I FTE'!FR19</f>
        <v>8.1850810810810817E-2</v>
      </c>
      <c r="FS19" s="25">
        <f>'Equation 4 Type II FTE'!FS19-'Equation 4 Type I FTE'!FS19</f>
        <v>0.14239023539668699</v>
      </c>
      <c r="FT19" s="25">
        <f>'Equation 4 Type II FTE'!FT19-'Equation 4 Type I FTE'!FT19</f>
        <v>6.7611787271142088E-2</v>
      </c>
      <c r="FU19" s="25">
        <f>'Equation 4 Type II FTE'!FU19-'Equation 4 Type I FTE'!FU19</f>
        <v>8.6848613775065364E-2</v>
      </c>
      <c r="FV19" s="25">
        <f>'Equation 4 Type II FTE'!FV19-'Equation 4 Type I FTE'!FV19</f>
        <v>0.1055196512641674</v>
      </c>
      <c r="FW19" s="25">
        <f>'Equation 4 Type II FTE'!FW19-'Equation 4 Type I FTE'!FW19</f>
        <v>7.5438535309503063E-2</v>
      </c>
      <c r="FX19" s="25">
        <f>'Equation 4 Type II FTE'!FX19-'Equation 4 Type I FTE'!FX19</f>
        <v>0.10683982563208369</v>
      </c>
      <c r="FY19" s="25">
        <f>'Equation 4 Type II FTE'!FY19-'Equation 4 Type I FTE'!FY19</f>
        <v>8.9960453356582398E-2</v>
      </c>
      <c r="FZ19" s="25">
        <f>'Equation 4 Type II FTE'!FZ19-'Equation 4 Type I FTE'!FZ19</f>
        <v>6.4499947689625137E-2</v>
      </c>
      <c r="GA19" s="25">
        <f>'Equation 4 Type II FTE'!GA19-'Equation 4 Type I FTE'!GA19</f>
        <v>6.487714036617262E-2</v>
      </c>
      <c r="GB19" s="25">
        <f>'Equation 4 Type II FTE'!GB19-'Equation 4 Type I FTE'!GB19</f>
        <v>5.7427585004359238E-2</v>
      </c>
      <c r="GC19" s="25">
        <f>'Equation 4 Type II FTE'!GC19-'Equation 4 Type I FTE'!GC19</f>
        <v>5.7616181342632911E-2</v>
      </c>
      <c r="GD19" s="25">
        <f>'Equation 4 Type II FTE'!GD19-'Equation 4 Type I FTE'!GD19</f>
        <v>7.1666608544027899E-2</v>
      </c>
      <c r="GE19" s="25">
        <f>'Equation 4 Type II FTE'!GE19-'Equation 4 Type I FTE'!GE19</f>
        <v>5.6578901482127297E-2</v>
      </c>
      <c r="GF19" s="25">
        <f>'Equation 4 Type II FTE'!GF19-'Equation 4 Type I FTE'!GF19</f>
        <v>6.9780645161290317E-2</v>
      </c>
      <c r="GG19" s="25">
        <f>'Equation 4 Type II FTE'!GG19-'Equation 4 Type I FTE'!GG19</f>
        <v>8.1096425457715782E-2</v>
      </c>
      <c r="GH19" s="25">
        <f>'Equation 4 Type II FTE'!GH19-'Equation 4 Type I FTE'!GH19</f>
        <v>7.6853007846556215E-2</v>
      </c>
      <c r="GI19" s="25">
        <f>'Equation 4 Type II FTE'!GI19-'Equation 4 Type I FTE'!GI19</f>
        <v>8.4491159546643407E-2</v>
      </c>
      <c r="GJ19" s="25">
        <f>'Equation 4 Type II FTE'!GJ19-'Equation 4 Type I FTE'!GJ19</f>
        <v>0.11636394071490846</v>
      </c>
      <c r="GK19" s="25">
        <f>'Equation 4 Type II FTE'!GK19-'Equation 4 Type I FTE'!GK19</f>
        <v>9.3543783783783807E-2</v>
      </c>
      <c r="GL19" s="25">
        <f>'Equation 4 Type II FTE'!GL19-'Equation 4 Type I FTE'!GL19</f>
        <v>0.10297360069747163</v>
      </c>
      <c r="GM19" s="25">
        <f>'Equation 4 Type II FTE'!GM19-'Equation 4 Type I FTE'!GM19</f>
        <v>9.1374925893635606E-2</v>
      </c>
      <c r="GN19" s="25">
        <f>'Equation 4 Type II FTE'!GN19-'Equation 4 Type I FTE'!GN19</f>
        <v>6.6574507410636447E-2</v>
      </c>
      <c r="GO19" s="25">
        <f>'Equation 4 Type II FTE'!GO19-'Equation 4 Type I FTE'!GO19</f>
        <v>6.3274071490845657E-2</v>
      </c>
      <c r="GP19" s="25">
        <f>'Equation 4 Type II FTE'!GP19-'Equation 4 Type I FTE'!GP19</f>
        <v>6.2708282476024446E-2</v>
      </c>
      <c r="GQ19" s="25">
        <f>'Equation 4 Type II FTE'!GQ19-'Equation 4 Type I FTE'!GQ19</f>
        <v>0.10014465562336533</v>
      </c>
      <c r="GR19" s="25">
        <f>'Equation 4 Type II FTE'!GR19-'Equation 4 Type I FTE'!GR19</f>
        <v>7.8456076721883206E-2</v>
      </c>
      <c r="GS19" s="25">
        <f>'Equation 4 Type II FTE'!GS19-'Equation 4 Type I FTE'!GS19</f>
        <v>7.9021865736704472E-2</v>
      </c>
      <c r="GT19" s="25">
        <f>'Equation 4 Type II FTE'!GT19-'Equation 4 Type I FTE'!GT19</f>
        <v>6.7423190932868332E-2</v>
      </c>
      <c r="GU19" s="25">
        <f>'Equation 4 Type II FTE'!GU19-'Equation 4 Type I FTE'!GU19</f>
        <v>7.3552571926765467E-2</v>
      </c>
      <c r="GV19" s="25">
        <f>'Equation 4 Type II FTE'!GV19-'Equation 4 Type I FTE'!GV19</f>
        <v>8.2228003487358342E-2</v>
      </c>
      <c r="GW19" s="25">
        <f>'Equation 4 Type II FTE'!GW19-'Equation 4 Type I FTE'!GW19</f>
        <v>7.8738971229293797E-2</v>
      </c>
      <c r="GX19" s="25">
        <f>'Equation 4 Type II FTE'!GX19-'Equation 4 Type I FTE'!GX19</f>
        <v>7.5155640802092416E-2</v>
      </c>
      <c r="GY19" s="25">
        <f>'Equation 4 Type II FTE'!GY19-'Equation 4 Type I FTE'!GY19</f>
        <v>6.4971438535309511E-2</v>
      </c>
      <c r="GZ19" s="25">
        <f>'Equation 4 Type II FTE'!GZ19-'Equation 4 Type I FTE'!GZ19</f>
        <v>8.420826503923276E-2</v>
      </c>
      <c r="HA19" s="25">
        <f>'Equation 4 Type II FTE'!HA19-'Equation 4 Type I FTE'!HA19</f>
        <v>6.2425387968613785E-2</v>
      </c>
      <c r="HB19" s="25">
        <f>'Equation 4 Type II FTE'!HB19-'Equation 4 Type I FTE'!HB19</f>
        <v>5.224118570183086E-2</v>
      </c>
      <c r="HC19" s="25">
        <f>'Equation 4 Type II FTE'!HC19-'Equation 4 Type I FTE'!HC19</f>
        <v>6.1482406277244994E-2</v>
      </c>
      <c r="HD19" s="25">
        <f>'Equation 4 Type II FTE'!HD19-'Equation 4 Type I FTE'!HD19</f>
        <v>6.9214856146469064E-2</v>
      </c>
      <c r="HE19" s="25">
        <f>'Equation 4 Type II FTE'!HE19-'Equation 4 Type I FTE'!HE19</f>
        <v>8.8923173496076674E-2</v>
      </c>
      <c r="HF19" s="25">
        <f>'Equation 4 Type II FTE'!HF19-'Equation 4 Type I FTE'!HF19</f>
        <v>6.2991176983435038E-2</v>
      </c>
      <c r="HG19" s="25">
        <f>'Equation 4 Type II FTE'!HG19-'Equation 4 Type I FTE'!HG19</f>
        <v>8.3265283347864011E-2</v>
      </c>
      <c r="HH19" s="25">
        <f>'Equation 4 Type II FTE'!HH19-'Equation 4 Type I FTE'!HH19</f>
        <v>0.10203061900610283</v>
      </c>
      <c r="HI19" s="25">
        <f>'Equation 4 Type II FTE'!HI19-'Equation 4 Type I FTE'!HI19</f>
        <v>0.14729374019180472</v>
      </c>
      <c r="HJ19" s="25">
        <f>'Equation 4 Type II FTE'!HJ19-'Equation 4 Type I FTE'!HJ19</f>
        <v>9.0149049694856126E-2</v>
      </c>
      <c r="HK19" s="25">
        <f>'Equation 4 Type II FTE'!HK19-'Equation 4 Type I FTE'!HK19</f>
        <v>0</v>
      </c>
      <c r="HL19" s="25">
        <f>'Equation 4 Type II FTE'!HL19-'Equation 4 Type I FTE'!HL19</f>
        <v>6.6951700087183957E-2</v>
      </c>
      <c r="HM19" s="25">
        <f>'Equation 4 Type II FTE'!HM19-'Equation 4 Type I FTE'!HM19</f>
        <v>7.2232397558849165E-2</v>
      </c>
      <c r="HN19" s="25">
        <f>'Equation 4 Type II FTE'!HN19-'Equation 4 Type I FTE'!HN19</f>
        <v>6.5631525719267669E-2</v>
      </c>
      <c r="HO19" s="25">
        <f>'Equation 4 Type II FTE'!HO19-'Equation 4 Type I FTE'!HO19</f>
        <v>6.7988979947689626E-2</v>
      </c>
      <c r="HP19" s="25">
        <f>'Equation 4 Type II FTE'!HP19-'Equation 4 Type I FTE'!HP19</f>
        <v>6.9874943330427181E-2</v>
      </c>
      <c r="HQ19" s="25">
        <f>'Equation 4 Type II FTE'!HQ19-'Equation 4 Type I FTE'!HQ19</f>
        <v>6.5631525719267655E-2</v>
      </c>
      <c r="HR19" s="25">
        <f>'Equation 4 Type II FTE'!HR19-'Equation 4 Type I FTE'!HR19</f>
        <v>7.336397558849167E-2</v>
      </c>
      <c r="HS19" s="25">
        <f>'Equation 4 Type II FTE'!HS19-'Equation 4 Type I FTE'!HS19</f>
        <v>9.8824481255449043E-2</v>
      </c>
      <c r="HT19" s="25">
        <f>'Equation 4 Type II FTE'!HT19-'Equation 4 Type I FTE'!HT19</f>
        <v>0.12202183086312118</v>
      </c>
      <c r="HU19" s="25">
        <f>'Equation 4 Type II FTE'!HU19-'Equation 4 Type I FTE'!HU19</f>
        <v>5.3561360069747155E-2</v>
      </c>
      <c r="HV19" s="25">
        <f>'Equation 4 Type II FTE'!HV19-'Equation 4 Type I FTE'!HV19</f>
        <v>7.826748038360945E-2</v>
      </c>
      <c r="HW19" s="25">
        <f>'Equation 4 Type II FTE'!HW19-'Equation 4 Type I FTE'!HW19</f>
        <v>7.8078884045335667E-2</v>
      </c>
      <c r="HX19" s="25">
        <f>'Equation 4 Type II FTE'!HX19-'Equation 4 Type I FTE'!HX19</f>
        <v>6.431135135135134E-2</v>
      </c>
      <c r="HY19" s="25">
        <f>'Equation 4 Type II FTE'!HY19-'Equation 4 Type I FTE'!HY19</f>
        <v>5.6201708805579786E-2</v>
      </c>
      <c r="HZ19" s="25">
        <f>'Equation 4 Type II FTE'!HZ19-'Equation 4 Type I FTE'!HZ19</f>
        <v>0.1028793025283348</v>
      </c>
      <c r="IA19" s="25">
        <f>'Equation 4 Type II FTE'!IA19-'Equation 4 Type I FTE'!IA19</f>
        <v>6.5820122057541397E-2</v>
      </c>
      <c r="IB19" s="25">
        <f>'Equation 4 Type II FTE'!IB19-'Equation 4 Type I FTE'!IB19</f>
        <v>6.6291612903225813E-2</v>
      </c>
      <c r="IC19" s="25">
        <f>'Equation 4 Type II FTE'!IC19-'Equation 4 Type I FTE'!IC19</f>
        <v>6.4311351351351354E-2</v>
      </c>
      <c r="ID19" s="25">
        <f>'Equation 4 Type II FTE'!ID19-'Equation 4 Type I FTE'!ID19</f>
        <v>6.2991176983435052E-2</v>
      </c>
      <c r="IE19" s="25">
        <f>'Equation 4 Type II FTE'!IE19-'Equation 4 Type I FTE'!IE19</f>
        <v>6.4782842197035742E-2</v>
      </c>
      <c r="IF19" s="25">
        <f>'Equation 4 Type II FTE'!IF19-'Equation 4 Type I FTE'!IF19</f>
        <v>7.7795989537925034E-2</v>
      </c>
      <c r="IG19" s="25">
        <f>'Equation 4 Type II FTE'!IG19-'Equation 4 Type I FTE'!IG19</f>
        <v>7.4684149956408014E-2</v>
      </c>
      <c r="IH19" s="25">
        <f>'Equation 4 Type II FTE'!IH19-'Equation 4 Type I FTE'!IH19</f>
        <v>7.4212659110723611E-2</v>
      </c>
      <c r="II19" s="25">
        <f>'Equation 4 Type II FTE'!II19-'Equation 4 Type I FTE'!II19</f>
        <v>5.4975832606800348E-2</v>
      </c>
      <c r="IJ19" s="25">
        <f>'Equation 4 Type II FTE'!IJ19-'Equation 4 Type I FTE'!IJ19</f>
        <v>6.8931961639058403E-2</v>
      </c>
      <c r="IK19" s="25">
        <f>'Equation 4 Type II FTE'!IK19-'Equation 4 Type I FTE'!IK19</f>
        <v>6.09166172624237E-2</v>
      </c>
      <c r="IL19" s="25">
        <f>'Equation 4 Type II FTE'!IL19-'Equation 4 Type I FTE'!IL19</f>
        <v>6.0350828247602448E-2</v>
      </c>
      <c r="IM19" s="25">
        <f>'Equation 4 Type II FTE'!IM19-'Equation 4 Type I FTE'!IM19</f>
        <v>6.5631525719267642E-2</v>
      </c>
      <c r="IN19" s="25">
        <f>'Equation 4 Type II FTE'!IN19-'Equation 4 Type I FTE'!IN19</f>
        <v>6.4122755013077584E-2</v>
      </c>
      <c r="IO19" s="25">
        <f>'Equation 4 Type II FTE'!IO19-'Equation 4 Type I FTE'!IO19</f>
        <v>6.6103016564952044E-2</v>
      </c>
      <c r="IP19" s="25">
        <f>'Equation 4 Type II FTE'!IP19-'Equation 4 Type I FTE'!IP19</f>
        <v>6.8177576285963382E-2</v>
      </c>
      <c r="IQ19" s="25">
        <f>'Equation 4 Type II FTE'!IQ19-'Equation 4 Type I FTE'!IQ19</f>
        <v>6.5631525719267655E-2</v>
      </c>
      <c r="IR19" s="25">
        <f>'Equation 4 Type II FTE'!IR19-'Equation 4 Type I FTE'!IR19</f>
        <v>6.3368369659982549E-2</v>
      </c>
      <c r="IS19" s="25">
        <f>'Equation 4 Type II FTE'!IS19-'Equation 4 Type I FTE'!IS19</f>
        <v>6.5160034873583267E-2</v>
      </c>
      <c r="IT19" s="25">
        <f>'Equation 4 Type II FTE'!IT19-'Equation 4 Type I FTE'!IT19</f>
        <v>7.6475815170008718E-2</v>
      </c>
      <c r="IU19" s="25">
        <f>'Equation 4 Type II FTE'!IU19-'Equation 4 Type I FTE'!IU19</f>
        <v>6.7045998256320821E-2</v>
      </c>
      <c r="IV19" s="25">
        <f>'Equation 4 Type II FTE'!IV19-'Equation 4 Type I FTE'!IV19</f>
        <v>6.7611787271142088E-2</v>
      </c>
      <c r="IW19" s="25">
        <f>'Equation 4 Type II FTE'!IW19-'Equation 4 Type I FTE'!IW19</f>
        <v>6.0916617262423728E-2</v>
      </c>
      <c r="IX19" s="25">
        <f>'Equation 4 Type II FTE'!IX19-'Equation 4 Type I FTE'!IX19</f>
        <v>6.8743365300784676E-2</v>
      </c>
      <c r="IY19" s="25">
        <f>'Equation 4 Type II FTE'!IY19-'Equation 4 Type I FTE'!IY19</f>
        <v>6.4499947689625109E-2</v>
      </c>
      <c r="IZ19" s="25">
        <f>'Equation 4 Type II FTE'!IZ19-'Equation 4 Type I FTE'!IZ19</f>
        <v>8.3831072362685263E-2</v>
      </c>
      <c r="JA19" s="25">
        <f>'Equation 4 Type II FTE'!JA19-'Equation 4 Type I FTE'!JA19</f>
        <v>6.742319093286836E-2</v>
      </c>
      <c r="JB19" s="25">
        <f>'Equation 4 Type II FTE'!JB19-'Equation 4 Type I FTE'!JB19</f>
        <v>0.10269070619006099</v>
      </c>
      <c r="JC19" s="25">
        <f>'Equation 4 Type II FTE'!JC19-'Equation 4 Type I FTE'!JC19</f>
        <v>0.1245678814298169</v>
      </c>
      <c r="JD19" s="25">
        <f>'Equation 4 Type II FTE'!JD19-'Equation 4 Type I FTE'!JD19</f>
        <v>0.12343630340017442</v>
      </c>
      <c r="JE19" s="25">
        <f>'Equation 4 Type II FTE'!JE19-'Equation 4 Type I FTE'!JE19</f>
        <v>0.1162696425457716</v>
      </c>
      <c r="JF19" s="25">
        <f>'Equation 4 Type II FTE'!JF19-'Equation 4 Type I FTE'!JF19</f>
        <v>0.11466657367044464</v>
      </c>
      <c r="JG19" s="25">
        <f>'Equation 4 Type II FTE'!JG19-'Equation 4 Type I FTE'!JG19</f>
        <v>0.14342751525719266</v>
      </c>
      <c r="JH19" s="25">
        <f>'Equation 4 Type II FTE'!JH19-'Equation 4 Type I FTE'!JH19</f>
        <v>0.12126744551002622</v>
      </c>
      <c r="JI19" s="25">
        <f>'Equation 4 Type II FTE'!JI19-'Equation 4 Type I FTE'!JI19</f>
        <v>0.10929157802964251</v>
      </c>
      <c r="JJ19" s="25">
        <f>'Equation 4 Type II FTE'!JJ19-'Equation 4 Type I FTE'!JJ19</f>
        <v>8.8263086312118544E-2</v>
      </c>
      <c r="JK19" s="25">
        <f>'Equation 4 Type II FTE'!JK19-'Equation 4 Type I FTE'!JK19</f>
        <v>0.13758102877070622</v>
      </c>
      <c r="JL19" s="25">
        <f>'Equation 4 Type II FTE'!JL19-'Equation 4 Type I FTE'!JL19</f>
        <v>8.4113966870095869E-2</v>
      </c>
      <c r="JM19" s="25">
        <f>'Equation 4 Type II FTE'!JM19-'Equation 4 Type I FTE'!JM19</f>
        <v>9.3072292938099377E-2</v>
      </c>
      <c r="JN19" s="25">
        <f>'Equation 4 Type II FTE'!JN19-'Equation 4 Type I FTE'!JN19</f>
        <v>9.5806939843068761E-2</v>
      </c>
      <c r="JO19" s="25">
        <f>'Equation 4 Type II FTE'!JO19-'Equation 4 Type I FTE'!JO19</f>
        <v>0.12890559721011297</v>
      </c>
      <c r="JP19" s="25">
        <f>'Equation 4 Type II FTE'!JP19-'Equation 4 Type I FTE'!JP19</f>
        <v>0.13116875326939947</v>
      </c>
      <c r="JQ19" s="25">
        <f>'Equation 4 Type II FTE'!JQ19-'Equation 4 Type I FTE'!JQ19</f>
        <v>0.16643626852659121</v>
      </c>
      <c r="JR19" s="25">
        <f>'Equation 4 Type II FTE'!JR19-'Equation 4 Type I FTE'!JR19</f>
        <v>0.14682224934611998</v>
      </c>
      <c r="JS19" s="25">
        <f>'Equation 4 Type II FTE'!JS19-'Equation 4 Type I FTE'!JS19</f>
        <v>0.11212052310374965</v>
      </c>
      <c r="JT19" s="25">
        <f>'Equation 4 Type II FTE'!JT19-'Equation 4 Type I FTE'!JT19</f>
        <v>0.11098894507410684</v>
      </c>
      <c r="JU19" s="25">
        <f>'Equation 4 Type II FTE'!JU19-'Equation 4 Type I FTE'!JU19</f>
        <v>0.10287930252833477</v>
      </c>
      <c r="JV19" s="25">
        <f>'Equation 4 Type II FTE'!JV19-'Equation 4 Type I FTE'!JV19</f>
        <v>8.9488962510897996E-2</v>
      </c>
      <c r="JW19" s="25">
        <f>'Equation 4 Type II FTE'!JW19-'Equation 4 Type I FTE'!JW19</f>
        <v>8.2888090671316472E-2</v>
      </c>
      <c r="JX19" s="25">
        <f>'Equation 4 Type II FTE'!JX19-'Equation 4 Type I FTE'!JX19</f>
        <v>7.4118360941586747E-2</v>
      </c>
      <c r="JY19" s="25">
        <f>'Equation 4 Type II FTE'!JY19-'Equation 4 Type I FTE'!JY19</f>
        <v>0.11098894507410635</v>
      </c>
      <c r="JZ19" s="25">
        <f>'Equation 4 Type II FTE'!JZ19-'Equation 4 Type I FTE'!JZ19</f>
        <v>9.7787201394943318E-2</v>
      </c>
      <c r="KA19" s="25">
        <f>'Equation 4 Type II FTE'!KA19-'Equation 4 Type I FTE'!KA19</f>
        <v>5.1769694856146471E-2</v>
      </c>
      <c r="KB19" s="25">
        <f>'Equation 4 Type II FTE'!KB19-'Equation 4 Type I FTE'!KB19</f>
        <v>0.17482880557977332</v>
      </c>
      <c r="KC19" s="25">
        <f>'Equation 4 Type II FTE'!KC19-'Equation 4 Type I FTE'!KC19</f>
        <v>0.12758542284219701</v>
      </c>
      <c r="KD19" s="25">
        <f>'Equation 4 Type II FTE'!KD19-'Equation 4 Type I FTE'!KD19</f>
        <v>8.0153443766346977E-2</v>
      </c>
      <c r="KE19" s="25">
        <f>'Equation 4 Type II FTE'!KE19-'Equation 4 Type I FTE'!KE19</f>
        <v>8.9394664341761104E-2</v>
      </c>
      <c r="KF19" s="25">
        <f>'Equation 4 Type II FTE'!KF19-'Equation 4 Type I FTE'!KF19</f>
        <v>9.4863958151700095E-2</v>
      </c>
      <c r="KG19" s="25">
        <f>'Equation 4 Type II FTE'!KG19-'Equation 4 Type I FTE'!KG19</f>
        <v>9.8541586748038312E-2</v>
      </c>
      <c r="KH19" s="25">
        <f>'Equation 4 Type II FTE'!KH19-'Equation 4 Type I FTE'!KH19</f>
        <v>8.9960453356582371E-2</v>
      </c>
      <c r="KI19" s="25">
        <f>'Equation 4 Type II FTE'!KI19-'Equation 4 Type I FTE'!KI19</f>
        <v>0.10834859633827375</v>
      </c>
      <c r="KJ19" s="25">
        <f>'Equation 4 Type II FTE'!KJ19-'Equation 4 Type I FTE'!KJ19</f>
        <v>0.12136174367916303</v>
      </c>
      <c r="KK19" s="25">
        <f>'Equation 4 Type II FTE'!KK19-'Equation 4 Type I FTE'!KK19</f>
        <v>8.5434141238012212E-2</v>
      </c>
      <c r="KL19" s="25">
        <f>'Equation 4 Type II FTE'!KL19-'Equation 4 Type I FTE'!KL19</f>
        <v>0.1528573321708806</v>
      </c>
      <c r="KM19" s="25">
        <f>'Equation 4 Type II FTE'!KM19-'Equation 4 Type I FTE'!KM19</f>
        <v>0.15078277244986921</v>
      </c>
      <c r="KN19" s="25">
        <f>'Equation 4 Type II FTE'!KN19-'Equation 4 Type I FTE'!KN19</f>
        <v>9.9673164777680928E-2</v>
      </c>
      <c r="KO19" s="25">
        <f>'Equation 4 Type II FTE'!KO19-'Equation 4 Type I FTE'!KO19</f>
        <v>9.1469224062772442E-2</v>
      </c>
      <c r="KP19" s="25">
        <f>'Equation 4 Type II FTE'!KP19-'Equation 4 Type I FTE'!KP19</f>
        <v>0.10702842197035746</v>
      </c>
      <c r="KQ19" s="25">
        <f>'Equation 4 Type II FTE'!KQ19-'Equation 4 Type I FTE'!KQ19</f>
        <v>0.13965558849171752</v>
      </c>
      <c r="KR19" s="25">
        <f>'Equation 4 Type II FTE'!KR19-'Equation 4 Type I FTE'!KR19</f>
        <v>6.1199511769834354E-2</v>
      </c>
      <c r="KS19" s="25">
        <f>'Equation 4 Type II FTE'!KS19-'Equation 4 Type I FTE'!KS19</f>
        <v>9.8541586748038368E-2</v>
      </c>
      <c r="KT19" s="25">
        <f>'Equation 4 Type II FTE'!KT19-'Equation 4 Type I FTE'!KT19</f>
        <v>0.10269070619006107</v>
      </c>
      <c r="KU19" s="25">
        <f>'Equation 4 Type II FTE'!KU19-'Equation 4 Type I FTE'!KU19</f>
        <v>0.13050866608544032</v>
      </c>
      <c r="KV19" s="25">
        <f>'Equation 4 Type II FTE'!KV19-'Equation 4 Type I FTE'!KV19</f>
        <v>7.1855204882301627E-2</v>
      </c>
      <c r="KW19" s="25">
        <f>'Equation 4 Type II FTE'!KW19-'Equation 4 Type I FTE'!KW19</f>
        <v>0.1674735483870968</v>
      </c>
      <c r="KX19" s="25">
        <f>'Equation 4 Type II FTE'!KX19-'Equation 4 Type I FTE'!KX19</f>
        <v>0.16681346120313861</v>
      </c>
      <c r="KY19" s="25">
        <f>'Equation 4 Type II FTE'!KY19-'Equation 4 Type I FTE'!KY19</f>
        <v>0.15540338273757631</v>
      </c>
      <c r="KZ19" s="25">
        <f>'Equation 4 Type II FTE'!KZ19-'Equation 4 Type I FTE'!KZ19</f>
        <v>0.14474768962510895</v>
      </c>
      <c r="LA19" s="25">
        <f>'Equation 4 Type II FTE'!LA19-'Equation 4 Type I FTE'!LA19</f>
        <v>0.161815658238884</v>
      </c>
      <c r="LB19" s="25">
        <f>'Equation 4 Type II FTE'!LB19-'Equation 4 Type I FTE'!LB19</f>
        <v>0.15078277244986926</v>
      </c>
      <c r="LC19" s="25">
        <f>'Equation 4 Type II FTE'!LC19-'Equation 4 Type I FTE'!LC19</f>
        <v>0.16011829119442023</v>
      </c>
      <c r="LD19" s="25">
        <f>'Equation 4 Type II FTE'!LD19-'Equation 4 Type I FTE'!LD19</f>
        <v>0.18246695727986051</v>
      </c>
      <c r="LE19" s="25">
        <f>'Equation 4 Type II FTE'!LE19-'Equation 4 Type I FTE'!LE19</f>
        <v>0.13597795989537922</v>
      </c>
      <c r="LF19" s="25">
        <f>'Equation 4 Type II FTE'!LF19-'Equation 4 Type I FTE'!LF19</f>
        <v>0.10372798605056671</v>
      </c>
      <c r="LG19" s="25">
        <f>'Equation 4 Type II FTE'!LG19-'Equation 4 Type I FTE'!LG19</f>
        <v>0.16351302528334788</v>
      </c>
      <c r="LH19" s="25">
        <f>'Equation 4 Type II FTE'!LH19-'Equation 4 Type I FTE'!LH19</f>
        <v>0.16190995640802094</v>
      </c>
      <c r="LI19" s="25">
        <f>'Equation 4 Type II FTE'!LI19-'Equation 4 Type I FTE'!LI19</f>
        <v>0.1728485440278989</v>
      </c>
      <c r="LJ19" s="25">
        <f>'Equation 4 Type II FTE'!LJ19-'Equation 4 Type I FTE'!LJ19</f>
        <v>0.11824990409764603</v>
      </c>
      <c r="LK19" s="25">
        <f>'Equation 4 Type II FTE'!LK19-'Equation 4 Type I FTE'!LK19</f>
        <v>0.14823672188317349</v>
      </c>
      <c r="LL19" s="25">
        <f>'Equation 4 Type II FTE'!LL19-'Equation 4 Type I FTE'!LL19</f>
        <v>0.1879362510897995</v>
      </c>
      <c r="LM19" s="25">
        <f>'Equation 4 Type II FTE'!LM19-'Equation 4 Type I FTE'!LM19</f>
        <v>0.1246621795989538</v>
      </c>
      <c r="LN19" s="25">
        <f>'Equation 4 Type II FTE'!LN19-'Equation 4 Type I FTE'!LN19</f>
        <v>0.16869942458587625</v>
      </c>
      <c r="LO19" s="25">
        <f>'Equation 4 Type II FTE'!LO19-'Equation 4 Type I FTE'!LO19</f>
        <v>0.1055196512641674</v>
      </c>
      <c r="LP19" s="25">
        <f>'Equation 4 Type II FTE'!LP19-'Equation 4 Type I FTE'!LP19</f>
        <v>0.15992969485614644</v>
      </c>
      <c r="LQ19" s="25">
        <f>'Equation 4 Type II FTE'!LQ19-'Equation 4 Type I FTE'!LQ19</f>
        <v>0.11457227550130775</v>
      </c>
      <c r="LR19" s="25">
        <f>'Equation 4 Type II FTE'!LR19-'Equation 4 Type I FTE'!LR19</f>
        <v>0.16577618134263294</v>
      </c>
      <c r="LS19" s="25">
        <f>'Equation 4 Type II FTE'!LS19-'Equation 4 Type I FTE'!LS19</f>
        <v>0.12786831734960769</v>
      </c>
      <c r="LT19" s="25">
        <f>'Equation 4 Type II FTE'!LT19-'Equation 4 Type I FTE'!LT19</f>
        <v>9.920167393199647E-2</v>
      </c>
      <c r="LU19" s="25">
        <f>'Equation 4 Type II FTE'!LU19-'Equation 4 Type I FTE'!LU19</f>
        <v>0.15832662598081954</v>
      </c>
      <c r="LV19" s="25">
        <f>'Equation 4 Type II FTE'!LV19-'Equation 4 Type I FTE'!LV19</f>
        <v>0.13512927637314737</v>
      </c>
      <c r="LW19" s="25">
        <f>'Equation 4 Type II FTE'!LW19-'Equation 4 Type I FTE'!LW19</f>
        <v>0.14437049694856144</v>
      </c>
      <c r="LX19" s="25">
        <f>'Equation 4 Type II FTE'!LX19-'Equation 4 Type I FTE'!LX19</f>
        <v>0.17350863121185703</v>
      </c>
      <c r="LY19" s="25">
        <f>'Equation 4 Type II FTE'!LY19-'Equation 4 Type I FTE'!LY19</f>
        <v>0.15530908456843939</v>
      </c>
      <c r="LZ19" s="25">
        <f>'Equation 4 Type II FTE'!LZ19-'Equation 4 Type I FTE'!LZ19</f>
        <v>0.13239462946817787</v>
      </c>
      <c r="MA19" s="25">
        <f>'Equation 4 Type II FTE'!MA19-'Equation 4 Type I FTE'!MA19</f>
        <v>9.3543783783783779E-2</v>
      </c>
      <c r="MB19" s="25">
        <f>'Equation 4 Type II FTE'!MB19-'Equation 4 Type I FTE'!MB19</f>
        <v>0.13805251961639056</v>
      </c>
      <c r="MC19" s="25">
        <f>'Equation 4 Type II FTE'!MC19-'Equation 4 Type I FTE'!MC19</f>
        <v>0.18001520488230166</v>
      </c>
      <c r="MD19" s="25">
        <f>'Equation 4 Type II FTE'!MD19-'Equation 4 Type I FTE'!MD19</f>
        <v>0.14719944202266783</v>
      </c>
      <c r="ME19" s="25">
        <f>'Equation 4 Type II FTE'!ME19-'Equation 4 Type I FTE'!ME19</f>
        <v>0.14210734088927637</v>
      </c>
      <c r="MF19" s="25">
        <f>'Equation 4 Type II FTE'!MF19-'Equation 4 Type I FTE'!MF19</f>
        <v>0.1504055797733217</v>
      </c>
      <c r="MG19" s="25">
        <f>'Equation 4 Type II FTE'!MG19-'Equation 4 Type I FTE'!MG19</f>
        <v>0.14880251089799482</v>
      </c>
      <c r="MH19" s="25">
        <f>'Equation 4 Type II FTE'!MH19-'Equation 4 Type I FTE'!MH19</f>
        <v>0.15446040104620751</v>
      </c>
      <c r="MI19" s="25">
        <f>'Equation 4 Type II FTE'!MI19-'Equation 4 Type I FTE'!MI19</f>
        <v>0.14125865736704449</v>
      </c>
      <c r="MJ19" s="25">
        <f>'Equation 4 Type II FTE'!MJ19-'Equation 4 Type I FTE'!MJ19</f>
        <v>0.12437928509154317</v>
      </c>
      <c r="MK19" s="25">
        <f>'Equation 4 Type II FTE'!MK19-'Equation 4 Type I FTE'!MK19</f>
        <v>0.1374867306015693</v>
      </c>
      <c r="ML19" s="25">
        <f>'Equation 4 Type II FTE'!ML19-'Equation 4 Type I FTE'!ML19</f>
        <v>0.18190116826503924</v>
      </c>
      <c r="MM19" s="25">
        <f>'Equation 4 Type II FTE'!MM19-'Equation 4 Type I FTE'!MM19</f>
        <v>0.12720823016564953</v>
      </c>
      <c r="MN19" s="25">
        <f>'Equation 4 Type II FTE'!MN19-'Equation 4 Type I FTE'!MN19</f>
        <v>0.1226819180470794</v>
      </c>
      <c r="MO19" s="25">
        <f>'Equation 4 Type II FTE'!MO19-'Equation 4 Type I FTE'!MO19</f>
        <v>0.10278500435919785</v>
      </c>
      <c r="MP19" s="25">
        <f>'Equation 4 Type II FTE'!MP19-'Equation 4 Type I FTE'!MP19</f>
        <v>0.1038222842197036</v>
      </c>
      <c r="MQ19" s="25">
        <f>'Equation 4 Type II FTE'!MQ19-'Equation 4 Type I FTE'!MQ19</f>
        <v>9.6278430688753247E-2</v>
      </c>
      <c r="MR19" s="25">
        <f>'Equation 4 Type II FTE'!MR19-'Equation 4 Type I FTE'!MR19</f>
        <v>0.12277621621621621</v>
      </c>
      <c r="MS19" s="25">
        <f>'Equation 4 Type II FTE'!MS19-'Equation 4 Type I FTE'!MS19</f>
        <v>0.10778280732345251</v>
      </c>
      <c r="MT19" s="25">
        <f>'Equation 4 Type II FTE'!MT19-'Equation 4 Type I FTE'!MT19</f>
        <v>0.12711393199651266</v>
      </c>
      <c r="MU19" s="25">
        <f>'Equation 4 Type II FTE'!MU19-'Equation 4 Type I FTE'!MU19</f>
        <v>0.10118193548387097</v>
      </c>
      <c r="MV19" s="25">
        <f>'Equation 4 Type II FTE'!MV19-'Equation 4 Type I FTE'!MV19</f>
        <v>0.15002838709677424</v>
      </c>
      <c r="MW19" s="25">
        <f>'Equation 4 Type II FTE'!MW19-'Equation 4 Type I FTE'!MW19</f>
        <v>0.14173014821272883</v>
      </c>
      <c r="MX19" s="25">
        <f>'Equation 4 Type II FTE'!MX19-'Equation 4 Type I FTE'!MX19</f>
        <v>0.15662925893635571</v>
      </c>
      <c r="MY19" s="25">
        <f>'Equation 4 Type II FTE'!MY19-'Equation 4 Type I FTE'!MY19</f>
        <v>0.14512488230165649</v>
      </c>
      <c r="MZ19" s="25">
        <f>'Equation 4 Type II FTE'!MZ19-'Equation 4 Type I FTE'!MZ19</f>
        <v>0.1077828073234525</v>
      </c>
      <c r="NA19" s="25">
        <f>'Equation 4 Type II FTE'!NA19-'Equation 4 Type I FTE'!NA19</f>
        <v>0.17897792502179599</v>
      </c>
      <c r="NB19" s="25">
        <f>'Equation 4 Type II FTE'!NB19-'Equation 4 Type I FTE'!NB19</f>
        <v>0.13060296425457715</v>
      </c>
      <c r="NC19" s="25">
        <f>'Equation 4 Type II FTE'!NC19-'Equation 4 Type I FTE'!NC19</f>
        <v>0.14540777680906714</v>
      </c>
      <c r="ND19" s="25">
        <f>'Equation 4 Type II FTE'!ND19-'Equation 4 Type I FTE'!ND19</f>
        <v>0.16294723626852659</v>
      </c>
      <c r="NE19" s="25">
        <f>'Equation 4 Type II FTE'!NE19-'Equation 4 Type I FTE'!NE19</f>
        <v>0.10448237140366173</v>
      </c>
      <c r="NF19" s="25">
        <f>'Equation 4 Type II FTE'!NF19-'Equation 4 Type I FTE'!NF19</f>
        <v>0.14531347863993027</v>
      </c>
      <c r="NG19" s="59">
        <f>'Equation 4 Type II FTE'!NG19-'Equation 4 Type I FTE'!NG19</f>
        <v>0.15672355710549257</v>
      </c>
      <c r="NH19" s="25">
        <f>'Equation 4 Type II FTE'!NH19-'Equation 4 Type I FTE'!NH19</f>
        <v>0.16596477768090701</v>
      </c>
      <c r="NI19" s="25">
        <f>'Equation 4 Type II FTE'!NI19-'Equation 4 Type I FTE'!NI19</f>
        <v>0.10401088055797736</v>
      </c>
      <c r="NJ19" s="59">
        <f>'Equation 4 Type II FTE'!NJ19-'Equation 4 Type I FTE'!NJ19</f>
        <v>0.24800418482999131</v>
      </c>
    </row>
    <row r="20" spans="2:374" x14ac:dyDescent="0.3">
      <c r="B20" s="23" t="s">
        <v>565</v>
      </c>
      <c r="C20" s="25">
        <f>'Equation 4 Type II FTE'!C20-'Equation 4 Type I FTE'!C20</f>
        <v>4.6981118881118888E-2</v>
      </c>
      <c r="D20" s="25">
        <f>'Equation 4 Type II FTE'!D20-'Equation 4 Type I FTE'!D20</f>
        <v>5.5489510489510487E-2</v>
      </c>
      <c r="E20" s="25">
        <f>'Equation 4 Type II FTE'!E20-'Equation 4 Type I FTE'!E20</f>
        <v>5.6691783216783226E-2</v>
      </c>
      <c r="F20" s="25">
        <f>'Equation 4 Type II FTE'!F20-'Equation 4 Type I FTE'!F20</f>
        <v>7.6852972027972033E-2</v>
      </c>
      <c r="G20" s="25">
        <f>'Equation 4 Type II FTE'!G20-'Equation 4 Type I FTE'!G20</f>
        <v>5.474965034965034E-2</v>
      </c>
      <c r="H20" s="25">
        <f>'Equation 4 Type II FTE'!H20-'Equation 4 Type I FTE'!H20</f>
        <v>4.5223951048951043E-2</v>
      </c>
      <c r="I20" s="25">
        <f>'Equation 4 Type II FTE'!I20-'Equation 4 Type I FTE'!I20</f>
        <v>3.7547902097902097E-2</v>
      </c>
      <c r="J20" s="25">
        <f>'Equation 4 Type II FTE'!J20-'Equation 4 Type I FTE'!J20</f>
        <v>4.4576573426573424E-2</v>
      </c>
      <c r="K20" s="25">
        <f>'Equation 4 Type II FTE'!K20-'Equation 4 Type I FTE'!K20</f>
        <v>3.8287762237762236E-2</v>
      </c>
      <c r="L20" s="25">
        <f>'Equation 4 Type II FTE'!L20-'Equation 4 Type I FTE'!L20</f>
        <v>7.8425174825174832E-2</v>
      </c>
      <c r="M20" s="25">
        <f>'Equation 4 Type II FTE'!M20-'Equation 4 Type I FTE'!M20</f>
        <v>4.5963811188811182E-2</v>
      </c>
      <c r="N20" s="25">
        <f>'Equation 4 Type II FTE'!N20-'Equation 4 Type I FTE'!N20</f>
        <v>9.1002797202797206E-2</v>
      </c>
      <c r="O20" s="25">
        <f>'Equation 4 Type II FTE'!O20-'Equation 4 Type I FTE'!O20</f>
        <v>4.6518706293706302E-2</v>
      </c>
      <c r="P20" s="25">
        <f>'Equation 4 Type II FTE'!P20-'Equation 4 Type I FTE'!P20</f>
        <v>3.4218531468531467E-2</v>
      </c>
      <c r="Q20" s="25">
        <f>'Equation 4 Type II FTE'!Q20-'Equation 4 Type I FTE'!Q20</f>
        <v>0</v>
      </c>
      <c r="R20" s="25">
        <f>'Equation 4 Type II FTE'!R20-'Equation 4 Type I FTE'!R20</f>
        <v>3.4033566433566434E-2</v>
      </c>
      <c r="S20" s="25">
        <f>'Equation 4 Type II FTE'!S20-'Equation 4 Type I FTE'!S20</f>
        <v>3.9952447552447555E-2</v>
      </c>
      <c r="T20" s="25">
        <f>'Equation 4 Type II FTE'!T20-'Equation 4 Type I FTE'!T20</f>
        <v>4.12472027972028E-2</v>
      </c>
      <c r="U20" s="25">
        <f>'Equation 4 Type II FTE'!U20-'Equation 4 Type I FTE'!U20</f>
        <v>5.0865384615384618E-2</v>
      </c>
      <c r="V20" s="25">
        <f>'Equation 4 Type II FTE'!V20-'Equation 4 Type I FTE'!V20</f>
        <v>5.7616608391608391E-2</v>
      </c>
      <c r="W20" s="25">
        <f>'Equation 4 Type II FTE'!W20-'Equation 4 Type I FTE'!W20</f>
        <v>3.3848601398601401E-2</v>
      </c>
      <c r="X20" s="25">
        <f>'Equation 4 Type II FTE'!X20-'Equation 4 Type I FTE'!X20</f>
        <v>3.3293706293706288E-2</v>
      </c>
      <c r="Y20" s="25">
        <f>'Equation 4 Type II FTE'!Y20-'Equation 4 Type I FTE'!Y20</f>
        <v>3.5883216783216779E-2</v>
      </c>
      <c r="Z20" s="25">
        <f>'Equation 4 Type II FTE'!Z20-'Equation 4 Type I FTE'!Z20</f>
        <v>8.5268881118881132E-2</v>
      </c>
      <c r="AA20" s="25">
        <f>'Equation 4 Type II FTE'!AA20-'Equation 4 Type I FTE'!AA20</f>
        <v>5.7246678321678311E-2</v>
      </c>
      <c r="AB20" s="25">
        <f>'Equation 4 Type II FTE'!AB20-'Equation 4 Type I FTE'!AB20</f>
        <v>8.0459790209790202E-2</v>
      </c>
      <c r="AC20" s="25">
        <f>'Equation 4 Type II FTE'!AC20-'Equation 4 Type I FTE'!AC20</f>
        <v>5.5766958041958047E-2</v>
      </c>
      <c r="AD20" s="25">
        <f>'Equation 4 Type II FTE'!AD20-'Equation 4 Type I FTE'!AD20</f>
        <v>4.1339685314685314E-2</v>
      </c>
      <c r="AE20" s="25">
        <f>'Equation 4 Type II FTE'!AE20-'Equation 4 Type I FTE'!AE20</f>
        <v>4.0784790209790207E-2</v>
      </c>
      <c r="AF20" s="25">
        <f>'Equation 4 Type II FTE'!AF20-'Equation 4 Type I FTE'!AF20</f>
        <v>4.5593881118881123E-2</v>
      </c>
      <c r="AG20" s="25">
        <f>'Equation 4 Type II FTE'!AG20-'Equation 4 Type I FTE'!AG20</f>
        <v>4.4206643356643364E-2</v>
      </c>
      <c r="AH20" s="25">
        <f>'Equation 4 Type II FTE'!AH20-'Equation 4 Type I FTE'!AH20</f>
        <v>5.0957867132867124E-2</v>
      </c>
      <c r="AI20" s="25">
        <f>'Equation 4 Type II FTE'!AI20-'Equation 4 Type I FTE'!AI20</f>
        <v>4.4669055944055937E-2</v>
      </c>
      <c r="AJ20" s="25">
        <f>'Equation 4 Type II FTE'!AJ20-'Equation 4 Type I FTE'!AJ20</f>
        <v>3.847272727272727E-2</v>
      </c>
      <c r="AK20" s="25">
        <f>'Equation 4 Type II FTE'!AK20-'Equation 4 Type I FTE'!AK20</f>
        <v>4.8460839160839153E-2</v>
      </c>
      <c r="AL20" s="25">
        <f>'Equation 4 Type II FTE'!AL20-'Equation 4 Type I FTE'!AL20</f>
        <v>4.8090909090909094E-2</v>
      </c>
      <c r="AM20" s="25">
        <f>'Equation 4 Type II FTE'!AM20-'Equation 4 Type I FTE'!AM20</f>
        <v>5.3084965034965022E-2</v>
      </c>
      <c r="AN20" s="25">
        <f>'Equation 4 Type II FTE'!AN20-'Equation 4 Type I FTE'!AN20</f>
        <v>3.4126048951048947E-2</v>
      </c>
      <c r="AO20" s="25">
        <f>'Equation 4 Type II FTE'!AO20-'Equation 4 Type I FTE'!AO20</f>
        <v>2.9964335664335661E-2</v>
      </c>
      <c r="AP20" s="25">
        <f>'Equation 4 Type II FTE'!AP20-'Equation 4 Type I FTE'!AP20</f>
        <v>5.2437587412587409E-2</v>
      </c>
      <c r="AQ20" s="25">
        <f>'Equation 4 Type II FTE'!AQ20-'Equation 4 Type I FTE'!AQ20</f>
        <v>3.7085489510489511E-2</v>
      </c>
      <c r="AR20" s="25">
        <f>'Equation 4 Type II FTE'!AR20-'Equation 4 Type I FTE'!AR20</f>
        <v>4.1432167832167827E-2</v>
      </c>
      <c r="AS20" s="25">
        <f>'Equation 4 Type II FTE'!AS20-'Equation 4 Type I FTE'!AS20</f>
        <v>3.8935139860139863E-2</v>
      </c>
      <c r="AT20" s="25">
        <f>'Equation 4 Type II FTE'!AT20-'Equation 4 Type I FTE'!AT20</f>
        <v>3.6530594405594405E-2</v>
      </c>
      <c r="AU20" s="25">
        <f>'Equation 4 Type II FTE'!AU20-'Equation 4 Type I FTE'!AU20</f>
        <v>3.3478671328671328E-2</v>
      </c>
      <c r="AV20" s="25">
        <f>'Equation 4 Type II FTE'!AV20-'Equation 4 Type I FTE'!AV20</f>
        <v>4.0877272727272727E-2</v>
      </c>
      <c r="AW20" s="25">
        <f>'Equation 4 Type II FTE'!AW20-'Equation 4 Type I FTE'!AW20</f>
        <v>3.5975699300699299E-2</v>
      </c>
      <c r="AX20" s="25">
        <f>'Equation 4 Type II FTE'!AX20-'Equation 4 Type I FTE'!AX20</f>
        <v>3.6253146853146845E-2</v>
      </c>
      <c r="AY20" s="25">
        <f>'Equation 4 Type II FTE'!AY20-'Equation 4 Type I FTE'!AY20</f>
        <v>2.9501923076923071E-2</v>
      </c>
      <c r="AZ20" s="25">
        <f>'Equation 4 Type II FTE'!AZ20-'Equation 4 Type I FTE'!AZ20</f>
        <v>3.1998951048951049E-2</v>
      </c>
      <c r="BA20" s="25">
        <f>'Equation 4 Type II FTE'!BA20-'Equation 4 Type I FTE'!BA20</f>
        <v>3.3571153846153848E-2</v>
      </c>
      <c r="BB20" s="25">
        <f>'Equation 4 Type II FTE'!BB20-'Equation 4 Type I FTE'!BB20</f>
        <v>4.3929195804195804E-2</v>
      </c>
      <c r="BC20" s="25">
        <f>'Equation 4 Type II FTE'!BC20-'Equation 4 Type I FTE'!BC20</f>
        <v>4.7258566433566428E-2</v>
      </c>
      <c r="BD20" s="25">
        <f>'Equation 4 Type II FTE'!BD20-'Equation 4 Type I FTE'!BD20</f>
        <v>3.3756118881118874E-2</v>
      </c>
      <c r="BE20" s="25">
        <f>'Equation 4 Type II FTE'!BE20-'Equation 4 Type I FTE'!BE20</f>
        <v>4.3096853146853152E-2</v>
      </c>
      <c r="BF20" s="25">
        <f>'Equation 4 Type II FTE'!BF20-'Equation 4 Type I FTE'!BF20</f>
        <v>4.2356993006993006E-2</v>
      </c>
      <c r="BG20" s="25">
        <f>'Equation 4 Type II FTE'!BG20-'Equation 4 Type I FTE'!BG20</f>
        <v>5.2530069930069936E-2</v>
      </c>
      <c r="BH20" s="25">
        <f>'Equation 4 Type II FTE'!BH20-'Equation 4 Type I FTE'!BH20</f>
        <v>4.6056293706293716E-2</v>
      </c>
      <c r="BI20" s="25">
        <f>'Equation 4 Type II FTE'!BI20-'Equation 4 Type I FTE'!BI20</f>
        <v>5.2622552447552443E-2</v>
      </c>
      <c r="BJ20" s="25">
        <f>'Equation 4 Type II FTE'!BJ20-'Equation 4 Type I FTE'!BJ20</f>
        <v>4.6241258741258742E-2</v>
      </c>
      <c r="BK20" s="25">
        <f>'Equation 4 Type II FTE'!BK20-'Equation 4 Type I FTE'!BK20</f>
        <v>4.1247202797202794E-2</v>
      </c>
      <c r="BL20" s="25">
        <f>'Equation 4 Type II FTE'!BL20-'Equation 4 Type I FTE'!BL20</f>
        <v>3.4958391608391606E-2</v>
      </c>
      <c r="BM20" s="25">
        <f>'Equation 4 Type II FTE'!BM20-'Equation 4 Type I FTE'!BM20</f>
        <v>4.1802097902097893E-2</v>
      </c>
      <c r="BN20" s="25">
        <f>'Equation 4 Type II FTE'!BN20-'Equation 4 Type I FTE'!BN20</f>
        <v>4.6888636363636368E-2</v>
      </c>
      <c r="BO20" s="25">
        <f>'Equation 4 Type II FTE'!BO20-'Equation 4 Type I FTE'!BO20</f>
        <v>6.7049825174825162E-2</v>
      </c>
      <c r="BP20" s="25">
        <f>'Equation 4 Type II FTE'!BP20-'Equation 4 Type I FTE'!BP20</f>
        <v>3.7085489510489497E-2</v>
      </c>
      <c r="BQ20" s="25">
        <f>'Equation 4 Type II FTE'!BQ20-'Equation 4 Type I FTE'!BQ20</f>
        <v>4.5593881118881116E-2</v>
      </c>
      <c r="BR20" s="25">
        <f>'Equation 4 Type II FTE'!BR20-'Equation 4 Type I FTE'!BR20</f>
        <v>3.6530594405594398E-2</v>
      </c>
      <c r="BS20" s="25">
        <f>'Equation 4 Type II FTE'!BS20-'Equation 4 Type I FTE'!BS20</f>
        <v>4.3004370629370625E-2</v>
      </c>
      <c r="BT20" s="25">
        <f>'Equation 4 Type II FTE'!BT20-'Equation 4 Type I FTE'!BT20</f>
        <v>4.7720979020979021E-2</v>
      </c>
      <c r="BU20" s="25">
        <f>'Equation 4 Type II FTE'!BU20-'Equation 4 Type I FTE'!BU20</f>
        <v>4.2449475524475533E-2</v>
      </c>
      <c r="BV20" s="25">
        <f>'Equation 4 Type II FTE'!BV20-'Equation 4 Type I FTE'!BV20</f>
        <v>4.3096853146853152E-2</v>
      </c>
      <c r="BW20" s="25">
        <f>'Equation 4 Type II FTE'!BW20-'Equation 4 Type I FTE'!BW20</f>
        <v>4.7998426573426574E-2</v>
      </c>
      <c r="BX20" s="25">
        <f>'Equation 4 Type II FTE'!BX20-'Equation 4 Type I FTE'!BX20</f>
        <v>3.5605769230769233E-2</v>
      </c>
      <c r="BY20" s="25">
        <f>'Equation 4 Type II FTE'!BY20-'Equation 4 Type I FTE'!BY20</f>
        <v>3.449597902097902E-2</v>
      </c>
      <c r="BZ20" s="25">
        <f>'Equation 4 Type II FTE'!BZ20-'Equation 4 Type I FTE'!BZ20</f>
        <v>3.3941083916083921E-2</v>
      </c>
      <c r="CA20" s="25">
        <f>'Equation 4 Type II FTE'!CA20-'Equation 4 Type I FTE'!CA20</f>
        <v>4.9478146853146845E-2</v>
      </c>
      <c r="CB20" s="25">
        <f>'Equation 4 Type II FTE'!CB20-'Equation 4 Type I FTE'!CB20</f>
        <v>4.7166083916083915E-2</v>
      </c>
      <c r="CC20" s="25">
        <f>'Equation 4 Type II FTE'!CC20-'Equation 4 Type I FTE'!CC20</f>
        <v>4.4576573426573424E-2</v>
      </c>
      <c r="CD20" s="25">
        <f>'Equation 4 Type II FTE'!CD20-'Equation 4 Type I FTE'!CD20</f>
        <v>7.3431118881118862E-2</v>
      </c>
      <c r="CE20" s="25">
        <f>'Equation 4 Type II FTE'!CE20-'Equation 4 Type I FTE'!CE20</f>
        <v>5.4287237762237754E-2</v>
      </c>
      <c r="CF20" s="25">
        <f>'Equation 4 Type II FTE'!CF20-'Equation 4 Type I FTE'!CF20</f>
        <v>4.476153846153845E-2</v>
      </c>
      <c r="CG20" s="25">
        <f>'Equation 4 Type II FTE'!CG20-'Equation 4 Type I FTE'!CG20</f>
        <v>4.18020979020979E-2</v>
      </c>
      <c r="CH20" s="25">
        <f>'Equation 4 Type II FTE'!CH20-'Equation 4 Type I FTE'!CH20</f>
        <v>3.477342657342658E-2</v>
      </c>
      <c r="CI20" s="25">
        <f>'Equation 4 Type II FTE'!CI20-'Equation 4 Type I FTE'!CI20</f>
        <v>4.3466783216783211E-2</v>
      </c>
      <c r="CJ20" s="25">
        <f>'Equation 4 Type II FTE'!CJ20-'Equation 4 Type I FTE'!CJ20</f>
        <v>6.3350524475524486E-2</v>
      </c>
      <c r="CK20" s="25">
        <f>'Equation 4 Type II FTE'!CK20-'Equation 4 Type I FTE'!CK20</f>
        <v>7.5188286713286701E-2</v>
      </c>
      <c r="CL20" s="25">
        <f>'Equation 4 Type II FTE'!CL20-'Equation 4 Type I FTE'!CL20</f>
        <v>5.0218006993006992E-2</v>
      </c>
      <c r="CM20" s="25">
        <f>'Equation 4 Type II FTE'!CM20-'Equation 4 Type I FTE'!CM20</f>
        <v>5.2622552447552443E-2</v>
      </c>
      <c r="CN20" s="25">
        <f>'Equation 4 Type II FTE'!CN20-'Equation 4 Type I FTE'!CN20</f>
        <v>3.791783216783217E-2</v>
      </c>
      <c r="CO20" s="25">
        <f>'Equation 4 Type II FTE'!CO20-'Equation 4 Type I FTE'!CO20</f>
        <v>4.1432167832167827E-2</v>
      </c>
      <c r="CP20" s="25">
        <f>'Equation 4 Type II FTE'!CP20-'Equation 4 Type I FTE'!CP20</f>
        <v>4.1154720279720267E-2</v>
      </c>
      <c r="CQ20" s="25">
        <f>'Equation 4 Type II FTE'!CQ20-'Equation 4 Type I FTE'!CQ20</f>
        <v>3.6900524475524471E-2</v>
      </c>
      <c r="CR20" s="25">
        <f>'Equation 4 Type II FTE'!CR20-'Equation 4 Type I FTE'!CR20</f>
        <v>3.6253146853146859E-2</v>
      </c>
      <c r="CS20" s="25">
        <f>'Equation 4 Type II FTE'!CS20-'Equation 4 Type I FTE'!CS20</f>
        <v>3.6530594405594412E-2</v>
      </c>
      <c r="CT20" s="25">
        <f>'Equation 4 Type II FTE'!CT20-'Equation 4 Type I FTE'!CT20</f>
        <v>3.5513286713286712E-2</v>
      </c>
      <c r="CU20" s="25">
        <f>'Equation 4 Type II FTE'!CU20-'Equation 4 Type I FTE'!CU20</f>
        <v>3.3756118881118874E-2</v>
      </c>
      <c r="CV20" s="25">
        <f>'Equation 4 Type II FTE'!CV20-'Equation 4 Type I FTE'!CV20</f>
        <v>4.9570629370629359E-2</v>
      </c>
      <c r="CW20" s="25">
        <f>'Equation 4 Type II FTE'!CW20-'Equation 4 Type I FTE'!CW20</f>
        <v>5.0495454545454545E-2</v>
      </c>
      <c r="CX20" s="25">
        <f>'Equation 4 Type II FTE'!CX20-'Equation 4 Type I FTE'!CX20</f>
        <v>3.9582517482517482E-2</v>
      </c>
      <c r="CY20" s="25">
        <f>'Equation 4 Type II FTE'!CY20-'Equation 4 Type I FTE'!CY20</f>
        <v>4.8830769230769233E-2</v>
      </c>
      <c r="CZ20" s="25">
        <f>'Equation 4 Type II FTE'!CZ20-'Equation 4 Type I FTE'!CZ20</f>
        <v>7.8795104895104884E-2</v>
      </c>
      <c r="DA20" s="25">
        <f>'Equation 4 Type II FTE'!DA20-'Equation 4 Type I FTE'!DA20</f>
        <v>7.4078496503496474E-2</v>
      </c>
      <c r="DB20" s="25">
        <f>'Equation 4 Type II FTE'!DB20-'Equation 4 Type I FTE'!DB20</f>
        <v>4.7813461538461527E-2</v>
      </c>
      <c r="DC20" s="25">
        <f>'Equation 4 Type II FTE'!DC20-'Equation 4 Type I FTE'!DC20</f>
        <v>5.891136363636363E-2</v>
      </c>
      <c r="DD20" s="25">
        <f>'Equation 4 Type II FTE'!DD20-'Equation 4 Type I FTE'!DD20</f>
        <v>4.4114160839160824E-2</v>
      </c>
      <c r="DE20" s="25">
        <f>'Equation 4 Type II FTE'!DE20-'Equation 4 Type I FTE'!DE20</f>
        <v>7.8240209790209778E-2</v>
      </c>
      <c r="DF20" s="25">
        <f>'Equation 4 Type II FTE'!DF20-'Equation 4 Type I FTE'!DF20</f>
        <v>5.632185314685316E-2</v>
      </c>
      <c r="DG20" s="25">
        <f>'Equation 4 Type II FTE'!DG20-'Equation 4 Type I FTE'!DG20</f>
        <v>5.2992482517482523E-2</v>
      </c>
      <c r="DH20" s="25">
        <f>'Equation 4 Type II FTE'!DH20-'Equation 4 Type I FTE'!DH20</f>
        <v>7.4910839160839154E-2</v>
      </c>
      <c r="DI20" s="25">
        <f>'Equation 4 Type II FTE'!DI20-'Equation 4 Type I FTE'!DI20</f>
        <v>3.6253146853146859E-2</v>
      </c>
      <c r="DJ20" s="25">
        <f>'Equation 4 Type II FTE'!DJ20-'Equation 4 Type I FTE'!DJ20</f>
        <v>5.2067657342657336E-2</v>
      </c>
      <c r="DK20" s="25">
        <f>'Equation 4 Type II FTE'!DK20-'Equation 4 Type I FTE'!DK20</f>
        <v>8.2124475524475507E-2</v>
      </c>
      <c r="DL20" s="25">
        <f>'Equation 4 Type II FTE'!DL20-'Equation 4 Type I FTE'!DL20</f>
        <v>8.7211013986013969E-2</v>
      </c>
      <c r="DM20" s="25">
        <f>'Equation 4 Type II FTE'!DM20-'Equation 4 Type I FTE'!DM20</f>
        <v>2.7744755244755247E-2</v>
      </c>
      <c r="DN20" s="25">
        <f>'Equation 4 Type II FTE'!DN20-'Equation 4 Type I FTE'!DN20</f>
        <v>6.3258041958041938E-2</v>
      </c>
      <c r="DO20" s="25">
        <f>'Equation 4 Type II FTE'!DO20-'Equation 4 Type I FTE'!DO20</f>
        <v>4.217202797202798E-2</v>
      </c>
      <c r="DP20" s="25">
        <f>'Equation 4 Type II FTE'!DP20-'Equation 4 Type I FTE'!DP20</f>
        <v>4.9755594405594405E-2</v>
      </c>
      <c r="DQ20" s="25">
        <f>'Equation 4 Type II FTE'!DQ20-'Equation 4 Type I FTE'!DQ20</f>
        <v>4.4576573426573431E-2</v>
      </c>
      <c r="DR20" s="25">
        <f>'Equation 4 Type II FTE'!DR20-'Equation 4 Type I FTE'!DR20</f>
        <v>6.7974650349650334E-2</v>
      </c>
      <c r="DS20" s="25">
        <f>'Equation 4 Type II FTE'!DS20-'Equation 4 Type I FTE'!DS20</f>
        <v>4.827587412587412E-2</v>
      </c>
      <c r="DT20" s="25">
        <f>'Equation 4 Type II FTE'!DT20-'Equation 4 Type I FTE'!DT20</f>
        <v>5.4934615384615387E-2</v>
      </c>
      <c r="DU20" s="25">
        <f>'Equation 4 Type II FTE'!DU20-'Equation 4 Type I FTE'!DU20</f>
        <v>4.4299125874125878E-2</v>
      </c>
      <c r="DV20" s="25">
        <f>'Equation 4 Type II FTE'!DV20-'Equation 4 Type I FTE'!DV20</f>
        <v>4.170961538461538E-2</v>
      </c>
      <c r="DW20" s="25">
        <f>'Equation 4 Type II FTE'!DW20-'Equation 4 Type I FTE'!DW20</f>
        <v>3.3293706293706288E-2</v>
      </c>
      <c r="DX20" s="25">
        <f>'Equation 4 Type II FTE'!DX20-'Equation 4 Type I FTE'!DX20</f>
        <v>4.485402097902097E-2</v>
      </c>
      <c r="DY20" s="25">
        <f>'Equation 4 Type II FTE'!DY20-'Equation 4 Type I FTE'!DY20</f>
        <v>3.9120104895104896E-2</v>
      </c>
      <c r="DZ20" s="25">
        <f>'Equation 4 Type II FTE'!DZ20-'Equation 4 Type I FTE'!DZ20</f>
        <v>4.3189335664335665E-2</v>
      </c>
      <c r="EA20" s="25">
        <f>'Equation 4 Type II FTE'!EA20-'Equation 4 Type I FTE'!EA20</f>
        <v>5.7339160839160838E-2</v>
      </c>
      <c r="EB20" s="25">
        <f>'Equation 4 Type II FTE'!EB20-'Equation 4 Type I FTE'!EB20</f>
        <v>3.0889160839160837E-2</v>
      </c>
      <c r="EC20" s="25">
        <f>'Equation 4 Type II FTE'!EC20-'Equation 4 Type I FTE'!EC20</f>
        <v>4.0137412587412588E-2</v>
      </c>
      <c r="ED20" s="25">
        <f>'Equation 4 Type II FTE'!ED20-'Equation 4 Type I FTE'!ED20</f>
        <v>3.3386188811188808E-2</v>
      </c>
      <c r="EE20" s="25">
        <f>'Equation 4 Type II FTE'!EE20-'Equation 4 Type I FTE'!EE20</f>
        <v>3.8657692307692303E-2</v>
      </c>
      <c r="EF20" s="25">
        <f>'Equation 4 Type II FTE'!EF20-'Equation 4 Type I FTE'!EF20</f>
        <v>3.4865909090909086E-2</v>
      </c>
      <c r="EG20" s="25">
        <f>'Equation 4 Type II FTE'!EG20-'Equation 4 Type I FTE'!EG20</f>
        <v>4.9108216783216779E-2</v>
      </c>
      <c r="EH20" s="25">
        <f>'Equation 4 Type II FTE'!EH20-'Equation 4 Type I FTE'!EH20</f>
        <v>3.0056818181818185E-2</v>
      </c>
      <c r="EI20" s="25">
        <f>'Equation 4 Type II FTE'!EI20-'Equation 4 Type I FTE'!EI20</f>
        <v>3.0796678321678317E-2</v>
      </c>
      <c r="EJ20" s="25">
        <f>'Equation 4 Type II FTE'!EJ20-'Equation 4 Type I FTE'!EJ20</f>
        <v>3.1998951048951049E-2</v>
      </c>
      <c r="EK20" s="25">
        <f>'Equation 4 Type II FTE'!EK20-'Equation 4 Type I FTE'!EK20</f>
        <v>4.7073601398601381E-2</v>
      </c>
      <c r="EL20" s="25">
        <f>'Equation 4 Type II FTE'!EL20-'Equation 4 Type I FTE'!EL20</f>
        <v>3.9674999999999988E-2</v>
      </c>
      <c r="EM20" s="25">
        <f>'Equation 4 Type II FTE'!EM20-'Equation 4 Type I FTE'!EM20</f>
        <v>3.847272727272727E-2</v>
      </c>
      <c r="EN20" s="25">
        <f>'Equation 4 Type II FTE'!EN20-'Equation 4 Type I FTE'!EN20</f>
        <v>3.6068181818181819E-2</v>
      </c>
      <c r="EO20" s="25">
        <f>'Equation 4 Type II FTE'!EO20-'Equation 4 Type I FTE'!EO20</f>
        <v>3.9767482517482529E-2</v>
      </c>
      <c r="EP20" s="25">
        <f>'Equation 4 Type II FTE'!EP20-'Equation 4 Type I FTE'!EP20</f>
        <v>4.133968531468532E-2</v>
      </c>
      <c r="EQ20" s="25">
        <f>'Equation 4 Type II FTE'!EQ20-'Equation 4 Type I FTE'!EQ20</f>
        <v>4.0137412587412581E-2</v>
      </c>
      <c r="ER20" s="25">
        <f>'Equation 4 Type II FTE'!ER20-'Equation 4 Type I FTE'!ER20</f>
        <v>3.856520979020979E-2</v>
      </c>
      <c r="ES20" s="25">
        <f>'Equation 4 Type II FTE'!ES20-'Equation 4 Type I FTE'!ES20</f>
        <v>3.5698251748251753E-2</v>
      </c>
      <c r="ET20" s="25">
        <f>'Equation 4 Type II FTE'!ET20-'Equation 4 Type I FTE'!ET20</f>
        <v>3.847272727272727E-2</v>
      </c>
      <c r="EU20" s="25">
        <f>'Equation 4 Type II FTE'!EU20-'Equation 4 Type I FTE'!EU20</f>
        <v>4.0322377622377614E-2</v>
      </c>
      <c r="EV20" s="25">
        <f>'Equation 4 Type II FTE'!EV20-'Equation 4 Type I FTE'!EV20</f>
        <v>3.7640384615384617E-2</v>
      </c>
      <c r="EW20" s="25">
        <f>'Equation 4 Type II FTE'!EW20-'Equation 4 Type I FTE'!EW20</f>
        <v>3.3293706293706288E-2</v>
      </c>
      <c r="EX20" s="25">
        <f>'Equation 4 Type II FTE'!EX20-'Equation 4 Type I FTE'!EX20</f>
        <v>4.5871328671328669E-2</v>
      </c>
      <c r="EY20" s="25">
        <f>'Equation 4 Type II FTE'!EY20-'Equation 4 Type I FTE'!EY20</f>
        <v>7.8702622377622364E-2</v>
      </c>
      <c r="EZ20" s="25">
        <f>'Equation 4 Type II FTE'!EZ20-'Equation 4 Type I FTE'!EZ20</f>
        <v>6.0298601398601395E-2</v>
      </c>
      <c r="FA20" s="25">
        <f>'Equation 4 Type II FTE'!FA20-'Equation 4 Type I FTE'!FA20</f>
        <v>3.7455419580419577E-2</v>
      </c>
      <c r="FB20" s="25">
        <f>'Equation 4 Type II FTE'!FB20-'Equation 4 Type I FTE'!FB20</f>
        <v>6.4275349650349645E-2</v>
      </c>
      <c r="FC20" s="25">
        <f>'Equation 4 Type II FTE'!FC20-'Equation 4 Type I FTE'!FC20</f>
        <v>4.6241258741258735E-2</v>
      </c>
      <c r="FD20" s="25">
        <f>'Equation 4 Type II FTE'!FD20-'Equation 4 Type I FTE'!FD20</f>
        <v>3.6068181818181819E-2</v>
      </c>
      <c r="FE20" s="25">
        <f>'Equation 4 Type II FTE'!FE20-'Equation 4 Type I FTE'!FE20</f>
        <v>3.4680944055944053E-2</v>
      </c>
      <c r="FF20" s="25">
        <f>'Equation 4 Type II FTE'!FF20-'Equation 4 Type I FTE'!FF20</f>
        <v>3.3108741258741262E-2</v>
      </c>
      <c r="FG20" s="25">
        <f>'Equation 4 Type II FTE'!FG20-'Equation 4 Type I FTE'!FG20</f>
        <v>6.3627972027972018E-2</v>
      </c>
      <c r="FH20" s="25">
        <f>'Equation 4 Type II FTE'!FH20-'Equation 4 Type I FTE'!FH20</f>
        <v>4.0414860139860134E-2</v>
      </c>
      <c r="FI20" s="25">
        <f>'Equation 4 Type II FTE'!FI20-'Equation 4 Type I FTE'!FI20</f>
        <v>5.3084965034965029E-2</v>
      </c>
      <c r="FJ20" s="25">
        <f>'Equation 4 Type II FTE'!FJ20-'Equation 4 Type I FTE'!FJ20</f>
        <v>4.7905944055944047E-2</v>
      </c>
      <c r="FK20" s="25">
        <f>'Equation 4 Type II FTE'!FK20-'Equation 4 Type I FTE'!FK20</f>
        <v>4.1339685314685314E-2</v>
      </c>
      <c r="FL20" s="25">
        <f>'Equation 4 Type II FTE'!FL20-'Equation 4 Type I FTE'!FL20</f>
        <v>5.2530069930069923E-2</v>
      </c>
      <c r="FM20" s="25">
        <f>'Equation 4 Type II FTE'!FM20-'Equation 4 Type I FTE'!FM20</f>
        <v>4.3836713286713291E-2</v>
      </c>
      <c r="FN20" s="25">
        <f>'Equation 4 Type II FTE'!FN20-'Equation 4 Type I FTE'!FN20</f>
        <v>4.540891608391609E-2</v>
      </c>
      <c r="FO20" s="25">
        <f>'Equation 4 Type II FTE'!FO20-'Equation 4 Type I FTE'!FO20</f>
        <v>4.9385664335664332E-2</v>
      </c>
      <c r="FP20" s="25">
        <f>'Equation 4 Type II FTE'!FP20-'Equation 4 Type I FTE'!FP20</f>
        <v>4.2819405594405592E-2</v>
      </c>
      <c r="FQ20" s="25">
        <f>'Equation 4 Type II FTE'!FQ20-'Equation 4 Type I FTE'!FQ20</f>
        <v>4.3189335664335658E-2</v>
      </c>
      <c r="FR20" s="25">
        <f>'Equation 4 Type II FTE'!FR20-'Equation 4 Type I FTE'!FR20</f>
        <v>4.3836713286713291E-2</v>
      </c>
      <c r="FS20" s="25">
        <f>'Equation 4 Type II FTE'!FS20-'Equation 4 Type I FTE'!FS20</f>
        <v>7.6205594405594407E-2</v>
      </c>
      <c r="FT20" s="25">
        <f>'Equation 4 Type II FTE'!FT20-'Equation 4 Type I FTE'!FT20</f>
        <v>3.6160664335664332E-2</v>
      </c>
      <c r="FU20" s="25">
        <f>'Equation 4 Type II FTE'!FU20-'Equation 4 Type I FTE'!FU20</f>
        <v>4.6518706293706288E-2</v>
      </c>
      <c r="FV20" s="25">
        <f>'Equation 4 Type II FTE'!FV20-'Equation 4 Type I FTE'!FV20</f>
        <v>5.6506818181818172E-2</v>
      </c>
      <c r="FW20" s="25">
        <f>'Equation 4 Type II FTE'!FW20-'Equation 4 Type I FTE'!FW20</f>
        <v>4.0414860139860148E-2</v>
      </c>
      <c r="FX20" s="25">
        <f>'Equation 4 Type II FTE'!FX20-'Equation 4 Type I FTE'!FX20</f>
        <v>5.7246678321678318E-2</v>
      </c>
      <c r="FY20" s="25">
        <f>'Equation 4 Type II FTE'!FY20-'Equation 4 Type I FTE'!FY20</f>
        <v>4.81833916083916E-2</v>
      </c>
      <c r="FZ20" s="25">
        <f>'Equation 4 Type II FTE'!FZ20-'Equation 4 Type I FTE'!FZ20</f>
        <v>3.449597902097902E-2</v>
      </c>
      <c r="GA20" s="25">
        <f>'Equation 4 Type II FTE'!GA20-'Equation 4 Type I FTE'!GA20</f>
        <v>3.468094405594406E-2</v>
      </c>
      <c r="GB20" s="25">
        <f>'Equation 4 Type II FTE'!GB20-'Equation 4 Type I FTE'!GB20</f>
        <v>3.0704195804195804E-2</v>
      </c>
      <c r="GC20" s="25">
        <f>'Equation 4 Type II FTE'!GC20-'Equation 4 Type I FTE'!GC20</f>
        <v>3.0889160839160833E-2</v>
      </c>
      <c r="GD20" s="25">
        <f>'Equation 4 Type II FTE'!GD20-'Equation 4 Type I FTE'!GD20</f>
        <v>3.828776223776223E-2</v>
      </c>
      <c r="GE20" s="25">
        <f>'Equation 4 Type II FTE'!GE20-'Equation 4 Type I FTE'!GE20</f>
        <v>3.0334265734265731E-2</v>
      </c>
      <c r="GF20" s="25">
        <f>'Equation 4 Type II FTE'!GF20-'Equation 4 Type I FTE'!GF20</f>
        <v>3.7362937062937057E-2</v>
      </c>
      <c r="GG20" s="25">
        <f>'Equation 4 Type II FTE'!GG20-'Equation 4 Type I FTE'!GG20</f>
        <v>4.3466783216783211E-2</v>
      </c>
      <c r="GH20" s="25">
        <f>'Equation 4 Type II FTE'!GH20-'Equation 4 Type I FTE'!GH20</f>
        <v>4.1062237762237767E-2</v>
      </c>
      <c r="GI20" s="25">
        <f>'Equation 4 Type II FTE'!GI20-'Equation 4 Type I FTE'!GI20</f>
        <v>4.5223951048951036E-2</v>
      </c>
      <c r="GJ20" s="25">
        <f>'Equation 4 Type II FTE'!GJ20-'Equation 4 Type I FTE'!GJ20</f>
        <v>6.233321678321678E-2</v>
      </c>
      <c r="GK20" s="25">
        <f>'Equation 4 Type II FTE'!GK20-'Equation 4 Type I FTE'!GK20</f>
        <v>5.0125524475524472E-2</v>
      </c>
      <c r="GL20" s="25">
        <f>'Equation 4 Type II FTE'!GL20-'Equation 4 Type I FTE'!GL20</f>
        <v>5.511958041958042E-2</v>
      </c>
      <c r="GM20" s="25">
        <f>'Equation 4 Type II FTE'!GM20-'Equation 4 Type I FTE'!GM20</f>
        <v>4.8830769230769233E-2</v>
      </c>
      <c r="GN20" s="25">
        <f>'Equation 4 Type II FTE'!GN20-'Equation 4 Type I FTE'!GN20</f>
        <v>3.5605769230769226E-2</v>
      </c>
      <c r="GO20" s="25">
        <f>'Equation 4 Type II FTE'!GO20-'Equation 4 Type I FTE'!GO20</f>
        <v>3.3848601398601394E-2</v>
      </c>
      <c r="GP20" s="25">
        <f>'Equation 4 Type II FTE'!GP20-'Equation 4 Type I FTE'!GP20</f>
        <v>3.3571153846153848E-2</v>
      </c>
      <c r="GQ20" s="25">
        <f>'Equation 4 Type II FTE'!GQ20-'Equation 4 Type I FTE'!GQ20</f>
        <v>5.3547377622377629E-2</v>
      </c>
      <c r="GR20" s="25">
        <f>'Equation 4 Type II FTE'!GR20-'Equation 4 Type I FTE'!GR20</f>
        <v>4.198706293706294E-2</v>
      </c>
      <c r="GS20" s="25">
        <f>'Equation 4 Type II FTE'!GS20-'Equation 4 Type I FTE'!GS20</f>
        <v>4.2264510489510479E-2</v>
      </c>
      <c r="GT20" s="25">
        <f>'Equation 4 Type II FTE'!GT20-'Equation 4 Type I FTE'!GT20</f>
        <v>3.6068181818181819E-2</v>
      </c>
      <c r="GU20" s="25">
        <f>'Equation 4 Type II FTE'!GU20-'Equation 4 Type I FTE'!GU20</f>
        <v>3.9305069930069936E-2</v>
      </c>
      <c r="GV20" s="25">
        <f>'Equation 4 Type II FTE'!GV20-'Equation 4 Type I FTE'!GV20</f>
        <v>4.4021678321678318E-2</v>
      </c>
      <c r="GW20" s="25">
        <f>'Equation 4 Type II FTE'!GW20-'Equation 4 Type I FTE'!GW20</f>
        <v>4.2172027972027966E-2</v>
      </c>
      <c r="GX20" s="25">
        <f>'Equation 4 Type II FTE'!GX20-'Equation 4 Type I FTE'!GX20</f>
        <v>4.0229895104895094E-2</v>
      </c>
      <c r="GY20" s="25">
        <f>'Equation 4 Type II FTE'!GY20-'Equation 4 Type I FTE'!GY20</f>
        <v>3.4773426573426573E-2</v>
      </c>
      <c r="GZ20" s="25">
        <f>'Equation 4 Type II FTE'!GZ20-'Equation 4 Type I FTE'!GZ20</f>
        <v>4.503898601398601E-2</v>
      </c>
      <c r="HA20" s="25">
        <f>'Equation 4 Type II FTE'!HA20-'Equation 4 Type I FTE'!HA20</f>
        <v>3.3386188811188808E-2</v>
      </c>
      <c r="HB20" s="25">
        <f>'Equation 4 Type II FTE'!HB20-'Equation 4 Type I FTE'!HB20</f>
        <v>2.7929720279720273E-2</v>
      </c>
      <c r="HC20" s="25">
        <f>'Equation 4 Type II FTE'!HC20-'Equation 4 Type I FTE'!HC20</f>
        <v>3.2923776223776222E-2</v>
      </c>
      <c r="HD20" s="25">
        <f>'Equation 4 Type II FTE'!HD20-'Equation 4 Type I FTE'!HD20</f>
        <v>3.7085489510489511E-2</v>
      </c>
      <c r="HE20" s="25">
        <f>'Equation 4 Type II FTE'!HE20-'Equation 4 Type I FTE'!HE20</f>
        <v>4.7628496503496501E-2</v>
      </c>
      <c r="HF20" s="25">
        <f>'Equation 4 Type II FTE'!HF20-'Equation 4 Type I FTE'!HF20</f>
        <v>3.3756118881118874E-2</v>
      </c>
      <c r="HG20" s="25">
        <f>'Equation 4 Type II FTE'!HG20-'Equation 4 Type I FTE'!HG20</f>
        <v>4.4576573426573424E-2</v>
      </c>
      <c r="HH20" s="25">
        <f>'Equation 4 Type II FTE'!HH20-'Equation 4 Type I FTE'!HH20</f>
        <v>5.4564685314685307E-2</v>
      </c>
      <c r="HI20" s="25">
        <f>'Equation 4 Type II FTE'!HI20-'Equation 4 Type I FTE'!HI20</f>
        <v>7.8795104895104884E-2</v>
      </c>
      <c r="HJ20" s="25">
        <f>'Equation 4 Type II FTE'!HJ20-'Equation 4 Type I FTE'!HJ20</f>
        <v>4.8275874125874127E-2</v>
      </c>
      <c r="HK20" s="25">
        <f>'Equation 4 Type II FTE'!HK20-'Equation 4 Type I FTE'!HK20</f>
        <v>0</v>
      </c>
      <c r="HL20" s="25">
        <f>'Equation 4 Type II FTE'!HL20-'Equation 4 Type I FTE'!HL20</f>
        <v>3.5883216783216779E-2</v>
      </c>
      <c r="HM20" s="25">
        <f>'Equation 4 Type II FTE'!HM20-'Equation 4 Type I FTE'!HM20</f>
        <v>3.865769230769231E-2</v>
      </c>
      <c r="HN20" s="25">
        <f>'Equation 4 Type II FTE'!HN20-'Equation 4 Type I FTE'!HN20</f>
        <v>3.5143356643356639E-2</v>
      </c>
      <c r="HO20" s="25">
        <f>'Equation 4 Type II FTE'!HO20-'Equation 4 Type I FTE'!HO20</f>
        <v>3.6345629370629365E-2</v>
      </c>
      <c r="HP20" s="25">
        <f>'Equation 4 Type II FTE'!HP20-'Equation 4 Type I FTE'!HP20</f>
        <v>3.736293706293705E-2</v>
      </c>
      <c r="HQ20" s="25">
        <f>'Equation 4 Type II FTE'!HQ20-'Equation 4 Type I FTE'!HQ20</f>
        <v>3.5050874125874112E-2</v>
      </c>
      <c r="HR20" s="25">
        <f>'Equation 4 Type II FTE'!HR20-'Equation 4 Type I FTE'!HR20</f>
        <v>3.9305069930069929E-2</v>
      </c>
      <c r="HS20" s="25">
        <f>'Equation 4 Type II FTE'!HS20-'Equation 4 Type I FTE'!HS20</f>
        <v>5.290000000000001E-2</v>
      </c>
      <c r="HT20" s="25">
        <f>'Equation 4 Type II FTE'!HT20-'Equation 4 Type I FTE'!HT20</f>
        <v>6.5292657342657323E-2</v>
      </c>
      <c r="HU20" s="25">
        <f>'Equation 4 Type II FTE'!HU20-'Equation 4 Type I FTE'!HU20</f>
        <v>2.8669580419580419E-2</v>
      </c>
      <c r="HV20" s="25">
        <f>'Equation 4 Type II FTE'!HV20-'Equation 4 Type I FTE'!HV20</f>
        <v>4.1987062937062926E-2</v>
      </c>
      <c r="HW20" s="25">
        <f>'Equation 4 Type II FTE'!HW20-'Equation 4 Type I FTE'!HW20</f>
        <v>4.1802097902097893E-2</v>
      </c>
      <c r="HX20" s="25">
        <f>'Equation 4 Type II FTE'!HX20-'Equation 4 Type I FTE'!HX20</f>
        <v>3.4403496503496507E-2</v>
      </c>
      <c r="HY20" s="25">
        <f>'Equation 4 Type II FTE'!HY20-'Equation 4 Type I FTE'!HY20</f>
        <v>3.0149300699300698E-2</v>
      </c>
      <c r="HZ20" s="25">
        <f>'Equation 4 Type II FTE'!HZ20-'Equation 4 Type I FTE'!HZ20</f>
        <v>5.5027097902097893E-2</v>
      </c>
      <c r="IA20" s="25">
        <f>'Equation 4 Type II FTE'!IA20-'Equation 4 Type I FTE'!IA20</f>
        <v>3.5328321678321672E-2</v>
      </c>
      <c r="IB20" s="25">
        <f>'Equation 4 Type II FTE'!IB20-'Equation 4 Type I FTE'!IB20</f>
        <v>3.5513286713286712E-2</v>
      </c>
      <c r="IC20" s="25">
        <f>'Equation 4 Type II FTE'!IC20-'Equation 4 Type I FTE'!IC20</f>
        <v>3.449597902097902E-2</v>
      </c>
      <c r="ID20" s="25">
        <f>'Equation 4 Type II FTE'!ID20-'Equation 4 Type I FTE'!ID20</f>
        <v>3.3756118881118881E-2</v>
      </c>
      <c r="IE20" s="25">
        <f>'Equation 4 Type II FTE'!IE20-'Equation 4 Type I FTE'!IE20</f>
        <v>3.4680944055944053E-2</v>
      </c>
      <c r="IF20" s="25">
        <f>'Equation 4 Type II FTE'!IF20-'Equation 4 Type I FTE'!IF20</f>
        <v>4.161713286713286E-2</v>
      </c>
      <c r="IG20" s="25">
        <f>'Equation 4 Type II FTE'!IG20-'Equation 4 Type I FTE'!IG20</f>
        <v>3.9952447552447548E-2</v>
      </c>
      <c r="IH20" s="25">
        <f>'Equation 4 Type II FTE'!IH20-'Equation 4 Type I FTE'!IH20</f>
        <v>3.9767482517482529E-2</v>
      </c>
      <c r="II20" s="25">
        <f>'Equation 4 Type II FTE'!II20-'Equation 4 Type I FTE'!II20</f>
        <v>2.9316958041958038E-2</v>
      </c>
      <c r="IJ20" s="25">
        <f>'Equation 4 Type II FTE'!IJ20-'Equation 4 Type I FTE'!IJ20</f>
        <v>3.6993006993006998E-2</v>
      </c>
      <c r="IK20" s="25">
        <f>'Equation 4 Type II FTE'!IK20-'Equation 4 Type I FTE'!IK20</f>
        <v>3.2646328671328669E-2</v>
      </c>
      <c r="IL20" s="25">
        <f>'Equation 4 Type II FTE'!IL20-'Equation 4 Type I FTE'!IL20</f>
        <v>3.2276398601398595E-2</v>
      </c>
      <c r="IM20" s="25">
        <f>'Equation 4 Type II FTE'!IM20-'Equation 4 Type I FTE'!IM20</f>
        <v>3.5050874125874126E-2</v>
      </c>
      <c r="IN20" s="25">
        <f>'Equation 4 Type II FTE'!IN20-'Equation 4 Type I FTE'!IN20</f>
        <v>3.431101398601398E-2</v>
      </c>
      <c r="IO20" s="25">
        <f>'Equation 4 Type II FTE'!IO20-'Equation 4 Type I FTE'!IO20</f>
        <v>3.5328321678321679E-2</v>
      </c>
      <c r="IP20" s="25">
        <f>'Equation 4 Type II FTE'!IP20-'Equation 4 Type I FTE'!IP20</f>
        <v>3.6530594405594398E-2</v>
      </c>
      <c r="IQ20" s="25">
        <f>'Equation 4 Type II FTE'!IQ20-'Equation 4 Type I FTE'!IQ20</f>
        <v>3.5143356643356632E-2</v>
      </c>
      <c r="IR20" s="25">
        <f>'Equation 4 Type II FTE'!IR20-'Equation 4 Type I FTE'!IR20</f>
        <v>3.3941083916083914E-2</v>
      </c>
      <c r="IS20" s="25">
        <f>'Equation 4 Type II FTE'!IS20-'Equation 4 Type I FTE'!IS20</f>
        <v>3.4865909090909086E-2</v>
      </c>
      <c r="IT20" s="25">
        <f>'Equation 4 Type II FTE'!IT20-'Equation 4 Type I FTE'!IT20</f>
        <v>4.0877272727272727E-2</v>
      </c>
      <c r="IU20" s="25">
        <f>'Equation 4 Type II FTE'!IU20-'Equation 4 Type I FTE'!IU20</f>
        <v>3.5883216783216779E-2</v>
      </c>
      <c r="IV20" s="25">
        <f>'Equation 4 Type II FTE'!IV20-'Equation 4 Type I FTE'!IV20</f>
        <v>3.6160664335664346E-2</v>
      </c>
      <c r="IW20" s="25">
        <f>'Equation 4 Type II FTE'!IW20-'Equation 4 Type I FTE'!IW20</f>
        <v>3.2646328671328669E-2</v>
      </c>
      <c r="IX20" s="25">
        <f>'Equation 4 Type II FTE'!IX20-'Equation 4 Type I FTE'!IX20</f>
        <v>3.6808041958041958E-2</v>
      </c>
      <c r="IY20" s="25">
        <f>'Equation 4 Type II FTE'!IY20-'Equation 4 Type I FTE'!IY20</f>
        <v>3.458846153846154E-2</v>
      </c>
      <c r="IZ20" s="25">
        <f>'Equation 4 Type II FTE'!IZ20-'Equation 4 Type I FTE'!IZ20</f>
        <v>4.4854020979020977E-2</v>
      </c>
      <c r="JA20" s="25">
        <f>'Equation 4 Type II FTE'!JA20-'Equation 4 Type I FTE'!JA20</f>
        <v>3.6068181818181819E-2</v>
      </c>
      <c r="JB20" s="25">
        <f>'Equation 4 Type II FTE'!JB20-'Equation 4 Type I FTE'!JB20</f>
        <v>5.5027097902097893E-2</v>
      </c>
      <c r="JC20" s="25">
        <f>'Equation 4 Type II FTE'!JC20-'Equation 4 Type I FTE'!JC20</f>
        <v>6.6679895104895082E-2</v>
      </c>
      <c r="JD20" s="25">
        <f>'Equation 4 Type II FTE'!JD20-'Equation 4 Type I FTE'!JD20</f>
        <v>6.6125000000000003E-2</v>
      </c>
      <c r="JE20" s="25">
        <f>'Equation 4 Type II FTE'!JE20-'Equation 4 Type I FTE'!JE20</f>
        <v>6.2240734265734246E-2</v>
      </c>
      <c r="JF20" s="25">
        <f>'Equation 4 Type II FTE'!JF20-'Equation 4 Type I FTE'!JF20</f>
        <v>6.1408391608391594E-2</v>
      </c>
      <c r="JG20" s="25">
        <f>'Equation 4 Type II FTE'!JG20-'Equation 4 Type I FTE'!JG20</f>
        <v>7.6760489510489513E-2</v>
      </c>
      <c r="JH20" s="25">
        <f>'Equation 4 Type II FTE'!JH20-'Equation 4 Type I FTE'!JH20</f>
        <v>6.4922727272727271E-2</v>
      </c>
      <c r="JI20" s="25">
        <f>'Equation 4 Type II FTE'!JI20-'Equation 4 Type I FTE'!JI20</f>
        <v>5.8448951048951051E-2</v>
      </c>
      <c r="JJ20" s="25">
        <f>'Equation 4 Type II FTE'!JJ20-'Equation 4 Type I FTE'!JJ20</f>
        <v>4.7166083916083901E-2</v>
      </c>
      <c r="JK20" s="25">
        <f>'Equation 4 Type II FTE'!JK20-'Equation 4 Type I FTE'!JK20</f>
        <v>7.3616083916083916E-2</v>
      </c>
      <c r="JL20" s="25">
        <f>'Equation 4 Type II FTE'!JL20-'Equation 4 Type I FTE'!JL20</f>
        <v>4.5038986013986003E-2</v>
      </c>
      <c r="JM20" s="25">
        <f>'Equation 4 Type II FTE'!JM20-'Equation 4 Type I FTE'!JM20</f>
        <v>4.9755594405594405E-2</v>
      </c>
      <c r="JN20" s="25">
        <f>'Equation 4 Type II FTE'!JN20-'Equation 4 Type I FTE'!JN20</f>
        <v>5.123531468531467E-2</v>
      </c>
      <c r="JO20" s="25">
        <f>'Equation 4 Type II FTE'!JO20-'Equation 4 Type I FTE'!JO20</f>
        <v>6.899195804195804E-2</v>
      </c>
      <c r="JP20" s="25">
        <f>'Equation 4 Type II FTE'!JP20-'Equation 4 Type I FTE'!JP20</f>
        <v>7.0194230769230787E-2</v>
      </c>
      <c r="JQ20" s="25">
        <f>'Equation 4 Type II FTE'!JQ20-'Equation 4 Type I FTE'!JQ20</f>
        <v>8.9060664335664314E-2</v>
      </c>
      <c r="JR20" s="25">
        <f>'Equation 4 Type II FTE'!JR20-'Equation 4 Type I FTE'!JR20</f>
        <v>7.8610139860139872E-2</v>
      </c>
      <c r="JS20" s="25">
        <f>'Equation 4 Type II FTE'!JS20-'Equation 4 Type I FTE'!JS20</f>
        <v>6.0021153846153849E-2</v>
      </c>
      <c r="JT20" s="25">
        <f>'Equation 4 Type II FTE'!JT20-'Equation 4 Type I FTE'!JT20</f>
        <v>5.937377622377623E-2</v>
      </c>
      <c r="JU20" s="25">
        <f>'Equation 4 Type II FTE'!JU20-'Equation 4 Type I FTE'!JU20</f>
        <v>5.5119580419581204E-2</v>
      </c>
      <c r="JV20" s="25">
        <f>'Equation 4 Type II FTE'!JV20-'Equation 4 Type I FTE'!JV20</f>
        <v>4.7905944055944172E-2</v>
      </c>
      <c r="JW20" s="25">
        <f>'Equation 4 Type II FTE'!JW20-'Equation 4 Type I FTE'!JW20</f>
        <v>4.4391608391607829E-2</v>
      </c>
      <c r="JX20" s="25">
        <f>'Equation 4 Type II FTE'!JX20-'Equation 4 Type I FTE'!JX20</f>
        <v>3.97674825174823E-2</v>
      </c>
      <c r="JY20" s="25">
        <f>'Equation 4 Type II FTE'!JY20-'Equation 4 Type I FTE'!JY20</f>
        <v>5.9466258741258216E-2</v>
      </c>
      <c r="JZ20" s="25">
        <f>'Equation 4 Type II FTE'!JZ20-'Equation 4 Type I FTE'!JZ20</f>
        <v>5.234510489510491E-2</v>
      </c>
      <c r="KA20" s="25">
        <f>'Equation 4 Type II FTE'!KA20-'Equation 4 Type I FTE'!KA20</f>
        <v>2.7744755244754948E-2</v>
      </c>
      <c r="KB20" s="25">
        <f>'Equation 4 Type II FTE'!KB20-'Equation 4 Type I FTE'!KB20</f>
        <v>9.3592307692307308E-2</v>
      </c>
      <c r="KC20" s="25">
        <f>'Equation 4 Type II FTE'!KC20-'Equation 4 Type I FTE'!KC20</f>
        <v>6.8252097902098186E-2</v>
      </c>
      <c r="KD20" s="25">
        <f>'Equation 4 Type II FTE'!KD20-'Equation 4 Type I FTE'!KD20</f>
        <v>4.2911888111888619E-2</v>
      </c>
      <c r="KE20" s="25">
        <f>'Equation 4 Type II FTE'!KE20-'Equation 4 Type I FTE'!KE20</f>
        <v>4.7905944055943728E-2</v>
      </c>
      <c r="KF20" s="25">
        <f>'Equation 4 Type II FTE'!KF20-'Equation 4 Type I FTE'!KF20</f>
        <v>5.0680419580419578E-2</v>
      </c>
      <c r="KG20" s="25">
        <f>'Equation 4 Type II FTE'!KG20-'Equation 4 Type I FTE'!KG20</f>
        <v>5.2807517482517552E-2</v>
      </c>
      <c r="KH20" s="25">
        <f>'Equation 4 Type II FTE'!KH20-'Equation 4 Type I FTE'!KH20</f>
        <v>4.8090909090908962E-2</v>
      </c>
      <c r="KI20" s="25">
        <f>'Equation 4 Type II FTE'!KI20-'Equation 4 Type I FTE'!KI20</f>
        <v>5.7986538461538562E-2</v>
      </c>
      <c r="KJ20" s="25">
        <f>'Equation 4 Type II FTE'!KJ20-'Equation 4 Type I FTE'!KJ20</f>
        <v>6.4922727272727271E-2</v>
      </c>
      <c r="KK20" s="25">
        <f>'Equation 4 Type II FTE'!KK20-'Equation 4 Type I FTE'!KK20</f>
        <v>4.568636363636365E-2</v>
      </c>
      <c r="KL20" s="25">
        <f>'Equation 4 Type II FTE'!KL20-'Equation 4 Type I FTE'!KL20</f>
        <v>8.1754545454545455E-2</v>
      </c>
      <c r="KM20" s="25">
        <f>'Equation 4 Type II FTE'!KM20-'Equation 4 Type I FTE'!KM20</f>
        <v>8.0737237762237749E-2</v>
      </c>
      <c r="KN20" s="25">
        <f>'Equation 4 Type II FTE'!KN20-'Equation 4 Type I FTE'!KN20</f>
        <v>5.3269930069930062E-2</v>
      </c>
      <c r="KO20" s="25">
        <f>'Equation 4 Type II FTE'!KO20-'Equation 4 Type I FTE'!KO20</f>
        <v>4.9015734265734259E-2</v>
      </c>
      <c r="KP20" s="25">
        <f>'Equation 4 Type II FTE'!KP20-'Equation 4 Type I FTE'!KP20</f>
        <v>5.7246678321678325E-2</v>
      </c>
      <c r="KQ20" s="25">
        <f>'Equation 4 Type II FTE'!KQ20-'Equation 4 Type I FTE'!KQ20</f>
        <v>7.4725874125874114E-2</v>
      </c>
      <c r="KR20" s="25">
        <f>'Equation 4 Type II FTE'!KR20-'Equation 4 Type I FTE'!KR20</f>
        <v>3.2738811188811195E-2</v>
      </c>
      <c r="KS20" s="25">
        <f>'Equation 4 Type II FTE'!KS20-'Equation 4 Type I FTE'!KS20</f>
        <v>5.2715034965034976E-2</v>
      </c>
      <c r="KT20" s="25">
        <f>'Equation 4 Type II FTE'!KT20-'Equation 4 Type I FTE'!KT20</f>
        <v>5.4934615384615394E-2</v>
      </c>
      <c r="KU20" s="25">
        <f>'Equation 4 Type II FTE'!KU20-'Equation 4 Type I FTE'!KU20</f>
        <v>6.9824300699300734E-2</v>
      </c>
      <c r="KV20" s="25">
        <f>'Equation 4 Type II FTE'!KV20-'Equation 4 Type I FTE'!KV20</f>
        <v>3.847272727272727E-2</v>
      </c>
      <c r="KW20" s="25">
        <f>'Equation 4 Type II FTE'!KW20-'Equation 4 Type I FTE'!KW20</f>
        <v>8.961555944055942E-2</v>
      </c>
      <c r="KX20" s="25">
        <f>'Equation 4 Type II FTE'!KX20-'Equation 4 Type I FTE'!KX20</f>
        <v>8.9338111888111887E-2</v>
      </c>
      <c r="KY20" s="25">
        <f>'Equation 4 Type II FTE'!KY20-'Equation 4 Type I FTE'!KY20</f>
        <v>8.3141783216783199E-2</v>
      </c>
      <c r="KZ20" s="25">
        <f>'Equation 4 Type II FTE'!KZ20-'Equation 4 Type I FTE'!KZ20</f>
        <v>7.7500349650349659E-2</v>
      </c>
      <c r="LA20" s="25">
        <f>'Equation 4 Type II FTE'!LA20-'Equation 4 Type I FTE'!LA20</f>
        <v>8.6656118881118877E-2</v>
      </c>
      <c r="LB20" s="25">
        <f>'Equation 4 Type II FTE'!LB20-'Equation 4 Type I FTE'!LB20</f>
        <v>8.0737237762237762E-2</v>
      </c>
      <c r="LC20" s="25">
        <f>'Equation 4 Type II FTE'!LC20-'Equation 4 Type I FTE'!LC20</f>
        <v>8.563881118881117E-2</v>
      </c>
      <c r="LD20" s="25">
        <f>'Equation 4 Type II FTE'!LD20-'Equation 4 Type I FTE'!LD20</f>
        <v>9.756905594405596E-2</v>
      </c>
      <c r="LE20" s="25">
        <f>'Equation 4 Type II FTE'!LE20-'Equation 4 Type I FTE'!LE20</f>
        <v>7.278374125874125E-2</v>
      </c>
      <c r="LF20" s="25">
        <f>'Equation 4 Type II FTE'!LF20-'Equation 4 Type I FTE'!LF20</f>
        <v>5.548951048951048E-2</v>
      </c>
      <c r="LG20" s="25">
        <f>'Equation 4 Type II FTE'!LG20-'Equation 4 Type I FTE'!LG20</f>
        <v>8.7488461538461543E-2</v>
      </c>
      <c r="LH20" s="25">
        <f>'Equation 4 Type II FTE'!LH20-'Equation 4 Type I FTE'!LH20</f>
        <v>8.674860139860141E-2</v>
      </c>
      <c r="LI20" s="25">
        <f>'Equation 4 Type II FTE'!LI20-'Equation 4 Type I FTE'!LI20</f>
        <v>9.2482517482517471E-2</v>
      </c>
      <c r="LJ20" s="25">
        <f>'Equation 4 Type II FTE'!LJ20-'Equation 4 Type I FTE'!LJ20</f>
        <v>6.3350524475524458E-2</v>
      </c>
      <c r="LK20" s="25">
        <f>'Equation 4 Type II FTE'!LK20-'Equation 4 Type I FTE'!LK20</f>
        <v>7.9257517482517498E-2</v>
      </c>
      <c r="LL20" s="25">
        <f>'Equation 4 Type II FTE'!LL20-'Equation 4 Type I FTE'!LL20</f>
        <v>0.10052849650349652</v>
      </c>
      <c r="LM20" s="25">
        <f>'Equation 4 Type II FTE'!LM20-'Equation 4 Type I FTE'!LM20</f>
        <v>6.6679895104895096E-2</v>
      </c>
      <c r="LN20" s="25">
        <f>'Equation 4 Type II FTE'!LN20-'Equation 4 Type I FTE'!LN20</f>
        <v>9.0262937062937046E-2</v>
      </c>
      <c r="LO20" s="25">
        <f>'Equation 4 Type II FTE'!LO20-'Equation 4 Type I FTE'!LO20</f>
        <v>5.6506818181818165E-2</v>
      </c>
      <c r="LP20" s="25">
        <f>'Equation 4 Type II FTE'!LP20-'Equation 4 Type I FTE'!LP20</f>
        <v>8.5546328671328664E-2</v>
      </c>
      <c r="LQ20" s="25">
        <f>'Equation 4 Type II FTE'!LQ20-'Equation 4 Type I FTE'!LQ20</f>
        <v>6.1223426573426609E-2</v>
      </c>
      <c r="LR20" s="25">
        <f>'Equation 4 Type II FTE'!LR20-'Equation 4 Type I FTE'!LR20</f>
        <v>8.8690734265734275E-2</v>
      </c>
      <c r="LS20" s="25">
        <f>'Equation 4 Type II FTE'!LS20-'Equation 4 Type I FTE'!LS20</f>
        <v>6.8437062937062962E-2</v>
      </c>
      <c r="LT20" s="25">
        <f>'Equation 4 Type II FTE'!LT20-'Equation 4 Type I FTE'!LT20</f>
        <v>5.3084965034965029E-2</v>
      </c>
      <c r="LU20" s="25">
        <f>'Equation 4 Type II FTE'!LU20-'Equation 4 Type I FTE'!LU20</f>
        <v>8.4713986013986012E-2</v>
      </c>
      <c r="LV20" s="25">
        <f>'Equation 4 Type II FTE'!LV20-'Equation 4 Type I FTE'!LV20</f>
        <v>7.2321328671328677E-2</v>
      </c>
      <c r="LW20" s="25">
        <f>'Equation 4 Type II FTE'!LW20-'Equation 4 Type I FTE'!LW20</f>
        <v>7.7222902097902085E-2</v>
      </c>
      <c r="LX20" s="25">
        <f>'Equation 4 Type II FTE'!LX20-'Equation 4 Type I FTE'!LX20</f>
        <v>9.2852447552447537E-2</v>
      </c>
      <c r="LY20" s="25">
        <f>'Equation 4 Type II FTE'!LY20-'Equation 4 Type I FTE'!LY20</f>
        <v>8.3141783216783227E-2</v>
      </c>
      <c r="LZ20" s="25">
        <f>'Equation 4 Type II FTE'!LZ20-'Equation 4 Type I FTE'!LZ20</f>
        <v>7.0934090909090891E-2</v>
      </c>
      <c r="MA20" s="25">
        <f>'Equation 4 Type II FTE'!MA20-'Equation 4 Type I FTE'!MA20</f>
        <v>5.0033041958041952E-2</v>
      </c>
      <c r="MB20" s="25">
        <f>'Equation 4 Type II FTE'!MB20-'Equation 4 Type I FTE'!MB20</f>
        <v>7.3893531468531476E-2</v>
      </c>
      <c r="MC20" s="25">
        <f>'Equation 4 Type II FTE'!MC20-'Equation 4 Type I FTE'!MC20</f>
        <v>9.63667832167832E-2</v>
      </c>
      <c r="MD20" s="25">
        <f>'Equation 4 Type II FTE'!MD20-'Equation 4 Type I FTE'!MD20</f>
        <v>7.870262237762235E-2</v>
      </c>
      <c r="ME20" s="25">
        <f>'Equation 4 Type II FTE'!ME20-'Equation 4 Type I FTE'!ME20</f>
        <v>7.6020629370629381E-2</v>
      </c>
      <c r="MF20" s="25">
        <f>'Equation 4 Type II FTE'!MF20-'Equation 4 Type I FTE'!MF20</f>
        <v>8.0552272727272722E-2</v>
      </c>
      <c r="MG20" s="25">
        <f>'Equation 4 Type II FTE'!MG20-'Equation 4 Type I FTE'!MG20</f>
        <v>7.962744755244755E-2</v>
      </c>
      <c r="MH20" s="25">
        <f>'Equation 4 Type II FTE'!MH20-'Equation 4 Type I FTE'!MH20</f>
        <v>8.2586888111888107E-2</v>
      </c>
      <c r="MI20" s="25">
        <f>'Equation 4 Type II FTE'!MI20-'Equation 4 Type I FTE'!MI20</f>
        <v>7.5558216783216781E-2</v>
      </c>
      <c r="MJ20" s="25">
        <f>'Equation 4 Type II FTE'!MJ20-'Equation 4 Type I FTE'!MJ20</f>
        <v>6.6587412587412589E-2</v>
      </c>
      <c r="MK20" s="25">
        <f>'Equation 4 Type II FTE'!MK20-'Equation 4 Type I FTE'!MK20</f>
        <v>7.3616083916083902E-2</v>
      </c>
      <c r="ML20" s="25">
        <f>'Equation 4 Type II FTE'!ML20-'Equation 4 Type I FTE'!ML20</f>
        <v>9.72916083916084E-2</v>
      </c>
      <c r="MM20" s="25">
        <f>'Equation 4 Type II FTE'!MM20-'Equation 4 Type I FTE'!MM20</f>
        <v>6.8067132867132854E-2</v>
      </c>
      <c r="MN20" s="25">
        <f>'Equation 4 Type II FTE'!MN20-'Equation 4 Type I FTE'!MN20</f>
        <v>6.5662587412587389E-2</v>
      </c>
      <c r="MO20" s="25">
        <f>'Equation 4 Type II FTE'!MO20-'Equation 4 Type I FTE'!MO20</f>
        <v>5.5027097902097893E-2</v>
      </c>
      <c r="MP20" s="25">
        <f>'Equation 4 Type II FTE'!MP20-'Equation 4 Type I FTE'!MP20</f>
        <v>5.5581993006993013E-2</v>
      </c>
      <c r="MQ20" s="25">
        <f>'Equation 4 Type II FTE'!MQ20-'Equation 4 Type I FTE'!MQ20</f>
        <v>5.1512762237762244E-2</v>
      </c>
      <c r="MR20" s="25">
        <f>'Equation 4 Type II FTE'!MR20-'Equation 4 Type I FTE'!MR20</f>
        <v>6.5662587412587431E-2</v>
      </c>
      <c r="MS20" s="25">
        <f>'Equation 4 Type II FTE'!MS20-'Equation 4 Type I FTE'!MS20</f>
        <v>5.7616608391608384E-2</v>
      </c>
      <c r="MT20" s="25">
        <f>'Equation 4 Type II FTE'!MT20-'Equation 4 Type I FTE'!MT20</f>
        <v>6.806713286713284E-2</v>
      </c>
      <c r="MU20" s="25">
        <f>'Equation 4 Type II FTE'!MU20-'Equation 4 Type I FTE'!MU20</f>
        <v>5.4194755244755255E-2</v>
      </c>
      <c r="MV20" s="25">
        <f>'Equation 4 Type II FTE'!MV20-'Equation 4 Type I FTE'!MV20</f>
        <v>8.0274825174825204E-2</v>
      </c>
      <c r="MW20" s="25">
        <f>'Equation 4 Type II FTE'!MW20-'Equation 4 Type I FTE'!MW20</f>
        <v>7.5835664335664327E-2</v>
      </c>
      <c r="MX20" s="25">
        <f>'Equation 4 Type II FTE'!MX20-'Equation 4 Type I FTE'!MX20</f>
        <v>8.3789160839160839E-2</v>
      </c>
      <c r="MY20" s="25">
        <f>'Equation 4 Type II FTE'!MY20-'Equation 4 Type I FTE'!MY20</f>
        <v>7.7685314685314671E-2</v>
      </c>
      <c r="MZ20" s="25">
        <f>'Equation 4 Type II FTE'!MZ20-'Equation 4 Type I FTE'!MZ20</f>
        <v>5.7709090909090904E-2</v>
      </c>
      <c r="NA20" s="25">
        <f>'Equation 4 Type II FTE'!NA20-'Equation 4 Type I FTE'!NA20</f>
        <v>9.5811888111888094E-2</v>
      </c>
      <c r="NB20" s="25">
        <f>'Equation 4 Type II FTE'!NB20-'Equation 4 Type I FTE'!NB20</f>
        <v>6.9824300699300693E-2</v>
      </c>
      <c r="NC20" s="25">
        <f>'Equation 4 Type II FTE'!NC20-'Equation 4 Type I FTE'!NC20</f>
        <v>7.7870279720279711E-2</v>
      </c>
      <c r="ND20" s="25">
        <f>'Equation 4 Type II FTE'!ND20-'Equation 4 Type I FTE'!ND20</f>
        <v>8.7211013986013969E-2</v>
      </c>
      <c r="NE20" s="25">
        <f>'Equation 4 Type II FTE'!NE20-'Equation 4 Type I FTE'!NE20</f>
        <v>5.5859440559440574E-2</v>
      </c>
      <c r="NF20" s="25">
        <f>'Equation 4 Type II FTE'!NF20-'Equation 4 Type I FTE'!NF20</f>
        <v>7.7777797202797205E-2</v>
      </c>
      <c r="NG20" s="59">
        <f>'Equation 4 Type II FTE'!NG20-'Equation 4 Type I FTE'!NG20</f>
        <v>8.3881643356643359E-2</v>
      </c>
      <c r="NH20" s="25">
        <f>'Equation 4 Type II FTE'!NH20-'Equation 4 Type I FTE'!NH20</f>
        <v>8.8783216783216781E-2</v>
      </c>
      <c r="NI20" s="25">
        <f>'Equation 4 Type II FTE'!NI20-'Equation 4 Type I FTE'!NI20</f>
        <v>5.5674475524475527E-2</v>
      </c>
      <c r="NJ20" s="59">
        <f>'Equation 4 Type II FTE'!NJ20-'Equation 4 Type I FTE'!NJ20</f>
        <v>0.13271241258741256</v>
      </c>
    </row>
    <row r="21" spans="2:374" x14ac:dyDescent="0.3">
      <c r="B21" s="23" t="s">
        <v>566</v>
      </c>
      <c r="C21" s="25">
        <f>'Equation 4 Type II FTE'!C21-'Equation 4 Type I FTE'!C21</f>
        <v>0.18070412339172218</v>
      </c>
      <c r="D21" s="25">
        <f>'Equation 4 Type II FTE'!D21-'Equation 4 Type I FTE'!D21</f>
        <v>0.2132757246938459</v>
      </c>
      <c r="E21" s="25">
        <f>'Equation 4 Type II FTE'!E21-'Equation 4 Type I FTE'!E21</f>
        <v>0.21785915361959385</v>
      </c>
      <c r="F21" s="25">
        <f>'Equation 4 Type II FTE'!F21-'Equation 4 Type I FTE'!F21</f>
        <v>0.29567992559293133</v>
      </c>
      <c r="G21" s="25">
        <f>'Equation 4 Type II FTE'!G21-'Equation 4 Type I FTE'!G21</f>
        <v>0.21044765152689504</v>
      </c>
      <c r="H21" s="25">
        <f>'Equation 4 Type II FTE'!H21-'Equation 4 Type I FTE'!H21</f>
        <v>0.17368270035653388</v>
      </c>
      <c r="I21" s="25">
        <f>'Equation 4 Type II FTE'!I21-'Equation 4 Type I FTE'!I21</f>
        <v>0.14413421175011626</v>
      </c>
      <c r="J21" s="25">
        <f>'Equation 4 Type II FTE'!J21-'Equation 4 Type I FTE'!J21</f>
        <v>0.17134222601147106</v>
      </c>
      <c r="K21" s="25">
        <f>'Equation 4 Type II FTE'!K21-'Equation 4 Type I FTE'!K21</f>
        <v>0.14744988373895518</v>
      </c>
      <c r="L21" s="25">
        <f>'Equation 4 Type II FTE'!L21-'Equation 4 Type I FTE'!L21</f>
        <v>0.30172615098434352</v>
      </c>
      <c r="M21" s="25">
        <f>'Equation 4 Type II FTE'!M21-'Equation 4 Type I FTE'!M21</f>
        <v>0.17651077352348474</v>
      </c>
      <c r="N21" s="25">
        <f>'Equation 4 Type II FTE'!N21-'Equation 4 Type I FTE'!N21</f>
        <v>0.34990091458688571</v>
      </c>
      <c r="O21" s="25">
        <f>'Equation 4 Type II FTE'!O21-'Equation 4 Type I FTE'!O21</f>
        <v>0.17904628739730272</v>
      </c>
      <c r="P21" s="25">
        <f>'Equation 4 Type II FTE'!P21-'Equation 4 Type I FTE'!P21</f>
        <v>0.13126160285227095</v>
      </c>
      <c r="Q21" s="25">
        <f>'Equation 4 Type II FTE'!Q21-'Equation 4 Type I FTE'!Q21</f>
        <v>0</v>
      </c>
      <c r="R21" s="25">
        <f>'Equation 4 Type II FTE'!R21-'Equation 4 Type I FTE'!R21</f>
        <v>0.13096904355913813</v>
      </c>
      <c r="S21" s="25">
        <f>'Equation 4 Type II FTE'!S21-'Equation 4 Type I FTE'!S21</f>
        <v>0.15369114865912259</v>
      </c>
      <c r="T21" s="25">
        <f>'Equation 4 Type II FTE'!T21-'Equation 4 Type I FTE'!T21</f>
        <v>0.15846961711362575</v>
      </c>
      <c r="U21" s="25">
        <f>'Equation 4 Type II FTE'!U21-'Equation 4 Type I FTE'!U21</f>
        <v>0.19572216710587503</v>
      </c>
      <c r="V21" s="25">
        <f>'Equation 4 Type II FTE'!V21-'Equation 4 Type I FTE'!V21</f>
        <v>0.22156490466594325</v>
      </c>
      <c r="W21" s="25">
        <f>'Equation 4 Type II FTE'!W21-'Equation 4 Type I FTE'!W21</f>
        <v>0.13018888544411719</v>
      </c>
      <c r="X21" s="25">
        <f>'Equation 4 Type II FTE'!X21-'Equation 4 Type I FTE'!X21</f>
        <v>0.12823849015656485</v>
      </c>
      <c r="Y21" s="25">
        <f>'Equation 4 Type II FTE'!Y21-'Equation 4 Type I FTE'!Y21</f>
        <v>0.13808798635870406</v>
      </c>
      <c r="Z21" s="25">
        <f>'Equation 4 Type II FTE'!Z21-'Equation 4 Type I FTE'!Z21</f>
        <v>0.32795896760192217</v>
      </c>
      <c r="AA21" s="25">
        <f>'Equation 4 Type II FTE'!AA21-'Equation 4 Type I FTE'!AA21</f>
        <v>0.22029714772903425</v>
      </c>
      <c r="AB21" s="25">
        <f>'Equation 4 Type II FTE'!AB21-'Equation 4 Type I FTE'!AB21</f>
        <v>0.30952773213455276</v>
      </c>
      <c r="AC21" s="25">
        <f>'Equation 4 Type II FTE'!AC21-'Equation 4 Type I FTE'!AC21</f>
        <v>0.21425092233762205</v>
      </c>
      <c r="AD21" s="25">
        <f>'Equation 4 Type II FTE'!AD21-'Equation 4 Type I FTE'!AD21</f>
        <v>0.15885969617113627</v>
      </c>
      <c r="AE21" s="25">
        <f>'Equation 4 Type II FTE'!AE21-'Equation 4 Type I FTE'!AE21</f>
        <v>0.15690930088358393</v>
      </c>
      <c r="AF21" s="25">
        <f>'Equation 4 Type II FTE'!AF21-'Equation 4 Type I FTE'!AF21</f>
        <v>0.1751454968221981</v>
      </c>
      <c r="AG21" s="25">
        <f>'Equation 4 Type II FTE'!AG21-'Equation 4 Type I FTE'!AG21</f>
        <v>0.17007446907456208</v>
      </c>
      <c r="AH21" s="25">
        <f>'Equation 4 Type II FTE'!AH21-'Equation 4 Type I FTE'!AH21</f>
        <v>0.19611224616338549</v>
      </c>
      <c r="AI21" s="25">
        <f>'Equation 4 Type II FTE'!AI21-'Equation 4 Type I FTE'!AI21</f>
        <v>0.17163478530460391</v>
      </c>
      <c r="AJ21" s="25">
        <f>'Equation 4 Type II FTE'!AJ21-'Equation 4 Type I FTE'!AJ21</f>
        <v>0.14823004185397615</v>
      </c>
      <c r="AK21" s="25">
        <f>'Equation 4 Type II FTE'!AK21-'Equation 4 Type I FTE'!AK21</f>
        <v>0.18655530925437916</v>
      </c>
      <c r="AL21" s="25">
        <f>'Equation 4 Type II FTE'!AL21-'Equation 4 Type I FTE'!AL21</f>
        <v>0.18499499302433725</v>
      </c>
      <c r="AM21" s="25">
        <f>'Equation 4 Type II FTE'!AM21-'Equation 4 Type I FTE'!AM21</f>
        <v>0.20401134707797236</v>
      </c>
      <c r="AN21" s="25">
        <f>'Equation 4 Type II FTE'!AN21-'Equation 4 Type I FTE'!AN21</f>
        <v>0.13126160285227095</v>
      </c>
      <c r="AO21" s="25">
        <f>'Equation 4 Type II FTE'!AO21-'Equation 4 Type I FTE'!AO21</f>
        <v>0.11526836149434194</v>
      </c>
      <c r="AP21" s="25">
        <f>'Equation 4 Type II FTE'!AP21-'Equation 4 Type I FTE'!AP21</f>
        <v>0.20176839249728723</v>
      </c>
      <c r="AQ21" s="25">
        <f>'Equation 4 Type II FTE'!AQ21-'Equation 4 Type I FTE'!AQ21</f>
        <v>0.14257389552007441</v>
      </c>
      <c r="AR21" s="25">
        <f>'Equation 4 Type II FTE'!AR21-'Equation 4 Type I FTE'!AR21</f>
        <v>0.15915225546426909</v>
      </c>
      <c r="AS21" s="25">
        <f>'Equation 4 Type II FTE'!AS21-'Equation 4 Type I FTE'!AS21</f>
        <v>0.1495953185552627</v>
      </c>
      <c r="AT21" s="25">
        <f>'Equation 4 Type II FTE'!AT21-'Equation 4 Type I FTE'!AT21</f>
        <v>0.14042846070376686</v>
      </c>
      <c r="AU21" s="25">
        <f>'Equation 4 Type II FTE'!AU21-'Equation 4 Type I FTE'!AU21</f>
        <v>0.12862856921407534</v>
      </c>
      <c r="AV21" s="25">
        <f>'Equation 4 Type II FTE'!AV21-'Equation 4 Type I FTE'!AV21</f>
        <v>0.15720186017671678</v>
      </c>
      <c r="AW21" s="25">
        <f>'Equation 4 Type II FTE'!AW21-'Equation 4 Type I FTE'!AW21</f>
        <v>0.13847806541621457</v>
      </c>
      <c r="AX21" s="25">
        <f>'Equation 4 Type II FTE'!AX21-'Equation 4 Type I FTE'!AX21</f>
        <v>0.13925822353123549</v>
      </c>
      <c r="AY21" s="25">
        <f>'Equation 4 Type II FTE'!AY21-'Equation 4 Type I FTE'!AY21</f>
        <v>0.11341548597116728</v>
      </c>
      <c r="AZ21" s="25">
        <f>'Equation 4 Type II FTE'!AZ21-'Equation 4 Type I FTE'!AZ21</f>
        <v>0.12287490311579599</v>
      </c>
      <c r="BA21" s="25">
        <f>'Equation 4 Type II FTE'!BA21-'Equation 4 Type I FTE'!BA21</f>
        <v>0.12921368780034101</v>
      </c>
      <c r="BB21" s="25">
        <f>'Equation 4 Type II FTE'!BB21-'Equation 4 Type I FTE'!BB21</f>
        <v>0.16919679119516351</v>
      </c>
      <c r="BC21" s="25">
        <f>'Equation 4 Type II FTE'!BC21-'Equation 4 Type I FTE'!BC21</f>
        <v>0.18187436056425357</v>
      </c>
      <c r="BD21" s="25">
        <f>'Equation 4 Type II FTE'!BD21-'Equation 4 Type I FTE'!BD21</f>
        <v>0.12960376685785147</v>
      </c>
      <c r="BE21" s="25">
        <f>'Equation 4 Type II FTE'!BE21-'Equation 4 Type I FTE'!BE21</f>
        <v>0.16568607967756932</v>
      </c>
      <c r="BF21" s="25">
        <f>'Equation 4 Type II FTE'!BF21-'Equation 4 Type I FTE'!BF21</f>
        <v>0.16285800651061852</v>
      </c>
      <c r="BG21" s="25">
        <f>'Equation 4 Type II FTE'!BG21-'Equation 4 Type I FTE'!BG21</f>
        <v>0.20196343202604244</v>
      </c>
      <c r="BH21" s="25">
        <f>'Equation 4 Type II FTE'!BH21-'Equation 4 Type I FTE'!BH21</f>
        <v>0.17719341187412802</v>
      </c>
      <c r="BI21" s="25">
        <f>'Equation 4 Type II FTE'!BI21-'Equation 4 Type I FTE'!BI21</f>
        <v>0.20235351108355293</v>
      </c>
      <c r="BJ21" s="25">
        <f>'Equation 4 Type II FTE'!BJ21-'Equation 4 Type I FTE'!BJ21</f>
        <v>0.17777853046039369</v>
      </c>
      <c r="BK21" s="25">
        <f>'Equation 4 Type II FTE'!BK21-'Equation 4 Type I FTE'!BK21</f>
        <v>0.158664656642381</v>
      </c>
      <c r="BL21" s="25">
        <f>'Equation 4 Type II FTE'!BL21-'Equation 4 Type I FTE'!BL21</f>
        <v>0.13428471554797705</v>
      </c>
      <c r="BM21" s="25">
        <f>'Equation 4 Type II FTE'!BM21-'Equation 4 Type I FTE'!BM21</f>
        <v>0.16061505192993331</v>
      </c>
      <c r="BN21" s="25">
        <f>'Equation 4 Type II FTE'!BN21-'Equation 4 Type I FTE'!BN21</f>
        <v>0.18021652456983417</v>
      </c>
      <c r="BO21" s="25">
        <f>'Equation 4 Type II FTE'!BO21-'Equation 4 Type I FTE'!BO21</f>
        <v>0.25774473725003877</v>
      </c>
      <c r="BP21" s="25">
        <f>'Equation 4 Type II FTE'!BP21-'Equation 4 Type I FTE'!BP21</f>
        <v>0.14247637575569677</v>
      </c>
      <c r="BQ21" s="25">
        <f>'Equation 4 Type II FTE'!BQ21-'Equation 4 Type I FTE'!BQ21</f>
        <v>0.17495045729344286</v>
      </c>
      <c r="BR21" s="25">
        <f>'Equation 4 Type II FTE'!BR21-'Equation 4 Type I FTE'!BR21</f>
        <v>0.14042846070376686</v>
      </c>
      <c r="BS21" s="25">
        <f>'Equation 4 Type II FTE'!BS21-'Equation 4 Type I FTE'!BS21</f>
        <v>0.16510096109130368</v>
      </c>
      <c r="BT21" s="25">
        <f>'Equation 4 Type II FTE'!BT21-'Equation 4 Type I FTE'!BT21</f>
        <v>0.18343467679429548</v>
      </c>
      <c r="BU21" s="25">
        <f>'Equation 4 Type II FTE'!BU21-'Equation 4 Type I FTE'!BU21</f>
        <v>0.1629555262749961</v>
      </c>
      <c r="BV21" s="25">
        <f>'Equation 4 Type II FTE'!BV21-'Equation 4 Type I FTE'!BV21</f>
        <v>0.16558855991319177</v>
      </c>
      <c r="BW21" s="25">
        <f>'Equation 4 Type II FTE'!BW21-'Equation 4 Type I FTE'!BW21</f>
        <v>0.18460491396682679</v>
      </c>
      <c r="BX21" s="25">
        <f>'Equation 4 Type II FTE'!BX21-'Equation 4 Type I FTE'!BX21</f>
        <v>0.13691774918617269</v>
      </c>
      <c r="BY21" s="25">
        <f>'Equation 4 Type II FTE'!BY21-'Equation 4 Type I FTE'!BY21</f>
        <v>0.13262687955355756</v>
      </c>
      <c r="BZ21" s="25">
        <f>'Equation 4 Type II FTE'!BZ21-'Equation 4 Type I FTE'!BZ21</f>
        <v>0.13048144473725004</v>
      </c>
      <c r="CA21" s="25">
        <f>'Equation 4 Type II FTE'!CA21-'Equation 4 Type I FTE'!CA21</f>
        <v>0.18996850100759569</v>
      </c>
      <c r="CB21" s="25">
        <f>'Equation 4 Type II FTE'!CB21-'Equation 4 Type I FTE'!CB21</f>
        <v>0.18138676174236554</v>
      </c>
      <c r="CC21" s="25">
        <f>'Equation 4 Type II FTE'!CC21-'Equation 4 Type I FTE'!CC21</f>
        <v>0.17134222601147112</v>
      </c>
      <c r="CD21" s="25">
        <f>'Equation 4 Type II FTE'!CD21-'Equation 4 Type I FTE'!CD21</f>
        <v>0.28241723763757554</v>
      </c>
      <c r="CE21" s="25">
        <f>'Equation 4 Type II FTE'!CE21-'Equation 4 Type I FTE'!CE21</f>
        <v>0.20849725623934273</v>
      </c>
      <c r="CF21" s="25">
        <f>'Equation 4 Type II FTE'!CF21-'Equation 4 Type I FTE'!CF21</f>
        <v>0.17202486436211439</v>
      </c>
      <c r="CG21" s="25">
        <f>'Equation 4 Type II FTE'!CG21-'Equation 4 Type I FTE'!CG21</f>
        <v>0.16071257169431091</v>
      </c>
      <c r="CH21" s="25">
        <f>'Equation 4 Type II FTE'!CH21-'Equation 4 Type I FTE'!CH21</f>
        <v>0.13350455743295614</v>
      </c>
      <c r="CI21" s="25">
        <f>'Equation 4 Type II FTE'!CI21-'Equation 4 Type I FTE'!CI21</f>
        <v>0.16705135637885596</v>
      </c>
      <c r="CJ21" s="25">
        <f>'Equation 4 Type II FTE'!CJ21-'Equation 4 Type I FTE'!CJ21</f>
        <v>0.24340933188652922</v>
      </c>
      <c r="CK21" s="25">
        <f>'Equation 4 Type II FTE'!CK21-'Equation 4 Type I FTE'!CK21</f>
        <v>0.28904858161525343</v>
      </c>
      <c r="CL21" s="25">
        <f>'Equation 4 Type II FTE'!CL21-'Equation 4 Type I FTE'!CL21</f>
        <v>0.19318665323205705</v>
      </c>
      <c r="CM21" s="25">
        <f>'Equation 4 Type II FTE'!CM21-'Equation 4 Type I FTE'!CM21</f>
        <v>0.20215847155479766</v>
      </c>
      <c r="CN21" s="25">
        <f>'Equation 4 Type II FTE'!CN21-'Equation 4 Type I FTE'!CN21</f>
        <v>0.14608460703766857</v>
      </c>
      <c r="CO21" s="25">
        <f>'Equation 4 Type II FTE'!CO21-'Equation 4 Type I FTE'!CO21</f>
        <v>0.15905473569989148</v>
      </c>
      <c r="CP21" s="25">
        <f>'Equation 4 Type II FTE'!CP21-'Equation 4 Type I FTE'!CP21</f>
        <v>0.15837209734924818</v>
      </c>
      <c r="CQ21" s="25">
        <f>'Equation 4 Type II FTE'!CQ21-'Equation 4 Type I FTE'!CQ21</f>
        <v>0.14169621764067586</v>
      </c>
      <c r="CR21" s="25">
        <f>'Equation 4 Type II FTE'!CR21-'Equation 4 Type I FTE'!CR21</f>
        <v>0.13916070376685785</v>
      </c>
      <c r="CS21" s="25">
        <f>'Equation 4 Type II FTE'!CS21-'Equation 4 Type I FTE'!CS21</f>
        <v>0.14052598046814449</v>
      </c>
      <c r="CT21" s="25">
        <f>'Equation 4 Type II FTE'!CT21-'Equation 4 Type I FTE'!CT21</f>
        <v>0.1364301503642846</v>
      </c>
      <c r="CU21" s="25">
        <f>'Equation 4 Type II FTE'!CU21-'Equation 4 Type I FTE'!CU21</f>
        <v>0.12979880638660674</v>
      </c>
      <c r="CV21" s="25">
        <f>'Equation 4 Type II FTE'!CV21-'Equation 4 Type I FTE'!CV21</f>
        <v>0.19065113935823902</v>
      </c>
      <c r="CW21" s="25">
        <f>'Equation 4 Type II FTE'!CW21-'Equation 4 Type I FTE'!CW21</f>
        <v>0.19386929158270033</v>
      </c>
      <c r="CX21" s="25">
        <f>'Equation 4 Type II FTE'!CX21-'Equation 4 Type I FTE'!CX21</f>
        <v>0.15203331266470313</v>
      </c>
      <c r="CY21" s="25">
        <f>'Equation 4 Type II FTE'!CY21-'Equation 4 Type I FTE'!CY21</f>
        <v>0.18772554642691053</v>
      </c>
      <c r="CZ21" s="25">
        <f>'Equation 4 Type II FTE'!CZ21-'Equation 4 Type I FTE'!CZ21</f>
        <v>0.30289638815687486</v>
      </c>
      <c r="DA21" s="25">
        <f>'Equation 4 Type II FTE'!DA21-'Equation 4 Type I FTE'!DA21</f>
        <v>0.28475771198263833</v>
      </c>
      <c r="DB21" s="25">
        <f>'Equation 4 Type II FTE'!DB21-'Equation 4 Type I FTE'!DB21</f>
        <v>0.18392227561618352</v>
      </c>
      <c r="DC21" s="25">
        <f>'Equation 4 Type II FTE'!DC21-'Equation 4 Type I FTE'!DC21</f>
        <v>0.22644089288482408</v>
      </c>
      <c r="DD21" s="25">
        <f>'Equation 4 Type II FTE'!DD21-'Equation 4 Type I FTE'!DD21</f>
        <v>0.16948935048829639</v>
      </c>
      <c r="DE21" s="25">
        <f>'Equation 4 Type II FTE'!DE21-'Equation 4 Type I FTE'!DE21</f>
        <v>0.3007509533405674</v>
      </c>
      <c r="DF21" s="25">
        <f>'Equation 4 Type II FTE'!DF21-'Equation 4 Type I FTE'!DF21</f>
        <v>0.21659139668268482</v>
      </c>
      <c r="DG21" s="25">
        <f>'Equation 4 Type II FTE'!DG21-'Equation 4 Type I FTE'!DG21</f>
        <v>0.20391382731359478</v>
      </c>
      <c r="DH21" s="25">
        <f>'Equation 4 Type II FTE'!DH21-'Equation 4 Type I FTE'!DH21</f>
        <v>0.28836594326461013</v>
      </c>
      <c r="DI21" s="25">
        <f>'Equation 4 Type II FTE'!DI21-'Equation 4 Type I FTE'!DI21</f>
        <v>0.13935574329561309</v>
      </c>
      <c r="DJ21" s="25">
        <f>'Equation 4 Type II FTE'!DJ21-'Equation 4 Type I FTE'!DJ21</f>
        <v>0.20030559603162298</v>
      </c>
      <c r="DK21" s="25">
        <f>'Equation 4 Type II FTE'!DK21-'Equation 4 Type I FTE'!DK21</f>
        <v>0.31576899705472017</v>
      </c>
      <c r="DL21" s="25">
        <f>'Equation 4 Type II FTE'!DL21-'Equation 4 Type I FTE'!DL21</f>
        <v>0.33537046969462103</v>
      </c>
      <c r="DM21" s="25">
        <f>'Equation 4 Type II FTE'!DM21-'Equation 4 Type I FTE'!DM21</f>
        <v>0.10649158270035652</v>
      </c>
      <c r="DN21" s="25">
        <f>'Equation 4 Type II FTE'!DN21-'Equation 4 Type I FTE'!DN21</f>
        <v>0.24311677259339642</v>
      </c>
      <c r="DO21" s="25">
        <f>'Equation 4 Type II FTE'!DO21-'Equation 4 Type I FTE'!DO21</f>
        <v>0.16217536815997519</v>
      </c>
      <c r="DP21" s="25">
        <f>'Equation 4 Type II FTE'!DP21-'Equation 4 Type I FTE'!DP21</f>
        <v>0.19113873818012711</v>
      </c>
      <c r="DQ21" s="25">
        <f>'Equation 4 Type II FTE'!DQ21-'Equation 4 Type I FTE'!DQ21</f>
        <v>0.17124470624709345</v>
      </c>
      <c r="DR21" s="25">
        <f>'Equation 4 Type II FTE'!DR21-'Equation 4 Type I FTE'!DR21</f>
        <v>0.26154800806076572</v>
      </c>
      <c r="DS21" s="25">
        <f>'Equation 4 Type II FTE'!DS21-'Equation 4 Type I FTE'!DS21</f>
        <v>0.18548259184622537</v>
      </c>
      <c r="DT21" s="25">
        <f>'Equation 4 Type II FTE'!DT21-'Equation 4 Type I FTE'!DT21</f>
        <v>0.21122780964191598</v>
      </c>
      <c r="DU21" s="25">
        <f>'Equation 4 Type II FTE'!DU21-'Equation 4 Type I FTE'!DU21</f>
        <v>0.1702695086033173</v>
      </c>
      <c r="DV21" s="25">
        <f>'Equation 4 Type II FTE'!DV21-'Equation 4 Type I FTE'!DV21</f>
        <v>0.16032249263680054</v>
      </c>
      <c r="DW21" s="25">
        <f>'Equation 4 Type II FTE'!DW21-'Equation 4 Type I FTE'!DW21</f>
        <v>0.12794593086343201</v>
      </c>
      <c r="DX21" s="25">
        <f>'Equation 4 Type II FTE'!DX21-'Equation 4 Type I FTE'!DX21</f>
        <v>0.17241494341962488</v>
      </c>
      <c r="DY21" s="25">
        <f>'Equation 4 Type II FTE'!DY21-'Equation 4 Type I FTE'!DY21</f>
        <v>0.15018043714152843</v>
      </c>
      <c r="DZ21" s="25">
        <f>'Equation 4 Type II FTE'!DZ21-'Equation 4 Type I FTE'!DZ21</f>
        <v>0.16607615873507983</v>
      </c>
      <c r="EA21" s="25">
        <f>'Equation 4 Type II FTE'!EA21-'Equation 4 Type I FTE'!EA21</f>
        <v>0.22039466749341186</v>
      </c>
      <c r="EB21" s="25">
        <f>'Equation 4 Type II FTE'!EB21-'Equation 4 Type I FTE'!EB21</f>
        <v>0.1185840334831809</v>
      </c>
      <c r="EC21" s="25">
        <f>'Equation 4 Type II FTE'!EC21-'Equation 4 Type I FTE'!EC21</f>
        <v>0.15437378700976595</v>
      </c>
      <c r="ED21" s="25">
        <f>'Equation 4 Type II FTE'!ED21-'Equation 4 Type I FTE'!ED21</f>
        <v>0.12814097039218725</v>
      </c>
      <c r="EE21" s="25">
        <f>'Equation 4 Type II FTE'!EE21-'Equation 4 Type I FTE'!EE21</f>
        <v>0.14881516044024184</v>
      </c>
      <c r="EF21" s="25">
        <f>'Equation 4 Type II FTE'!EF21-'Equation 4 Type I FTE'!EF21</f>
        <v>0.13438223531235466</v>
      </c>
      <c r="EG21" s="25">
        <f>'Equation 4 Type II FTE'!EG21-'Equation 4 Type I FTE'!EG21</f>
        <v>0.18909082312819719</v>
      </c>
      <c r="EH21" s="25">
        <f>'Equation 4 Type II FTE'!EH21-'Equation 4 Type I FTE'!EH21</f>
        <v>0.11575596031623005</v>
      </c>
      <c r="EI21" s="25">
        <f>'Equation 4 Type II FTE'!EI21-'Equation 4 Type I FTE'!EI21</f>
        <v>0.11819395442567045</v>
      </c>
      <c r="EJ21" s="25">
        <f>'Equation 4 Type II FTE'!EJ21-'Equation 4 Type I FTE'!EJ21</f>
        <v>0.12277738335141838</v>
      </c>
      <c r="EK21" s="25">
        <f>'Equation 4 Type II FTE'!EK21-'Equation 4 Type I FTE'!EK21</f>
        <v>0.18089916292047747</v>
      </c>
      <c r="EL21" s="25">
        <f>'Equation 4 Type II FTE'!EL21-'Equation 4 Type I FTE'!EL21</f>
        <v>0.15222835219345837</v>
      </c>
      <c r="EM21" s="25">
        <f>'Equation 4 Type II FTE'!EM21-'Equation 4 Type I FTE'!EM21</f>
        <v>0.14813252208959851</v>
      </c>
      <c r="EN21" s="25">
        <f>'Equation 4 Type II FTE'!EN21-'Equation 4 Type I FTE'!EN21</f>
        <v>0.13847806541621455</v>
      </c>
      <c r="EO21" s="25">
        <f>'Equation 4 Type II FTE'!EO21-'Equation 4 Type I FTE'!EO21</f>
        <v>0.1529109905441017</v>
      </c>
      <c r="EP21" s="25">
        <f>'Equation 4 Type II FTE'!EP21-'Equation 4 Type I FTE'!EP21</f>
        <v>0.15915225546426912</v>
      </c>
      <c r="EQ21" s="25">
        <f>'Equation 4 Type II FTE'!EQ21-'Equation 4 Type I FTE'!EQ21</f>
        <v>0.15408122771663307</v>
      </c>
      <c r="ER21" s="25">
        <f>'Equation 4 Type II FTE'!ER21-'Equation 4 Type I FTE'!ER21</f>
        <v>0.14832756161835373</v>
      </c>
      <c r="ES21" s="25">
        <f>'Equation 4 Type II FTE'!ES21-'Equation 4 Type I FTE'!ES21</f>
        <v>0.13730782824368315</v>
      </c>
      <c r="ET21" s="25">
        <f>'Equation 4 Type II FTE'!ET21-'Equation 4 Type I FTE'!ET21</f>
        <v>0.14813252208959851</v>
      </c>
      <c r="EU21" s="25">
        <f>'Equation 4 Type II FTE'!EU21-'Equation 4 Type I FTE'!EU21</f>
        <v>0.15486138583165399</v>
      </c>
      <c r="EV21" s="25">
        <f>'Equation 4 Type II FTE'!EV21-'Equation 4 Type I FTE'!EV21</f>
        <v>0.14471933033638193</v>
      </c>
      <c r="EW21" s="25">
        <f>'Equation 4 Type II FTE'!EW21-'Equation 4 Type I FTE'!EW21</f>
        <v>0.12814097039218725</v>
      </c>
      <c r="EX21" s="25">
        <f>'Equation 4 Type II FTE'!EX21-'Equation 4 Type I FTE'!EX21</f>
        <v>0.17641325375910713</v>
      </c>
      <c r="EY21" s="25">
        <f>'Equation 4 Type II FTE'!EY21-'Equation 4 Type I FTE'!EY21</f>
        <v>0.30260382886374204</v>
      </c>
      <c r="EZ21" s="25">
        <f>'Equation 4 Type II FTE'!EZ21-'Equation 4 Type I FTE'!EZ21</f>
        <v>0.23199951945434816</v>
      </c>
      <c r="FA21" s="25">
        <f>'Equation 4 Type II FTE'!FA21-'Equation 4 Type I FTE'!FA21</f>
        <v>0.14393917222136102</v>
      </c>
      <c r="FB21" s="25">
        <f>'Equation 4 Type II FTE'!FB21-'Equation 4 Type I FTE'!FB21</f>
        <v>0.24692004340412341</v>
      </c>
      <c r="FC21" s="25">
        <f>'Equation 4 Type II FTE'!FC21-'Equation 4 Type I FTE'!FC21</f>
        <v>0.17797356998914898</v>
      </c>
      <c r="FD21" s="25">
        <f>'Equation 4 Type II FTE'!FD21-'Equation 4 Type I FTE'!FD21</f>
        <v>0.13877062470934737</v>
      </c>
      <c r="FE21" s="25">
        <f>'Equation 4 Type II FTE'!FE21-'Equation 4 Type I FTE'!FE21</f>
        <v>0.13311447837544568</v>
      </c>
      <c r="FF21" s="25">
        <f>'Equation 4 Type II FTE'!FF21-'Equation 4 Type I FTE'!FF21</f>
        <v>0.12726329251278873</v>
      </c>
      <c r="FG21" s="25">
        <f>'Equation 4 Type II FTE'!FG21-'Equation 4 Type I FTE'!FG21</f>
        <v>0.24448204929468298</v>
      </c>
      <c r="FH21" s="25">
        <f>'Equation 4 Type II FTE'!FH21-'Equation 4 Type I FTE'!FH21</f>
        <v>0.15554402418229732</v>
      </c>
      <c r="FI21" s="25">
        <f>'Equation 4 Type II FTE'!FI21-'Equation 4 Type I FTE'!FI21</f>
        <v>0.20420638660672763</v>
      </c>
      <c r="FJ21" s="25">
        <f>'Equation 4 Type II FTE'!FJ21-'Equation 4 Type I FTE'!FJ21</f>
        <v>0.18401979538056115</v>
      </c>
      <c r="FK21" s="25">
        <f>'Equation 4 Type II FTE'!FK21-'Equation 4 Type I FTE'!FK21</f>
        <v>0.15876217640675863</v>
      </c>
      <c r="FL21" s="25">
        <f>'Equation 4 Type II FTE'!FL21-'Equation 4 Type I FTE'!FL21</f>
        <v>0.20215847155479769</v>
      </c>
      <c r="FM21" s="25">
        <f>'Equation 4 Type II FTE'!FM21-'Equation 4 Type I FTE'!FM21</f>
        <v>0.16851415284452023</v>
      </c>
      <c r="FN21" s="25">
        <f>'Equation 4 Type II FTE'!FN21-'Equation 4 Type I FTE'!FN21</f>
        <v>0.1745603782359324</v>
      </c>
      <c r="FO21" s="25">
        <f>'Equation 4 Type II FTE'!FO21-'Equation 4 Type I FTE'!FO21</f>
        <v>0.18967594171446284</v>
      </c>
      <c r="FP21" s="25">
        <f>'Equation 4 Type II FTE'!FP21-'Equation 4 Type I FTE'!FP21</f>
        <v>0.16451584250503795</v>
      </c>
      <c r="FQ21" s="25">
        <f>'Equation 4 Type II FTE'!FQ21-'Equation 4 Type I FTE'!FQ21</f>
        <v>0.16597863897070222</v>
      </c>
      <c r="FR21" s="25">
        <f>'Equation 4 Type II FTE'!FR21-'Equation 4 Type I FTE'!FR21</f>
        <v>0.1685141528445202</v>
      </c>
      <c r="FS21" s="25">
        <f>'Equation 4 Type II FTE'!FS21-'Equation 4 Type I FTE'!FS21</f>
        <v>0.29304689195473566</v>
      </c>
      <c r="FT21" s="25">
        <f>'Equation 4 Type II FTE'!FT21-'Equation 4 Type I FTE'!FT21</f>
        <v>0.13906318400248024</v>
      </c>
      <c r="FU21" s="25">
        <f>'Equation 4 Type II FTE'!FU21-'Equation 4 Type I FTE'!FU21</f>
        <v>0.1787537281041699</v>
      </c>
      <c r="FV21" s="25">
        <f>'Equation 4 Type II FTE'!FV21-'Equation 4 Type I FTE'!FV21</f>
        <v>0.21717651526895057</v>
      </c>
      <c r="FW21" s="25">
        <f>'Equation 4 Type II FTE'!FW21-'Equation 4 Type I FTE'!FW21</f>
        <v>0.15525146488916444</v>
      </c>
      <c r="FX21" s="25">
        <f>'Equation 4 Type II FTE'!FX21-'Equation 4 Type I FTE'!FX21</f>
        <v>0.2200045884359014</v>
      </c>
      <c r="FY21" s="25">
        <f>'Equation 4 Type II FTE'!FY21-'Equation 4 Type I FTE'!FY21</f>
        <v>0.18509251278871489</v>
      </c>
      <c r="FZ21" s="25">
        <f>'Equation 4 Type II FTE'!FZ21-'Equation 4 Type I FTE'!FZ21</f>
        <v>0.13262687955355759</v>
      </c>
      <c r="GA21" s="25">
        <f>'Equation 4 Type II FTE'!GA21-'Equation 4 Type I FTE'!GA21</f>
        <v>0.1334070376685785</v>
      </c>
      <c r="GB21" s="25">
        <f>'Equation 4 Type II FTE'!GB21-'Equation 4 Type I FTE'!GB21</f>
        <v>0.11809643466129283</v>
      </c>
      <c r="GC21" s="25">
        <f>'Equation 4 Type II FTE'!GC21-'Equation 4 Type I FTE'!GC21</f>
        <v>0.1186815532475585</v>
      </c>
      <c r="GD21" s="25">
        <f>'Equation 4 Type II FTE'!GD21-'Equation 4 Type I FTE'!GD21</f>
        <v>0.14744988373895518</v>
      </c>
      <c r="GE21" s="25">
        <f>'Equation 4 Type II FTE'!GE21-'Equation 4 Type I FTE'!GE21</f>
        <v>0.11643859866687335</v>
      </c>
      <c r="GF21" s="25">
        <f>'Equation 4 Type II FTE'!GF21-'Equation 4 Type I FTE'!GF21</f>
        <v>0.14364661292822817</v>
      </c>
      <c r="GG21" s="25">
        <f>'Equation 4 Type II FTE'!GG21-'Equation 4 Type I FTE'!GG21</f>
        <v>0.16685631685010077</v>
      </c>
      <c r="GH21" s="25">
        <f>'Equation 4 Type II FTE'!GH21-'Equation 4 Type I FTE'!GH21</f>
        <v>0.15798201829173772</v>
      </c>
      <c r="GI21" s="25">
        <f>'Equation 4 Type II FTE'!GI21-'Equation 4 Type I FTE'!GI21</f>
        <v>0.1738777398852891</v>
      </c>
      <c r="GJ21" s="25">
        <f>'Equation 4 Type II FTE'!GJ21-'Equation 4 Type I FTE'!GJ21</f>
        <v>0.23960606107580215</v>
      </c>
      <c r="GK21" s="25">
        <f>'Equation 4 Type II FTE'!GK21-'Equation 4 Type I FTE'!GK21</f>
        <v>0.19269905441016899</v>
      </c>
      <c r="GL21" s="25">
        <f>'Equation 4 Type II FTE'!GL21-'Equation 4 Type I FTE'!GL21</f>
        <v>0.21171540846380404</v>
      </c>
      <c r="GM21" s="25">
        <f>'Equation 4 Type II FTE'!GM21-'Equation 4 Type I FTE'!GM21</f>
        <v>0.1880181057200434</v>
      </c>
      <c r="GN21" s="25">
        <f>'Equation 4 Type II FTE'!GN21-'Equation 4 Type I FTE'!GN21</f>
        <v>0.13711278871492794</v>
      </c>
      <c r="GO21" s="25">
        <f>'Equation 4 Type II FTE'!GO21-'Equation 4 Type I FTE'!GO21</f>
        <v>0.12999384591536195</v>
      </c>
      <c r="GP21" s="25">
        <f>'Equation 4 Type II FTE'!GP21-'Equation 4 Type I FTE'!GP21</f>
        <v>0.1290186482715858</v>
      </c>
      <c r="GQ21" s="25">
        <f>'Equation 4 Type II FTE'!GQ21-'Equation 4 Type I FTE'!GQ21</f>
        <v>0.20596174236552472</v>
      </c>
      <c r="GR21" s="25">
        <f>'Equation 4 Type II FTE'!GR21-'Equation 4 Type I FTE'!GR21</f>
        <v>0.16139521004495427</v>
      </c>
      <c r="GS21" s="25">
        <f>'Equation 4 Type II FTE'!GS21-'Equation 4 Type I FTE'!GS21</f>
        <v>0.16256544721748564</v>
      </c>
      <c r="GT21" s="25">
        <f>'Equation 4 Type II FTE'!GT21-'Equation 4 Type I FTE'!GT21</f>
        <v>0.13877062470934737</v>
      </c>
      <c r="GU21" s="25">
        <f>'Equation 4 Type II FTE'!GU21-'Equation 4 Type I FTE'!GU21</f>
        <v>0.15135067431405988</v>
      </c>
      <c r="GV21" s="25">
        <f>'Equation 4 Type II FTE'!GV21-'Equation 4 Type I FTE'!GV21</f>
        <v>0.16929431095954117</v>
      </c>
      <c r="GW21" s="25">
        <f>'Equation 4 Type II FTE'!GW21-'Equation 4 Type I FTE'!GW21</f>
        <v>0.16188280886684236</v>
      </c>
      <c r="GX21" s="25">
        <f>'Equation 4 Type II FTE'!GX21-'Equation 4 Type I FTE'!GX21</f>
        <v>0.15466634630289877</v>
      </c>
      <c r="GY21" s="25">
        <f>'Equation 4 Type II FTE'!GY21-'Equation 4 Type I FTE'!GY21</f>
        <v>0.13360207719733375</v>
      </c>
      <c r="GZ21" s="25">
        <f>'Equation 4 Type II FTE'!GZ21-'Equation 4 Type I FTE'!GZ21</f>
        <v>0.17339014106340106</v>
      </c>
      <c r="HA21" s="25">
        <f>'Equation 4 Type II FTE'!HA21-'Equation 4 Type I FTE'!HA21</f>
        <v>0.12853104944969768</v>
      </c>
      <c r="HB21" s="25">
        <f>'Equation 4 Type II FTE'!HB21-'Equation 4 Type I FTE'!HB21</f>
        <v>0.10756430010851031</v>
      </c>
      <c r="HC21" s="25">
        <f>'Equation 4 Type II FTE'!HC21-'Equation 4 Type I FTE'!HC21</f>
        <v>0.12648313439776779</v>
      </c>
      <c r="HD21" s="25">
        <f>'Equation 4 Type II FTE'!HD21-'Equation 4 Type I FTE'!HD21</f>
        <v>0.14237885599131916</v>
      </c>
      <c r="HE21" s="25">
        <f>'Equation 4 Type II FTE'!HE21-'Equation 4 Type I FTE'!HE21</f>
        <v>0.18314211750116266</v>
      </c>
      <c r="HF21" s="25">
        <f>'Equation 4 Type II FTE'!HF21-'Equation 4 Type I FTE'!HF21</f>
        <v>0.12960376685785147</v>
      </c>
      <c r="HG21" s="25">
        <f>'Equation 4 Type II FTE'!HG21-'Equation 4 Type I FTE'!HG21</f>
        <v>0.17124470624709345</v>
      </c>
      <c r="HH21" s="25">
        <f>'Equation 4 Type II FTE'!HH21-'Equation 4 Type I FTE'!HH21</f>
        <v>0.20986253294062934</v>
      </c>
      <c r="HI21" s="25">
        <f>'Equation 4 Type II FTE'!HI21-'Equation 4 Type I FTE'!HI21</f>
        <v>0.30318894745000774</v>
      </c>
      <c r="HJ21" s="25">
        <f>'Equation 4 Type II FTE'!HJ21-'Equation 4 Type I FTE'!HJ21</f>
        <v>0.1854825918462254</v>
      </c>
      <c r="HK21" s="25">
        <f>'Equation 4 Type II FTE'!HK21-'Equation 4 Type I FTE'!HK21</f>
        <v>0</v>
      </c>
      <c r="HL21" s="25">
        <f>'Equation 4 Type II FTE'!HL21-'Equation 4 Type I FTE'!HL21</f>
        <v>0.13769790730119363</v>
      </c>
      <c r="HM21" s="25">
        <f>'Equation 4 Type II FTE'!HM21-'Equation 4 Type I FTE'!HM21</f>
        <v>0.1486201209114866</v>
      </c>
      <c r="HN21" s="25">
        <f>'Equation 4 Type II FTE'!HN21-'Equation 4 Type I FTE'!HN21</f>
        <v>0.13506487366299796</v>
      </c>
      <c r="HO21" s="25">
        <f>'Equation 4 Type II FTE'!HO21-'Equation 4 Type I FTE'!HO21</f>
        <v>0.13984334211750116</v>
      </c>
      <c r="HP21" s="25">
        <f>'Equation 4 Type II FTE'!HP21-'Equation 4 Type I FTE'!HP21</f>
        <v>0.14364661292822817</v>
      </c>
      <c r="HQ21" s="25">
        <f>'Equation 4 Type II FTE'!HQ21-'Equation 4 Type I FTE'!HQ21</f>
        <v>0.13496735389862038</v>
      </c>
      <c r="HR21" s="25">
        <f>'Equation 4 Type II FTE'!HR21-'Equation 4 Type I FTE'!HR21</f>
        <v>0.15096059525654937</v>
      </c>
      <c r="HS21" s="25">
        <f>'Equation 4 Type II FTE'!HS21-'Equation 4 Type I FTE'!HS21</f>
        <v>0.20342622849170666</v>
      </c>
      <c r="HT21" s="25">
        <f>'Equation 4 Type II FTE'!HT21-'Equation 4 Type I FTE'!HT21</f>
        <v>0.25101587350798327</v>
      </c>
      <c r="HU21" s="25">
        <f>'Equation 4 Type II FTE'!HU21-'Equation 4 Type I FTE'!HU21</f>
        <v>0.11009981398232832</v>
      </c>
      <c r="HV21" s="25">
        <f>'Equation 4 Type II FTE'!HV21-'Equation 4 Type I FTE'!HV21</f>
        <v>0.16120017051619903</v>
      </c>
      <c r="HW21" s="25">
        <f>'Equation 4 Type II FTE'!HW21-'Equation 4 Type I FTE'!HW21</f>
        <v>0.16051753216555575</v>
      </c>
      <c r="HX21" s="25">
        <f>'Equation 4 Type II FTE'!HX21-'Equation 4 Type I FTE'!HX21</f>
        <v>0.13223680049604714</v>
      </c>
      <c r="HY21" s="25">
        <f>'Equation 4 Type II FTE'!HY21-'Equation 4 Type I FTE'!HY21</f>
        <v>0.11575596031623005</v>
      </c>
      <c r="HZ21" s="25">
        <f>'Equation 4 Type II FTE'!HZ21-'Equation 4 Type I FTE'!HZ21</f>
        <v>0.21161788869942644</v>
      </c>
      <c r="IA21" s="25">
        <f>'Equation 4 Type II FTE'!IA21-'Equation 4 Type I FTE'!IA21</f>
        <v>0.13555247248488606</v>
      </c>
      <c r="IB21" s="25">
        <f>'Equation 4 Type II FTE'!IB21-'Equation 4 Type I FTE'!IB21</f>
        <v>0.13662518989303984</v>
      </c>
      <c r="IC21" s="25">
        <f>'Equation 4 Type II FTE'!IC21-'Equation 4 Type I FTE'!IC21</f>
        <v>0.13243184002480235</v>
      </c>
      <c r="ID21" s="25">
        <f>'Equation 4 Type II FTE'!ID21-'Equation 4 Type I FTE'!ID21</f>
        <v>0.12960376685785149</v>
      </c>
      <c r="IE21" s="25">
        <f>'Equation 4 Type II FTE'!IE21-'Equation 4 Type I FTE'!IE21</f>
        <v>0.1333095179042009</v>
      </c>
      <c r="IF21" s="25">
        <f>'Equation 4 Type II FTE'!IF21-'Equation 4 Type I FTE'!IF21</f>
        <v>0.16022497287242288</v>
      </c>
      <c r="IG21" s="25">
        <f>'Equation 4 Type II FTE'!IG21-'Equation 4 Type I FTE'!IG21</f>
        <v>0.15369114865912262</v>
      </c>
      <c r="IH21" s="25">
        <f>'Equation 4 Type II FTE'!IH21-'Equation 4 Type I FTE'!IH21</f>
        <v>0.15281347077972407</v>
      </c>
      <c r="II21" s="25">
        <f>'Equation 4 Type II FTE'!II21-'Equation 4 Type I FTE'!II21</f>
        <v>0.11302540691365678</v>
      </c>
      <c r="IJ21" s="25">
        <f>'Equation 4 Type II FTE'!IJ21-'Equation 4 Type I FTE'!IJ21</f>
        <v>0.14198877693380868</v>
      </c>
      <c r="IK21" s="25">
        <f>'Equation 4 Type II FTE'!IK21-'Equation 4 Type I FTE'!IK21</f>
        <v>0.12531289722523636</v>
      </c>
      <c r="IL21" s="25">
        <f>'Equation 4 Type II FTE'!IL21-'Equation 4 Type I FTE'!IL21</f>
        <v>0.12414266005270501</v>
      </c>
      <c r="IM21" s="25">
        <f>'Equation 4 Type II FTE'!IM21-'Equation 4 Type I FTE'!IM21</f>
        <v>0.13486983413424275</v>
      </c>
      <c r="IN21" s="25">
        <f>'Equation 4 Type II FTE'!IN21-'Equation 4 Type I FTE'!IN21</f>
        <v>0.13184672143853665</v>
      </c>
      <c r="IO21" s="25">
        <f>'Equation 4 Type II FTE'!IO21-'Equation 4 Type I FTE'!IO21</f>
        <v>0.13594255154239651</v>
      </c>
      <c r="IP21" s="25">
        <f>'Equation 4 Type II FTE'!IP21-'Equation 4 Type I FTE'!IP21</f>
        <v>0.14033094093938922</v>
      </c>
      <c r="IQ21" s="25">
        <f>'Equation 4 Type II FTE'!IQ21-'Equation 4 Type I FTE'!IQ21</f>
        <v>0.13496735389862036</v>
      </c>
      <c r="IR21" s="25">
        <f>'Equation 4 Type II FTE'!IR21-'Equation 4 Type I FTE'!IR21</f>
        <v>0.13048144473725004</v>
      </c>
      <c r="IS21" s="25">
        <f>'Equation 4 Type II FTE'!IS21-'Equation 4 Type I FTE'!IS21</f>
        <v>0.13408967601922184</v>
      </c>
      <c r="IT21" s="25">
        <f>'Equation 4 Type II FTE'!IT21-'Equation 4 Type I FTE'!IT21</f>
        <v>0.15729937994109441</v>
      </c>
      <c r="IU21" s="25">
        <f>'Equation 4 Type II FTE'!IU21-'Equation 4 Type I FTE'!IU21</f>
        <v>0.13799046659432646</v>
      </c>
      <c r="IV21" s="25">
        <f>'Equation 4 Type II FTE'!IV21-'Equation 4 Type I FTE'!IV21</f>
        <v>0.13906318400248024</v>
      </c>
      <c r="IW21" s="25">
        <f>'Equation 4 Type II FTE'!IW21-'Equation 4 Type I FTE'!IW21</f>
        <v>0.12531289722523636</v>
      </c>
      <c r="IX21" s="25">
        <f>'Equation 4 Type II FTE'!IX21-'Equation 4 Type I FTE'!IX21</f>
        <v>0.14159869787629825</v>
      </c>
      <c r="IY21" s="25">
        <f>'Equation 4 Type II FTE'!IY21-'Equation 4 Type I FTE'!IY21</f>
        <v>0.13291943884669044</v>
      </c>
      <c r="IZ21" s="25">
        <f>'Equation 4 Type II FTE'!IZ21-'Equation 4 Type I FTE'!IZ21</f>
        <v>0.17260998294838009</v>
      </c>
      <c r="JA21" s="25">
        <f>'Equation 4 Type II FTE'!JA21-'Equation 4 Type I FTE'!JA21</f>
        <v>0.13867310494496976</v>
      </c>
      <c r="JB21" s="25">
        <f>'Equation 4 Type II FTE'!JB21-'Equation 4 Type I FTE'!JB21</f>
        <v>0.21152036893504877</v>
      </c>
      <c r="JC21" s="25">
        <f>'Equation 4 Type II FTE'!JC21-'Equation 4 Type I FTE'!JC21</f>
        <v>0.25637946054875216</v>
      </c>
      <c r="JD21" s="25">
        <f>'Equation 4 Type II FTE'!JD21-'Equation 4 Type I FTE'!JD21</f>
        <v>0.25403898620368931</v>
      </c>
      <c r="JE21" s="25">
        <f>'Equation 4 Type II FTE'!JE21-'Equation 4 Type I FTE'!JE21</f>
        <v>0.23931350178266936</v>
      </c>
      <c r="JF21" s="25">
        <f>'Equation 4 Type II FTE'!JF21-'Equation 4 Type I FTE'!JF21</f>
        <v>0.23590031002945278</v>
      </c>
      <c r="JG21" s="25">
        <f>'Equation 4 Type II FTE'!JG21-'Equation 4 Type I FTE'!JG21</f>
        <v>0.29509480700666563</v>
      </c>
      <c r="JH21" s="25">
        <f>'Equation 4 Type II FTE'!JH21-'Equation 4 Type I FTE'!JH21</f>
        <v>0.24955307704231899</v>
      </c>
      <c r="JI21" s="25">
        <f>'Equation 4 Type II FTE'!JI21-'Equation 4 Type I FTE'!JI21</f>
        <v>0.22478305689040454</v>
      </c>
      <c r="JJ21" s="25">
        <f>'Equation 4 Type II FTE'!JJ21-'Equation 4 Type I FTE'!JJ21</f>
        <v>0.18148428150674312</v>
      </c>
      <c r="JK21" s="25">
        <f>'Equation 4 Type II FTE'!JK21-'Equation 4 Type I FTE'!JK21</f>
        <v>0.28309987598821884</v>
      </c>
      <c r="JL21" s="25">
        <f>'Equation 4 Type II FTE'!JL21-'Equation 4 Type I FTE'!JL21</f>
        <v>0.17309758177026818</v>
      </c>
      <c r="JM21" s="25">
        <f>'Equation 4 Type II FTE'!JM21-'Equation 4 Type I FTE'!JM21</f>
        <v>0.19152881723763759</v>
      </c>
      <c r="JN21" s="25">
        <f>'Equation 4 Type II FTE'!JN21-'Equation 4 Type I FTE'!JN21</f>
        <v>0.19728248333591686</v>
      </c>
      <c r="JO21" s="25">
        <f>'Equation 4 Type II FTE'!JO21-'Equation 4 Type I FTE'!JO21</f>
        <v>0.26535127887149279</v>
      </c>
      <c r="JP21" s="25">
        <f>'Equation 4 Type II FTE'!JP21-'Equation 4 Type I FTE'!JP21</f>
        <v>0.26993470779724066</v>
      </c>
      <c r="JQ21" s="25">
        <f>'Equation 4 Type II FTE'!JQ21-'Equation 4 Type I FTE'!JQ21</f>
        <v>0.34248941249418691</v>
      </c>
      <c r="JR21" s="25">
        <f>'Equation 4 Type II FTE'!JR21-'Equation 4 Type I FTE'!JR21</f>
        <v>0.30221374980623156</v>
      </c>
      <c r="JS21" s="25">
        <f>'Equation 4 Type II FTE'!JS21-'Equation 4 Type I FTE'!JS21</f>
        <v>0.23063424275306152</v>
      </c>
      <c r="JT21" s="25">
        <f>'Equation 4 Type II FTE'!JT21-'Equation 4 Type I FTE'!JT21</f>
        <v>0.22829376840799875</v>
      </c>
      <c r="JU21" s="25">
        <f>'Equation 4 Type II FTE'!JU21-'Equation 4 Type I FTE'!JU21</f>
        <v>0.21181292822818165</v>
      </c>
      <c r="JV21" s="25">
        <f>'Equation 4 Type II FTE'!JV21-'Equation 4 Type I FTE'!JV21</f>
        <v>0.18411731514493876</v>
      </c>
      <c r="JW21" s="25">
        <f>'Equation 4 Type II FTE'!JW21-'Equation 4 Type I FTE'!JW21</f>
        <v>0.17056206789645018</v>
      </c>
      <c r="JX21" s="25">
        <f>'Equation 4 Type II FTE'!JX21-'Equation 4 Type I FTE'!JX21</f>
        <v>0.15261843125096883</v>
      </c>
      <c r="JY21" s="25">
        <f>'Equation 4 Type II FTE'!JY21-'Equation 4 Type I FTE'!JY21</f>
        <v>0.22848880793675397</v>
      </c>
      <c r="JZ21" s="25">
        <f>'Equation 4 Type II FTE'!JZ21-'Equation 4 Type I FTE'!JZ21</f>
        <v>0.20118327391102153</v>
      </c>
      <c r="KA21" s="25">
        <f>'Equation 4 Type II FTE'!KA21-'Equation 4 Type I FTE'!KA21</f>
        <v>0.10668662222911177</v>
      </c>
      <c r="KB21" s="25">
        <f>'Equation 4 Type II FTE'!KB21-'Equation 4 Type I FTE'!KB21</f>
        <v>0.35984793055340258</v>
      </c>
      <c r="KC21" s="25">
        <f>'Equation 4 Type II FTE'!KC21-'Equation 4 Type I FTE'!KC21</f>
        <v>0.26252320570454196</v>
      </c>
      <c r="KD21" s="25">
        <f>'Equation 4 Type II FTE'!KD21-'Equation 4 Type I FTE'!KD21</f>
        <v>0.16490592156254844</v>
      </c>
      <c r="KE21" s="25">
        <f>'Equation 4 Type II FTE'!KE21-'Equation 4 Type I FTE'!KE21</f>
        <v>0.18392227561618352</v>
      </c>
      <c r="KF21" s="25">
        <f>'Equation 4 Type II FTE'!KF21-'Equation 4 Type I FTE'!KF21</f>
        <v>0.19513704851960934</v>
      </c>
      <c r="KG21" s="25">
        <f>'Equation 4 Type II FTE'!KG21-'Equation 4 Type I FTE'!KG21</f>
        <v>0.20293862966981863</v>
      </c>
      <c r="KH21" s="25">
        <f>'Equation 4 Type II FTE'!KH21-'Equation 4 Type I FTE'!KH21</f>
        <v>0.18509251278871491</v>
      </c>
      <c r="KI21" s="25">
        <f>'Equation 4 Type II FTE'!KI21-'Equation 4 Type I FTE'!KI21</f>
        <v>0.22302770113160753</v>
      </c>
      <c r="KJ21" s="25">
        <f>'Equation 4 Type II FTE'!KJ21-'Equation 4 Type I FTE'!KJ21</f>
        <v>0.24965059680669643</v>
      </c>
      <c r="KK21" s="25">
        <f>'Equation 4 Type II FTE'!KK21-'Equation 4 Type I FTE'!KK21</f>
        <v>0.1758281351728419</v>
      </c>
      <c r="KL21" s="25">
        <f>'Equation 4 Type II FTE'!KL21-'Equation 4 Type I FTE'!KL21</f>
        <v>0.31459875988218844</v>
      </c>
      <c r="KM21" s="25">
        <f>'Equation 4 Type II FTE'!KM21-'Equation 4 Type I FTE'!KM21</f>
        <v>0.31021037048519684</v>
      </c>
      <c r="KN21" s="25">
        <f>'Equation 4 Type II FTE'!KN21-'Equation 4 Type I FTE'!KN21</f>
        <v>0.20508406448612604</v>
      </c>
      <c r="KO21" s="25">
        <f>'Equation 4 Type II FTE'!KO21-'Equation 4 Type I FTE'!KO21</f>
        <v>0.1883106650131765</v>
      </c>
      <c r="KP21" s="25">
        <f>'Equation 4 Type II FTE'!KP21-'Equation 4 Type I FTE'!KP21</f>
        <v>0.22029714772903386</v>
      </c>
      <c r="KQ21" s="25">
        <f>'Equation 4 Type II FTE'!KQ21-'Equation 4 Type I FTE'!KQ21</f>
        <v>0.28739074562083289</v>
      </c>
      <c r="KR21" s="25">
        <f>'Equation 4 Type II FTE'!KR21-'Equation 4 Type I FTE'!KR21</f>
        <v>0.12589801581150209</v>
      </c>
      <c r="KS21" s="25">
        <f>'Equation 4 Type II FTE'!KS21-'Equation 4 Type I FTE'!KS21</f>
        <v>0.20274359014106338</v>
      </c>
      <c r="KT21" s="25">
        <f>'Equation 4 Type II FTE'!KT21-'Equation 4 Type I FTE'!KT21</f>
        <v>0.21132532940629356</v>
      </c>
      <c r="KU21" s="25">
        <f>'Equation 4 Type II FTE'!KU21-'Equation 4 Type I FTE'!KU21</f>
        <v>0.26837439156719889</v>
      </c>
      <c r="KV21" s="25">
        <f>'Equation 4 Type II FTE'!KV21-'Equation 4 Type I FTE'!KV21</f>
        <v>0.14793748256084327</v>
      </c>
      <c r="KW21" s="25">
        <f>'Equation 4 Type II FTE'!KW21-'Equation 4 Type I FTE'!KW21</f>
        <v>0.34473236707487215</v>
      </c>
      <c r="KX21" s="25">
        <f>'Equation 4 Type II FTE'!KX21-'Equation 4 Type I FTE'!KX21</f>
        <v>0.34326957060920782</v>
      </c>
      <c r="KY21" s="25">
        <f>'Equation 4 Type II FTE'!KY21-'Equation 4 Type I FTE'!KY21</f>
        <v>0.31976730739420239</v>
      </c>
      <c r="KZ21" s="25">
        <f>'Equation 4 Type II FTE'!KZ21-'Equation 4 Type I FTE'!KZ21</f>
        <v>0.29782536040923885</v>
      </c>
      <c r="LA21" s="25">
        <f>'Equation 4 Type II FTE'!LA21-'Equation 4 Type I FTE'!LA21</f>
        <v>0.33312751511393579</v>
      </c>
      <c r="LB21" s="25">
        <f>'Equation 4 Type II FTE'!LB21-'Equation 4 Type I FTE'!LB21</f>
        <v>0.31040541001395128</v>
      </c>
      <c r="LC21" s="25">
        <f>'Equation 4 Type II FTE'!LC21-'Equation 4 Type I FTE'!LC21</f>
        <v>0.32942176406758639</v>
      </c>
      <c r="LD21" s="25">
        <f>'Equation 4 Type II FTE'!LD21-'Equation 4 Type I FTE'!LD21</f>
        <v>0.37545109285382106</v>
      </c>
      <c r="LE21" s="25">
        <f>'Equation 4 Type II FTE'!LE21-'Equation 4 Type I FTE'!LE21</f>
        <v>0.27978420399937998</v>
      </c>
      <c r="LF21" s="25">
        <f>'Equation 4 Type II FTE'!LF21-'Equation 4 Type I FTE'!LF21</f>
        <v>0.21337324445822348</v>
      </c>
      <c r="LG21" s="25">
        <f>'Equation 4 Type II FTE'!LG21-'Equation 4 Type I FTE'!LG21</f>
        <v>0.33644318710277477</v>
      </c>
      <c r="LH21" s="25">
        <f>'Equation 4 Type II FTE'!LH21-'Equation 4 Type I FTE'!LH21</f>
        <v>0.333322554642691</v>
      </c>
      <c r="LI21" s="25">
        <f>'Equation 4 Type II FTE'!LI21-'Equation 4 Type I FTE'!LI21</f>
        <v>0.35584962021392025</v>
      </c>
      <c r="LJ21" s="25">
        <f>'Equation 4 Type II FTE'!LJ21-'Equation 4 Type I FTE'!LJ21</f>
        <v>0.24340933188652925</v>
      </c>
      <c r="LK21" s="25">
        <f>'Equation 4 Type II FTE'!LK21-'Equation 4 Type I FTE'!LK21</f>
        <v>0.30484678344442717</v>
      </c>
      <c r="LL21" s="25">
        <f>'Equation 4 Type II FTE'!LL21-'Equation 4 Type I FTE'!LL21</f>
        <v>0.38666586575724693</v>
      </c>
      <c r="LM21" s="25">
        <f>'Equation 4 Type II FTE'!LM21-'Equation 4 Type I FTE'!LM21</f>
        <v>0.25667201984188492</v>
      </c>
      <c r="LN21" s="25">
        <f>'Equation 4 Type II FTE'!LN21-'Equation 4 Type I FTE'!LN21</f>
        <v>0.34726788094869004</v>
      </c>
      <c r="LO21" s="25">
        <f>'Equation 4 Type II FTE'!LO21-'Equation 4 Type I FTE'!LO21</f>
        <v>0.21717651526895054</v>
      </c>
      <c r="LP21" s="25">
        <f>'Equation 4 Type II FTE'!LP21-'Equation 4 Type I FTE'!LP21</f>
        <v>0.32893416524569835</v>
      </c>
      <c r="LQ21" s="25">
        <f>'Equation 4 Type II FTE'!LQ21-'Equation 4 Type I FTE'!LQ21</f>
        <v>0.23570527050069759</v>
      </c>
      <c r="LR21" s="25">
        <f>'Equation 4 Type II FTE'!LR21-'Equation 4 Type I FTE'!LR21</f>
        <v>0.34122165555727796</v>
      </c>
      <c r="LS21" s="25">
        <f>'Equation 4 Type II FTE'!LS21-'Equation 4 Type I FTE'!LS21</f>
        <v>0.26310832429080766</v>
      </c>
      <c r="LT21" s="25">
        <f>'Equation 4 Type II FTE'!LT21-'Equation 4 Type I FTE'!LT21</f>
        <v>0.20410886684235002</v>
      </c>
      <c r="LU21" s="25">
        <f>'Equation 4 Type II FTE'!LU21-'Equation 4 Type I FTE'!LU21</f>
        <v>0.32581353278561459</v>
      </c>
      <c r="LV21" s="25">
        <f>'Equation 4 Type II FTE'!LV21-'Equation 4 Type I FTE'!LV21</f>
        <v>0.27812636800496043</v>
      </c>
      <c r="LW21" s="25">
        <f>'Equation 4 Type II FTE'!LW21-'Equation 4 Type I FTE'!LW21</f>
        <v>0.29704520229421794</v>
      </c>
      <c r="LX21" s="25">
        <f>'Equation 4 Type II FTE'!LX21-'Equation 4 Type I FTE'!LX21</f>
        <v>0.35711737715082936</v>
      </c>
      <c r="LY21" s="25">
        <f>'Equation 4 Type II FTE'!LY21-'Equation 4 Type I FTE'!LY21</f>
        <v>0.31957226786544723</v>
      </c>
      <c r="LZ21" s="25">
        <f>'Equation 4 Type II FTE'!LZ21-'Equation 4 Type I FTE'!LZ21</f>
        <v>0.27247022167105872</v>
      </c>
      <c r="MA21" s="25">
        <f>'Equation 4 Type II FTE'!MA21-'Equation 4 Type I FTE'!MA21</f>
        <v>0.19250401488141372</v>
      </c>
      <c r="MB21" s="25">
        <f>'Equation 4 Type II FTE'!MB21-'Equation 4 Type I FTE'!MB21</f>
        <v>0.28407507363199502</v>
      </c>
      <c r="MC21" s="25">
        <f>'Equation 4 Type II FTE'!MC21-'Equation 4 Type I FTE'!MC21</f>
        <v>0.3703800651061851</v>
      </c>
      <c r="MD21" s="25">
        <f>'Equation 4 Type II FTE'!MD21-'Equation 4 Type I FTE'!MD21</f>
        <v>0.30279886839249726</v>
      </c>
      <c r="ME21" s="25">
        <f>'Equation 4 Type II FTE'!ME21-'Equation 4 Type I FTE'!ME21</f>
        <v>0.29236425360409235</v>
      </c>
      <c r="MF21" s="25">
        <f>'Equation 4 Type II FTE'!MF21-'Equation 4 Type I FTE'!MF21</f>
        <v>0.30943021237017515</v>
      </c>
      <c r="MG21" s="25">
        <f>'Equation 4 Type II FTE'!MG21-'Equation 4 Type I FTE'!MG21</f>
        <v>0.30611454038133623</v>
      </c>
      <c r="MH21" s="25">
        <f>'Equation 4 Type II FTE'!MH21-'Equation 4 Type I FTE'!MH21</f>
        <v>0.31781691210665008</v>
      </c>
      <c r="MI21" s="25">
        <f>'Equation 4 Type II FTE'!MI21-'Equation 4 Type I FTE'!MI21</f>
        <v>0.29070641760967292</v>
      </c>
      <c r="MJ21" s="25">
        <f>'Equation 4 Type II FTE'!MJ21-'Equation 4 Type I FTE'!MJ21</f>
        <v>0.25598938149124156</v>
      </c>
      <c r="MK21" s="25">
        <f>'Equation 4 Type II FTE'!MK21-'Equation 4 Type I FTE'!MK21</f>
        <v>0.28290483645946363</v>
      </c>
      <c r="ML21" s="25">
        <f>'Equation 4 Type II FTE'!ML21-'Equation 4 Type I FTE'!ML21</f>
        <v>0.37428085568128971</v>
      </c>
      <c r="MM21" s="25">
        <f>'Equation 4 Type II FTE'!MM21-'Equation 4 Type I FTE'!MM21</f>
        <v>0.26174304758952099</v>
      </c>
      <c r="MN21" s="25">
        <f>'Equation 4 Type II FTE'!MN21-'Equation 4 Type I FTE'!MN21</f>
        <v>0.25247866997364743</v>
      </c>
      <c r="MO21" s="25">
        <f>'Equation 4 Type II FTE'!MO21-'Equation 4 Type I FTE'!MO21</f>
        <v>0.21161788869942644</v>
      </c>
      <c r="MP21" s="25">
        <f>'Equation 4 Type II FTE'!MP21-'Equation 4 Type I FTE'!MP21</f>
        <v>0.21356828398697875</v>
      </c>
      <c r="MQ21" s="25">
        <f>'Equation 4 Type II FTE'!MQ21-'Equation 4 Type I FTE'!MQ21</f>
        <v>0.19796512168656022</v>
      </c>
      <c r="MR21" s="25">
        <f>'Equation 4 Type II FTE'!MR21-'Equation 4 Type I FTE'!MR21</f>
        <v>0.25257618973802509</v>
      </c>
      <c r="MS21" s="25">
        <f>'Equation 4 Type II FTE'!MS21-'Equation 4 Type I FTE'!MS21</f>
        <v>0.22185746395907613</v>
      </c>
      <c r="MT21" s="25">
        <f>'Equation 4 Type II FTE'!MT21-'Equation 4 Type I FTE'!MT21</f>
        <v>0.26154800806076572</v>
      </c>
      <c r="MU21" s="25">
        <f>'Equation 4 Type II FTE'!MU21-'Equation 4 Type I FTE'!MU21</f>
        <v>0.20810717718183228</v>
      </c>
      <c r="MV21" s="25">
        <f>'Equation 4 Type II FTE'!MV21-'Equation 4 Type I FTE'!MV21</f>
        <v>0.3087475740195319</v>
      </c>
      <c r="MW21" s="25">
        <f>'Equation 4 Type II FTE'!MW21-'Equation 4 Type I FTE'!MW21</f>
        <v>0.29148657572469377</v>
      </c>
      <c r="MX21" s="25">
        <f>'Equation 4 Type II FTE'!MX21-'Equation 4 Type I FTE'!MX21</f>
        <v>0.32240034103239806</v>
      </c>
      <c r="MY21" s="25">
        <f>'Equation 4 Type II FTE'!MY21-'Equation 4 Type I FTE'!MY21</f>
        <v>0.29860551852425976</v>
      </c>
      <c r="MZ21" s="25">
        <f>'Equation 4 Type II FTE'!MZ21-'Equation 4 Type I FTE'!MZ21</f>
        <v>0.2218574639590761</v>
      </c>
      <c r="NA21" s="25">
        <f>'Equation 4 Type II FTE'!NA21-'Equation 4 Type I FTE'!NA21</f>
        <v>0.36823463028987746</v>
      </c>
      <c r="NB21" s="25">
        <f>'Equation 4 Type II FTE'!NB21-'Equation 4 Type I FTE'!NB21</f>
        <v>0.2685694310959541</v>
      </c>
      <c r="NC21" s="25">
        <f>'Equation 4 Type II FTE'!NC21-'Equation 4 Type I FTE'!NC21</f>
        <v>0.29919063711052551</v>
      </c>
      <c r="ND21" s="25">
        <f>'Equation 4 Type II FTE'!ND21-'Equation 4 Type I FTE'!ND21</f>
        <v>0.33527294993024331</v>
      </c>
      <c r="NE21" s="25">
        <f>'Equation 4 Type II FTE'!NE21-'Equation 4 Type I FTE'!NE21</f>
        <v>0.21503108045264296</v>
      </c>
      <c r="NF21" s="25">
        <f>'Equation 4 Type II FTE'!NF21-'Equation 4 Type I FTE'!NF21</f>
        <v>0.29899559758177024</v>
      </c>
      <c r="NG21" s="59">
        <f>'Equation 4 Type II FTE'!NG21-'Equation 4 Type I FTE'!NG21</f>
        <v>0.32249786079677567</v>
      </c>
      <c r="NH21" s="25">
        <f>'Equation 4 Type II FTE'!NH21-'Equation 4 Type I FTE'!NH21</f>
        <v>0.34141669508603317</v>
      </c>
      <c r="NI21" s="25">
        <f>'Equation 4 Type II FTE'!NI21-'Equation 4 Type I FTE'!NI21</f>
        <v>0.21395836304448923</v>
      </c>
      <c r="NJ21" s="59">
        <f>'Equation 4 Type II FTE'!NJ21-'Equation 4 Type I FTE'!NJ21</f>
        <v>0.5102234072236862</v>
      </c>
    </row>
    <row r="22" spans="2:374" x14ac:dyDescent="0.3">
      <c r="B22" s="23" t="s">
        <v>567</v>
      </c>
      <c r="C22" s="25">
        <f>'Equation 4 Type II FTE'!C22-'Equation 4 Type I FTE'!C22</f>
        <v>0.3599654676258992</v>
      </c>
      <c r="D22" s="25">
        <f>'Equation 4 Type II FTE'!D22-'Equation 4 Type I FTE'!D22</f>
        <v>0.42488633093525185</v>
      </c>
      <c r="E22" s="25">
        <f>'Equation 4 Type II FTE'!E22-'Equation 4 Type I FTE'!E22</f>
        <v>0.43418705035971228</v>
      </c>
      <c r="F22" s="25">
        <f>'Equation 4 Type II FTE'!F22-'Equation 4 Type I FTE'!F22</f>
        <v>0.58898417266187053</v>
      </c>
      <c r="G22" s="25">
        <f>'Equation 4 Type II FTE'!G22-'Equation 4 Type I FTE'!G22</f>
        <v>0.41945323741007196</v>
      </c>
      <c r="H22" s="25">
        <f>'Equation 4 Type II FTE'!H22-'Equation 4 Type I FTE'!H22</f>
        <v>0.34606043165467626</v>
      </c>
      <c r="I22" s="25">
        <f>'Equation 4 Type II FTE'!I22-'Equation 4 Type I FTE'!I22</f>
        <v>0.28721726618705035</v>
      </c>
      <c r="J22" s="25">
        <f>'Equation 4 Type II FTE'!J22-'Equation 4 Type I FTE'!J22</f>
        <v>0.3412719424460432</v>
      </c>
      <c r="K22" s="25">
        <f>'Equation 4 Type II FTE'!K22-'Equation 4 Type I FTE'!K22</f>
        <v>0.29375539568345327</v>
      </c>
      <c r="L22" s="25">
        <f>'Equation 4 Type II FTE'!L22-'Equation 4 Type I FTE'!L22</f>
        <v>0.60095539568345324</v>
      </c>
      <c r="M22" s="25">
        <f>'Equation 4 Type II FTE'!M22-'Equation 4 Type I FTE'!M22</f>
        <v>0.35167769784172664</v>
      </c>
      <c r="N22" s="25">
        <f>'Equation 4 Type II FTE'!N22-'Equation 4 Type I FTE'!N22</f>
        <v>0.69709352517985623</v>
      </c>
      <c r="O22" s="25">
        <f>'Equation 4 Type II FTE'!O22-'Equation 4 Type I FTE'!O22</f>
        <v>0.35674244604316552</v>
      </c>
      <c r="P22" s="25">
        <f>'Equation 4 Type II FTE'!P22-'Equation 4 Type I FTE'!P22</f>
        <v>0.26161726618705039</v>
      </c>
      <c r="Q22" s="25">
        <f>'Equation 4 Type II FTE'!Q22-'Equation 4 Type I FTE'!Q22</f>
        <v>0</v>
      </c>
      <c r="R22" s="25">
        <f>'Equation 4 Type II FTE'!R22-'Equation 4 Type I FTE'!R22</f>
        <v>0.26097266187050361</v>
      </c>
      <c r="S22" s="25">
        <f>'Equation 4 Type II FTE'!S22-'Equation 4 Type I FTE'!S22</f>
        <v>0.30618705035971228</v>
      </c>
      <c r="T22" s="25">
        <f>'Equation 4 Type II FTE'!T22-'Equation 4 Type I FTE'!T22</f>
        <v>0.31585611510791367</v>
      </c>
      <c r="U22" s="25">
        <f>'Equation 4 Type II FTE'!U22-'Equation 4 Type I FTE'!U22</f>
        <v>0.3898935251798562</v>
      </c>
      <c r="V22" s="25">
        <f>'Equation 4 Type II FTE'!V22-'Equation 4 Type I FTE'!V22</f>
        <v>0.44146187050359709</v>
      </c>
      <c r="W22" s="25">
        <f>'Equation 4 Type II FTE'!W22-'Equation 4 Type I FTE'!W22</f>
        <v>0.25931510791366907</v>
      </c>
      <c r="X22" s="25">
        <f>'Equation 4 Type II FTE'!X22-'Equation 4 Type I FTE'!X22</f>
        <v>0.25544748201438849</v>
      </c>
      <c r="Y22" s="25">
        <f>'Equation 4 Type II FTE'!Y22-'Equation 4 Type I FTE'!Y22</f>
        <v>0.27506187050359709</v>
      </c>
      <c r="Z22" s="25">
        <f>'Equation 4 Type II FTE'!Z22-'Equation 4 Type I FTE'!Z22</f>
        <v>0.65335251798561156</v>
      </c>
      <c r="AA22" s="25">
        <f>'Equation 4 Type II FTE'!AA22-'Equation 4 Type I FTE'!AA22</f>
        <v>0.43879136690647491</v>
      </c>
      <c r="AB22" s="25">
        <f>'Equation 4 Type II FTE'!AB22-'Equation 4 Type I FTE'!AB22</f>
        <v>0.61670215827338137</v>
      </c>
      <c r="AC22" s="25">
        <f>'Equation 4 Type II FTE'!AC22-'Equation 4 Type I FTE'!AC22</f>
        <v>0.42691223021582736</v>
      </c>
      <c r="AD22" s="25">
        <f>'Equation 4 Type II FTE'!AD22-'Equation 4 Type I FTE'!AD22</f>
        <v>0.31640863309352518</v>
      </c>
      <c r="AE22" s="25">
        <f>'Equation 4 Type II FTE'!AE22-'Equation 4 Type I FTE'!AE22</f>
        <v>0.31263309352517987</v>
      </c>
      <c r="AF22" s="25">
        <f>'Equation 4 Type II FTE'!AF22-'Equation 4 Type I FTE'!AF22</f>
        <v>0.34891510791366909</v>
      </c>
      <c r="AG22" s="25">
        <f>'Equation 4 Type II FTE'!AG22-'Equation 4 Type I FTE'!AG22</f>
        <v>0.33860143884892091</v>
      </c>
      <c r="AH22" s="25">
        <f>'Equation 4 Type II FTE'!AH22-'Equation 4 Type I FTE'!AH22</f>
        <v>0.39072230215827347</v>
      </c>
      <c r="AI22" s="25">
        <f>'Equation 4 Type II FTE'!AI22-'Equation 4 Type I FTE'!AI22</f>
        <v>0.34191654676258992</v>
      </c>
      <c r="AJ22" s="25">
        <f>'Equation 4 Type II FTE'!AJ22-'Equation 4 Type I FTE'!AJ22</f>
        <v>0.29532086330935253</v>
      </c>
      <c r="AK22" s="25">
        <f>'Equation 4 Type II FTE'!AK22-'Equation 4 Type I FTE'!AK22</f>
        <v>0.37175251798561149</v>
      </c>
      <c r="AL22" s="25">
        <f>'Equation 4 Type II FTE'!AL22-'Equation 4 Type I FTE'!AL22</f>
        <v>0.36871366906474828</v>
      </c>
      <c r="AM22" s="25">
        <f>'Equation 4 Type II FTE'!AM22-'Equation 4 Type I FTE'!AM22</f>
        <v>0.40637697841726628</v>
      </c>
      <c r="AN22" s="25">
        <f>'Equation 4 Type II FTE'!AN22-'Equation 4 Type I FTE'!AN22</f>
        <v>0.26152517985611512</v>
      </c>
      <c r="AO22" s="25">
        <f>'Equation 4 Type II FTE'!AO22-'Equation 4 Type I FTE'!AO22</f>
        <v>0.22975539568345321</v>
      </c>
      <c r="AP22" s="25">
        <f>'Equation 4 Type II FTE'!AP22-'Equation 4 Type I FTE'!AP22</f>
        <v>0.40195683453237407</v>
      </c>
      <c r="AQ22" s="25">
        <f>'Equation 4 Type II FTE'!AQ22-'Equation 4 Type I FTE'!AQ22</f>
        <v>0.28399424460431655</v>
      </c>
      <c r="AR22" s="25">
        <f>'Equation 4 Type II FTE'!AR22-'Equation 4 Type I FTE'!AR22</f>
        <v>0.31705323741007196</v>
      </c>
      <c r="AS22" s="25">
        <f>'Equation 4 Type II FTE'!AS22-'Equation 4 Type I FTE'!AS22</f>
        <v>0.29799136690647487</v>
      </c>
      <c r="AT22" s="25">
        <f>'Equation 4 Type II FTE'!AT22-'Equation 4 Type I FTE'!AT22</f>
        <v>0.27985035971223021</v>
      </c>
      <c r="AU22" s="25">
        <f>'Equation 4 Type II FTE'!AU22-'Equation 4 Type I FTE'!AU22</f>
        <v>0.25627625899280571</v>
      </c>
      <c r="AV22" s="25">
        <f>'Equation 4 Type II FTE'!AV22-'Equation 4 Type I FTE'!AV22</f>
        <v>0.31309352517985617</v>
      </c>
      <c r="AW22" s="25">
        <f>'Equation 4 Type II FTE'!AW22-'Equation 4 Type I FTE'!AW22</f>
        <v>0.27579856115107915</v>
      </c>
      <c r="AX22" s="25">
        <f>'Equation 4 Type II FTE'!AX22-'Equation 4 Type I FTE'!AX22</f>
        <v>0.27754820143884895</v>
      </c>
      <c r="AY22" s="25">
        <f>'Equation 4 Type II FTE'!AY22-'Equation 4 Type I FTE'!AY22</f>
        <v>0.22588776978417269</v>
      </c>
      <c r="AZ22" s="25">
        <f>'Equation 4 Type II FTE'!AZ22-'Equation 4 Type I FTE'!AZ22</f>
        <v>0.24476546762589929</v>
      </c>
      <c r="BA22" s="25">
        <f>'Equation 4 Type II FTE'!BA22-'Equation 4 Type I FTE'!BA22</f>
        <v>0.25747338129496405</v>
      </c>
      <c r="BB22" s="25">
        <f>'Equation 4 Type II FTE'!BB22-'Equation 4 Type I FTE'!BB22</f>
        <v>0.33703597122302159</v>
      </c>
      <c r="BC22" s="25">
        <f>'Equation 4 Type II FTE'!BC22-'Equation 4 Type I FTE'!BC22</f>
        <v>0.36226762589928063</v>
      </c>
      <c r="BD22" s="25">
        <f>'Equation 4 Type II FTE'!BD22-'Equation 4 Type I FTE'!BD22</f>
        <v>0.25821007194244605</v>
      </c>
      <c r="BE22" s="25">
        <f>'Equation 4 Type II FTE'!BE22-'Equation 4 Type I FTE'!BE22</f>
        <v>0.33003741007194248</v>
      </c>
      <c r="BF22" s="25">
        <f>'Equation 4 Type II FTE'!BF22-'Equation 4 Type I FTE'!BF22</f>
        <v>0.32451223021582737</v>
      </c>
      <c r="BG22" s="25">
        <f>'Equation 4 Type II FTE'!BG22-'Equation 4 Type I FTE'!BG22</f>
        <v>0.40223309352517983</v>
      </c>
      <c r="BH22" s="25">
        <f>'Equation 4 Type II FTE'!BH22-'Equation 4 Type I FTE'!BH22</f>
        <v>0.35287482014388494</v>
      </c>
      <c r="BI22" s="25">
        <f>'Equation 4 Type II FTE'!BI22-'Equation 4 Type I FTE'!BI22</f>
        <v>0.40315395683453237</v>
      </c>
      <c r="BJ22" s="25">
        <f>'Equation 4 Type II FTE'!BJ22-'Equation 4 Type I FTE'!BJ22</f>
        <v>0.3541640287769785</v>
      </c>
      <c r="BK22" s="25">
        <f>'Equation 4 Type II FTE'!BK22-'Equation 4 Type I FTE'!BK22</f>
        <v>0.31594820143884894</v>
      </c>
      <c r="BL22" s="25">
        <f>'Equation 4 Type II FTE'!BL22-'Equation 4 Type I FTE'!BL22</f>
        <v>0.26760287769784175</v>
      </c>
      <c r="BM22" s="25">
        <f>'Equation 4 Type II FTE'!BM22-'Equation 4 Type I FTE'!BM22</f>
        <v>0.31990791366906479</v>
      </c>
      <c r="BN22" s="25">
        <f>'Equation 4 Type II FTE'!BN22-'Equation 4 Type I FTE'!BN22</f>
        <v>0.35913669064748205</v>
      </c>
      <c r="BO22" s="25">
        <f>'Equation 4 Type II FTE'!BO22-'Equation 4 Type I FTE'!BO22</f>
        <v>0.51338129496402884</v>
      </c>
      <c r="BP22" s="25">
        <f>'Equation 4 Type II FTE'!BP22-'Equation 4 Type I FTE'!BP22</f>
        <v>0.28371798561151085</v>
      </c>
      <c r="BQ22" s="25">
        <f>'Equation 4 Type II FTE'!BQ22-'Equation 4 Type I FTE'!BQ22</f>
        <v>0.34863884892086333</v>
      </c>
      <c r="BR22" s="25">
        <f>'Equation 4 Type II FTE'!BR22-'Equation 4 Type I FTE'!BR22</f>
        <v>0.27985035971223021</v>
      </c>
      <c r="BS22" s="25">
        <f>'Equation 4 Type II FTE'!BS22-'Equation 4 Type I FTE'!BS22</f>
        <v>0.3289323741007194</v>
      </c>
      <c r="BT22" s="25">
        <f>'Equation 4 Type II FTE'!BT22-'Equation 4 Type I FTE'!BT22</f>
        <v>0.36539856115107922</v>
      </c>
      <c r="BU22" s="25">
        <f>'Equation 4 Type II FTE'!BU22-'Equation 4 Type I FTE'!BU22</f>
        <v>0.32460431654676258</v>
      </c>
      <c r="BV22" s="25">
        <f>'Equation 4 Type II FTE'!BV22-'Equation 4 Type I FTE'!BV22</f>
        <v>0.32985323741007189</v>
      </c>
      <c r="BW22" s="25">
        <f>'Equation 4 Type II FTE'!BW22-'Equation 4 Type I FTE'!BW22</f>
        <v>0.36788489208633091</v>
      </c>
      <c r="BX22" s="25">
        <f>'Equation 4 Type II FTE'!BX22-'Equation 4 Type I FTE'!BX22</f>
        <v>0.27266762589928062</v>
      </c>
      <c r="BY22" s="25">
        <f>'Equation 4 Type II FTE'!BY22-'Equation 4 Type I FTE'!BY22</f>
        <v>0.26401151079136692</v>
      </c>
      <c r="BZ22" s="25">
        <f>'Equation 4 Type II FTE'!BZ22-'Equation 4 Type I FTE'!BZ22</f>
        <v>0.25977553956834532</v>
      </c>
      <c r="CA22" s="25">
        <f>'Equation 4 Type II FTE'!CA22-'Equation 4 Type I FTE'!CA22</f>
        <v>0.37838273381294962</v>
      </c>
      <c r="CB22" s="25">
        <f>'Equation 4 Type II FTE'!CB22-'Equation 4 Type I FTE'!CB22</f>
        <v>0.36153093525179858</v>
      </c>
      <c r="CC22" s="25">
        <f>'Equation 4 Type II FTE'!CC22-'Equation 4 Type I FTE'!CC22</f>
        <v>0.3412719424460432</v>
      </c>
      <c r="CD22" s="25">
        <f>'Equation 4 Type II FTE'!CD22-'Equation 4 Type I FTE'!CD22</f>
        <v>0.56255539568345325</v>
      </c>
      <c r="CE22" s="25">
        <f>'Equation 4 Type II FTE'!CE22-'Equation 4 Type I FTE'!CE22</f>
        <v>0.41530935251798573</v>
      </c>
      <c r="CF22" s="25">
        <f>'Equation 4 Type II FTE'!CF22-'Equation 4 Type I FTE'!CF22</f>
        <v>0.34274532374100725</v>
      </c>
      <c r="CG22" s="25">
        <f>'Equation 4 Type II FTE'!CG22-'Equation 4 Type I FTE'!CG22</f>
        <v>0.32018417266187049</v>
      </c>
      <c r="CH22" s="25">
        <f>'Equation 4 Type II FTE'!CH22-'Equation 4 Type I FTE'!CH22</f>
        <v>0.26603741007194243</v>
      </c>
      <c r="CI22" s="25">
        <f>'Equation 4 Type II FTE'!CI22-'Equation 4 Type I FTE'!CI22</f>
        <v>0.33279999999999998</v>
      </c>
      <c r="CJ22" s="25">
        <f>'Equation 4 Type II FTE'!CJ22-'Equation 4 Type I FTE'!CJ22</f>
        <v>0.48492661870503606</v>
      </c>
      <c r="CK22" s="25">
        <f>'Equation 4 Type II FTE'!CK22-'Equation 4 Type I FTE'!CK22</f>
        <v>0.57581582733812953</v>
      </c>
      <c r="CL22" s="25">
        <f>'Equation 4 Type II FTE'!CL22-'Equation 4 Type I FTE'!CL22</f>
        <v>0.38501294964028776</v>
      </c>
      <c r="CM22" s="25">
        <f>'Equation 4 Type II FTE'!CM22-'Equation 4 Type I FTE'!CM22</f>
        <v>0.40269352517985618</v>
      </c>
      <c r="CN22" s="25">
        <f>'Equation 4 Type II FTE'!CN22-'Equation 4 Type I FTE'!CN22</f>
        <v>0.29108489208633098</v>
      </c>
      <c r="CO22" s="25">
        <f>'Equation 4 Type II FTE'!CO22-'Equation 4 Type I FTE'!CO22</f>
        <v>0.31686906474820142</v>
      </c>
      <c r="CP22" s="25">
        <f>'Equation 4 Type II FTE'!CP22-'Equation 4 Type I FTE'!CP22</f>
        <v>0.3154877697841727</v>
      </c>
      <c r="CQ22" s="25">
        <f>'Equation 4 Type II FTE'!CQ22-'Equation 4 Type I FTE'!CQ22</f>
        <v>0.28233669064748207</v>
      </c>
      <c r="CR22" s="25">
        <f>'Equation 4 Type II FTE'!CR22-'Equation 4 Type I FTE'!CR22</f>
        <v>0.27736402877697841</v>
      </c>
      <c r="CS22" s="25">
        <f>'Equation 4 Type II FTE'!CS22-'Equation 4 Type I FTE'!CS22</f>
        <v>0.27985035971223021</v>
      </c>
      <c r="CT22" s="25">
        <f>'Equation 4 Type II FTE'!CT22-'Equation 4 Type I FTE'!CT22</f>
        <v>0.27193093525179857</v>
      </c>
      <c r="CU22" s="25">
        <f>'Equation 4 Type II FTE'!CU22-'Equation 4 Type I FTE'!CU22</f>
        <v>0.25857841726618708</v>
      </c>
      <c r="CV22" s="25">
        <f>'Equation 4 Type II FTE'!CV22-'Equation 4 Type I FTE'!CV22</f>
        <v>0.37985611510791367</v>
      </c>
      <c r="CW22" s="25">
        <f>'Equation 4 Type II FTE'!CW22-'Equation 4 Type I FTE'!CW22</f>
        <v>0.38611798561151084</v>
      </c>
      <c r="CX22" s="25">
        <f>'Equation 4 Type II FTE'!CX22-'Equation 4 Type I FTE'!CX22</f>
        <v>0.30277985611510794</v>
      </c>
      <c r="CY22" s="25">
        <f>'Equation 4 Type II FTE'!CY22-'Equation 4 Type I FTE'!CY22</f>
        <v>0.37396258992805759</v>
      </c>
      <c r="CZ22" s="25">
        <f>'Equation 4 Type II FTE'!CZ22-'Equation 4 Type I FTE'!CZ22</f>
        <v>0.60353381294964037</v>
      </c>
      <c r="DA22" s="25">
        <f>'Equation 4 Type II FTE'!DA22-'Equation 4 Type I FTE'!DA22</f>
        <v>0.56715971223021577</v>
      </c>
      <c r="DB22" s="25">
        <f>'Equation 4 Type II FTE'!DB22-'Equation 4 Type I FTE'!DB22</f>
        <v>0.3663194244604317</v>
      </c>
      <c r="DC22" s="25">
        <f>'Equation 4 Type II FTE'!DC22-'Equation 4 Type I FTE'!DC22</f>
        <v>0.45103884892086338</v>
      </c>
      <c r="DD22" s="25">
        <f>'Equation 4 Type II FTE'!DD22-'Equation 4 Type I FTE'!DD22</f>
        <v>0.33777266187050364</v>
      </c>
      <c r="DE22" s="25">
        <f>'Equation 4 Type II FTE'!DE22-'Equation 4 Type I FTE'!DE22</f>
        <v>0.59920575539568355</v>
      </c>
      <c r="DF22" s="25">
        <f>'Equation 4 Type II FTE'!DF22-'Equation 4 Type I FTE'!DF22</f>
        <v>0.43151654676258994</v>
      </c>
      <c r="DG22" s="25">
        <f>'Equation 4 Type II FTE'!DG22-'Equation 4 Type I FTE'!DG22</f>
        <v>0.40619280575539563</v>
      </c>
      <c r="DH22" s="25">
        <f>'Equation 4 Type II FTE'!DH22-'Equation 4 Type I FTE'!DH22</f>
        <v>0.57434244604316553</v>
      </c>
      <c r="DI22" s="25">
        <f>'Equation 4 Type II FTE'!DI22-'Equation 4 Type I FTE'!DI22</f>
        <v>0.27764028776978411</v>
      </c>
      <c r="DJ22" s="25">
        <f>'Equation 4 Type II FTE'!DJ22-'Equation 4 Type I FTE'!DJ22</f>
        <v>0.39919424460431652</v>
      </c>
      <c r="DK22" s="25">
        <f>'Equation 4 Type II FTE'!DK22-'Equation 4 Type I FTE'!DK22</f>
        <v>0.62913381294964033</v>
      </c>
      <c r="DL22" s="25">
        <f>'Equation 4 Type II FTE'!DL22-'Equation 4 Type I FTE'!DL22</f>
        <v>0.6681784172661871</v>
      </c>
      <c r="DM22" s="25">
        <f>'Equation 4 Type II FTE'!DM22-'Equation 4 Type I FTE'!DM22</f>
        <v>0.21216690647482014</v>
      </c>
      <c r="DN22" s="25">
        <f>'Equation 4 Type II FTE'!DN22-'Equation 4 Type I FTE'!DN22</f>
        <v>0.48446618705035971</v>
      </c>
      <c r="DO22" s="25">
        <f>'Equation 4 Type II FTE'!DO22-'Equation 4 Type I FTE'!DO22</f>
        <v>0.32303884892086338</v>
      </c>
      <c r="DP22" s="25">
        <f>'Equation 4 Type II FTE'!DP22-'Equation 4 Type I FTE'!DP22</f>
        <v>0.38077697841726621</v>
      </c>
      <c r="DQ22" s="25">
        <f>'Equation 4 Type II FTE'!DQ22-'Equation 4 Type I FTE'!DQ22</f>
        <v>0.34108776978417271</v>
      </c>
      <c r="DR22" s="25">
        <f>'Equation 4 Type II FTE'!DR22-'Equation 4 Type I FTE'!DR22</f>
        <v>0.52093237410071935</v>
      </c>
      <c r="DS22" s="25">
        <f>'Equation 4 Type II FTE'!DS22-'Equation 4 Type I FTE'!DS22</f>
        <v>0.36935827338129495</v>
      </c>
      <c r="DT22" s="25">
        <f>'Equation 4 Type II FTE'!DT22-'Equation 4 Type I FTE'!DT22</f>
        <v>0.42083453237410073</v>
      </c>
      <c r="DU22" s="25">
        <f>'Equation 4 Type II FTE'!DU22-'Equation 4 Type I FTE'!DU22</f>
        <v>0.3390618705035971</v>
      </c>
      <c r="DV22" s="25">
        <f>'Equation 4 Type II FTE'!DV22-'Equation 4 Type I FTE'!DV22</f>
        <v>0.31935539568345328</v>
      </c>
      <c r="DW22" s="25">
        <f>'Equation 4 Type II FTE'!DW22-'Equation 4 Type I FTE'!DW22</f>
        <v>0.25489496402877704</v>
      </c>
      <c r="DX22" s="25">
        <f>'Equation 4 Type II FTE'!DX22-'Equation 4 Type I FTE'!DX22</f>
        <v>0.34366618705035973</v>
      </c>
      <c r="DY22" s="25">
        <f>'Equation 4 Type II FTE'!DY22-'Equation 4 Type I FTE'!DY22</f>
        <v>0.29918848920863311</v>
      </c>
      <c r="DZ22" s="25">
        <f>'Equation 4 Type II FTE'!DZ22-'Equation 4 Type I FTE'!DZ22</f>
        <v>0.33077410071942448</v>
      </c>
      <c r="EA22" s="25">
        <f>'Equation 4 Type II FTE'!EA22-'Equation 4 Type I FTE'!EA22</f>
        <v>0.4392517985611511</v>
      </c>
      <c r="EB22" s="25">
        <f>'Equation 4 Type II FTE'!EB22-'Equation 4 Type I FTE'!EB22</f>
        <v>0.23620143884892086</v>
      </c>
      <c r="EC22" s="25">
        <f>'Equation 4 Type II FTE'!EC22-'Equation 4 Type I FTE'!EC22</f>
        <v>0.30738417266187046</v>
      </c>
      <c r="ED22" s="25">
        <f>'Equation 4 Type II FTE'!ED22-'Equation 4 Type I FTE'!ED22</f>
        <v>0.25544748201438849</v>
      </c>
      <c r="EE22" s="25">
        <f>'Equation 4 Type II FTE'!EE22-'Equation 4 Type I FTE'!EE22</f>
        <v>0.2964258992805755</v>
      </c>
      <c r="EF22" s="25">
        <f>'Equation 4 Type II FTE'!EF22-'Equation 4 Type I FTE'!EF22</f>
        <v>0.26769496402877696</v>
      </c>
      <c r="EG22" s="25">
        <f>'Equation 4 Type II FTE'!EG22-'Equation 4 Type I FTE'!EG22</f>
        <v>0.37672517985611509</v>
      </c>
      <c r="EH22" s="25">
        <f>'Equation 4 Type II FTE'!EH22-'Equation 4 Type I FTE'!EH22</f>
        <v>0.23058417266187053</v>
      </c>
      <c r="EI22" s="25">
        <f>'Equation 4 Type II FTE'!EI22-'Equation 4 Type I FTE'!EI22</f>
        <v>0.23555683453237411</v>
      </c>
      <c r="EJ22" s="25">
        <f>'Equation 4 Type II FTE'!EJ22-'Equation 4 Type I FTE'!EJ22</f>
        <v>0.24458129496402881</v>
      </c>
      <c r="EK22" s="25">
        <f>'Equation 4 Type II FTE'!EK22-'Equation 4 Type I FTE'!EK22</f>
        <v>0.36033381294964029</v>
      </c>
      <c r="EL22" s="25">
        <f>'Equation 4 Type II FTE'!EL22-'Equation 4 Type I FTE'!EL22</f>
        <v>0.30333237410071945</v>
      </c>
      <c r="EM22" s="25">
        <f>'Equation 4 Type II FTE'!EM22-'Equation 4 Type I FTE'!EM22</f>
        <v>0.29522877697841726</v>
      </c>
      <c r="EN22" s="25">
        <f>'Equation 4 Type II FTE'!EN22-'Equation 4 Type I FTE'!EN22</f>
        <v>0.27607482014388496</v>
      </c>
      <c r="EO22" s="25">
        <f>'Equation 4 Type II FTE'!EO22-'Equation 4 Type I FTE'!EO22</f>
        <v>0.30462158273381301</v>
      </c>
      <c r="EP22" s="25">
        <f>'Equation 4 Type II FTE'!EP22-'Equation 4 Type I FTE'!EP22</f>
        <v>0.31705323741007196</v>
      </c>
      <c r="EQ22" s="25">
        <f>'Equation 4 Type II FTE'!EQ22-'Equation 4 Type I FTE'!EQ22</f>
        <v>0.30692374100719422</v>
      </c>
      <c r="ER22" s="25">
        <f>'Equation 4 Type II FTE'!ER22-'Equation 4 Type I FTE'!ER22</f>
        <v>0.29550503597122302</v>
      </c>
      <c r="ES22" s="25">
        <f>'Equation 4 Type II FTE'!ES22-'Equation 4 Type I FTE'!ES22</f>
        <v>0.27340431654676256</v>
      </c>
      <c r="ET22" s="25">
        <f>'Equation 4 Type II FTE'!ET22-'Equation 4 Type I FTE'!ET22</f>
        <v>0.29513669064748205</v>
      </c>
      <c r="EU22" s="25">
        <f>'Equation 4 Type II FTE'!EU22-'Equation 4 Type I FTE'!EU22</f>
        <v>0.30858129496402881</v>
      </c>
      <c r="EV22" s="25">
        <f>'Equation 4 Type II FTE'!EV22-'Equation 4 Type I FTE'!EV22</f>
        <v>0.28813812949640288</v>
      </c>
      <c r="EW22" s="25">
        <f>'Equation 4 Type II FTE'!EW22-'Equation 4 Type I FTE'!EW22</f>
        <v>0.25526330935251795</v>
      </c>
      <c r="EX22" s="25">
        <f>'Equation 4 Type II FTE'!EX22-'Equation 4 Type I FTE'!EX22</f>
        <v>0.35130935251798562</v>
      </c>
      <c r="EY22" s="25">
        <f>'Equation 4 Type II FTE'!EY22-'Equation 4 Type I FTE'!EY22</f>
        <v>0.60288920863309359</v>
      </c>
      <c r="EZ22" s="25">
        <f>'Equation 4 Type II FTE'!EZ22-'Equation 4 Type I FTE'!EZ22</f>
        <v>0.46218129496402882</v>
      </c>
      <c r="FA22" s="25">
        <f>'Equation 4 Type II FTE'!FA22-'Equation 4 Type I FTE'!FA22</f>
        <v>0.28675683453237411</v>
      </c>
      <c r="FB22" s="25">
        <f>'Equation 4 Type II FTE'!FB22-'Equation 4 Type I FTE'!FB22</f>
        <v>0.49192517985611506</v>
      </c>
      <c r="FC22" s="25">
        <f>'Equation 4 Type II FTE'!FC22-'Equation 4 Type I FTE'!FC22</f>
        <v>0.3544402877697842</v>
      </c>
      <c r="FD22" s="25">
        <f>'Equation 4 Type II FTE'!FD22-'Equation 4 Type I FTE'!FD22</f>
        <v>0.27644316546762593</v>
      </c>
      <c r="FE22" s="25">
        <f>'Equation 4 Type II FTE'!FE22-'Equation 4 Type I FTE'!FE22</f>
        <v>0.26520863309352516</v>
      </c>
      <c r="FF22" s="25">
        <f>'Equation 4 Type II FTE'!FF22-'Equation 4 Type I FTE'!FF22</f>
        <v>0.25360575539568347</v>
      </c>
      <c r="FG22" s="25">
        <f>'Equation 4 Type II FTE'!FG22-'Equation 4 Type I FTE'!FG22</f>
        <v>0.48695251798561157</v>
      </c>
      <c r="FH22" s="25">
        <f>'Equation 4 Type II FTE'!FH22-'Equation 4 Type I FTE'!FH22</f>
        <v>0.3100546762589928</v>
      </c>
      <c r="FI22" s="25">
        <f>'Equation 4 Type II FTE'!FI22-'Equation 4 Type I FTE'!FI22</f>
        <v>0.40692949640287773</v>
      </c>
      <c r="FJ22" s="25">
        <f>'Equation 4 Type II FTE'!FJ22-'Equation 4 Type I FTE'!FJ22</f>
        <v>0.36650359712230218</v>
      </c>
      <c r="FK22" s="25">
        <f>'Equation 4 Type II FTE'!FK22-'Equation 4 Type I FTE'!FK22</f>
        <v>0.31631654676258991</v>
      </c>
      <c r="FL22" s="25">
        <f>'Equation 4 Type II FTE'!FL22-'Equation 4 Type I FTE'!FL22</f>
        <v>0.40269352517985613</v>
      </c>
      <c r="FM22" s="25">
        <f>'Equation 4 Type II FTE'!FM22-'Equation 4 Type I FTE'!FM22</f>
        <v>0.3358388489208633</v>
      </c>
      <c r="FN22" s="25">
        <f>'Equation 4 Type II FTE'!FN22-'Equation 4 Type I FTE'!FN22</f>
        <v>0.3477179856115109</v>
      </c>
      <c r="FO22" s="25">
        <f>'Equation 4 Type II FTE'!FO22-'Equation 4 Type I FTE'!FO22</f>
        <v>0.37801438848920865</v>
      </c>
      <c r="FP22" s="25">
        <f>'Equation 4 Type II FTE'!FP22-'Equation 4 Type I FTE'!FP22</f>
        <v>0.32782733812949649</v>
      </c>
      <c r="FQ22" s="25">
        <f>'Equation 4 Type II FTE'!FQ22-'Equation 4 Type I FTE'!FQ22</f>
        <v>0.33068201438848921</v>
      </c>
      <c r="FR22" s="25">
        <f>'Equation 4 Type II FTE'!FR22-'Equation 4 Type I FTE'!FR22</f>
        <v>0.33574676258992803</v>
      </c>
      <c r="FS22" s="25">
        <f>'Equation 4 Type II FTE'!FS22-'Equation 4 Type I FTE'!FS22</f>
        <v>0.58373525179856123</v>
      </c>
      <c r="FT22" s="25">
        <f>'Equation 4 Type II FTE'!FT22-'Equation 4 Type I FTE'!FT22</f>
        <v>0.27699568345323744</v>
      </c>
      <c r="FU22" s="25">
        <f>'Equation 4 Type II FTE'!FU22-'Equation 4 Type I FTE'!FU22</f>
        <v>0.35628201438848922</v>
      </c>
      <c r="FV22" s="25">
        <f>'Equation 4 Type II FTE'!FV22-'Equation 4 Type I FTE'!FV22</f>
        <v>0.43271366906474823</v>
      </c>
      <c r="FW22" s="25">
        <f>'Equation 4 Type II FTE'!FW22-'Equation 4 Type I FTE'!FW22</f>
        <v>0.30941007194244607</v>
      </c>
      <c r="FX22" s="25">
        <f>'Equation 4 Type II FTE'!FX22-'Equation 4 Type I FTE'!FX22</f>
        <v>0.43823884892086334</v>
      </c>
      <c r="FY22" s="25">
        <f>'Equation 4 Type II FTE'!FY22-'Equation 4 Type I FTE'!FY22</f>
        <v>0.36862158273381301</v>
      </c>
      <c r="FZ22" s="25">
        <f>'Equation 4 Type II FTE'!FZ22-'Equation 4 Type I FTE'!FZ22</f>
        <v>0.26428776978417262</v>
      </c>
      <c r="GA22" s="25">
        <f>'Equation 4 Type II FTE'!GA22-'Equation 4 Type I FTE'!GA22</f>
        <v>0.26576115107913667</v>
      </c>
      <c r="GB22" s="25">
        <f>'Equation 4 Type II FTE'!GB22-'Equation 4 Type I FTE'!GB22</f>
        <v>0.23518848920863317</v>
      </c>
      <c r="GC22" s="25">
        <f>'Equation 4 Type II FTE'!GC22-'Equation 4 Type I FTE'!GC22</f>
        <v>0.23647769784172668</v>
      </c>
      <c r="GD22" s="25">
        <f>'Equation 4 Type II FTE'!GD22-'Equation 4 Type I FTE'!GD22</f>
        <v>0.29375539568345327</v>
      </c>
      <c r="GE22" s="25">
        <f>'Equation 4 Type II FTE'!GE22-'Equation 4 Type I FTE'!GE22</f>
        <v>0.23196546762589931</v>
      </c>
      <c r="GF22" s="25">
        <f>'Equation 4 Type II FTE'!GF22-'Equation 4 Type I FTE'!GF22</f>
        <v>0.28611223021582732</v>
      </c>
      <c r="GG22" s="25">
        <f>'Equation 4 Type II FTE'!GG22-'Equation 4 Type I FTE'!GG22</f>
        <v>0.33252374100719428</v>
      </c>
      <c r="GH22" s="25">
        <f>'Equation 4 Type II FTE'!GH22-'Equation 4 Type I FTE'!GH22</f>
        <v>0.31484316546762597</v>
      </c>
      <c r="GI22" s="25">
        <f>'Equation 4 Type II FTE'!GI22-'Equation 4 Type I FTE'!GI22</f>
        <v>0.34642877697841734</v>
      </c>
      <c r="GJ22" s="25">
        <f>'Equation 4 Type II FTE'!GJ22-'Equation 4 Type I FTE'!GJ22</f>
        <v>0.47728345323741006</v>
      </c>
      <c r="GK22" s="25">
        <f>'Equation 4 Type II FTE'!GK22-'Equation 4 Type I FTE'!GK22</f>
        <v>0.38381582733812947</v>
      </c>
      <c r="GL22" s="25">
        <f>'Equation 4 Type II FTE'!GL22-'Equation 4 Type I FTE'!GL22</f>
        <v>0.42184748201438854</v>
      </c>
      <c r="GM22" s="25">
        <f>'Equation 4 Type II FTE'!GM22-'Equation 4 Type I FTE'!GM22</f>
        <v>0.3745151079136691</v>
      </c>
      <c r="GN22" s="25">
        <f>'Equation 4 Type II FTE'!GN22-'Equation 4 Type I FTE'!GN22</f>
        <v>0.27312805755395686</v>
      </c>
      <c r="GO22" s="25">
        <f>'Equation 4 Type II FTE'!GO22-'Equation 4 Type I FTE'!GO22</f>
        <v>0.25913093525179859</v>
      </c>
      <c r="GP22" s="25">
        <f>'Equation 4 Type II FTE'!GP22-'Equation 4 Type I FTE'!GP22</f>
        <v>0.25701294964028776</v>
      </c>
      <c r="GQ22" s="25">
        <f>'Equation 4 Type II FTE'!GQ22-'Equation 4 Type I FTE'!GQ22</f>
        <v>0.41033669064748213</v>
      </c>
      <c r="GR22" s="25">
        <f>'Equation 4 Type II FTE'!GR22-'Equation 4 Type I FTE'!GR22</f>
        <v>0.32156546762589927</v>
      </c>
      <c r="GS22" s="25">
        <f>'Equation 4 Type II FTE'!GS22-'Equation 4 Type I FTE'!GS22</f>
        <v>0.32377553956834532</v>
      </c>
      <c r="GT22" s="25">
        <f>'Equation 4 Type II FTE'!GT22-'Equation 4 Type I FTE'!GT22</f>
        <v>0.27635107913669071</v>
      </c>
      <c r="GU22" s="25">
        <f>'Equation 4 Type II FTE'!GU22-'Equation 4 Type I FTE'!GU22</f>
        <v>0.30149064748201443</v>
      </c>
      <c r="GV22" s="25">
        <f>'Equation 4 Type II FTE'!GV22-'Equation 4 Type I FTE'!GV22</f>
        <v>0.33722014388489208</v>
      </c>
      <c r="GW22" s="25">
        <f>'Equation 4 Type II FTE'!GW22-'Equation 4 Type I FTE'!GW22</f>
        <v>0.32248633093525186</v>
      </c>
      <c r="GX22" s="25">
        <f>'Equation 4 Type II FTE'!GX22-'Equation 4 Type I FTE'!GX22</f>
        <v>0.30812086330935251</v>
      </c>
      <c r="GY22" s="25">
        <f>'Equation 4 Type II FTE'!GY22-'Equation 4 Type I FTE'!GY22</f>
        <v>0.26622158273381297</v>
      </c>
      <c r="GZ22" s="25">
        <f>'Equation 4 Type II FTE'!GZ22-'Equation 4 Type I FTE'!GZ22</f>
        <v>0.34541582733812959</v>
      </c>
      <c r="HA22" s="25">
        <f>'Equation 4 Type II FTE'!HA22-'Equation 4 Type I FTE'!HA22</f>
        <v>0.25600000000000001</v>
      </c>
      <c r="HB22" s="25">
        <f>'Equation 4 Type II FTE'!HB22-'Equation 4 Type I FTE'!HB22</f>
        <v>0.21428489208633095</v>
      </c>
      <c r="HC22" s="25">
        <f>'Equation 4 Type II FTE'!HC22-'Equation 4 Type I FTE'!HC22</f>
        <v>0.25204028776978415</v>
      </c>
      <c r="HD22" s="25">
        <f>'Equation 4 Type II FTE'!HD22-'Equation 4 Type I FTE'!HD22</f>
        <v>0.28362589928057552</v>
      </c>
      <c r="HE22" s="25">
        <f>'Equation 4 Type II FTE'!HE22-'Equation 4 Type I FTE'!HE22</f>
        <v>0.36466187050359716</v>
      </c>
      <c r="HF22" s="25">
        <f>'Equation 4 Type II FTE'!HF22-'Equation 4 Type I FTE'!HF22</f>
        <v>0.25830215827338132</v>
      </c>
      <c r="HG22" s="25">
        <f>'Equation 4 Type II FTE'!HG22-'Equation 4 Type I FTE'!HG22</f>
        <v>0.34108776978417271</v>
      </c>
      <c r="HH22" s="25">
        <f>'Equation 4 Type II FTE'!HH22-'Equation 4 Type I FTE'!HH22</f>
        <v>0.41816402877697845</v>
      </c>
      <c r="HI22" s="25">
        <f>'Equation 4 Type II FTE'!HI22-'Equation 4 Type I FTE'!HI22</f>
        <v>0.60399424460431661</v>
      </c>
      <c r="HJ22" s="25">
        <f>'Equation 4 Type II FTE'!HJ22-'Equation 4 Type I FTE'!HJ22</f>
        <v>0.3695424460431655</v>
      </c>
      <c r="HK22" s="25">
        <f>'Equation 4 Type II FTE'!HK22-'Equation 4 Type I FTE'!HK22</f>
        <v>0</v>
      </c>
      <c r="HL22" s="25">
        <f>'Equation 4 Type II FTE'!HL22-'Equation 4 Type I FTE'!HL22</f>
        <v>0.27432517985611515</v>
      </c>
      <c r="HM22" s="25">
        <f>'Equation 4 Type II FTE'!HM22-'Equation 4 Type I FTE'!HM22</f>
        <v>0.29596546762589931</v>
      </c>
      <c r="HN22" s="25">
        <f>'Equation 4 Type II FTE'!HN22-'Equation 4 Type I FTE'!HN22</f>
        <v>0.26898417266187052</v>
      </c>
      <c r="HO22" s="25">
        <f>'Equation 4 Type II FTE'!HO22-'Equation 4 Type I FTE'!HO22</f>
        <v>0.27856115107913665</v>
      </c>
      <c r="HP22" s="25">
        <f>'Equation 4 Type II FTE'!HP22-'Equation 4 Type I FTE'!HP22</f>
        <v>0.28611223021582732</v>
      </c>
      <c r="HQ22" s="25">
        <f>'Equation 4 Type II FTE'!HQ22-'Equation 4 Type I FTE'!HQ22</f>
        <v>0.26880000000000004</v>
      </c>
      <c r="HR22" s="25">
        <f>'Equation 4 Type II FTE'!HR22-'Equation 4 Type I FTE'!HR22</f>
        <v>0.30084604316546759</v>
      </c>
      <c r="HS22" s="25">
        <f>'Equation 4 Type II FTE'!HS22-'Equation 4 Type I FTE'!HS22</f>
        <v>0.40517985611510798</v>
      </c>
      <c r="HT22" s="25">
        <f>'Equation 4 Type II FTE'!HT22-'Equation 4 Type I FTE'!HT22</f>
        <v>0.50021294964028784</v>
      </c>
      <c r="HU22" s="25">
        <f>'Equation 4 Type II FTE'!HU22-'Equation 4 Type I FTE'!HU22</f>
        <v>0.21944172661870506</v>
      </c>
      <c r="HV22" s="25">
        <f>'Equation 4 Type II FTE'!HV22-'Equation 4 Type I FTE'!HV22</f>
        <v>0.32110503597122309</v>
      </c>
      <c r="HW22" s="25">
        <f>'Equation 4 Type II FTE'!HW22-'Equation 4 Type I FTE'!HW22</f>
        <v>0.31990791366906479</v>
      </c>
      <c r="HX22" s="25">
        <f>'Equation 4 Type II FTE'!HX22-'Equation 4 Type I FTE'!HX22</f>
        <v>0.26336690647482014</v>
      </c>
      <c r="HY22" s="25">
        <f>'Equation 4 Type II FTE'!HY22-'Equation 4 Type I FTE'!HY22</f>
        <v>0.23067625899280578</v>
      </c>
      <c r="HZ22" s="25">
        <f>'Equation 4 Type II FTE'!HZ22-'Equation 4 Type I FTE'!HZ22</f>
        <v>0.42157122302158279</v>
      </c>
      <c r="IA22" s="25">
        <f>'Equation 4 Type II FTE'!IA22-'Equation 4 Type I FTE'!IA22</f>
        <v>0.27008920863309355</v>
      </c>
      <c r="IB22" s="25">
        <f>'Equation 4 Type II FTE'!IB22-'Equation 4 Type I FTE'!IB22</f>
        <v>0.27202302158273384</v>
      </c>
      <c r="IC22" s="25">
        <f>'Equation 4 Type II FTE'!IC22-'Equation 4 Type I FTE'!IC22</f>
        <v>0.26382733812949644</v>
      </c>
      <c r="ID22" s="25">
        <f>'Equation 4 Type II FTE'!ID22-'Equation 4 Type I FTE'!ID22</f>
        <v>0.25811798561151078</v>
      </c>
      <c r="IE22" s="25">
        <f>'Equation 4 Type II FTE'!IE22-'Equation 4 Type I FTE'!IE22</f>
        <v>0.26557697841726624</v>
      </c>
      <c r="IF22" s="25">
        <f>'Equation 4 Type II FTE'!IF22-'Equation 4 Type I FTE'!IF22</f>
        <v>0.31917122302158274</v>
      </c>
      <c r="IG22" s="25">
        <f>'Equation 4 Type II FTE'!IG22-'Equation 4 Type I FTE'!IG22</f>
        <v>0.30618705035971222</v>
      </c>
      <c r="IH22" s="25">
        <f>'Equation 4 Type II FTE'!IH22-'Equation 4 Type I FTE'!IH22</f>
        <v>0.3043453237410072</v>
      </c>
      <c r="II22" s="25">
        <f>'Equation 4 Type II FTE'!II22-'Equation 4 Type I FTE'!II22</f>
        <v>0.22505899280575536</v>
      </c>
      <c r="IJ22" s="25">
        <f>'Equation 4 Type II FTE'!IJ22-'Equation 4 Type I FTE'!IJ22</f>
        <v>0.28279712230215831</v>
      </c>
      <c r="IK22" s="25">
        <f>'Equation 4 Type II FTE'!IK22-'Equation 4 Type I FTE'!IK22</f>
        <v>0.24973812949640287</v>
      </c>
      <c r="IL22" s="25">
        <f>'Equation 4 Type II FTE'!IL22-'Equation 4 Type I FTE'!IL22</f>
        <v>0.24734388489208636</v>
      </c>
      <c r="IM22" s="25">
        <f>'Equation 4 Type II FTE'!IM22-'Equation 4 Type I FTE'!IM22</f>
        <v>0.26880000000000004</v>
      </c>
      <c r="IN22" s="25">
        <f>'Equation 4 Type II FTE'!IN22-'Equation 4 Type I FTE'!IN22</f>
        <v>0.26281438848920868</v>
      </c>
      <c r="IO22" s="25">
        <f>'Equation 4 Type II FTE'!IO22-'Equation 4 Type I FTE'!IO22</f>
        <v>0.27073381294964027</v>
      </c>
      <c r="IP22" s="25">
        <f>'Equation 4 Type II FTE'!IP22-'Equation 4 Type I FTE'!IP22</f>
        <v>0.27948201438848924</v>
      </c>
      <c r="IQ22" s="25">
        <f>'Equation 4 Type II FTE'!IQ22-'Equation 4 Type I FTE'!IQ22</f>
        <v>0.26898417266187047</v>
      </c>
      <c r="IR22" s="25">
        <f>'Equation 4 Type II FTE'!IR22-'Equation 4 Type I FTE'!IR22</f>
        <v>0.25995971223021586</v>
      </c>
      <c r="IS22" s="25">
        <f>'Equation 4 Type II FTE'!IS22-'Equation 4 Type I FTE'!IS22</f>
        <v>0.2671424460431655</v>
      </c>
      <c r="IT22" s="25">
        <f>'Equation 4 Type II FTE'!IT22-'Equation 4 Type I FTE'!IT22</f>
        <v>0.3134618705035972</v>
      </c>
      <c r="IU22" s="25">
        <f>'Equation 4 Type II FTE'!IU22-'Equation 4 Type I FTE'!IU22</f>
        <v>0.27487769784172661</v>
      </c>
      <c r="IV22" s="25">
        <f>'Equation 4 Type II FTE'!IV22-'Equation 4 Type I FTE'!IV22</f>
        <v>0.27690359712230217</v>
      </c>
      <c r="IW22" s="25">
        <f>'Equation 4 Type II FTE'!IW22-'Equation 4 Type I FTE'!IW22</f>
        <v>0.24964604316546762</v>
      </c>
      <c r="IX22" s="25">
        <f>'Equation 4 Type II FTE'!IX22-'Equation 4 Type I FTE'!IX22</f>
        <v>0.28187625899280572</v>
      </c>
      <c r="IY22" s="25">
        <f>'Equation 4 Type II FTE'!IY22-'Equation 4 Type I FTE'!IY22</f>
        <v>0.2646561151079137</v>
      </c>
      <c r="IZ22" s="25">
        <f>'Equation 4 Type II FTE'!IZ22-'Equation 4 Type I FTE'!IZ22</f>
        <v>0.34375827338129494</v>
      </c>
      <c r="JA22" s="25">
        <f>'Equation 4 Type II FTE'!JA22-'Equation 4 Type I FTE'!JA22</f>
        <v>0.27625899280575544</v>
      </c>
      <c r="JB22" s="25">
        <f>'Equation 4 Type II FTE'!JB22-'Equation 4 Type I FTE'!JB22</f>
        <v>0.4212028776978417</v>
      </c>
      <c r="JC22" s="25">
        <f>'Equation 4 Type II FTE'!JC22-'Equation 4 Type I FTE'!JC22</f>
        <v>0.51071079136690645</v>
      </c>
      <c r="JD22" s="25">
        <f>'Equation 4 Type II FTE'!JD22-'Equation 4 Type I FTE'!JD22</f>
        <v>0.50601438848920854</v>
      </c>
      <c r="JE22" s="25">
        <f>'Equation 4 Type II FTE'!JE22-'Equation 4 Type I FTE'!JE22</f>
        <v>0.47673093525179855</v>
      </c>
      <c r="JF22" s="25">
        <f>'Equation 4 Type II FTE'!JF22-'Equation 4 Type I FTE'!JF22</f>
        <v>0.46991654676258998</v>
      </c>
      <c r="JG22" s="25">
        <f>'Equation 4 Type II FTE'!JG22-'Equation 4 Type I FTE'!JG22</f>
        <v>0.58797122302158289</v>
      </c>
      <c r="JH22" s="25">
        <f>'Equation 4 Type II FTE'!JH22-'Equation 4 Type I FTE'!JH22</f>
        <v>0.4970820143884892</v>
      </c>
      <c r="JI22" s="25">
        <f>'Equation 4 Type II FTE'!JI22-'Equation 4 Type I FTE'!JI22</f>
        <v>0.44781582733812964</v>
      </c>
      <c r="JJ22" s="25">
        <f>'Equation 4 Type II FTE'!JJ22-'Equation 4 Type I FTE'!JJ22</f>
        <v>0.36153093525179858</v>
      </c>
      <c r="JK22" s="25">
        <f>'Equation 4 Type II FTE'!JK22-'Equation 4 Type I FTE'!JK22</f>
        <v>0.56393669064748186</v>
      </c>
      <c r="JL22" s="25">
        <f>'Equation 4 Type II FTE'!JL22-'Equation 4 Type I FTE'!JL22</f>
        <v>0.34486330935251797</v>
      </c>
      <c r="JM22" s="25">
        <f>'Equation 4 Type II FTE'!JM22-'Equation 4 Type I FTE'!JM22</f>
        <v>0.38142158273381288</v>
      </c>
      <c r="JN22" s="25">
        <f>'Equation 4 Type II FTE'!JN22-'Equation 4 Type I FTE'!JN22</f>
        <v>0.39284028776978419</v>
      </c>
      <c r="JO22" s="25">
        <f>'Equation 4 Type II FTE'!JO22-'Equation 4 Type I FTE'!JO22</f>
        <v>0.52857553956834535</v>
      </c>
      <c r="JP22" s="25">
        <f>'Equation 4 Type II FTE'!JP22-'Equation 4 Type I FTE'!JP22</f>
        <v>0.53787625899280578</v>
      </c>
      <c r="JQ22" s="25">
        <f>'Equation 4 Type II FTE'!JQ22-'Equation 4 Type I FTE'!JQ22</f>
        <v>0.68217553956834542</v>
      </c>
      <c r="JR22" s="25">
        <f>'Equation 4 Type II FTE'!JR22-'Equation 4 Type I FTE'!JR22</f>
        <v>0.60187625899280583</v>
      </c>
      <c r="JS22" s="25">
        <f>'Equation 4 Type II FTE'!JS22-'Equation 4 Type I FTE'!JS22</f>
        <v>0.45969496402877696</v>
      </c>
      <c r="JT22" s="25">
        <f>'Equation 4 Type II FTE'!JT22-'Equation 4 Type I FTE'!JT22</f>
        <v>0.4546302158273382</v>
      </c>
      <c r="JU22" s="25">
        <f>'Equation 4 Type II FTE'!JU22-'Equation 4 Type I FTE'!JU22</f>
        <v>0.42203165467625908</v>
      </c>
      <c r="JV22" s="25">
        <f>'Equation 4 Type II FTE'!JV22-'Equation 4 Type I FTE'!JV22</f>
        <v>0.36677985611510794</v>
      </c>
      <c r="JW22" s="25">
        <f>'Equation 4 Type II FTE'!JW22-'Equation 4 Type I FTE'!JW22</f>
        <v>0.33998273381294963</v>
      </c>
      <c r="JX22" s="25">
        <f>'Equation 4 Type II FTE'!JX22-'Equation 4 Type I FTE'!JX22</f>
        <v>0.30397697841726623</v>
      </c>
      <c r="JY22" s="25">
        <f>'Equation 4 Type II FTE'!JY22-'Equation 4 Type I FTE'!JY22</f>
        <v>0.45518273381294966</v>
      </c>
      <c r="JZ22" s="25">
        <f>'Equation 4 Type II FTE'!JZ22-'Equation 4 Type I FTE'!JZ22</f>
        <v>0.40085179856115105</v>
      </c>
      <c r="KA22" s="25">
        <f>'Equation 4 Type II FTE'!KA22-'Equation 4 Type I FTE'!KA22</f>
        <v>0.2125352517985612</v>
      </c>
      <c r="KB22" s="25">
        <f>'Equation 4 Type II FTE'!KB22-'Equation 4 Type I FTE'!KB22</f>
        <v>0.71689208633093515</v>
      </c>
      <c r="KC22" s="25">
        <f>'Equation 4 Type II FTE'!KC22-'Equation 4 Type I FTE'!KC22</f>
        <v>0.52305035971223035</v>
      </c>
      <c r="KD22" s="25">
        <f>'Equation 4 Type II FTE'!KD22-'Equation 4 Type I FTE'!KD22</f>
        <v>0.32837985611510795</v>
      </c>
      <c r="KE22" s="25">
        <f>'Equation 4 Type II FTE'!KE22-'Equation 4 Type I FTE'!KE22</f>
        <v>0.36659568345323745</v>
      </c>
      <c r="KF22" s="25">
        <f>'Equation 4 Type II FTE'!KF22-'Equation 4 Type I FTE'!KF22</f>
        <v>0.38878848920863313</v>
      </c>
      <c r="KG22" s="25">
        <f>'Equation 4 Type II FTE'!KG22-'Equation 4 Type I FTE'!KG22</f>
        <v>0.40416690647482018</v>
      </c>
      <c r="KH22" s="25">
        <f>'Equation 4 Type II FTE'!KH22-'Equation 4 Type I FTE'!KH22</f>
        <v>0.36871366906474828</v>
      </c>
      <c r="KI22" s="25">
        <f>'Equation 4 Type II FTE'!KI22-'Equation 4 Type I FTE'!KI22</f>
        <v>0.4442244604316547</v>
      </c>
      <c r="KJ22" s="25">
        <f>'Equation 4 Type II FTE'!KJ22-'Equation 4 Type I FTE'!KJ22</f>
        <v>0.49735827338129501</v>
      </c>
      <c r="KK22" s="25">
        <f>'Equation 4 Type II FTE'!KK22-'Equation 4 Type I FTE'!KK22</f>
        <v>0.35011223021582732</v>
      </c>
      <c r="KL22" s="25">
        <f>'Equation 4 Type II FTE'!KL22-'Equation 4 Type I FTE'!KL22</f>
        <v>0.62673956834532385</v>
      </c>
      <c r="KM22" s="25">
        <f>'Equation 4 Type II FTE'!KM22-'Equation 4 Type I FTE'!KM22</f>
        <v>0.61817553956834537</v>
      </c>
      <c r="KN22" s="25">
        <f>'Equation 4 Type II FTE'!KN22-'Equation 4 Type I FTE'!KN22</f>
        <v>0.40858705035971227</v>
      </c>
      <c r="KO22" s="25">
        <f>'Equation 4 Type II FTE'!KO22-'Equation 4 Type I FTE'!KO22</f>
        <v>0.37515971223021582</v>
      </c>
      <c r="KP22" s="25">
        <f>'Equation 4 Type II FTE'!KP22-'Equation 4 Type I FTE'!KP22</f>
        <v>0.43888345323741018</v>
      </c>
      <c r="KQ22" s="25">
        <f>'Equation 4 Type II FTE'!KQ22-'Equation 4 Type I FTE'!KQ22</f>
        <v>0.57250071942446046</v>
      </c>
      <c r="KR22" s="25">
        <f>'Equation 4 Type II FTE'!KR22-'Equation 4 Type I FTE'!KR22</f>
        <v>0.25084316546762597</v>
      </c>
      <c r="KS22" s="25">
        <f>'Equation 4 Type II FTE'!KS22-'Equation 4 Type I FTE'!KS22</f>
        <v>0.40389064748201431</v>
      </c>
      <c r="KT22" s="25">
        <f>'Equation 4 Type II FTE'!KT22-'Equation 4 Type I FTE'!KT22</f>
        <v>0.42101870503597105</v>
      </c>
      <c r="KU22" s="25">
        <f>'Equation 4 Type II FTE'!KU22-'Equation 4 Type I FTE'!KU22</f>
        <v>0.53465323741007165</v>
      </c>
      <c r="KV22" s="25">
        <f>'Equation 4 Type II FTE'!KV22-'Equation 4 Type I FTE'!KV22</f>
        <v>0.29458417266187054</v>
      </c>
      <c r="KW22" s="25">
        <f>'Equation 4 Type II FTE'!KW22-'Equation 4 Type I FTE'!KW22</f>
        <v>0.68659568345323763</v>
      </c>
      <c r="KX22" s="25">
        <f>'Equation 4 Type II FTE'!KX22-'Equation 4 Type I FTE'!KX22</f>
        <v>0.68401726618705039</v>
      </c>
      <c r="KY22" s="25">
        <f>'Equation 4 Type II FTE'!KY22-'Equation 4 Type I FTE'!KY22</f>
        <v>0.63714532374100719</v>
      </c>
      <c r="KZ22" s="25">
        <f>'Equation 4 Type II FTE'!KZ22-'Equation 4 Type I FTE'!KZ22</f>
        <v>0.59331223021582735</v>
      </c>
      <c r="LA22" s="25">
        <f>'Equation 4 Type II FTE'!LA22-'Equation 4 Type I FTE'!LA22</f>
        <v>0.66348201438848931</v>
      </c>
      <c r="LB22" s="25">
        <f>'Equation 4 Type II FTE'!LB22-'Equation 4 Type I FTE'!LB22</f>
        <v>0.61835971223021591</v>
      </c>
      <c r="LC22" s="25">
        <f>'Equation 4 Type II FTE'!LC22-'Equation 4 Type I FTE'!LC22</f>
        <v>0.65629928057553966</v>
      </c>
      <c r="LD22" s="25">
        <f>'Equation 4 Type II FTE'!LD22-'Equation 4 Type I FTE'!LD22</f>
        <v>0.74792517985611517</v>
      </c>
      <c r="LE22" s="25">
        <f>'Equation 4 Type II FTE'!LE22-'Equation 4 Type I FTE'!LE22</f>
        <v>0.55749064748201438</v>
      </c>
      <c r="LF22" s="25">
        <f>'Equation 4 Type II FTE'!LF22-'Equation 4 Type I FTE'!LF22</f>
        <v>0.42507050359712234</v>
      </c>
      <c r="LG22" s="25">
        <f>'Equation 4 Type II FTE'!LG22-'Equation 4 Type I FTE'!LG22</f>
        <v>0.67029640287769776</v>
      </c>
      <c r="LH22" s="25">
        <f>'Equation 4 Type II FTE'!LH22-'Equation 4 Type I FTE'!LH22</f>
        <v>0.66403453237410093</v>
      </c>
      <c r="LI22" s="25">
        <f>'Equation 4 Type II FTE'!LI22-'Equation 4 Type I FTE'!LI22</f>
        <v>0.70878848920863302</v>
      </c>
      <c r="LJ22" s="25">
        <f>'Equation 4 Type II FTE'!LJ22-'Equation 4 Type I FTE'!LJ22</f>
        <v>0.48492661870503595</v>
      </c>
      <c r="LK22" s="25">
        <f>'Equation 4 Type II FTE'!LK22-'Equation 4 Type I FTE'!LK22</f>
        <v>0.60740143884892084</v>
      </c>
      <c r="LL22" s="25">
        <f>'Equation 4 Type II FTE'!LL22-'Equation 4 Type I FTE'!LL22</f>
        <v>0.77021007194244606</v>
      </c>
      <c r="LM22" s="25">
        <f>'Equation 4 Type II FTE'!LM22-'Equation 4 Type I FTE'!LM22</f>
        <v>0.51126330935251796</v>
      </c>
      <c r="LN22" s="25">
        <f>'Equation 4 Type II FTE'!LN22-'Equation 4 Type I FTE'!LN22</f>
        <v>0.69166043165467628</v>
      </c>
      <c r="LO22" s="25">
        <f>'Equation 4 Type II FTE'!LO22-'Equation 4 Type I FTE'!LO22</f>
        <v>0.4328057553956835</v>
      </c>
      <c r="LP22" s="25">
        <f>'Equation 4 Type II FTE'!LP22-'Equation 4 Type I FTE'!LP22</f>
        <v>0.65547050359712244</v>
      </c>
      <c r="LQ22" s="25">
        <f>'Equation 4 Type II FTE'!LQ22-'Equation 4 Type I FTE'!LQ22</f>
        <v>0.46945611510791363</v>
      </c>
      <c r="LR22" s="25">
        <f>'Equation 4 Type II FTE'!LR22-'Equation 4 Type I FTE'!LR22</f>
        <v>0.67968920863309357</v>
      </c>
      <c r="LS22" s="25">
        <f>'Equation 4 Type II FTE'!LS22-'Equation 4 Type I FTE'!LS22</f>
        <v>0.52406330935251799</v>
      </c>
      <c r="LT22" s="25">
        <f>'Equation 4 Type II FTE'!LT22-'Equation 4 Type I FTE'!LT22</f>
        <v>0.4067453237410073</v>
      </c>
      <c r="LU22" s="25">
        <f>'Equation 4 Type II FTE'!LU22-'Equation 4 Type I FTE'!LU22</f>
        <v>0.64902446043165485</v>
      </c>
      <c r="LV22" s="25">
        <f>'Equation 4 Type II FTE'!LV22-'Equation 4 Type I FTE'!LV22</f>
        <v>0.55408345323741026</v>
      </c>
      <c r="LW22" s="25">
        <f>'Equation 4 Type II FTE'!LW22-'Equation 4 Type I FTE'!LW22</f>
        <v>0.59193093525179874</v>
      </c>
      <c r="LX22" s="25">
        <f>'Equation 4 Type II FTE'!LX22-'Equation 4 Type I FTE'!LX22</f>
        <v>0.71145899280575553</v>
      </c>
      <c r="LY22" s="25">
        <f>'Equation 4 Type II FTE'!LY22-'Equation 4 Type I FTE'!LY22</f>
        <v>0.63668489208633094</v>
      </c>
      <c r="LZ22" s="25">
        <f>'Equation 4 Type II FTE'!LZ22-'Equation 4 Type I FTE'!LZ22</f>
        <v>0.54284892086330938</v>
      </c>
      <c r="MA22" s="25">
        <f>'Equation 4 Type II FTE'!MA22-'Equation 4 Type I FTE'!MA22</f>
        <v>0.38353956834532366</v>
      </c>
      <c r="MB22" s="25">
        <f>'Equation 4 Type II FTE'!MB22-'Equation 4 Type I FTE'!MB22</f>
        <v>0.56596258992805759</v>
      </c>
      <c r="MC22" s="25">
        <f>'Equation 4 Type II FTE'!MC22-'Equation 4 Type I FTE'!MC22</f>
        <v>0.73788776978417281</v>
      </c>
      <c r="MD22" s="25">
        <f>'Equation 4 Type II FTE'!MD22-'Equation 4 Type I FTE'!MD22</f>
        <v>0.60316546762589918</v>
      </c>
      <c r="ME22" s="25">
        <f>'Equation 4 Type II FTE'!ME22-'Equation 4 Type I FTE'!ME22</f>
        <v>0.58253812949640293</v>
      </c>
      <c r="MF22" s="25">
        <f>'Equation 4 Type II FTE'!MF22-'Equation 4 Type I FTE'!MF22</f>
        <v>0.61651798561151105</v>
      </c>
      <c r="MG22" s="25">
        <f>'Equation 4 Type II FTE'!MG22-'Equation 4 Type I FTE'!MG22</f>
        <v>0.6098877697841727</v>
      </c>
      <c r="MH22" s="25">
        <f>'Equation 4 Type II FTE'!MH22-'Equation 4 Type I FTE'!MH22</f>
        <v>0.63309352517985618</v>
      </c>
      <c r="MI22" s="25">
        <f>'Equation 4 Type II FTE'!MI22-'Equation 4 Type I FTE'!MI22</f>
        <v>0.57903884892086332</v>
      </c>
      <c r="MJ22" s="25">
        <f>'Equation 4 Type II FTE'!MJ22-'Equation 4 Type I FTE'!MJ22</f>
        <v>0.51015827338129494</v>
      </c>
      <c r="MK22" s="25">
        <f>'Equation 4 Type II FTE'!MK22-'Equation 4 Type I FTE'!MK22</f>
        <v>0.563568345323741</v>
      </c>
      <c r="ML22" s="25">
        <f>'Equation 4 Type II FTE'!ML22-'Equation 4 Type I FTE'!ML22</f>
        <v>0.74562302158273386</v>
      </c>
      <c r="MM22" s="25">
        <f>'Equation 4 Type II FTE'!MM22-'Equation 4 Type I FTE'!MM22</f>
        <v>0.52139280575539582</v>
      </c>
      <c r="MN22" s="25">
        <f>'Equation 4 Type II FTE'!MN22-'Equation 4 Type I FTE'!MN22</f>
        <v>0.50297553956834529</v>
      </c>
      <c r="MO22" s="25">
        <f>'Equation 4 Type II FTE'!MO22-'Equation 4 Type I FTE'!MO22</f>
        <v>0.42166330935251817</v>
      </c>
      <c r="MP22" s="25">
        <f>'Equation 4 Type II FTE'!MP22-'Equation 4 Type I FTE'!MP22</f>
        <v>0.42553093525179858</v>
      </c>
      <c r="MQ22" s="25">
        <f>'Equation 4 Type II FTE'!MQ22-'Equation 4 Type I FTE'!MQ22</f>
        <v>0.39440575539568351</v>
      </c>
      <c r="MR22" s="25">
        <f>'Equation 4 Type II FTE'!MR22-'Equation 4 Type I FTE'!MR22</f>
        <v>0.5032517985611511</v>
      </c>
      <c r="MS22" s="25">
        <f>'Equation 4 Type II FTE'!MS22-'Equation 4 Type I FTE'!MS22</f>
        <v>0.44183021582733817</v>
      </c>
      <c r="MT22" s="25">
        <f>'Equation 4 Type II FTE'!MT22-'Equation 4 Type I FTE'!MT22</f>
        <v>0.52102446043165473</v>
      </c>
      <c r="MU22" s="25">
        <f>'Equation 4 Type II FTE'!MU22-'Equation 4 Type I FTE'!MU22</f>
        <v>0.41466474820143884</v>
      </c>
      <c r="MV22" s="25">
        <f>'Equation 4 Type II FTE'!MV22-'Equation 4 Type I FTE'!MV22</f>
        <v>0.61495251798561146</v>
      </c>
      <c r="MW22" s="25">
        <f>'Equation 4 Type II FTE'!MW22-'Equation 4 Type I FTE'!MW22</f>
        <v>0.58078848920863302</v>
      </c>
      <c r="MX22" s="25">
        <f>'Equation 4 Type II FTE'!MX22-'Equation 4 Type I FTE'!MX22</f>
        <v>0.6421179856115109</v>
      </c>
      <c r="MY22" s="25">
        <f>'Equation 4 Type II FTE'!MY22-'Equation 4 Type I FTE'!MY22</f>
        <v>0.594969784172662</v>
      </c>
      <c r="MZ22" s="25">
        <f>'Equation 4 Type II FTE'!MZ22-'Equation 4 Type I FTE'!MZ22</f>
        <v>0.44192230215827338</v>
      </c>
      <c r="NA22" s="25">
        <f>'Equation 4 Type II FTE'!NA22-'Equation 4 Type I FTE'!NA22</f>
        <v>0.73355971223021588</v>
      </c>
      <c r="NB22" s="25">
        <f>'Equation 4 Type II FTE'!NB22-'Equation 4 Type I FTE'!NB22</f>
        <v>0.53502158273381295</v>
      </c>
      <c r="NC22" s="25">
        <f>'Equation 4 Type II FTE'!NC22-'Equation 4 Type I FTE'!NC22</f>
        <v>0.59616690647482007</v>
      </c>
      <c r="ND22" s="25">
        <f>'Equation 4 Type II FTE'!ND22-'Equation 4 Type I FTE'!ND22</f>
        <v>0.66799424460431656</v>
      </c>
      <c r="NE22" s="25">
        <f>'Equation 4 Type II FTE'!NE22-'Equation 4 Type I FTE'!NE22</f>
        <v>0.42838561151079135</v>
      </c>
      <c r="NF22" s="25">
        <f>'Equation 4 Type II FTE'!NF22-'Equation 4 Type I FTE'!NF22</f>
        <v>0.59579856115107921</v>
      </c>
      <c r="NG22" s="59">
        <f>'Equation 4 Type II FTE'!NG22-'Equation 4 Type I FTE'!NG22</f>
        <v>0.6423942446043166</v>
      </c>
      <c r="NH22" s="25">
        <f>'Equation 4 Type II FTE'!NH22-'Equation 4 Type I FTE'!NH22</f>
        <v>0.68024172661870508</v>
      </c>
      <c r="NI22" s="25">
        <f>'Equation 4 Type II FTE'!NI22-'Equation 4 Type I FTE'!NI22</f>
        <v>0.42635971223021579</v>
      </c>
      <c r="NJ22" s="59">
        <f>'Equation 4 Type II FTE'!NJ22-'Equation 4 Type I FTE'!NJ22</f>
        <v>1.0165410071942447</v>
      </c>
    </row>
    <row r="23" spans="2:374" x14ac:dyDescent="0.3">
      <c r="B23" s="23" t="s">
        <v>568</v>
      </c>
      <c r="C23" s="25">
        <f>'Equation 4 Type II FTE'!C23-'Equation 4 Type I FTE'!C23</f>
        <v>0.12754322359538892</v>
      </c>
      <c r="D23" s="25">
        <f>'Equation 4 Type II FTE'!D23-'Equation 4 Type I FTE'!D23</f>
        <v>0.15063707550109043</v>
      </c>
      <c r="E23" s="25">
        <f>'Equation 4 Type II FTE'!E23-'Equation 4 Type I FTE'!E23</f>
        <v>0.15389512929691557</v>
      </c>
      <c r="F23" s="25">
        <f>'Equation 4 Type II FTE'!F23-'Equation 4 Type I FTE'!F23</f>
        <v>0.20880291826773292</v>
      </c>
      <c r="G23" s="25">
        <f>'Equation 4 Type II FTE'!G23-'Equation 4 Type I FTE'!G23</f>
        <v>0.14862474815661025</v>
      </c>
      <c r="H23" s="25">
        <f>'Equation 4 Type II FTE'!H23-'Equation 4 Type I FTE'!H23</f>
        <v>0.12265614290165125</v>
      </c>
      <c r="I23" s="25">
        <f>'Equation 4 Type II FTE'!I23-'Equation 4 Type I FTE'!I23</f>
        <v>0.10176626856371379</v>
      </c>
      <c r="J23" s="25">
        <f>'Equation 4 Type II FTE'!J23-'Equation 4 Type I FTE'!J23</f>
        <v>0.12102711600373867</v>
      </c>
      <c r="K23" s="25">
        <f>'Equation 4 Type II FTE'!K23-'Equation 4 Type I FTE'!K23</f>
        <v>0.10416189635476165</v>
      </c>
      <c r="L23" s="25">
        <f>'Equation 4 Type II FTE'!L23-'Equation 4 Type I FTE'!L23</f>
        <v>0.21301922317997718</v>
      </c>
      <c r="M23" s="25">
        <f>'Equation 4 Type II FTE'!M23-'Equation 4 Type I FTE'!M23</f>
        <v>0.12466847024613151</v>
      </c>
      <c r="N23" s="25">
        <f>'Equation 4 Type II FTE'!N23-'Equation 4 Type I FTE'!N23</f>
        <v>0.24703713781285702</v>
      </c>
      <c r="O23" s="25">
        <f>'Equation 4 Type II FTE'!O23-'Equation 4 Type I FTE'!O23</f>
        <v>0.12648914736732783</v>
      </c>
      <c r="P23" s="25">
        <f>'Equation 4 Type II FTE'!P23-'Equation 4 Type I FTE'!P23</f>
        <v>9.2758708069373752E-2</v>
      </c>
      <c r="Q23" s="25">
        <f>'Equation 4 Type II FTE'!Q23-'Equation 4 Type I FTE'!Q23</f>
        <v>0</v>
      </c>
      <c r="R23" s="25">
        <f>'Equation 4 Type II FTE'!R23-'Equation 4 Type I FTE'!R23</f>
        <v>9.2471232734448044E-2</v>
      </c>
      <c r="S23" s="25">
        <f>'Equation 4 Type II FTE'!S23-'Equation 4 Type I FTE'!S23</f>
        <v>0.1085698514902898</v>
      </c>
      <c r="T23" s="25">
        <f>'Equation 4 Type II FTE'!T23-'Equation 4 Type I FTE'!T23</f>
        <v>0.11192373039775672</v>
      </c>
      <c r="U23" s="25">
        <f>'Equation 4 Type II FTE'!U23-'Equation 4 Type I FTE'!U23</f>
        <v>0.13817981098764148</v>
      </c>
      <c r="V23" s="25">
        <f>'Equation 4 Type II FTE'!V23-'Equation 4 Type I FTE'!V23</f>
        <v>0.15638658219960544</v>
      </c>
      <c r="W23" s="25">
        <f>'Equation 4 Type II FTE'!W23-'Equation 4 Type I FTE'!W23</f>
        <v>9.1896282064596546E-2</v>
      </c>
      <c r="X23" s="25">
        <f>'Equation 4 Type II FTE'!X23-'Equation 4 Type I FTE'!X23</f>
        <v>9.0554730501609726E-2</v>
      </c>
      <c r="Y23" s="25">
        <f>'Equation 4 Type II FTE'!Y23-'Equation 4 Type I FTE'!Y23</f>
        <v>9.7454138539827595E-2</v>
      </c>
      <c r="Z23" s="25">
        <f>'Equation 4 Type II FTE'!Z23-'Equation 4 Type I FTE'!Z23</f>
        <v>0.23160929483850867</v>
      </c>
      <c r="AA23" s="25">
        <f>'Equation 4 Type II FTE'!AA23-'Equation 4 Type I FTE'!AA23</f>
        <v>0.15542833108318627</v>
      </c>
      <c r="AB23" s="25">
        <f>'Equation 4 Type II FTE'!AB23-'Equation 4 Type I FTE'!AB23</f>
        <v>0.21857707965520817</v>
      </c>
      <c r="AC23" s="25">
        <f>'Equation 4 Type II FTE'!AC23-'Equation 4 Type I FTE'!AC23</f>
        <v>0.15130785128258384</v>
      </c>
      <c r="AD23" s="25">
        <f>'Equation 4 Type II FTE'!AD23-'Equation 4 Type I FTE'!AD23</f>
        <v>0.11211538062104062</v>
      </c>
      <c r="AE23" s="25">
        <f>'Equation 4 Type II FTE'!AE23-'Equation 4 Type I FTE'!AE23</f>
        <v>0.11086965416969571</v>
      </c>
      <c r="AF23" s="25">
        <f>'Equation 4 Type II FTE'!AF23-'Equation 4 Type I FTE'!AF23</f>
        <v>0.12361439401807039</v>
      </c>
      <c r="AG23" s="25">
        <f>'Equation 4 Type II FTE'!AG23-'Equation 4 Type I FTE'!AG23</f>
        <v>0.11997303977567769</v>
      </c>
      <c r="AH23" s="25">
        <f>'Equation 4 Type II FTE'!AH23-'Equation 4 Type I FTE'!AH23</f>
        <v>0.13856311143420913</v>
      </c>
      <c r="AI23" s="25">
        <f>'Equation 4 Type II FTE'!AI23-'Equation 4 Type I FTE'!AI23</f>
        <v>0.12112294111538061</v>
      </c>
      <c r="AJ23" s="25">
        <f>'Equation 4 Type II FTE'!AJ23-'Equation 4 Type I FTE'!AJ23</f>
        <v>0.10464102191297125</v>
      </c>
      <c r="AK23" s="25">
        <f>'Equation 4 Type II FTE'!AK23-'Equation 4 Type I FTE'!AK23</f>
        <v>0.13175952850763323</v>
      </c>
      <c r="AL23" s="25">
        <f>'Equation 4 Type II FTE'!AL23-'Equation 4 Type I FTE'!AL23</f>
        <v>0.13060962716793023</v>
      </c>
      <c r="AM23" s="25">
        <f>'Equation 4 Type II FTE'!AM23-'Equation 4 Type I FTE'!AM23</f>
        <v>0.14412096790944029</v>
      </c>
      <c r="AN23" s="25">
        <f>'Equation 4 Type II FTE'!AN23-'Equation 4 Type I FTE'!AN23</f>
        <v>9.2662882957731868E-2</v>
      </c>
      <c r="AO23" s="25">
        <f>'Equation 4 Type II FTE'!AO23-'Equation 4 Type I FTE'!AO23</f>
        <v>8.1451344895627803E-2</v>
      </c>
      <c r="AP23" s="25">
        <f>'Equation 4 Type II FTE'!AP23-'Equation 4 Type I FTE'!AP23</f>
        <v>0.14239611589988577</v>
      </c>
      <c r="AQ23" s="25">
        <f>'Equation 4 Type II FTE'!AQ23-'Equation 4 Type I FTE'!AQ23</f>
        <v>0.10061636722401082</v>
      </c>
      <c r="AR23" s="25">
        <f>'Equation 4 Type II FTE'!AR23-'Equation 4 Type I FTE'!AR23</f>
        <v>0.11240285595596639</v>
      </c>
      <c r="AS23" s="25">
        <f>'Equation 4 Type II FTE'!AS23-'Equation 4 Type I FTE'!AS23</f>
        <v>0.10559927302939037</v>
      </c>
      <c r="AT23" s="25">
        <f>'Equation 4 Type II FTE'!AT23-'Equation 4 Type I FTE'!AT23</f>
        <v>9.917899054938209E-2</v>
      </c>
      <c r="AU23" s="25">
        <f>'Equation 4 Type II FTE'!AU23-'Equation 4 Type I FTE'!AU23</f>
        <v>9.0842205836535489E-2</v>
      </c>
      <c r="AV23" s="25">
        <f>'Equation 4 Type II FTE'!AV23-'Equation 4 Type I FTE'!AV23</f>
        <v>0.1109654792813376</v>
      </c>
      <c r="AW23" s="25">
        <f>'Equation 4 Type II FTE'!AW23-'Equation 4 Type I FTE'!AW23</f>
        <v>9.7741613874753358E-2</v>
      </c>
      <c r="AX23" s="25">
        <f>'Equation 4 Type II FTE'!AX23-'Equation 4 Type I FTE'!AX23</f>
        <v>9.8316564544604829E-2</v>
      </c>
      <c r="AY23" s="25">
        <f>'Equation 4 Type II FTE'!AY23-'Equation 4 Type I FTE'!AY23</f>
        <v>8.0013968220999043E-2</v>
      </c>
      <c r="AZ23" s="25">
        <f>'Equation 4 Type II FTE'!AZ23-'Equation 4 Type I FTE'!AZ23</f>
        <v>8.6721726035933089E-2</v>
      </c>
      <c r="BA23" s="25">
        <f>'Equation 4 Type II FTE'!BA23-'Equation 4 Type I FTE'!BA23</f>
        <v>9.1321331394745034E-2</v>
      </c>
      <c r="BB23" s="25">
        <f>'Equation 4 Type II FTE'!BB23-'Equation 4 Type I FTE'!BB23</f>
        <v>0.11949391421746805</v>
      </c>
      <c r="BC23" s="25">
        <f>'Equation 4 Type II FTE'!BC23-'Equation 4 Type I FTE'!BC23</f>
        <v>0.12840564960016618</v>
      </c>
      <c r="BD23" s="25">
        <f>'Equation 4 Type II FTE'!BD23-'Equation 4 Type I FTE'!BD23</f>
        <v>9.1512981618028844E-2</v>
      </c>
      <c r="BE23" s="25">
        <f>'Equation 4 Type II FTE'!BE23-'Equation 4 Type I FTE'!BE23</f>
        <v>0.11700246131477829</v>
      </c>
      <c r="BF23" s="25">
        <f>'Equation 4 Type II FTE'!BF23-'Equation 4 Type I FTE'!BF23</f>
        <v>0.11508595908193994</v>
      </c>
      <c r="BG23" s="25">
        <f>'Equation 4 Type II FTE'!BG23-'Equation 4 Type I FTE'!BG23</f>
        <v>0.14258776612316959</v>
      </c>
      <c r="BH23" s="25">
        <f>'Equation 4 Type II FTE'!BH23-'Equation 4 Type I FTE'!BH23</f>
        <v>0.12505177069269918</v>
      </c>
      <c r="BI23" s="25">
        <f>'Equation 4 Type II FTE'!BI23-'Equation 4 Type I FTE'!BI23</f>
        <v>0.14287524145809535</v>
      </c>
      <c r="BJ23" s="25">
        <f>'Equation 4 Type II FTE'!BJ23-'Equation 4 Type I FTE'!BJ23</f>
        <v>0.12553089625090871</v>
      </c>
      <c r="BK23" s="25">
        <f>'Equation 4 Type II FTE'!BK23-'Equation 4 Type I FTE'!BK23</f>
        <v>0.11201955550939871</v>
      </c>
      <c r="BL23" s="25">
        <f>'Equation 4 Type II FTE'!BL23-'Equation 4 Type I FTE'!BL23</f>
        <v>9.4866860525495894E-2</v>
      </c>
      <c r="BM23" s="25">
        <f>'Equation 4 Type II FTE'!BM23-'Equation 4 Type I FTE'!BM23</f>
        <v>0.11345693218402747</v>
      </c>
      <c r="BN23" s="25">
        <f>'Equation 4 Type II FTE'!BN23-'Equation 4 Type I FTE'!BN23</f>
        <v>0.12725574826046318</v>
      </c>
      <c r="BO23" s="25">
        <f>'Equation 4 Type II FTE'!BO23-'Equation 4 Type I FTE'!BO23</f>
        <v>0.18197188700799666</v>
      </c>
      <c r="BP23" s="25">
        <f>'Equation 4 Type II FTE'!BP23-'Equation 4 Type I FTE'!BP23</f>
        <v>0.10052054211236891</v>
      </c>
      <c r="BQ23" s="25">
        <f>'Equation 4 Type II FTE'!BQ23-'Equation 4 Type I FTE'!BQ23</f>
        <v>0.12351856890642851</v>
      </c>
      <c r="BR23" s="25">
        <f>'Equation 4 Type II FTE'!BR23-'Equation 4 Type I FTE'!BR23</f>
        <v>9.9178990549382062E-2</v>
      </c>
      <c r="BS23" s="25">
        <f>'Equation 4 Type II FTE'!BS23-'Equation 4 Type I FTE'!BS23</f>
        <v>0.11652333575656873</v>
      </c>
      <c r="BT23" s="25">
        <f>'Equation 4 Type II FTE'!BT23-'Equation 4 Type I FTE'!BT23</f>
        <v>0.12955555093986915</v>
      </c>
      <c r="BU23" s="25">
        <f>'Equation 4 Type II FTE'!BU23-'Equation 4 Type I FTE'!BU23</f>
        <v>0.11508595908193994</v>
      </c>
      <c r="BV23" s="25">
        <f>'Equation 4 Type II FTE'!BV23-'Equation 4 Type I FTE'!BV23</f>
        <v>0.11690663620313638</v>
      </c>
      <c r="BW23" s="25">
        <f>'Equation 4 Type II FTE'!BW23-'Equation 4 Type I FTE'!BW23</f>
        <v>0.13041797694464638</v>
      </c>
      <c r="BX23" s="25">
        <f>'Equation 4 Type II FTE'!BX23-'Equation 4 Type I FTE'!BX23</f>
        <v>9.6687537646692301E-2</v>
      </c>
      <c r="BY23" s="25">
        <f>'Equation 4 Type II FTE'!BY23-'Equation 4 Type I FTE'!BY23</f>
        <v>9.3621134074151E-2</v>
      </c>
      <c r="BZ23" s="25">
        <f>'Equation 4 Type II FTE'!BZ23-'Equation 4 Type I FTE'!BZ23</f>
        <v>9.208793228788037E-2</v>
      </c>
      <c r="CA23" s="25">
        <f>'Equation 4 Type II FTE'!CA23-'Equation 4 Type I FTE'!CA23</f>
        <v>0.13415515629868108</v>
      </c>
      <c r="CB23" s="25">
        <f>'Equation 4 Type II FTE'!CB23-'Equation 4 Type I FTE'!CB23</f>
        <v>0.12811817426524041</v>
      </c>
      <c r="CC23" s="25">
        <f>'Equation 4 Type II FTE'!CC23-'Equation 4 Type I FTE'!CC23</f>
        <v>0.12093129089209681</v>
      </c>
      <c r="CD23" s="25">
        <f>'Equation 4 Type II FTE'!CD23-'Equation 4 Type I FTE'!CD23</f>
        <v>0.19941205732682521</v>
      </c>
      <c r="CE23" s="25">
        <f>'Equation 4 Type II FTE'!CE23-'Equation 4 Type I FTE'!CE23</f>
        <v>0.14718737148198158</v>
      </c>
      <c r="CF23" s="25">
        <f>'Equation 4 Type II FTE'!CF23-'Equation 4 Type I FTE'!CF23</f>
        <v>0.12150624156194823</v>
      </c>
      <c r="CG23" s="25">
        <f>'Equation 4 Type II FTE'!CG23-'Equation 4 Type I FTE'!CG23</f>
        <v>0.11345693218402736</v>
      </c>
      <c r="CH23" s="25">
        <f>'Equation 4 Type II FTE'!CH23-'Equation 4 Type I FTE'!CH23</f>
        <v>9.4291909855644396E-2</v>
      </c>
      <c r="CI23" s="25">
        <f>'Equation 4 Type II FTE'!CI23-'Equation 4 Type I FTE'!CI23</f>
        <v>0.11796071243119741</v>
      </c>
      <c r="CJ23" s="25">
        <f>'Equation 4 Type II FTE'!CJ23-'Equation 4 Type I FTE'!CJ23</f>
        <v>0.17181442517395368</v>
      </c>
      <c r="CK23" s="25">
        <f>'Equation 4 Type II FTE'!CK23-'Equation 4 Type I FTE'!CK23</f>
        <v>0.20410748779727908</v>
      </c>
      <c r="CL23" s="25">
        <f>'Equation 4 Type II FTE'!CL23-'Equation 4 Type I FTE'!CL23</f>
        <v>0.13645495897808702</v>
      </c>
      <c r="CM23" s="25">
        <f>'Equation 4 Type II FTE'!CM23-'Equation 4 Type I FTE'!CM23</f>
        <v>0.14268359123481153</v>
      </c>
      <c r="CN23" s="25">
        <f>'Equation 4 Type II FTE'!CN23-'Equation 4 Type I FTE'!CN23</f>
        <v>0.10310782012670064</v>
      </c>
      <c r="CO23" s="25">
        <f>'Equation 4 Type II FTE'!CO23-'Equation 4 Type I FTE'!CO23</f>
        <v>0.11230703084432447</v>
      </c>
      <c r="CP23" s="25">
        <f>'Equation 4 Type II FTE'!CP23-'Equation 4 Type I FTE'!CP23</f>
        <v>0.11182790528611483</v>
      </c>
      <c r="CQ23" s="25">
        <f>'Equation 4 Type II FTE'!CQ23-'Equation 4 Type I FTE'!CQ23</f>
        <v>0.10013724166580121</v>
      </c>
      <c r="CR23" s="25">
        <f>'Equation 4 Type II FTE'!CR23-'Equation 4 Type I FTE'!CR23</f>
        <v>9.8316564544604801E-2</v>
      </c>
      <c r="CS23" s="25">
        <f>'Equation 4 Type II FTE'!CS23-'Equation 4 Type I FTE'!CS23</f>
        <v>9.9178990549382062E-2</v>
      </c>
      <c r="CT23" s="25">
        <f>'Equation 4 Type II FTE'!CT23-'Equation 4 Type I FTE'!CT23</f>
        <v>9.640006231176651E-2</v>
      </c>
      <c r="CU23" s="25">
        <f>'Equation 4 Type II FTE'!CU23-'Equation 4 Type I FTE'!CU23</f>
        <v>9.1608806729670783E-2</v>
      </c>
      <c r="CV23" s="25">
        <f>'Equation 4 Type II FTE'!CV23-'Equation 4 Type I FTE'!CV23</f>
        <v>0.13463428185689066</v>
      </c>
      <c r="CW23" s="25">
        <f>'Equation 4 Type II FTE'!CW23-'Equation 4 Type I FTE'!CW23</f>
        <v>0.13683825942465466</v>
      </c>
      <c r="CX23" s="25">
        <f>'Equation 4 Type II FTE'!CX23-'Equation 4 Type I FTE'!CX23</f>
        <v>0.1073241250389449</v>
      </c>
      <c r="CY23" s="25">
        <f>'Equation 4 Type II FTE'!CY23-'Equation 4 Type I FTE'!CY23</f>
        <v>0.13262195451241043</v>
      </c>
      <c r="CZ23" s="25">
        <f>'Equation 4 Type II FTE'!CZ23-'Equation 4 Type I FTE'!CZ23</f>
        <v>0.21388164918475436</v>
      </c>
      <c r="DA23" s="25">
        <f>'Equation 4 Type II FTE'!DA23-'Equation 4 Type I FTE'!DA23</f>
        <v>0.20104108422473771</v>
      </c>
      <c r="DB23" s="25">
        <f>'Equation 4 Type II FTE'!DB23-'Equation 4 Type I FTE'!DB23</f>
        <v>0.12984302627479485</v>
      </c>
      <c r="DC23" s="25">
        <f>'Equation 4 Type II FTE'!DC23-'Equation 4 Type I FTE'!DC23</f>
        <v>0.15993211133035617</v>
      </c>
      <c r="DD23" s="25">
        <f>'Equation 4 Type II FTE'!DD23-'Equation 4 Type I FTE'!DD23</f>
        <v>0.11968556444075187</v>
      </c>
      <c r="DE23" s="25">
        <f>'Equation 4 Type II FTE'!DE23-'Equation 4 Type I FTE'!DE23</f>
        <v>0.21234844739848369</v>
      </c>
      <c r="DF23" s="25">
        <f>'Equation 4 Type II FTE'!DF23-'Equation 4 Type I FTE'!DF23</f>
        <v>0.15284105306885445</v>
      </c>
      <c r="DG23" s="25">
        <f>'Equation 4 Type II FTE'!DG23-'Equation 4 Type I FTE'!DG23</f>
        <v>0.14402514279779832</v>
      </c>
      <c r="DH23" s="25">
        <f>'Equation 4 Type II FTE'!DH23-'Equation 4 Type I FTE'!DH23</f>
        <v>0.20362836223906938</v>
      </c>
      <c r="DI23" s="25">
        <f>'Equation 4 Type II FTE'!DI23-'Equation 4 Type I FTE'!DI23</f>
        <v>9.8316564544604856E-2</v>
      </c>
      <c r="DJ23" s="25">
        <f>'Equation 4 Type II FTE'!DJ23-'Equation 4 Type I FTE'!DJ23</f>
        <v>0.14143786478346659</v>
      </c>
      <c r="DK23" s="25">
        <f>'Equation 4 Type II FTE'!DK23-'Equation 4 Type I FTE'!DK23</f>
        <v>0.22298503479073636</v>
      </c>
      <c r="DL23" s="25">
        <f>'Equation 4 Type II FTE'!DL23-'Equation 4 Type I FTE'!DL23</f>
        <v>0.2367838508671721</v>
      </c>
      <c r="DM23" s="25">
        <f>'Equation 4 Type II FTE'!DM23-'Equation 4 Type I FTE'!DM23</f>
        <v>7.5126887527261391E-2</v>
      </c>
      <c r="DN23" s="25">
        <f>'Equation 4 Type II FTE'!DN23-'Equation 4 Type I FTE'!DN23</f>
        <v>0.17171860006231177</v>
      </c>
      <c r="DO23" s="25">
        <f>'Equation 4 Type II FTE'!DO23-'Equation 4 Type I FTE'!DO23</f>
        <v>0.11441518330044662</v>
      </c>
      <c r="DP23" s="25">
        <f>'Equation 4 Type II FTE'!DP23-'Equation 4 Type I FTE'!DP23</f>
        <v>0.13501758230345826</v>
      </c>
      <c r="DQ23" s="25">
        <f>'Equation 4 Type II FTE'!DQ23-'Equation 4 Type I FTE'!DQ23</f>
        <v>0.12093129089209681</v>
      </c>
      <c r="DR23" s="25">
        <f>'Equation 4 Type II FTE'!DR23-'Equation 4 Type I FTE'!DR23</f>
        <v>0.18465499013397027</v>
      </c>
      <c r="DS23" s="25">
        <f>'Equation 4 Type II FTE'!DS23-'Equation 4 Type I FTE'!DS23</f>
        <v>0.13099292761449791</v>
      </c>
      <c r="DT23" s="25">
        <f>'Equation 4 Type II FTE'!DT23-'Equation 4 Type I FTE'!DT23</f>
        <v>0.14919969882646172</v>
      </c>
      <c r="DU23" s="25">
        <f>'Equation 4 Type II FTE'!DU23-'Equation 4 Type I FTE'!DU23</f>
        <v>0.12016468999896143</v>
      </c>
      <c r="DV23" s="25">
        <f>'Equation 4 Type II FTE'!DV23-'Equation 4 Type I FTE'!DV23</f>
        <v>0.11316945684910171</v>
      </c>
      <c r="DW23" s="25">
        <f>'Equation 4 Type II FTE'!DW23-'Equation 4 Type I FTE'!DW23</f>
        <v>9.0363080278325875E-2</v>
      </c>
      <c r="DX23" s="25">
        <f>'Equation 4 Type II FTE'!DX23-'Equation 4 Type I FTE'!DX23</f>
        <v>0.12179371689687402</v>
      </c>
      <c r="DY23" s="25">
        <f>'Equation 4 Type II FTE'!DY23-'Equation 4 Type I FTE'!DY23</f>
        <v>0.10607839858759996</v>
      </c>
      <c r="DZ23" s="25">
        <f>'Equation 4 Type II FTE'!DZ23-'Equation 4 Type I FTE'!DZ23</f>
        <v>0.11719411153806211</v>
      </c>
      <c r="EA23" s="25">
        <f>'Equation 4 Type II FTE'!EA23-'Equation 4 Type I FTE'!EA23</f>
        <v>0.15561998130647003</v>
      </c>
      <c r="EB23" s="25">
        <f>'Equation 4 Type II FTE'!EB23-'Equation 4 Type I FTE'!EB23</f>
        <v>8.3751147575033769E-2</v>
      </c>
      <c r="EC23" s="25">
        <f>'Equation 4 Type II FTE'!EC23-'Equation 4 Type I FTE'!EC23</f>
        <v>0.10895315193685741</v>
      </c>
      <c r="ED23" s="25">
        <f>'Equation 4 Type II FTE'!ED23-'Equation 4 Type I FTE'!ED23</f>
        <v>9.04589053899678E-2</v>
      </c>
      <c r="EE23" s="25">
        <f>'Equation 4 Type II FTE'!EE23-'Equation 4 Type I FTE'!EE23</f>
        <v>0.1050243223595389</v>
      </c>
      <c r="EF23" s="25">
        <f>'Equation 4 Type II FTE'!EF23-'Equation 4 Type I FTE'!EF23</f>
        <v>9.486686052549588E-2</v>
      </c>
      <c r="EG23" s="25">
        <f>'Equation 4 Type II FTE'!EG23-'Equation 4 Type I FTE'!EG23</f>
        <v>0.13348438051718764</v>
      </c>
      <c r="EH23" s="25">
        <f>'Equation 4 Type II FTE'!EH23-'Equation 4 Type I FTE'!EH23</f>
        <v>8.1738820230553552E-2</v>
      </c>
      <c r="EI23" s="25">
        <f>'Equation 4 Type II FTE'!EI23-'Equation 4 Type I FTE'!EI23</f>
        <v>8.3463672240108019E-2</v>
      </c>
      <c r="EJ23" s="25">
        <f>'Equation 4 Type II FTE'!EJ23-'Equation 4 Type I FTE'!EJ23</f>
        <v>8.6625900924291205E-2</v>
      </c>
      <c r="EK23" s="25">
        <f>'Equation 4 Type II FTE'!EK23-'Equation 4 Type I FTE'!EK23</f>
        <v>0.12773487381867277</v>
      </c>
      <c r="EL23" s="25">
        <f>'Equation 4 Type II FTE'!EL23-'Equation 4 Type I FTE'!EL23</f>
        <v>0.10751577526222869</v>
      </c>
      <c r="EM23" s="25">
        <f>'Equation 4 Type II FTE'!EM23-'Equation 4 Type I FTE'!EM23</f>
        <v>0.10464102191297125</v>
      </c>
      <c r="EN23" s="25">
        <f>'Equation 4 Type II FTE'!EN23-'Equation 4 Type I FTE'!EN23</f>
        <v>9.783743898639527E-2</v>
      </c>
      <c r="EO23" s="25">
        <f>'Equation 4 Type II FTE'!EO23-'Equation 4 Type I FTE'!EO23</f>
        <v>0.10799490082043822</v>
      </c>
      <c r="EP23" s="25">
        <f>'Equation 4 Type II FTE'!EP23-'Equation 4 Type I FTE'!EP23</f>
        <v>0.11240285595596633</v>
      </c>
      <c r="EQ23" s="25">
        <f>'Equation 4 Type II FTE'!EQ23-'Equation 4 Type I FTE'!EQ23</f>
        <v>0.10876150171357354</v>
      </c>
      <c r="ER23" s="25">
        <f>'Equation 4 Type II FTE'!ER23-'Equation 4 Type I FTE'!ER23</f>
        <v>0.10473684702461319</v>
      </c>
      <c r="ES23" s="25">
        <f>'Equation 4 Type II FTE'!ES23-'Equation 4 Type I FTE'!ES23</f>
        <v>9.6879187869976097E-2</v>
      </c>
      <c r="ET23" s="25">
        <f>'Equation 4 Type II FTE'!ET23-'Equation 4 Type I FTE'!ET23</f>
        <v>0.10464102191297123</v>
      </c>
      <c r="EU23" s="25">
        <f>'Equation 4 Type II FTE'!EU23-'Equation 4 Type I FTE'!EU23</f>
        <v>0.10933645238342501</v>
      </c>
      <c r="EV23" s="25">
        <f>'Equation 4 Type II FTE'!EV23-'Equation 4 Type I FTE'!EV23</f>
        <v>0.10214956901028144</v>
      </c>
      <c r="EW23" s="25">
        <f>'Equation 4 Type II FTE'!EW23-'Equation 4 Type I FTE'!EW23</f>
        <v>9.0554730501609712E-2</v>
      </c>
      <c r="EX23" s="25">
        <f>'Equation 4 Type II FTE'!EX23-'Equation 4 Type I FTE'!EX23</f>
        <v>0.12457264513448954</v>
      </c>
      <c r="EY23" s="25">
        <f>'Equation 4 Type II FTE'!EY23-'Equation 4 Type I FTE'!EY23</f>
        <v>0.21359417384982859</v>
      </c>
      <c r="EZ23" s="25">
        <f>'Equation 4 Type II FTE'!EZ23-'Equation 4 Type I FTE'!EZ23</f>
        <v>0.16376511579603292</v>
      </c>
      <c r="FA23" s="25">
        <f>'Equation 4 Type II FTE'!FA23-'Equation 4 Type I FTE'!FA23</f>
        <v>0.10157461834043</v>
      </c>
      <c r="FB23" s="25">
        <f>'Equation 4 Type II FTE'!FB23-'Equation 4 Type I FTE'!FB23</f>
        <v>0.17430587807664355</v>
      </c>
      <c r="FC23" s="25">
        <f>'Equation 4 Type II FTE'!FC23-'Equation 4 Type I FTE'!FC23</f>
        <v>0.12562672136255068</v>
      </c>
      <c r="FD23" s="25">
        <f>'Equation 4 Type II FTE'!FD23-'Equation 4 Type I FTE'!FD23</f>
        <v>9.8029089209679093E-2</v>
      </c>
      <c r="FE23" s="25">
        <f>'Equation 4 Type II FTE'!FE23-'Equation 4 Type I FTE'!FE23</f>
        <v>9.4004434520718688E-2</v>
      </c>
      <c r="FF23" s="25">
        <f>'Equation 4 Type II FTE'!FF23-'Equation 4 Type I FTE'!FF23</f>
        <v>8.978812960847439E-2</v>
      </c>
      <c r="FG23" s="25">
        <f>'Equation 4 Type II FTE'!FG23-'Equation 4 Type I FTE'!FG23</f>
        <v>0.17267685117873094</v>
      </c>
      <c r="FH23" s="25">
        <f>'Equation 4 Type II FTE'!FH23-'Equation 4 Type I FTE'!FH23</f>
        <v>0.10981557794163466</v>
      </c>
      <c r="FI23" s="25">
        <f>'Equation 4 Type II FTE'!FI23-'Equation 4 Type I FTE'!FI23</f>
        <v>0.1442167930210822</v>
      </c>
      <c r="FJ23" s="25">
        <f>'Equation 4 Type II FTE'!FJ23-'Equation 4 Type I FTE'!FJ23</f>
        <v>0.12993885138643679</v>
      </c>
      <c r="FK23" s="25">
        <f>'Equation 4 Type II FTE'!FK23-'Equation 4 Type I FTE'!FK23</f>
        <v>0.11211538062104059</v>
      </c>
      <c r="FL23" s="25">
        <f>'Equation 4 Type II FTE'!FL23-'Equation 4 Type I FTE'!FL23</f>
        <v>0.14277941634645347</v>
      </c>
      <c r="FM23" s="25">
        <f>'Equation 4 Type II FTE'!FM23-'Equation 4 Type I FTE'!FM23</f>
        <v>0.11901478865925846</v>
      </c>
      <c r="FN23" s="25">
        <f>'Equation 4 Type II FTE'!FN23-'Equation 4 Type I FTE'!FN23</f>
        <v>0.1232310935715028</v>
      </c>
      <c r="FO23" s="25">
        <f>'Equation 4 Type II FTE'!FO23-'Equation 4 Type I FTE'!FO23</f>
        <v>0.13396350607539731</v>
      </c>
      <c r="FP23" s="25">
        <f>'Equation 4 Type II FTE'!FP23-'Equation 4 Type I FTE'!FP23</f>
        <v>0.11623586042164291</v>
      </c>
      <c r="FQ23" s="25">
        <f>'Equation 4 Type II FTE'!FQ23-'Equation 4 Type I FTE'!FQ23</f>
        <v>0.11719411153806203</v>
      </c>
      <c r="FR23" s="25">
        <f>'Equation 4 Type II FTE'!FR23-'Equation 4 Type I FTE'!FR23</f>
        <v>0.11901478865925852</v>
      </c>
      <c r="FS23" s="25">
        <f>'Equation 4 Type II FTE'!FS23-'Equation 4 Type I FTE'!FS23</f>
        <v>0.20688641603489466</v>
      </c>
      <c r="FT23" s="25">
        <f>'Equation 4 Type II FTE'!FT23-'Equation 4 Type I FTE'!FT23</f>
        <v>9.8124914321321005E-2</v>
      </c>
      <c r="FU23" s="25">
        <f>'Equation 4 Type II FTE'!FU23-'Equation 4 Type I FTE'!FU23</f>
        <v>0.12629749714404409</v>
      </c>
      <c r="FV23" s="25">
        <f>'Equation 4 Type II FTE'!FV23-'Equation 4 Type I FTE'!FV23</f>
        <v>0.15341600373870595</v>
      </c>
      <c r="FW23" s="25">
        <f>'Equation 4 Type II FTE'!FW23-'Equation 4 Type I FTE'!FW23</f>
        <v>0.10962392771835083</v>
      </c>
      <c r="FX23" s="25">
        <f>'Equation 4 Type II FTE'!FX23-'Equation 4 Type I FTE'!FX23</f>
        <v>0.1553325059715443</v>
      </c>
      <c r="FY23" s="25">
        <f>'Equation 4 Type II FTE'!FY23-'Equation 4 Type I FTE'!FY23</f>
        <v>0.13070545227957209</v>
      </c>
      <c r="FZ23" s="25">
        <f>'Equation 4 Type II FTE'!FZ23-'Equation 4 Type I FTE'!FZ23</f>
        <v>9.3716959185792925E-2</v>
      </c>
      <c r="GA23" s="25">
        <f>'Equation 4 Type II FTE'!GA23-'Equation 4 Type I FTE'!GA23</f>
        <v>9.4196084744002498E-2</v>
      </c>
      <c r="GB23" s="25">
        <f>'Equation 4 Type II FTE'!GB23-'Equation 4 Type I FTE'!GB23</f>
        <v>8.336784712846608E-2</v>
      </c>
      <c r="GC23" s="25">
        <f>'Equation 4 Type II FTE'!GC23-'Equation 4 Type I FTE'!GC23</f>
        <v>8.3846972686675694E-2</v>
      </c>
      <c r="GD23" s="25">
        <f>'Equation 4 Type II FTE'!GD23-'Equation 4 Type I FTE'!GD23</f>
        <v>0.10416189635476167</v>
      </c>
      <c r="GE23" s="25">
        <f>'Equation 4 Type II FTE'!GE23-'Equation 4 Type I FTE'!GE23</f>
        <v>8.2217945788763097E-2</v>
      </c>
      <c r="GF23" s="25">
        <f>'Equation 4 Type II FTE'!GF23-'Equation 4 Type I FTE'!GF23</f>
        <v>0.10138296811714614</v>
      </c>
      <c r="GG23" s="25">
        <f>'Equation 4 Type II FTE'!GG23-'Equation 4 Type I FTE'!GG23</f>
        <v>0.11786488731955552</v>
      </c>
      <c r="GH23" s="25">
        <f>'Equation 4 Type II FTE'!GH23-'Equation 4 Type I FTE'!GH23</f>
        <v>0.11154042995118912</v>
      </c>
      <c r="GI23" s="25">
        <f>'Equation 4 Type II FTE'!GI23-'Equation 4 Type I FTE'!GI23</f>
        <v>0.12275196801329316</v>
      </c>
      <c r="GJ23" s="25">
        <f>'Equation 4 Type II FTE'!GJ23-'Equation 4 Type I FTE'!GJ23</f>
        <v>0.16913132204798001</v>
      </c>
      <c r="GK23" s="25">
        <f>'Equation 4 Type II FTE'!GK23-'Equation 4 Type I FTE'!GK23</f>
        <v>0.13607165853151937</v>
      </c>
      <c r="GL23" s="25">
        <f>'Equation 4 Type II FTE'!GL23-'Equation 4 Type I FTE'!GL23</f>
        <v>0.1495829992730294</v>
      </c>
      <c r="GM23" s="25">
        <f>'Equation 4 Type II FTE'!GM23-'Equation 4 Type I FTE'!GM23</f>
        <v>0.13271777962405237</v>
      </c>
      <c r="GN23" s="25">
        <f>'Equation 4 Type II FTE'!GN23-'Equation 4 Type I FTE'!GN23</f>
        <v>9.6879187869976124E-2</v>
      </c>
      <c r="GO23" s="25">
        <f>'Equation 4 Type II FTE'!GO23-'Equation 4 Type I FTE'!GO23</f>
        <v>9.1896282064596532E-2</v>
      </c>
      <c r="GP23" s="25">
        <f>'Equation 4 Type II FTE'!GP23-'Equation 4 Type I FTE'!GP23</f>
        <v>9.1129681171461224E-2</v>
      </c>
      <c r="GQ23" s="25">
        <f>'Equation 4 Type II FTE'!GQ23-'Equation 4 Type I FTE'!GQ23</f>
        <v>0.14536669436078514</v>
      </c>
      <c r="GR23" s="25">
        <f>'Equation 4 Type II FTE'!GR23-'Equation 4 Type I FTE'!GR23</f>
        <v>0.113936057742237</v>
      </c>
      <c r="GS23" s="25">
        <f>'Equation 4 Type II FTE'!GS23-'Equation 4 Type I FTE'!GS23</f>
        <v>0.11470265863537232</v>
      </c>
      <c r="GT23" s="25">
        <f>'Equation 4 Type II FTE'!GT23-'Equation 4 Type I FTE'!GT23</f>
        <v>9.8029089209679066E-2</v>
      </c>
      <c r="GU23" s="25">
        <f>'Equation 4 Type II FTE'!GU23-'Equation 4 Type I FTE'!GU23</f>
        <v>0.10684499948073531</v>
      </c>
      <c r="GV23" s="25">
        <f>'Equation 4 Type II FTE'!GV23-'Equation 4 Type I FTE'!GV23</f>
        <v>0.11958973932910999</v>
      </c>
      <c r="GW23" s="25">
        <f>'Equation 4 Type II FTE'!GW23-'Equation 4 Type I FTE'!GW23</f>
        <v>0.11431935818880465</v>
      </c>
      <c r="GX23" s="25">
        <f>'Equation 4 Type II FTE'!GX23-'Equation 4 Type I FTE'!GX23</f>
        <v>0.10924062727178316</v>
      </c>
      <c r="GY23" s="25">
        <f>'Equation 4 Type II FTE'!GY23-'Equation 4 Type I FTE'!GY23</f>
        <v>9.4387734967286321E-2</v>
      </c>
      <c r="GZ23" s="25">
        <f>'Equation 4 Type II FTE'!GZ23-'Equation 4 Type I FTE'!GZ23</f>
        <v>0.12246449267836745</v>
      </c>
      <c r="HA23" s="25">
        <f>'Equation 4 Type II FTE'!HA23-'Equation 4 Type I FTE'!HA23</f>
        <v>9.0746380724893536E-2</v>
      </c>
      <c r="HB23" s="25">
        <f>'Equation 4 Type II FTE'!HB23-'Equation 4 Type I FTE'!HB23</f>
        <v>7.5893488420396726E-2</v>
      </c>
      <c r="HC23" s="25">
        <f>'Equation 4 Type II FTE'!HC23-'Equation 4 Type I FTE'!HC23</f>
        <v>8.9404829161906757E-2</v>
      </c>
      <c r="HD23" s="25">
        <f>'Equation 4 Type II FTE'!HD23-'Equation 4 Type I FTE'!HD23</f>
        <v>0.10052054211236885</v>
      </c>
      <c r="HE23" s="25">
        <f>'Equation 4 Type II FTE'!HE23-'Equation 4 Type I FTE'!HE23</f>
        <v>0.12926807560494344</v>
      </c>
      <c r="HF23" s="25">
        <f>'Equation 4 Type II FTE'!HF23-'Equation 4 Type I FTE'!HF23</f>
        <v>9.1512981618028857E-2</v>
      </c>
      <c r="HG23" s="25">
        <f>'Equation 4 Type II FTE'!HG23-'Equation 4 Type I FTE'!HG23</f>
        <v>0.12093129089209681</v>
      </c>
      <c r="HH23" s="25">
        <f>'Equation 4 Type II FTE'!HH23-'Equation 4 Type I FTE'!HH23</f>
        <v>0.14824144771004255</v>
      </c>
      <c r="HI23" s="25">
        <f>'Equation 4 Type II FTE'!HI23-'Equation 4 Type I FTE'!HI23</f>
        <v>0.21407329940803824</v>
      </c>
      <c r="HJ23" s="25">
        <f>'Equation 4 Type II FTE'!HJ23-'Equation 4 Type I FTE'!HJ23</f>
        <v>0.13089710250285597</v>
      </c>
      <c r="HK23" s="25">
        <f>'Equation 4 Type II FTE'!HK23-'Equation 4 Type I FTE'!HK23</f>
        <v>0</v>
      </c>
      <c r="HL23" s="25">
        <f>'Equation 4 Type II FTE'!HL23-'Equation 4 Type I FTE'!HL23</f>
        <v>9.7166663204901887E-2</v>
      </c>
      <c r="HM23" s="25">
        <f>'Equation 4 Type II FTE'!HM23-'Equation 4 Type I FTE'!HM23</f>
        <v>0.10492849724789699</v>
      </c>
      <c r="HN23" s="25">
        <f>'Equation 4 Type II FTE'!HN23-'Equation 4 Type I FTE'!HN23</f>
        <v>9.5345986083705481E-2</v>
      </c>
      <c r="HO23" s="25">
        <f>'Equation 4 Type II FTE'!HO23-'Equation 4 Type I FTE'!HO23</f>
        <v>9.8795690102814415E-2</v>
      </c>
      <c r="HP23" s="25">
        <f>'Equation 4 Type II FTE'!HP23-'Equation 4 Type I FTE'!HP23</f>
        <v>0.10138296811714612</v>
      </c>
      <c r="HQ23" s="25">
        <f>'Equation 4 Type II FTE'!HQ23-'Equation 4 Type I FTE'!HQ23</f>
        <v>9.5250160972063569E-2</v>
      </c>
      <c r="HR23" s="25">
        <f>'Equation 4 Type II FTE'!HR23-'Equation 4 Type I FTE'!HR23</f>
        <v>0.10665334925745149</v>
      </c>
      <c r="HS23" s="25">
        <f>'Equation 4 Type II FTE'!HS23-'Equation 4 Type I FTE'!HS23</f>
        <v>0.14354601723958876</v>
      </c>
      <c r="HT23" s="25">
        <f>'Equation 4 Type II FTE'!HT23-'Equation 4 Type I FTE'!HT23</f>
        <v>0.17727645653754281</v>
      </c>
      <c r="HU23" s="25">
        <f>'Equation 4 Type II FTE'!HU23-'Equation 4 Type I FTE'!HU23</f>
        <v>7.7809990653235031E-2</v>
      </c>
      <c r="HV23" s="25">
        <f>'Equation 4 Type II FTE'!HV23-'Equation 4 Type I FTE'!HV23</f>
        <v>0.11384023263059503</v>
      </c>
      <c r="HW23" s="25">
        <f>'Equation 4 Type II FTE'!HW23-'Equation 4 Type I FTE'!HW23</f>
        <v>0.11336110707238553</v>
      </c>
      <c r="HX23" s="25">
        <f>'Equation 4 Type II FTE'!HX23-'Equation 4 Type I FTE'!HX23</f>
        <v>9.3429483850867162E-2</v>
      </c>
      <c r="HY23" s="25">
        <f>'Equation 4 Type II FTE'!HY23-'Equation 4 Type I FTE'!HY23</f>
        <v>8.1738820230553538E-2</v>
      </c>
      <c r="HZ23" s="25">
        <f>'Equation 4 Type II FTE'!HZ23-'Equation 4 Type I FTE'!HZ23</f>
        <v>0.14939134904974558</v>
      </c>
      <c r="IA23" s="25">
        <f>'Equation 4 Type II FTE'!IA23-'Equation 4 Type I FTE'!IA23</f>
        <v>9.5729286530273128E-2</v>
      </c>
      <c r="IB23" s="25">
        <f>'Equation 4 Type II FTE'!IB23-'Equation 4 Type I FTE'!IB23</f>
        <v>9.6400062311766538E-2</v>
      </c>
      <c r="IC23" s="25">
        <f>'Equation 4 Type II FTE'!IC23-'Equation 4 Type I FTE'!IC23</f>
        <v>9.3525308962509074E-2</v>
      </c>
      <c r="ID23" s="25">
        <f>'Equation 4 Type II FTE'!ID23-'Equation 4 Type I FTE'!ID23</f>
        <v>9.1512981618028857E-2</v>
      </c>
      <c r="IE23" s="25">
        <f>'Equation 4 Type II FTE'!IE23-'Equation 4 Type I FTE'!IE23</f>
        <v>9.4196084744002512E-2</v>
      </c>
      <c r="IF23" s="25">
        <f>'Equation 4 Type II FTE'!IF23-'Equation 4 Type I FTE'!IF23</f>
        <v>0.11316945684910168</v>
      </c>
      <c r="IG23" s="25">
        <f>'Equation 4 Type II FTE'!IG23-'Equation 4 Type I FTE'!IG23</f>
        <v>0.10856985149028975</v>
      </c>
      <c r="IH23" s="25">
        <f>'Equation 4 Type II FTE'!IH23-'Equation 4 Type I FTE'!IH23</f>
        <v>0.10789907570879631</v>
      </c>
      <c r="II23" s="25">
        <f>'Equation 4 Type II FTE'!II23-'Equation 4 Type I FTE'!II23</f>
        <v>7.982231799771522E-2</v>
      </c>
      <c r="IJ23" s="25">
        <f>'Equation 4 Type II FTE'!IJ23-'Equation 4 Type I FTE'!IJ23</f>
        <v>0.10013724166580124</v>
      </c>
      <c r="IK23" s="25">
        <f>'Equation 4 Type II FTE'!IK23-'Equation 4 Type I FTE'!IK23</f>
        <v>8.8542403157129509E-2</v>
      </c>
      <c r="IL23" s="25">
        <f>'Equation 4 Type II FTE'!IL23-'Equation 4 Type I FTE'!IL23</f>
        <v>8.7584152040710364E-2</v>
      </c>
      <c r="IM23" s="25">
        <f>'Equation 4 Type II FTE'!IM23-'Equation 4 Type I FTE'!IM23</f>
        <v>9.5250160972063597E-2</v>
      </c>
      <c r="IN23" s="25">
        <f>'Equation 4 Type II FTE'!IN23-'Equation 4 Type I FTE'!IN23</f>
        <v>9.3142008515941427E-2</v>
      </c>
      <c r="IO23" s="25">
        <f>'Equation 4 Type II FTE'!IO23-'Equation 4 Type I FTE'!IO23</f>
        <v>9.5920936753557007E-2</v>
      </c>
      <c r="IP23" s="25">
        <f>'Equation 4 Type II FTE'!IP23-'Equation 4 Type I FTE'!IP23</f>
        <v>9.8987340326098239E-2</v>
      </c>
      <c r="IQ23" s="25">
        <f>'Equation 4 Type II FTE'!IQ23-'Equation 4 Type I FTE'!IQ23</f>
        <v>9.5345986083705481E-2</v>
      </c>
      <c r="IR23" s="25">
        <f>'Equation 4 Type II FTE'!IR23-'Equation 4 Type I FTE'!IR23</f>
        <v>9.208793228788037E-2</v>
      </c>
      <c r="IS23" s="25">
        <f>'Equation 4 Type II FTE'!IS23-'Equation 4 Type I FTE'!IS23</f>
        <v>9.4675210302212043E-2</v>
      </c>
      <c r="IT23" s="25">
        <f>'Equation 4 Type II FTE'!IT23-'Equation 4 Type I FTE'!IT23</f>
        <v>0.11115712950462148</v>
      </c>
      <c r="IU23" s="25">
        <f>'Equation 4 Type II FTE'!IU23-'Equation 4 Type I FTE'!IU23</f>
        <v>9.7454138539827595E-2</v>
      </c>
      <c r="IV23" s="25">
        <f>'Equation 4 Type II FTE'!IV23-'Equation 4 Type I FTE'!IV23</f>
        <v>9.8124914321321033E-2</v>
      </c>
      <c r="IW23" s="25">
        <f>'Equation 4 Type II FTE'!IW23-'Equation 4 Type I FTE'!IW23</f>
        <v>8.8542403157129496E-2</v>
      </c>
      <c r="IX23" s="25">
        <f>'Equation 4 Type II FTE'!IX23-'Equation 4 Type I FTE'!IX23</f>
        <v>9.9849766330875472E-2</v>
      </c>
      <c r="IY23" s="25">
        <f>'Equation 4 Type II FTE'!IY23-'Equation 4 Type I FTE'!IY23</f>
        <v>9.3812784297434865E-2</v>
      </c>
      <c r="IZ23" s="25">
        <f>'Equation 4 Type II FTE'!IZ23-'Equation 4 Type I FTE'!IZ23</f>
        <v>0.12188954200851596</v>
      </c>
      <c r="JA23" s="25">
        <f>'Equation 4 Type II FTE'!JA23-'Equation 4 Type I FTE'!JA23</f>
        <v>9.7933264098037209E-2</v>
      </c>
      <c r="JB23" s="25">
        <f>'Equation 4 Type II FTE'!JB23-'Equation 4 Type I FTE'!JB23</f>
        <v>0.14929552393810364</v>
      </c>
      <c r="JC23" s="25">
        <f>'Equation 4 Type II FTE'!JC23-'Equation 4 Type I FTE'!JC23</f>
        <v>0.18101363589157754</v>
      </c>
      <c r="JD23" s="25">
        <f>'Equation 4 Type II FTE'!JD23-'Equation 4 Type I FTE'!JD23</f>
        <v>0.17928878388202302</v>
      </c>
      <c r="JE23" s="25">
        <f>'Equation 4 Type II FTE'!JE23-'Equation 4 Type I FTE'!JE23</f>
        <v>0.16893967182469627</v>
      </c>
      <c r="JF23" s="25">
        <f>'Equation 4 Type II FTE'!JF23-'Equation 4 Type I FTE'!JF23</f>
        <v>0.16654404403364831</v>
      </c>
      <c r="JG23" s="25">
        <f>'Equation 4 Type II FTE'!JG23-'Equation 4 Type I FTE'!JG23</f>
        <v>0.20832379270952328</v>
      </c>
      <c r="JH23" s="25">
        <f>'Equation 4 Type II FTE'!JH23-'Equation 4 Type I FTE'!JH23</f>
        <v>0.17622238030948173</v>
      </c>
      <c r="JI23" s="25">
        <f>'Equation 4 Type II FTE'!JI23-'Equation 4 Type I FTE'!JI23</f>
        <v>0.15868638487901132</v>
      </c>
      <c r="JJ23" s="25">
        <f>'Equation 4 Type II FTE'!JJ23-'Equation 4 Type I FTE'!JJ23</f>
        <v>0.12811817426524041</v>
      </c>
      <c r="JK23" s="25">
        <f>'Equation 4 Type II FTE'!JK23-'Equation 4 Type I FTE'!JK23</f>
        <v>0.19989118288503482</v>
      </c>
      <c r="JL23" s="25">
        <f>'Equation 4 Type II FTE'!JL23-'Equation 4 Type I FTE'!JL23</f>
        <v>0.12217701734344168</v>
      </c>
      <c r="JM23" s="25">
        <f>'Equation 4 Type II FTE'!JM23-'Equation 4 Type I FTE'!JM23</f>
        <v>0.13520923252674216</v>
      </c>
      <c r="JN23" s="25">
        <f>'Equation 4 Type II FTE'!JN23-'Equation 4 Type I FTE'!JN23</f>
        <v>0.13923388721570257</v>
      </c>
      <c r="JO23" s="25">
        <f>'Equation 4 Type II FTE'!JO23-'Equation 4 Type I FTE'!JO23</f>
        <v>0.18733809325994388</v>
      </c>
      <c r="JP23" s="25">
        <f>'Equation 4 Type II FTE'!JP23-'Equation 4 Type I FTE'!JP23</f>
        <v>0.19059614705576911</v>
      </c>
      <c r="JQ23" s="25">
        <f>'Equation 4 Type II FTE'!JQ23-'Equation 4 Type I FTE'!JQ23</f>
        <v>0.24186258178419368</v>
      </c>
      <c r="JR23" s="25">
        <f>'Equation 4 Type II FTE'!JR23-'Equation 4 Type I FTE'!JR23</f>
        <v>0.21330669851490289</v>
      </c>
      <c r="JS23" s="25">
        <f>'Equation 4 Type II FTE'!JS23-'Equation 4 Type I FTE'!JS23</f>
        <v>0.16290268979125561</v>
      </c>
      <c r="JT23" s="25">
        <f>'Equation 4 Type II FTE'!JT23-'Equation 4 Type I FTE'!JT23</f>
        <v>0.16108201267005923</v>
      </c>
      <c r="JU23" s="25">
        <f>'Equation 4 Type II FTE'!JU23-'Equation 4 Type I FTE'!JU23</f>
        <v>0.14958299927302943</v>
      </c>
      <c r="JV23" s="25">
        <f>'Equation 4 Type II FTE'!JV23-'Equation 4 Type I FTE'!JV23</f>
        <v>0.12993885138643679</v>
      </c>
      <c r="JW23" s="25">
        <f>'Equation 4 Type II FTE'!JW23-'Equation 4 Type I FTE'!JW23</f>
        <v>0.12045216533388714</v>
      </c>
      <c r="JX23" s="25">
        <f>'Equation 4 Type II FTE'!JX23-'Equation 4 Type I FTE'!JX23</f>
        <v>0.10770742548551254</v>
      </c>
      <c r="JY23" s="25">
        <f>'Equation 4 Type II FTE'!JY23-'Equation 4 Type I FTE'!JY23</f>
        <v>0.16136948800498496</v>
      </c>
      <c r="JZ23" s="25">
        <f>'Equation 4 Type II FTE'!JZ23-'Equation 4 Type I FTE'!JZ23</f>
        <v>0.14210864056496003</v>
      </c>
      <c r="KA23" s="25">
        <f>'Equation 4 Type II FTE'!KA23-'Equation 4 Type I FTE'!KA23</f>
        <v>7.5318537750545228E-2</v>
      </c>
      <c r="KB23" s="25">
        <f>'Equation 4 Type II FTE'!KB23-'Equation 4 Type I FTE'!KB23</f>
        <v>0.25412819607435871</v>
      </c>
      <c r="KC23" s="25">
        <f>'Equation 4 Type II FTE'!KC23-'Equation 4 Type I FTE'!KC23</f>
        <v>0.18542159102710565</v>
      </c>
      <c r="KD23" s="25">
        <f>'Equation 4 Type II FTE'!KD23-'Equation 4 Type I FTE'!KD23</f>
        <v>0.11642751064492679</v>
      </c>
      <c r="KE23" s="25">
        <f>'Equation 4 Type II FTE'!KE23-'Equation 4 Type I FTE'!KE23</f>
        <v>0.12984302627479483</v>
      </c>
      <c r="KF23" s="25">
        <f>'Equation 4 Type II FTE'!KF23-'Equation 4 Type I FTE'!KF23</f>
        <v>0.13789233565271575</v>
      </c>
      <c r="KG23" s="25">
        <f>'Equation 4 Type II FTE'!KG23-'Equation 4 Type I FTE'!KG23</f>
        <v>0.14325854190466303</v>
      </c>
      <c r="KH23" s="25">
        <f>'Equation 4 Type II FTE'!KH23-'Equation 4 Type I FTE'!KH23</f>
        <v>0.13060962716793023</v>
      </c>
      <c r="KI23" s="25">
        <f>'Equation 4 Type II FTE'!KI23-'Equation 4 Type I FTE'!KI23</f>
        <v>0.15744065842766647</v>
      </c>
      <c r="KJ23" s="25">
        <f>'Equation 4 Type II FTE'!KJ23-'Equation 4 Type I FTE'!KJ23</f>
        <v>0.17631820542112381</v>
      </c>
      <c r="KK23" s="25">
        <f>'Equation 4 Type II FTE'!KK23-'Equation 4 Type I FTE'!KK23</f>
        <v>0.12409351957627995</v>
      </c>
      <c r="KL23" s="25">
        <f>'Equation 4 Type II FTE'!KL23-'Equation 4 Type I FTE'!KL23</f>
        <v>0.22212260878595913</v>
      </c>
      <c r="KM23" s="25">
        <f>'Equation 4 Type II FTE'!KM23-'Equation 4 Type I FTE'!KM23</f>
        <v>0.21905620521341784</v>
      </c>
      <c r="KN23" s="25">
        <f>'Equation 4 Type II FTE'!KN23-'Equation 4 Type I FTE'!KN23</f>
        <v>0.14479174369093367</v>
      </c>
      <c r="KO23" s="25">
        <f>'Equation 4 Type II FTE'!KO23-'Equation 4 Type I FTE'!KO23</f>
        <v>0.13300525495897808</v>
      </c>
      <c r="KP23" s="25">
        <f>'Equation 4 Type II FTE'!KP23-'Equation 4 Type I FTE'!KP23</f>
        <v>0.15552415619482815</v>
      </c>
      <c r="KQ23" s="25">
        <f>'Equation 4 Type II FTE'!KQ23-'Equation 4 Type I FTE'!KQ23</f>
        <v>0.202957586457576</v>
      </c>
      <c r="KR23" s="25">
        <f>'Equation 4 Type II FTE'!KR23-'Equation 4 Type I FTE'!KR23</f>
        <v>8.892570360369717E-2</v>
      </c>
      <c r="KS23" s="25">
        <f>'Equation 4 Type II FTE'!KS23-'Equation 4 Type I FTE'!KS23</f>
        <v>0.14316271679302109</v>
      </c>
      <c r="KT23" s="25">
        <f>'Equation 4 Type II FTE'!KT23-'Equation 4 Type I FTE'!KT23</f>
        <v>0.14919969882646178</v>
      </c>
      <c r="KU23" s="25">
        <f>'Equation 4 Type II FTE'!KU23-'Equation 4 Type I FTE'!KU23</f>
        <v>0.18954207082770796</v>
      </c>
      <c r="KV23" s="25">
        <f>'Equation 4 Type II FTE'!KV23-'Equation 4 Type I FTE'!KV23</f>
        <v>0.10435354657804546</v>
      </c>
      <c r="KW23" s="25">
        <f>'Equation 4 Type II FTE'!KW23-'Equation 4 Type I FTE'!KW23</f>
        <v>0.2433957835704641</v>
      </c>
      <c r="KX23" s="25">
        <f>'Equation 4 Type II FTE'!KX23-'Equation 4 Type I FTE'!KX23</f>
        <v>0.24234170734240301</v>
      </c>
      <c r="KY23" s="25">
        <f>'Equation 4 Type II FTE'!KY23-'Equation 4 Type I FTE'!KY23</f>
        <v>0.22585978813999397</v>
      </c>
      <c r="KZ23" s="25">
        <f>'Equation 4 Type II FTE'!KZ23-'Equation 4 Type I FTE'!KZ23</f>
        <v>0.21024029494236096</v>
      </c>
      <c r="LA23" s="25">
        <f>'Equation 4 Type II FTE'!LA23-'Equation 4 Type I FTE'!LA23</f>
        <v>0.23515482396926046</v>
      </c>
      <c r="LB23" s="25">
        <f>'Equation 4 Type II FTE'!LB23-'Equation 4 Type I FTE'!LB23</f>
        <v>0.21915203032505914</v>
      </c>
      <c r="LC23" s="25">
        <f>'Equation 4 Type II FTE'!LC23-'Equation 4 Type I FTE'!LC23</f>
        <v>0.23256754595492612</v>
      </c>
      <c r="LD23" s="25">
        <f>'Equation 4 Type II FTE'!LD23-'Equation 4 Type I FTE'!LD23</f>
        <v>0.26505225880153738</v>
      </c>
      <c r="LE23" s="25">
        <f>'Equation 4 Type II FTE'!LE23-'Equation 4 Type I FTE'!LE23</f>
        <v>0.19749555509398631</v>
      </c>
      <c r="LF23" s="25">
        <f>'Equation 4 Type II FTE'!LF23-'Equation 4 Type I FTE'!LF23</f>
        <v>0.1506370755010904</v>
      </c>
      <c r="LG23" s="25">
        <f>'Equation 4 Type II FTE'!LG23-'Equation 4 Type I FTE'!LG23</f>
        <v>0.23764627687194917</v>
      </c>
      <c r="LH23" s="25">
        <f>'Equation 4 Type II FTE'!LH23-'Equation 4 Type I FTE'!LH23</f>
        <v>0.23534647419254284</v>
      </c>
      <c r="LI23" s="25">
        <f>'Equation 4 Type II FTE'!LI23-'Equation 4 Type I FTE'!LI23</f>
        <v>0.25115761761346</v>
      </c>
      <c r="LJ23" s="25">
        <f>'Equation 4 Type II FTE'!LJ23-'Equation 4 Type I FTE'!LJ23</f>
        <v>0.17181442517395329</v>
      </c>
      <c r="LK23" s="25">
        <f>'Equation 4 Type II FTE'!LK23-'Equation 4 Type I FTE'!LK23</f>
        <v>0.21522320074774115</v>
      </c>
      <c r="LL23" s="25">
        <f>'Equation 4 Type II FTE'!LL23-'Equation 4 Type I FTE'!LL23</f>
        <v>0.27300574306781594</v>
      </c>
      <c r="LM23" s="25">
        <f>'Equation 4 Type II FTE'!LM23-'Equation 4 Type I FTE'!LM23</f>
        <v>0.1811094610032194</v>
      </c>
      <c r="LN23" s="25">
        <f>'Equation 4 Type II FTE'!LN23-'Equation 4 Type I FTE'!LN23</f>
        <v>0.24512063558001873</v>
      </c>
      <c r="LO23" s="25">
        <f>'Equation 4 Type II FTE'!LO23-'Equation 4 Type I FTE'!LO23</f>
        <v>0.15332017862706404</v>
      </c>
      <c r="LP23" s="25">
        <f>'Equation 4 Type II FTE'!LP23-'Equation 4 Type I FTE'!LP23</f>
        <v>0.232280070620002</v>
      </c>
      <c r="LQ23" s="25">
        <f>'Equation 4 Type II FTE'!LQ23-'Equation 4 Type I FTE'!LQ23</f>
        <v>0.1663523938103646</v>
      </c>
      <c r="LR23" s="25">
        <f>'Equation 4 Type II FTE'!LR23-'Equation 4 Type I FTE'!LR23</f>
        <v>0.2409043306677745</v>
      </c>
      <c r="LS23" s="25">
        <f>'Equation 4 Type II FTE'!LS23-'Equation 4 Type I FTE'!LS23</f>
        <v>0.18570906636203144</v>
      </c>
      <c r="LT23" s="25">
        <f>'Equation 4 Type II FTE'!LT23-'Equation 4 Type I FTE'!LT23</f>
        <v>0.14412096790944023</v>
      </c>
      <c r="LU23" s="25">
        <f>'Equation 4 Type II FTE'!LU23-'Equation 4 Type I FTE'!LU23</f>
        <v>0.22998026794059612</v>
      </c>
      <c r="LV23" s="25">
        <f>'Equation 4 Type II FTE'!LV23-'Equation 4 Type I FTE'!LV23</f>
        <v>0.19644147886592583</v>
      </c>
      <c r="LW23" s="25">
        <f>'Equation 4 Type II FTE'!LW23-'Equation 4 Type I FTE'!LW23</f>
        <v>0.20976116938415212</v>
      </c>
      <c r="LX23" s="25">
        <f>'Equation 4 Type II FTE'!LX23-'Equation 4 Type I FTE'!LX23</f>
        <v>0.25211586872987851</v>
      </c>
      <c r="LY23" s="25">
        <f>'Equation 4 Type II FTE'!LY23-'Equation 4 Type I FTE'!LY23</f>
        <v>0.22557231280506801</v>
      </c>
      <c r="LZ23" s="25">
        <f>'Equation 4 Type II FTE'!LZ23-'Equation 4 Type I FTE'!LZ23</f>
        <v>0.1924168241769654</v>
      </c>
      <c r="MA23" s="25">
        <f>'Equation 4 Type II FTE'!MA23-'Equation 4 Type I FTE'!MA23</f>
        <v>0.13597583341987751</v>
      </c>
      <c r="MB23" s="25">
        <f>'Equation 4 Type II FTE'!MB23-'Equation 4 Type I FTE'!MB23</f>
        <v>0.2005619586665281</v>
      </c>
      <c r="MC23" s="25">
        <f>'Equation 4 Type II FTE'!MC23-'Equation 4 Type I FTE'!MC23</f>
        <v>0.26150672967078625</v>
      </c>
      <c r="MD23" s="25">
        <f>'Equation 4 Type II FTE'!MD23-'Equation 4 Type I FTE'!MD23</f>
        <v>0.21378582407311247</v>
      </c>
      <c r="ME23" s="25">
        <f>'Equation 4 Type II FTE'!ME23-'Equation 4 Type I FTE'!ME23</f>
        <v>0.2065031155883269</v>
      </c>
      <c r="MF23" s="25">
        <f>'Equation 4 Type II FTE'!MF23-'Equation 4 Type I FTE'!MF23</f>
        <v>0.21848125454356632</v>
      </c>
      <c r="MG23" s="25">
        <f>'Equation 4 Type II FTE'!MG23-'Equation 4 Type I FTE'!MG23</f>
        <v>0.21618145186416032</v>
      </c>
      <c r="MH23" s="25">
        <f>'Equation 4 Type II FTE'!MH23-'Equation 4 Type I FTE'!MH23</f>
        <v>0.22442241146536501</v>
      </c>
      <c r="MI23" s="25">
        <f>'Equation 4 Type II FTE'!MI23-'Equation 4 Type I FTE'!MI23</f>
        <v>0.20516156402534011</v>
      </c>
      <c r="MJ23" s="25">
        <f>'Equation 4 Type II FTE'!MJ23-'Equation 4 Type I FTE'!MJ23</f>
        <v>0.18072616055665175</v>
      </c>
      <c r="MK23" s="25">
        <f>'Equation 4 Type II FTE'!MK23-'Equation 4 Type I FTE'!MK23</f>
        <v>0.19979535777339297</v>
      </c>
      <c r="ML23" s="25">
        <f>'Equation 4 Type II FTE'!ML23-'Equation 4 Type I FTE'!ML23</f>
        <v>0.26428565790840175</v>
      </c>
      <c r="MM23" s="25">
        <f>'Equation 4 Type II FTE'!MM23-'Equation 4 Type I FTE'!MM23</f>
        <v>0.18484664035725415</v>
      </c>
      <c r="MN23" s="25">
        <f>'Equation 4 Type II FTE'!MN23-'Equation 4 Type I FTE'!MN23</f>
        <v>0.17823470765396199</v>
      </c>
      <c r="MO23" s="25">
        <f>'Equation 4 Type II FTE'!MO23-'Equation 4 Type I FTE'!MO23</f>
        <v>0.14939134904974549</v>
      </c>
      <c r="MP23" s="25">
        <f>'Equation 4 Type II FTE'!MP23-'Equation 4 Type I FTE'!MP23</f>
        <v>0.15082872572437428</v>
      </c>
      <c r="MQ23" s="25">
        <f>'Equation 4 Type II FTE'!MQ23-'Equation 4 Type I FTE'!MQ23</f>
        <v>0.13980883788555409</v>
      </c>
      <c r="MR23" s="25">
        <f>'Equation 4 Type II FTE'!MR23-'Equation 4 Type I FTE'!MR23</f>
        <v>0.1783305327656039</v>
      </c>
      <c r="MS23" s="25">
        <f>'Equation 4 Type II FTE'!MS23-'Equation 4 Type I FTE'!MS23</f>
        <v>0.15657823242288915</v>
      </c>
      <c r="MT23" s="25">
        <f>'Equation 4 Type II FTE'!MT23-'Equation 4 Type I FTE'!MT23</f>
        <v>0.18475081524561221</v>
      </c>
      <c r="MU23" s="25">
        <f>'Equation 4 Type II FTE'!MU23-'Equation 4 Type I FTE'!MU23</f>
        <v>0.1469957212586977</v>
      </c>
      <c r="MV23" s="25">
        <f>'Equation 4 Type II FTE'!MV23-'Equation 4 Type I FTE'!MV23</f>
        <v>0.21790630387371479</v>
      </c>
      <c r="MW23" s="25">
        <f>'Equation 4 Type II FTE'!MW23-'Equation 4 Type I FTE'!MW23</f>
        <v>0.20583233980683352</v>
      </c>
      <c r="MX23" s="25">
        <f>'Equation 4 Type II FTE'!MX23-'Equation 4 Type I FTE'!MX23</f>
        <v>0.22758464014954824</v>
      </c>
      <c r="MY23" s="25">
        <f>'Equation 4 Type II FTE'!MY23-'Equation 4 Type I FTE'!MY23</f>
        <v>0.21091107072385498</v>
      </c>
      <c r="MZ23" s="25">
        <f>'Equation 4 Type II FTE'!MZ23-'Equation 4 Type I FTE'!MZ23</f>
        <v>0.15667405753453109</v>
      </c>
      <c r="NA23" s="25">
        <f>'Equation 4 Type II FTE'!NA23-'Equation 4 Type I FTE'!NA23</f>
        <v>0.26006935299615741</v>
      </c>
      <c r="NB23" s="25">
        <f>'Equation 4 Type II FTE'!NB23-'Equation 4 Type I FTE'!NB23</f>
        <v>0.18963789593934988</v>
      </c>
      <c r="NC23" s="25">
        <f>'Equation 4 Type II FTE'!NC23-'Equation 4 Type I FTE'!NC23</f>
        <v>0.21129437117042266</v>
      </c>
      <c r="ND23" s="25">
        <f>'Equation 4 Type II FTE'!ND23-'Equation 4 Type I FTE'!ND23</f>
        <v>0.23668802575553022</v>
      </c>
      <c r="NE23" s="25">
        <f>'Equation 4 Type II FTE'!NE23-'Equation 4 Type I FTE'!NE23</f>
        <v>0.15188280195243542</v>
      </c>
      <c r="NF23" s="25">
        <f>'Equation 4 Type II FTE'!NF23-'Equation 4 Type I FTE'!NF23</f>
        <v>0.2111985460587808</v>
      </c>
      <c r="NG23" s="59">
        <f>'Equation 4 Type II FTE'!NG23-'Equation 4 Type I FTE'!NG23</f>
        <v>0.22768046526119023</v>
      </c>
      <c r="NH23" s="25">
        <f>'Equation 4 Type II FTE'!NH23-'Equation 4 Type I FTE'!NH23</f>
        <v>0.24109598089105827</v>
      </c>
      <c r="NI23" s="25">
        <f>'Equation 4 Type II FTE'!NI23-'Equation 4 Type I FTE'!NI23</f>
        <v>0.15102037594765805</v>
      </c>
      <c r="NJ23" s="59">
        <f>'Equation 4 Type II FTE'!NJ23-'Equation 4 Type I FTE'!NJ23</f>
        <v>0.36030241977360061</v>
      </c>
    </row>
    <row r="24" spans="2:374" x14ac:dyDescent="0.3">
      <c r="B24" s="23" t="s">
        <v>466</v>
      </c>
      <c r="C24" s="25">
        <f>'Equation 4 Type II FTE'!C24-'Equation 4 Type I FTE'!C24</f>
        <v>2.2944605809128632E-2</v>
      </c>
      <c r="D24" s="25">
        <f>'Equation 4 Type II FTE'!D24-'Equation 4 Type I FTE'!D24</f>
        <v>2.7065269709543573E-2</v>
      </c>
      <c r="E24" s="25">
        <f>'Equation 4 Type II FTE'!E24-'Equation 4 Type I FTE'!E24</f>
        <v>2.7627178423236514E-2</v>
      </c>
      <c r="F24" s="25">
        <f>'Equation 4 Type II FTE'!F24-'Equation 4 Type I FTE'!F24</f>
        <v>3.7366929460580914E-2</v>
      </c>
      <c r="G24" s="25">
        <f>'Equation 4 Type II FTE'!G24-'Equation 4 Type I FTE'!G24</f>
        <v>2.6690663900414937E-2</v>
      </c>
      <c r="H24" s="25">
        <f>'Equation 4 Type II FTE'!H24-'Equation 4 Type I FTE'!H24</f>
        <v>2.2008091286307055E-2</v>
      </c>
      <c r="I24" s="25">
        <f>'Equation 4 Type II FTE'!I24-'Equation 4 Type I FTE'!I24</f>
        <v>1.8262033195020743E-2</v>
      </c>
      <c r="J24" s="25">
        <f>'Equation 4 Type II FTE'!J24-'Equation 4 Type I FTE'!J24</f>
        <v>2.1727136929460586E-2</v>
      </c>
      <c r="K24" s="25">
        <f>'Equation 4 Type II FTE'!K24-'Equation 4 Type I FTE'!K24</f>
        <v>1.8636639004149372E-2</v>
      </c>
      <c r="L24" s="25">
        <f>'Equation 4 Type II FTE'!L24-'Equation 4 Type I FTE'!L24</f>
        <v>3.8209792531120335E-2</v>
      </c>
      <c r="M24" s="25">
        <f>'Equation 4 Type II FTE'!M24-'Equation 4 Type I FTE'!M24</f>
        <v>2.238269709543568E-2</v>
      </c>
      <c r="N24" s="25">
        <f>'Equation 4 Type II FTE'!N24-'Equation 4 Type I FTE'!N24</f>
        <v>4.4297136929460579E-2</v>
      </c>
      <c r="O24" s="25">
        <f>'Equation 4 Type II FTE'!O24-'Equation 4 Type I FTE'!O24</f>
        <v>2.2757302904564333E-2</v>
      </c>
      <c r="P24" s="25">
        <f>'Equation 4 Type II FTE'!P24-'Equation 4 Type I FTE'!P24</f>
        <v>1.6669958506224061E-2</v>
      </c>
      <c r="Q24" s="25">
        <f>'Equation 4 Type II FTE'!Q24-'Equation 4 Type I FTE'!Q24</f>
        <v>0</v>
      </c>
      <c r="R24" s="25">
        <f>'Equation 4 Type II FTE'!R24-'Equation 4 Type I FTE'!R24</f>
        <v>1.6576307053941905E-2</v>
      </c>
      <c r="S24" s="25">
        <f>'Equation 4 Type II FTE'!S24-'Equation 4 Type I FTE'!S24</f>
        <v>1.9479502074688765E-2</v>
      </c>
      <c r="T24" s="25">
        <f>'Equation 4 Type II FTE'!T24-'Equation 4 Type I FTE'!T24</f>
        <v>2.0041410788381703E-2</v>
      </c>
      <c r="U24" s="25">
        <f>'Equation 4 Type II FTE'!U24-'Equation 4 Type I FTE'!U24</f>
        <v>2.4723983402489644E-2</v>
      </c>
      <c r="V24" s="25">
        <f>'Equation 4 Type II FTE'!V24-'Equation 4 Type I FTE'!V24</f>
        <v>2.8095435684647299E-2</v>
      </c>
      <c r="W24" s="25">
        <f>'Equation 4 Type II FTE'!W24-'Equation 4 Type I FTE'!W24</f>
        <v>1.6482655601659752E-2</v>
      </c>
      <c r="X24" s="25">
        <f>'Equation 4 Type II FTE'!X24-'Equation 4 Type I FTE'!X24</f>
        <v>1.620170124481328E-2</v>
      </c>
      <c r="Y24" s="25">
        <f>'Equation 4 Type II FTE'!Y24-'Equation 4 Type I FTE'!Y24</f>
        <v>1.7512821576763482E-2</v>
      </c>
      <c r="Z24" s="25">
        <f>'Equation 4 Type II FTE'!Z24-'Equation 4 Type I FTE'!Z24</f>
        <v>4.1487593360995847E-2</v>
      </c>
      <c r="AA24" s="25">
        <f>'Equation 4 Type II FTE'!AA24-'Equation 4 Type I FTE'!AA24</f>
        <v>2.790813278008299E-2</v>
      </c>
      <c r="AB24" s="25">
        <f>'Equation 4 Type II FTE'!AB24-'Equation 4 Type I FTE'!AB24</f>
        <v>3.9239958506224075E-2</v>
      </c>
      <c r="AC24" s="25">
        <f>'Equation 4 Type II FTE'!AC24-'Equation 4 Type I FTE'!AC24</f>
        <v>2.7158921161825722E-2</v>
      </c>
      <c r="AD24" s="25">
        <f>'Equation 4 Type II FTE'!AD24-'Equation 4 Type I FTE'!AD24</f>
        <v>2.0135062240663901E-2</v>
      </c>
      <c r="AE24" s="25">
        <f>'Equation 4 Type II FTE'!AE24-'Equation 4 Type I FTE'!AE24</f>
        <v>1.9854107883817432E-2</v>
      </c>
      <c r="AF24" s="25">
        <f>'Equation 4 Type II FTE'!AF24-'Equation 4 Type I FTE'!AF24</f>
        <v>2.2195394190871368E-2</v>
      </c>
      <c r="AG24" s="25">
        <f>'Equation 4 Type II FTE'!AG24-'Equation 4 Type I FTE'!AG24</f>
        <v>2.1539834024896259E-2</v>
      </c>
      <c r="AH24" s="25">
        <f>'Equation 4 Type II FTE'!AH24-'Equation 4 Type I FTE'!AH24</f>
        <v>2.4911286307053943E-2</v>
      </c>
      <c r="AI24" s="25">
        <f>'Equation 4 Type II FTE'!AI24-'Equation 4 Type I FTE'!AI24</f>
        <v>2.1727136929460572E-2</v>
      </c>
      <c r="AJ24" s="25">
        <f>'Equation 4 Type II FTE'!AJ24-'Equation 4 Type I FTE'!AJ24</f>
        <v>1.8823941908713705E-2</v>
      </c>
      <c r="AK24" s="25">
        <f>'Equation 4 Type II FTE'!AK24-'Equation 4 Type I FTE'!AK24</f>
        <v>2.3600165975103726E-2</v>
      </c>
      <c r="AL24" s="25">
        <f>'Equation 4 Type II FTE'!AL24-'Equation 4 Type I FTE'!AL24</f>
        <v>2.3506514522821584E-2</v>
      </c>
      <c r="AM24" s="25">
        <f>'Equation 4 Type II FTE'!AM24-'Equation 4 Type I FTE'!AM24</f>
        <v>2.584780082987552E-2</v>
      </c>
      <c r="AN24" s="25">
        <f>'Equation 4 Type II FTE'!AN24-'Equation 4 Type I FTE'!AN24</f>
        <v>1.6669958506224061E-2</v>
      </c>
      <c r="AO24" s="25">
        <f>'Equation 4 Type II FTE'!AO24-'Equation 4 Type I FTE'!AO24</f>
        <v>1.4609626556016594E-2</v>
      </c>
      <c r="AP24" s="25">
        <f>'Equation 4 Type II FTE'!AP24-'Equation 4 Type I FTE'!AP24</f>
        <v>2.5566846473029051E-2</v>
      </c>
      <c r="AQ24" s="25">
        <f>'Equation 4 Type II FTE'!AQ24-'Equation 4 Type I FTE'!AQ24</f>
        <v>1.8074730290456427E-2</v>
      </c>
      <c r="AR24" s="25">
        <f>'Equation 4 Type II FTE'!AR24-'Equation 4 Type I FTE'!AR24</f>
        <v>2.0135062240663901E-2</v>
      </c>
      <c r="AS24" s="25">
        <f>'Equation 4 Type II FTE'!AS24-'Equation 4 Type I FTE'!AS24</f>
        <v>1.8917593360995855E-2</v>
      </c>
      <c r="AT24" s="25">
        <f>'Equation 4 Type II FTE'!AT24-'Equation 4 Type I FTE'!AT24</f>
        <v>1.7793775933609958E-2</v>
      </c>
      <c r="AU24" s="25">
        <f>'Equation 4 Type II FTE'!AU24-'Equation 4 Type I FTE'!AU24</f>
        <v>1.6295352697095429E-2</v>
      </c>
      <c r="AV24" s="25">
        <f>'Equation 4 Type II FTE'!AV24-'Equation 4 Type I FTE'!AV24</f>
        <v>1.9854107883817425E-2</v>
      </c>
      <c r="AW24" s="25">
        <f>'Equation 4 Type II FTE'!AW24-'Equation 4 Type I FTE'!AW24</f>
        <v>1.7512821576763489E-2</v>
      </c>
      <c r="AX24" s="25">
        <f>'Equation 4 Type II FTE'!AX24-'Equation 4 Type I FTE'!AX24</f>
        <v>1.7606473029045638E-2</v>
      </c>
      <c r="AY24" s="25">
        <f>'Equation 4 Type II FTE'!AY24-'Equation 4 Type I FTE'!AY24</f>
        <v>1.4328672199170125E-2</v>
      </c>
      <c r="AZ24" s="25">
        <f>'Equation 4 Type II FTE'!AZ24-'Equation 4 Type I FTE'!AZ24</f>
        <v>1.5546141078838172E-2</v>
      </c>
      <c r="BA24" s="25">
        <f>'Equation 4 Type II FTE'!BA24-'Equation 4 Type I FTE'!BA24</f>
        <v>1.6389004149377596E-2</v>
      </c>
      <c r="BB24" s="25">
        <f>'Equation 4 Type II FTE'!BB24-'Equation 4 Type I FTE'!BB24</f>
        <v>2.1352531120331954E-2</v>
      </c>
      <c r="BC24" s="25">
        <f>'Equation 4 Type II FTE'!BC24-'Equation 4 Type I FTE'!BC24</f>
        <v>2.3038257261410788E-2</v>
      </c>
      <c r="BD24" s="25">
        <f>'Equation 4 Type II FTE'!BD24-'Equation 4 Type I FTE'!BD24</f>
        <v>1.6389004149377585E-2</v>
      </c>
      <c r="BE24" s="25">
        <f>'Equation 4 Type II FTE'!BE24-'Equation 4 Type I FTE'!BE24</f>
        <v>2.0977925311203321E-2</v>
      </c>
      <c r="BF24" s="25">
        <f>'Equation 4 Type II FTE'!BF24-'Equation 4 Type I FTE'!BF24</f>
        <v>2.0603319502074689E-2</v>
      </c>
      <c r="BG24" s="25">
        <f>'Equation 4 Type II FTE'!BG24-'Equation 4 Type I FTE'!BG24</f>
        <v>2.5566846473029051E-2</v>
      </c>
      <c r="BH24" s="25">
        <f>'Equation 4 Type II FTE'!BH24-'Equation 4 Type I FTE'!BH24</f>
        <v>2.2382697095435694E-2</v>
      </c>
      <c r="BI24" s="25">
        <f>'Equation 4 Type II FTE'!BI24-'Equation 4 Type I FTE'!BI24</f>
        <v>2.5660497925311207E-2</v>
      </c>
      <c r="BJ24" s="25">
        <f>'Equation 4 Type II FTE'!BJ24-'Equation 4 Type I FTE'!BJ24</f>
        <v>2.2476348547717837E-2</v>
      </c>
      <c r="BK24" s="25">
        <f>'Equation 4 Type II FTE'!BK24-'Equation 4 Type I FTE'!BK24</f>
        <v>2.0135062240663915E-2</v>
      </c>
      <c r="BL24" s="25">
        <f>'Equation 4 Type II FTE'!BL24-'Equation 4 Type I FTE'!BL24</f>
        <v>1.7044564315352694E-2</v>
      </c>
      <c r="BM24" s="25">
        <f>'Equation 4 Type II FTE'!BM24-'Equation 4 Type I FTE'!BM24</f>
        <v>2.0322365145228199E-2</v>
      </c>
      <c r="BN24" s="25">
        <f>'Equation 4 Type II FTE'!BN24-'Equation 4 Type I FTE'!BN24</f>
        <v>2.2850954356846476E-2</v>
      </c>
      <c r="BO24" s="25">
        <f>'Equation 4 Type II FTE'!BO24-'Equation 4 Type I FTE'!BO24</f>
        <v>3.2590705394190858E-2</v>
      </c>
      <c r="BP24" s="25">
        <f>'Equation 4 Type II FTE'!BP24-'Equation 4 Type I FTE'!BP24</f>
        <v>1.8074730290456434E-2</v>
      </c>
      <c r="BQ24" s="25">
        <f>'Equation 4 Type II FTE'!BQ24-'Equation 4 Type I FTE'!BQ24</f>
        <v>2.2195394190871368E-2</v>
      </c>
      <c r="BR24" s="25">
        <f>'Equation 4 Type II FTE'!BR24-'Equation 4 Type I FTE'!BR24</f>
        <v>1.7793775933609951E-2</v>
      </c>
      <c r="BS24" s="25">
        <f>'Equation 4 Type II FTE'!BS24-'Equation 4 Type I FTE'!BS24</f>
        <v>2.0977925311203321E-2</v>
      </c>
      <c r="BT24" s="25">
        <f>'Equation 4 Type II FTE'!BT24-'Equation 4 Type I FTE'!BT24</f>
        <v>2.3225560165975101E-2</v>
      </c>
      <c r="BU24" s="25">
        <f>'Equation 4 Type II FTE'!BU24-'Equation 4 Type I FTE'!BU24</f>
        <v>2.0603319502074696E-2</v>
      </c>
      <c r="BV24" s="25">
        <f>'Equation 4 Type II FTE'!BV24-'Equation 4 Type I FTE'!BV24</f>
        <v>2.0977925311203315E-2</v>
      </c>
      <c r="BW24" s="25">
        <f>'Equation 4 Type II FTE'!BW24-'Equation 4 Type I FTE'!BW24</f>
        <v>2.3412863070539428E-2</v>
      </c>
      <c r="BX24" s="25">
        <f>'Equation 4 Type II FTE'!BX24-'Equation 4 Type I FTE'!BX24</f>
        <v>1.7325518672199169E-2</v>
      </c>
      <c r="BY24" s="25">
        <f>'Equation 4 Type II FTE'!BY24-'Equation 4 Type I FTE'!BY24</f>
        <v>1.6763609958506231E-2</v>
      </c>
      <c r="BZ24" s="25">
        <f>'Equation 4 Type II FTE'!BZ24-'Equation 4 Type I FTE'!BZ24</f>
        <v>1.6482655601659749E-2</v>
      </c>
      <c r="CA24" s="25">
        <f>'Equation 4 Type II FTE'!CA24-'Equation 4 Type I FTE'!CA24</f>
        <v>2.4068423236514529E-2</v>
      </c>
      <c r="CB24" s="25">
        <f>'Equation 4 Type II FTE'!CB24-'Equation 4 Type I FTE'!CB24</f>
        <v>2.2944605809128632E-2</v>
      </c>
      <c r="CC24" s="25">
        <f>'Equation 4 Type II FTE'!CC24-'Equation 4 Type I FTE'!CC24</f>
        <v>2.17271369294606E-2</v>
      </c>
      <c r="CD24" s="25">
        <f>'Equation 4 Type II FTE'!CD24-'Equation 4 Type I FTE'!CD24</f>
        <v>3.5774854771784242E-2</v>
      </c>
      <c r="CE24" s="25">
        <f>'Equation 4 Type II FTE'!CE24-'Equation 4 Type I FTE'!CE24</f>
        <v>2.6409709543568416E-2</v>
      </c>
      <c r="CF24" s="25">
        <f>'Equation 4 Type II FTE'!CF24-'Equation 4 Type I FTE'!CF24</f>
        <v>2.1727136929460572E-2</v>
      </c>
      <c r="CG24" s="25">
        <f>'Equation 4 Type II FTE'!CG24-'Equation 4 Type I FTE'!CG24</f>
        <v>2.0416016597510356E-2</v>
      </c>
      <c r="CH24" s="25">
        <f>'Equation 4 Type II FTE'!CH24-'Equation 4 Type I FTE'!CH24</f>
        <v>1.6950912863070544E-2</v>
      </c>
      <c r="CI24" s="25">
        <f>'Equation 4 Type II FTE'!CI24-'Equation 4 Type I FTE'!CI24</f>
        <v>2.116522821576762E-2</v>
      </c>
      <c r="CJ24" s="25">
        <f>'Equation 4 Type II FTE'!CJ24-'Equation 4 Type I FTE'!CJ24</f>
        <v>3.0811327800829902E-2</v>
      </c>
      <c r="CK24" s="25">
        <f>'Equation 4 Type II FTE'!CK24-'Equation 4 Type I FTE'!CK24</f>
        <v>3.6524066390041493E-2</v>
      </c>
      <c r="CL24" s="25">
        <f>'Equation 4 Type II FTE'!CL24-'Equation 4 Type I FTE'!CL24</f>
        <v>2.4536680497925317E-2</v>
      </c>
      <c r="CM24" s="25">
        <f>'Equation 4 Type II FTE'!CM24-'Equation 4 Type I FTE'!CM24</f>
        <v>2.5660497925311165E-2</v>
      </c>
      <c r="CN24" s="25">
        <f>'Equation 4 Type II FTE'!CN24-'Equation 4 Type I FTE'!CN24</f>
        <v>1.8449336099585059E-2</v>
      </c>
      <c r="CO24" s="25">
        <f>'Equation 4 Type II FTE'!CO24-'Equation 4 Type I FTE'!CO24</f>
        <v>2.0135062240663901E-2</v>
      </c>
      <c r="CP24" s="25">
        <f>'Equation 4 Type II FTE'!CP24-'Equation 4 Type I FTE'!CP24</f>
        <v>2.0135062240663915E-2</v>
      </c>
      <c r="CQ24" s="25">
        <f>'Equation 4 Type II FTE'!CQ24-'Equation 4 Type I FTE'!CQ24</f>
        <v>1.7981078838174278E-2</v>
      </c>
      <c r="CR24" s="25">
        <f>'Equation 4 Type II FTE'!CR24-'Equation 4 Type I FTE'!CR24</f>
        <v>1.7606473029045638E-2</v>
      </c>
      <c r="CS24" s="25">
        <f>'Equation 4 Type II FTE'!CS24-'Equation 4 Type I FTE'!CS24</f>
        <v>1.7793775933609979E-2</v>
      </c>
      <c r="CT24" s="25">
        <f>'Equation 4 Type II FTE'!CT24-'Equation 4 Type I FTE'!CT24</f>
        <v>1.7325518672199169E-2</v>
      </c>
      <c r="CU24" s="25">
        <f>'Equation 4 Type II FTE'!CU24-'Equation 4 Type I FTE'!CU24</f>
        <v>1.6389004149377578E-2</v>
      </c>
      <c r="CV24" s="25">
        <f>'Equation 4 Type II FTE'!CV24-'Equation 4 Type I FTE'!CV24</f>
        <v>2.4068423236514563E-2</v>
      </c>
      <c r="CW24" s="25">
        <f>'Equation 4 Type II FTE'!CW24-'Equation 4 Type I FTE'!CW24</f>
        <v>2.4536680497925317E-2</v>
      </c>
      <c r="CX24" s="25">
        <f>'Equation 4 Type II FTE'!CX24-'Equation 4 Type I FTE'!CX24</f>
        <v>1.919854771784231E-2</v>
      </c>
      <c r="CY24" s="25">
        <f>'Equation 4 Type II FTE'!CY24-'Equation 4 Type I FTE'!CY24</f>
        <v>2.3787468879668067E-2</v>
      </c>
      <c r="CZ24" s="25">
        <f>'Equation 4 Type II FTE'!CZ24-'Equation 4 Type I FTE'!CZ24</f>
        <v>3.8397095435684619E-2</v>
      </c>
      <c r="DA24" s="25">
        <f>'Equation 4 Type II FTE'!DA24-'Equation 4 Type I FTE'!DA24</f>
        <v>3.6055809128630822E-2</v>
      </c>
      <c r="DB24" s="25">
        <f>'Equation 4 Type II FTE'!DB24-'Equation 4 Type I FTE'!DB24</f>
        <v>2.3319211618257257E-2</v>
      </c>
      <c r="DC24" s="25">
        <f>'Equation 4 Type II FTE'!DC24-'Equation 4 Type I FTE'!DC24</f>
        <v>2.8657344398340223E-2</v>
      </c>
      <c r="DD24" s="25">
        <f>'Equation 4 Type II FTE'!DD24-'Equation 4 Type I FTE'!DD24</f>
        <v>2.1446182572614103E-2</v>
      </c>
      <c r="DE24" s="25">
        <f>'Equation 4 Type II FTE'!DE24-'Equation 4 Type I FTE'!DE24</f>
        <v>3.8116141078838206E-2</v>
      </c>
      <c r="DF24" s="25">
        <f>'Equation 4 Type II FTE'!DF24-'Equation 4 Type I FTE'!DF24</f>
        <v>2.7439875518672191E-2</v>
      </c>
      <c r="DG24" s="25">
        <f>'Equation 4 Type II FTE'!DG24-'Equation 4 Type I FTE'!DG24</f>
        <v>2.5847800829875534E-2</v>
      </c>
      <c r="DH24" s="25">
        <f>'Equation 4 Type II FTE'!DH24-'Equation 4 Type I FTE'!DH24</f>
        <v>3.6524066390041493E-2</v>
      </c>
      <c r="DI24" s="25">
        <f>'Equation 4 Type II FTE'!DI24-'Equation 4 Type I FTE'!DI24</f>
        <v>1.7700124481327795E-2</v>
      </c>
      <c r="DJ24" s="25">
        <f>'Equation 4 Type II FTE'!DJ24-'Equation 4 Type I FTE'!DJ24</f>
        <v>2.5379543568464696E-2</v>
      </c>
      <c r="DK24" s="25">
        <f>'Equation 4 Type II FTE'!DK24-'Equation 4 Type I FTE'!DK24</f>
        <v>3.9989170124481332E-2</v>
      </c>
      <c r="DL24" s="25">
        <f>'Equation 4 Type II FTE'!DL24-'Equation 4 Type I FTE'!DL24</f>
        <v>4.2517759336099581E-2</v>
      </c>
      <c r="DM24" s="25">
        <f>'Equation 4 Type II FTE'!DM24-'Equation 4 Type I FTE'!DM24</f>
        <v>1.3485809128630705E-2</v>
      </c>
      <c r="DN24" s="25">
        <f>'Equation 4 Type II FTE'!DN24-'Equation 4 Type I FTE'!DN24</f>
        <v>3.0811327800829902E-2</v>
      </c>
      <c r="DO24" s="25">
        <f>'Equation 4 Type II FTE'!DO24-'Equation 4 Type I FTE'!DO24</f>
        <v>2.050966804979254E-2</v>
      </c>
      <c r="DP24" s="25">
        <f>'Equation 4 Type II FTE'!DP24-'Equation 4 Type I FTE'!DP24</f>
        <v>2.4162074688796664E-2</v>
      </c>
      <c r="DQ24" s="25">
        <f>'Equation 4 Type II FTE'!DQ24-'Equation 4 Type I FTE'!DQ24</f>
        <v>2.1727136929460572E-2</v>
      </c>
      <c r="DR24" s="25">
        <f>'Equation 4 Type II FTE'!DR24-'Equation 4 Type I FTE'!DR24</f>
        <v>3.3152614107883782E-2</v>
      </c>
      <c r="DS24" s="25">
        <f>'Equation 4 Type II FTE'!DS24-'Equation 4 Type I FTE'!DS24</f>
        <v>2.3506514522821598E-2</v>
      </c>
      <c r="DT24" s="25">
        <f>'Equation 4 Type II FTE'!DT24-'Equation 4 Type I FTE'!DT24</f>
        <v>2.6784315352697097E-2</v>
      </c>
      <c r="DU24" s="25">
        <f>'Equation 4 Type II FTE'!DU24-'Equation 4 Type I FTE'!DU24</f>
        <v>2.1539834024896266E-2</v>
      </c>
      <c r="DV24" s="25">
        <f>'Equation 4 Type II FTE'!DV24-'Equation 4 Type I FTE'!DV24</f>
        <v>2.0228713692946064E-2</v>
      </c>
      <c r="DW24" s="25">
        <f>'Equation 4 Type II FTE'!DW24-'Equation 4 Type I FTE'!DW24</f>
        <v>1.6201701244813273E-2</v>
      </c>
      <c r="DX24" s="25">
        <f>'Equation 4 Type II FTE'!DX24-'Equation 4 Type I FTE'!DX24</f>
        <v>2.1820788381742749E-2</v>
      </c>
      <c r="DY24" s="25">
        <f>'Equation 4 Type II FTE'!DY24-'Equation 4 Type I FTE'!DY24</f>
        <v>1.9011244813278011E-2</v>
      </c>
      <c r="DZ24" s="25">
        <f>'Equation 4 Type II FTE'!DZ24-'Equation 4 Type I FTE'!DZ24</f>
        <v>2.0977925311203321E-2</v>
      </c>
      <c r="EA24" s="25">
        <f>'Equation 4 Type II FTE'!EA24-'Equation 4 Type I FTE'!EA24</f>
        <v>2.7908132780082986E-2</v>
      </c>
      <c r="EB24" s="25">
        <f>'Equation 4 Type II FTE'!EB24-'Equation 4 Type I FTE'!EB24</f>
        <v>1.4984232365145227E-2</v>
      </c>
      <c r="EC24" s="25">
        <f>'Equation 4 Type II FTE'!EC24-'Equation 4 Type I FTE'!EC24</f>
        <v>1.9573153526970949E-2</v>
      </c>
      <c r="ED24" s="25">
        <f>'Equation 4 Type II FTE'!ED24-'Equation 4 Type I FTE'!ED24</f>
        <v>1.620170124481328E-2</v>
      </c>
      <c r="EE24" s="25">
        <f>'Equation 4 Type II FTE'!EE24-'Equation 4 Type I FTE'!EE24</f>
        <v>1.8823941908713691E-2</v>
      </c>
      <c r="EF24" s="25">
        <f>'Equation 4 Type II FTE'!EF24-'Equation 4 Type I FTE'!EF24</f>
        <v>1.6950912863070537E-2</v>
      </c>
      <c r="EG24" s="25">
        <f>'Equation 4 Type II FTE'!EG24-'Equation 4 Type I FTE'!EG24</f>
        <v>2.3974771784232365E-2</v>
      </c>
      <c r="EH24" s="25">
        <f>'Equation 4 Type II FTE'!EH24-'Equation 4 Type I FTE'!EH24</f>
        <v>1.4703278008298765E-2</v>
      </c>
      <c r="EI24" s="25">
        <f>'Equation 4 Type II FTE'!EI24-'Equation 4 Type I FTE'!EI24</f>
        <v>1.4984232365145234E-2</v>
      </c>
      <c r="EJ24" s="25">
        <f>'Equation 4 Type II FTE'!EJ24-'Equation 4 Type I FTE'!EJ24</f>
        <v>1.5546141078838172E-2</v>
      </c>
      <c r="EK24" s="25">
        <f>'Equation 4 Type II FTE'!EK24-'Equation 4 Type I FTE'!EK24</f>
        <v>2.2850954356846476E-2</v>
      </c>
      <c r="EL24" s="25">
        <f>'Equation 4 Type II FTE'!EL24-'Equation 4 Type I FTE'!EL24</f>
        <v>1.929219917012448E-2</v>
      </c>
      <c r="EM24" s="25">
        <f>'Equation 4 Type II FTE'!EM24-'Equation 4 Type I FTE'!EM24</f>
        <v>1.8730290456431528E-2</v>
      </c>
      <c r="EN24" s="25">
        <f>'Equation 4 Type II FTE'!EN24-'Equation 4 Type I FTE'!EN24</f>
        <v>1.7512821576763482E-2</v>
      </c>
      <c r="EO24" s="25">
        <f>'Equation 4 Type II FTE'!EO24-'Equation 4 Type I FTE'!EO24</f>
        <v>1.9385850622406636E-2</v>
      </c>
      <c r="EP24" s="25">
        <f>'Equation 4 Type II FTE'!EP24-'Equation 4 Type I FTE'!EP24</f>
        <v>2.0135062240663901E-2</v>
      </c>
      <c r="EQ24" s="25">
        <f>'Equation 4 Type II FTE'!EQ24-'Equation 4 Type I FTE'!EQ24</f>
        <v>1.9573153526970949E-2</v>
      </c>
      <c r="ER24" s="25">
        <f>'Equation 4 Type II FTE'!ER24-'Equation 4 Type I FTE'!ER24</f>
        <v>1.8823941908713698E-2</v>
      </c>
      <c r="ES24" s="25">
        <f>'Equation 4 Type II FTE'!ES24-'Equation 4 Type I FTE'!ES24</f>
        <v>1.7325518672199183E-2</v>
      </c>
      <c r="ET24" s="25">
        <f>'Equation 4 Type II FTE'!ET24-'Equation 4 Type I FTE'!ET24</f>
        <v>1.8730290456431542E-2</v>
      </c>
      <c r="EU24" s="25">
        <f>'Equation 4 Type II FTE'!EU24-'Equation 4 Type I FTE'!EU24</f>
        <v>1.9666804979253119E-2</v>
      </c>
      <c r="EV24" s="25">
        <f>'Equation 4 Type II FTE'!EV24-'Equation 4 Type I FTE'!EV24</f>
        <v>1.8355684647302889E-2</v>
      </c>
      <c r="EW24" s="25">
        <f>'Equation 4 Type II FTE'!EW24-'Equation 4 Type I FTE'!EW24</f>
        <v>1.620170124481328E-2</v>
      </c>
      <c r="EX24" s="25">
        <f>'Equation 4 Type II FTE'!EX24-'Equation 4 Type I FTE'!EX24</f>
        <v>2.2289045643153538E-2</v>
      </c>
      <c r="EY24" s="25">
        <f>'Equation 4 Type II FTE'!EY24-'Equation 4 Type I FTE'!EY24</f>
        <v>3.8303443983402463E-2</v>
      </c>
      <c r="EZ24" s="25">
        <f>'Equation 4 Type II FTE'!EZ24-'Equation 4 Type I FTE'!EZ24</f>
        <v>2.9406556016597529E-2</v>
      </c>
      <c r="FA24" s="25">
        <f>'Equation 4 Type II FTE'!FA24-'Equation 4 Type I FTE'!FA24</f>
        <v>1.8262033195020753E-2</v>
      </c>
      <c r="FB24" s="25">
        <f>'Equation 4 Type II FTE'!FB24-'Equation 4 Type I FTE'!FB24</f>
        <v>3.1279585062240663E-2</v>
      </c>
      <c r="FC24" s="25">
        <f>'Equation 4 Type II FTE'!FC24-'Equation 4 Type I FTE'!FC24</f>
        <v>2.247634854771785E-2</v>
      </c>
      <c r="FD24" s="25">
        <f>'Equation 4 Type II FTE'!FD24-'Equation 4 Type I FTE'!FD24</f>
        <v>1.7512821576763482E-2</v>
      </c>
      <c r="FE24" s="25">
        <f>'Equation 4 Type II FTE'!FE24-'Equation 4 Type I FTE'!FE24</f>
        <v>1.6857261410788381E-2</v>
      </c>
      <c r="FF24" s="25">
        <f>'Equation 4 Type II FTE'!FF24-'Equation 4 Type I FTE'!FF24</f>
        <v>1.6108049792531109E-2</v>
      </c>
      <c r="FG24" s="25">
        <f>'Equation 4 Type II FTE'!FG24-'Equation 4 Type I FTE'!FG24</f>
        <v>3.0904979253112023E-2</v>
      </c>
      <c r="FH24" s="25">
        <f>'Equation 4 Type II FTE'!FH24-'Equation 4 Type I FTE'!FH24</f>
        <v>1.9666804979253112E-2</v>
      </c>
      <c r="FI24" s="25">
        <f>'Equation 4 Type II FTE'!FI24-'Equation 4 Type I FTE'!FI24</f>
        <v>2.584780082987552E-2</v>
      </c>
      <c r="FJ24" s="25">
        <f>'Equation 4 Type II FTE'!FJ24-'Equation 4 Type I FTE'!FJ24</f>
        <v>2.3319211618257264E-2</v>
      </c>
      <c r="FK24" s="25">
        <f>'Equation 4 Type II FTE'!FK24-'Equation 4 Type I FTE'!FK24</f>
        <v>2.0135062240663887E-2</v>
      </c>
      <c r="FL24" s="25">
        <f>'Equation 4 Type II FTE'!FL24-'Equation 4 Type I FTE'!FL24</f>
        <v>2.56604979253112E-2</v>
      </c>
      <c r="FM24" s="25">
        <f>'Equation 4 Type II FTE'!FM24-'Equation 4 Type I FTE'!FM24</f>
        <v>2.1352531120331947E-2</v>
      </c>
      <c r="FN24" s="25">
        <f>'Equation 4 Type II FTE'!FN24-'Equation 4 Type I FTE'!FN24</f>
        <v>2.2101742738589211E-2</v>
      </c>
      <c r="FO24" s="25">
        <f>'Equation 4 Type II FTE'!FO24-'Equation 4 Type I FTE'!FO24</f>
        <v>2.3974771784232365E-2</v>
      </c>
      <c r="FP24" s="25">
        <f>'Equation 4 Type II FTE'!FP24-'Equation 4 Type I FTE'!FP24</f>
        <v>2.0790622406639009E-2</v>
      </c>
      <c r="FQ24" s="25">
        <f>'Equation 4 Type II FTE'!FQ24-'Equation 4 Type I FTE'!FQ24</f>
        <v>2.0977925311203315E-2</v>
      </c>
      <c r="FR24" s="25">
        <f>'Equation 4 Type II FTE'!FR24-'Equation 4 Type I FTE'!FR24</f>
        <v>2.1352531120331954E-2</v>
      </c>
      <c r="FS24" s="25">
        <f>'Equation 4 Type II FTE'!FS24-'Equation 4 Type I FTE'!FS24</f>
        <v>3.7085975103734445E-2</v>
      </c>
      <c r="FT24" s="25">
        <f>'Equation 4 Type II FTE'!FT24-'Equation 4 Type I FTE'!FT24</f>
        <v>1.7606473029045652E-2</v>
      </c>
      <c r="FU24" s="25">
        <f>'Equation 4 Type II FTE'!FU24-'Equation 4 Type I FTE'!FU24</f>
        <v>2.2663651452282149E-2</v>
      </c>
      <c r="FV24" s="25">
        <f>'Equation 4 Type II FTE'!FV24-'Equation 4 Type I FTE'!FV24</f>
        <v>2.7533526970954375E-2</v>
      </c>
      <c r="FW24" s="25">
        <f>'Equation 4 Type II FTE'!FW24-'Equation 4 Type I FTE'!FW24</f>
        <v>1.9666804979253119E-2</v>
      </c>
      <c r="FX24" s="25">
        <f>'Equation 4 Type II FTE'!FX24-'Equation 4 Type I FTE'!FX24</f>
        <v>2.7908132780082973E-2</v>
      </c>
      <c r="FY24" s="25">
        <f>'Equation 4 Type II FTE'!FY24-'Equation 4 Type I FTE'!FY24</f>
        <v>2.3412863070539414E-2</v>
      </c>
      <c r="FZ24" s="25">
        <f>'Equation 4 Type II FTE'!FZ24-'Equation 4 Type I FTE'!FZ24</f>
        <v>1.6763609958506218E-2</v>
      </c>
      <c r="GA24" s="25">
        <f>'Equation 4 Type II FTE'!GA24-'Equation 4 Type I FTE'!GA24</f>
        <v>1.695091286307053E-2</v>
      </c>
      <c r="GB24" s="25">
        <f>'Equation 4 Type II FTE'!GB24-'Equation 4 Type I FTE'!GB24</f>
        <v>1.4890580912863074E-2</v>
      </c>
      <c r="GC24" s="25">
        <f>'Equation 4 Type II FTE'!GC24-'Equation 4 Type I FTE'!GC24</f>
        <v>1.4984232365145227E-2</v>
      </c>
      <c r="GD24" s="25">
        <f>'Equation 4 Type II FTE'!GD24-'Equation 4 Type I FTE'!GD24</f>
        <v>1.8636639004149368E-2</v>
      </c>
      <c r="GE24" s="25">
        <f>'Equation 4 Type II FTE'!GE24-'Equation 4 Type I FTE'!GE24</f>
        <v>1.4796929460580914E-2</v>
      </c>
      <c r="GF24" s="25">
        <f>'Equation 4 Type II FTE'!GF24-'Equation 4 Type I FTE'!GF24</f>
        <v>1.826203319502076E-2</v>
      </c>
      <c r="GG24" s="25">
        <f>'Equation 4 Type II FTE'!GG24-'Equation 4 Type I FTE'!GG24</f>
        <v>2.1071576763485506E-2</v>
      </c>
      <c r="GH24" s="25">
        <f>'Equation 4 Type II FTE'!GH24-'Equation 4 Type I FTE'!GH24</f>
        <v>2.0041410788381731E-2</v>
      </c>
      <c r="GI24" s="25">
        <f>'Equation 4 Type II FTE'!GI24-'Equation 4 Type I FTE'!GI24</f>
        <v>2.2008091286307055E-2</v>
      </c>
      <c r="GJ24" s="25">
        <f>'Equation 4 Type II FTE'!GJ24-'Equation 4 Type I FTE'!GJ24</f>
        <v>3.0343070539419079E-2</v>
      </c>
      <c r="GK24" s="25">
        <f>'Equation 4 Type II FTE'!GK24-'Equation 4 Type I FTE'!GK24</f>
        <v>2.4349377593361005E-2</v>
      </c>
      <c r="GL24" s="25">
        <f>'Equation 4 Type II FTE'!GL24-'Equation 4 Type I FTE'!GL24</f>
        <v>2.6877966804979253E-2</v>
      </c>
      <c r="GM24" s="25">
        <f>'Equation 4 Type II FTE'!GM24-'Equation 4 Type I FTE'!GM24</f>
        <v>2.3881120331950195E-2</v>
      </c>
      <c r="GN24" s="25">
        <f>'Equation 4 Type II FTE'!GN24-'Equation 4 Type I FTE'!GN24</f>
        <v>1.7325518672199169E-2</v>
      </c>
      <c r="GO24" s="25">
        <f>'Equation 4 Type II FTE'!GO24-'Equation 4 Type I FTE'!GO24</f>
        <v>1.6482655601659756E-2</v>
      </c>
      <c r="GP24" s="25">
        <f>'Equation 4 Type II FTE'!GP24-'Equation 4 Type I FTE'!GP24</f>
        <v>1.629535269709545E-2</v>
      </c>
      <c r="GQ24" s="25">
        <f>'Equation 4 Type II FTE'!GQ24-'Equation 4 Type I FTE'!GQ24</f>
        <v>2.6128755186722002E-2</v>
      </c>
      <c r="GR24" s="25">
        <f>'Equation 4 Type II FTE'!GR24-'Equation 4 Type I FTE'!GR24</f>
        <v>2.0416016597510411E-2</v>
      </c>
      <c r="GS24" s="25">
        <f>'Equation 4 Type II FTE'!GS24-'Equation 4 Type I FTE'!GS24</f>
        <v>2.0603319502074696E-2</v>
      </c>
      <c r="GT24" s="25">
        <f>'Equation 4 Type II FTE'!GT24-'Equation 4 Type I FTE'!GT24</f>
        <v>1.7512821576763496E-2</v>
      </c>
      <c r="GU24" s="25">
        <f>'Equation 4 Type II FTE'!GU24-'Equation 4 Type I FTE'!GU24</f>
        <v>1.9104896265560167E-2</v>
      </c>
      <c r="GV24" s="25">
        <f>'Equation 4 Type II FTE'!GV24-'Equation 4 Type I FTE'!GV24</f>
        <v>2.1446182572614103E-2</v>
      </c>
      <c r="GW24" s="25">
        <f>'Equation 4 Type II FTE'!GW24-'Equation 4 Type I FTE'!GW24</f>
        <v>2.0509668049792526E-2</v>
      </c>
      <c r="GX24" s="25">
        <f>'Equation 4 Type II FTE'!GX24-'Equation 4 Type I FTE'!GX24</f>
        <v>1.9573153526970956E-2</v>
      </c>
      <c r="GY24" s="25">
        <f>'Equation 4 Type II FTE'!GY24-'Equation 4 Type I FTE'!GY24</f>
        <v>1.6857261410788388E-2</v>
      </c>
      <c r="GZ24" s="25">
        <f>'Equation 4 Type II FTE'!GZ24-'Equation 4 Type I FTE'!GZ24</f>
        <v>2.2008091286307055E-2</v>
      </c>
      <c r="HA24" s="25">
        <f>'Equation 4 Type II FTE'!HA24-'Equation 4 Type I FTE'!HA24</f>
        <v>1.6295352697095436E-2</v>
      </c>
      <c r="HB24" s="25">
        <f>'Equation 4 Type II FTE'!HB24-'Equation 4 Type I FTE'!HB24</f>
        <v>1.3579460580912863E-2</v>
      </c>
      <c r="HC24" s="25">
        <f>'Equation 4 Type II FTE'!HC24-'Equation 4 Type I FTE'!HC24</f>
        <v>1.601439834024896E-2</v>
      </c>
      <c r="HD24" s="25">
        <f>'Equation 4 Type II FTE'!HD24-'Equation 4 Type I FTE'!HD24</f>
        <v>1.8074730290456434E-2</v>
      </c>
      <c r="HE24" s="25">
        <f>'Equation 4 Type II FTE'!HE24-'Equation 4 Type I FTE'!HE24</f>
        <v>2.3225560165975101E-2</v>
      </c>
      <c r="HF24" s="25">
        <f>'Equation 4 Type II FTE'!HF24-'Equation 4 Type I FTE'!HF24</f>
        <v>1.6389004149377592E-2</v>
      </c>
      <c r="HG24" s="25">
        <f>'Equation 4 Type II FTE'!HG24-'Equation 4 Type I FTE'!HG24</f>
        <v>2.1633485477178444E-2</v>
      </c>
      <c r="HH24" s="25">
        <f>'Equation 4 Type II FTE'!HH24-'Equation 4 Type I FTE'!HH24</f>
        <v>2.6597012448132784E-2</v>
      </c>
      <c r="HI24" s="25">
        <f>'Equation 4 Type II FTE'!HI24-'Equation 4 Type I FTE'!HI24</f>
        <v>3.8397095435684675E-2</v>
      </c>
      <c r="HJ24" s="25">
        <f>'Equation 4 Type II FTE'!HJ24-'Equation 4 Type I FTE'!HJ24</f>
        <v>2.3412863070539414E-2</v>
      </c>
      <c r="HK24" s="25">
        <f>'Equation 4 Type II FTE'!HK24-'Equation 4 Type I FTE'!HK24</f>
        <v>0</v>
      </c>
      <c r="HL24" s="25">
        <f>'Equation 4 Type II FTE'!HL24-'Equation 4 Type I FTE'!HL24</f>
        <v>1.7419170124481326E-2</v>
      </c>
      <c r="HM24" s="25">
        <f>'Equation 4 Type II FTE'!HM24-'Equation 4 Type I FTE'!HM24</f>
        <v>1.8823941908713698E-2</v>
      </c>
      <c r="HN24" s="25">
        <f>'Equation 4 Type II FTE'!HN24-'Equation 4 Type I FTE'!HN24</f>
        <v>1.7138215767634853E-2</v>
      </c>
      <c r="HO24" s="25">
        <f>'Equation 4 Type II FTE'!HO24-'Equation 4 Type I FTE'!HO24</f>
        <v>1.7700124481327788E-2</v>
      </c>
      <c r="HP24" s="25">
        <f>'Equation 4 Type II FTE'!HP24-'Equation 4 Type I FTE'!HP24</f>
        <v>1.816838174273859E-2</v>
      </c>
      <c r="HQ24" s="25">
        <f>'Equation 4 Type II FTE'!HQ24-'Equation 4 Type I FTE'!HQ24</f>
        <v>1.70445643153527E-2</v>
      </c>
      <c r="HR24" s="25">
        <f>'Equation 4 Type II FTE'!HR24-'Equation 4 Type I FTE'!HR24</f>
        <v>1.9104896265560181E-2</v>
      </c>
      <c r="HS24" s="25">
        <f>'Equation 4 Type II FTE'!HS24-'Equation 4 Type I FTE'!HS24</f>
        <v>2.5754149377593363E-2</v>
      </c>
      <c r="HT24" s="25">
        <f>'Equation 4 Type II FTE'!HT24-'Equation 4 Type I FTE'!HT24</f>
        <v>3.1841493775933594E-2</v>
      </c>
      <c r="HU24" s="25">
        <f>'Equation 4 Type II FTE'!HU24-'Equation 4 Type I FTE'!HU24</f>
        <v>1.3954066390041493E-2</v>
      </c>
      <c r="HV24" s="25">
        <f>'Equation 4 Type II FTE'!HV24-'Equation 4 Type I FTE'!HV24</f>
        <v>2.041601659751037E-2</v>
      </c>
      <c r="HW24" s="25">
        <f>'Equation 4 Type II FTE'!HW24-'Equation 4 Type I FTE'!HW24</f>
        <v>2.0322365145228213E-2</v>
      </c>
      <c r="HX24" s="25">
        <f>'Equation 4 Type II FTE'!HX24-'Equation 4 Type I FTE'!HX24</f>
        <v>1.6763609958506231E-2</v>
      </c>
      <c r="HY24" s="25">
        <f>'Equation 4 Type II FTE'!HY24-'Equation 4 Type I FTE'!HY24</f>
        <v>1.4609626556016598E-2</v>
      </c>
      <c r="HZ24" s="25">
        <f>'Equation 4 Type II FTE'!HZ24-'Equation 4 Type I FTE'!HZ24</f>
        <v>2.6784315352697111E-2</v>
      </c>
      <c r="IA24" s="25">
        <f>'Equation 4 Type II FTE'!IA24-'Equation 4 Type I FTE'!IA24</f>
        <v>1.7138215767634857E-2</v>
      </c>
      <c r="IB24" s="25">
        <f>'Equation 4 Type II FTE'!IB24-'Equation 4 Type I FTE'!IB24</f>
        <v>1.7325518672199183E-2</v>
      </c>
      <c r="IC24" s="25">
        <f>'Equation 4 Type II FTE'!IC24-'Equation 4 Type I FTE'!IC24</f>
        <v>1.6763609958506231E-2</v>
      </c>
      <c r="ID24" s="25">
        <f>'Equation 4 Type II FTE'!ID24-'Equation 4 Type I FTE'!ID24</f>
        <v>1.6389004149377592E-2</v>
      </c>
      <c r="IE24" s="25">
        <f>'Equation 4 Type II FTE'!IE24-'Equation 4 Type I FTE'!IE24</f>
        <v>1.6857261410788374E-2</v>
      </c>
      <c r="IF24" s="25">
        <f>'Equation 4 Type II FTE'!IF24-'Equation 4 Type I FTE'!IF24</f>
        <v>2.0322365145228213E-2</v>
      </c>
      <c r="IG24" s="25">
        <f>'Equation 4 Type II FTE'!IG24-'Equation 4 Type I FTE'!IG24</f>
        <v>1.947950207468882E-2</v>
      </c>
      <c r="IH24" s="25">
        <f>'Equation 4 Type II FTE'!IH24-'Equation 4 Type I FTE'!IH24</f>
        <v>1.9385850622406636E-2</v>
      </c>
      <c r="II24" s="25">
        <f>'Equation 4 Type II FTE'!II24-'Equation 4 Type I FTE'!II24</f>
        <v>1.4328672199170125E-2</v>
      </c>
      <c r="IJ24" s="25">
        <f>'Equation 4 Type II FTE'!IJ24-'Equation 4 Type I FTE'!IJ24</f>
        <v>1.7981078838174271E-2</v>
      </c>
      <c r="IK24" s="25">
        <f>'Equation 4 Type II FTE'!IK24-'Equation 4 Type I FTE'!IK24</f>
        <v>1.5827095435684641E-2</v>
      </c>
      <c r="IL24" s="25">
        <f>'Equation 4 Type II FTE'!IL24-'Equation 4 Type I FTE'!IL24</f>
        <v>1.5733443983402484E-2</v>
      </c>
      <c r="IM24" s="25">
        <f>'Equation 4 Type II FTE'!IM24-'Equation 4 Type I FTE'!IM24</f>
        <v>1.7044564315352673E-2</v>
      </c>
      <c r="IN24" s="25">
        <f>'Equation 4 Type II FTE'!IN24-'Equation 4 Type I FTE'!IN24</f>
        <v>1.6763609958506218E-2</v>
      </c>
      <c r="IO24" s="25">
        <f>'Equation 4 Type II FTE'!IO24-'Equation 4 Type I FTE'!IO24</f>
        <v>1.7231867219917013E-2</v>
      </c>
      <c r="IP24" s="25">
        <f>'Equation 4 Type II FTE'!IP24-'Equation 4 Type I FTE'!IP24</f>
        <v>1.7793775933609951E-2</v>
      </c>
      <c r="IQ24" s="25">
        <f>'Equation 4 Type II FTE'!IQ24-'Equation 4 Type I FTE'!IQ24</f>
        <v>1.7138215767634843E-2</v>
      </c>
      <c r="IR24" s="25">
        <f>'Equation 4 Type II FTE'!IR24-'Equation 4 Type I FTE'!IR24</f>
        <v>1.6576307053941919E-2</v>
      </c>
      <c r="IS24" s="25">
        <f>'Equation 4 Type II FTE'!IS24-'Equation 4 Type I FTE'!IS24</f>
        <v>1.70445643153527E-2</v>
      </c>
      <c r="IT24" s="25">
        <f>'Equation 4 Type II FTE'!IT24-'Equation 4 Type I FTE'!IT24</f>
        <v>1.9854107883817425E-2</v>
      </c>
      <c r="IU24" s="25">
        <f>'Equation 4 Type II FTE'!IU24-'Equation 4 Type I FTE'!IU24</f>
        <v>1.7512821576763482E-2</v>
      </c>
      <c r="IV24" s="25">
        <f>'Equation 4 Type II FTE'!IV24-'Equation 4 Type I FTE'!IV24</f>
        <v>1.7606473029045652E-2</v>
      </c>
      <c r="IW24" s="25">
        <f>'Equation 4 Type II FTE'!IW24-'Equation 4 Type I FTE'!IW24</f>
        <v>1.5920746887966811E-2</v>
      </c>
      <c r="IX24" s="25">
        <f>'Equation 4 Type II FTE'!IX24-'Equation 4 Type I FTE'!IX24</f>
        <v>1.7887427385892128E-2</v>
      </c>
      <c r="IY24" s="25">
        <f>'Equation 4 Type II FTE'!IY24-'Equation 4 Type I FTE'!IY24</f>
        <v>1.6857261410788381E-2</v>
      </c>
      <c r="IZ24" s="25">
        <f>'Equation 4 Type II FTE'!IZ24-'Equation 4 Type I FTE'!IZ24</f>
        <v>2.1820788381742735E-2</v>
      </c>
      <c r="JA24" s="25">
        <f>'Equation 4 Type II FTE'!JA24-'Equation 4 Type I FTE'!JA24</f>
        <v>1.7606473029045652E-2</v>
      </c>
      <c r="JB24" s="25">
        <f>'Equation 4 Type II FTE'!JB24-'Equation 4 Type I FTE'!JB24</f>
        <v>2.6784315352697124E-2</v>
      </c>
      <c r="JC24" s="25">
        <f>'Equation 4 Type II FTE'!JC24-'Equation 4 Type I FTE'!JC24</f>
        <v>3.2497053941908716E-2</v>
      </c>
      <c r="JD24" s="25">
        <f>'Equation 4 Type II FTE'!JD24-'Equation 4 Type I FTE'!JD24</f>
        <v>3.2122448132780076E-2</v>
      </c>
      <c r="JE24" s="25">
        <f>'Equation 4 Type II FTE'!JE24-'Equation 4 Type I FTE'!JE24</f>
        <v>3.0343070539419092E-2</v>
      </c>
      <c r="JF24" s="25">
        <f>'Equation 4 Type II FTE'!JF24-'Equation 4 Type I FTE'!JF24</f>
        <v>2.9874813278008304E-2</v>
      </c>
      <c r="JG24" s="25">
        <f>'Equation 4 Type II FTE'!JG24-'Equation 4 Type I FTE'!JG24</f>
        <v>3.7366929460580928E-2</v>
      </c>
      <c r="JH24" s="25">
        <f>'Equation 4 Type II FTE'!JH24-'Equation 4 Type I FTE'!JH24</f>
        <v>3.1560539419087139E-2</v>
      </c>
      <c r="JI24" s="25">
        <f>'Equation 4 Type II FTE'!JI24-'Equation 4 Type I FTE'!JI24</f>
        <v>2.8376390041493782E-2</v>
      </c>
      <c r="JJ24" s="25">
        <f>'Equation 4 Type II FTE'!JJ24-'Equation 4 Type I FTE'!JJ24</f>
        <v>2.2944605809128632E-2</v>
      </c>
      <c r="JK24" s="25">
        <f>'Equation 4 Type II FTE'!JK24-'Equation 4 Type I FTE'!JK24</f>
        <v>3.5774854771784229E-2</v>
      </c>
      <c r="JL24" s="25">
        <f>'Equation 4 Type II FTE'!JL24-'Equation 4 Type I FTE'!JL24</f>
        <v>2.1914439834024892E-2</v>
      </c>
      <c r="JM24" s="25">
        <f>'Equation 4 Type II FTE'!JM24-'Equation 4 Type I FTE'!JM24</f>
        <v>2.4255726141078838E-2</v>
      </c>
      <c r="JN24" s="25">
        <f>'Equation 4 Type II FTE'!JN24-'Equation 4 Type I FTE'!JN24</f>
        <v>2.5004937759336099E-2</v>
      </c>
      <c r="JO24" s="25">
        <f>'Equation 4 Type II FTE'!JO24-'Equation 4 Type I FTE'!JO24</f>
        <v>3.3620871369294605E-2</v>
      </c>
      <c r="JP24" s="25">
        <f>'Equation 4 Type II FTE'!JP24-'Equation 4 Type I FTE'!JP24</f>
        <v>3.418278008298755E-2</v>
      </c>
      <c r="JQ24" s="25">
        <f>'Equation 4 Type II FTE'!JQ24-'Equation 4 Type I FTE'!JQ24</f>
        <v>4.3360622406639002E-2</v>
      </c>
      <c r="JR24" s="25">
        <f>'Equation 4 Type II FTE'!JR24-'Equation 4 Type I FTE'!JR24</f>
        <v>3.8303443983402491E-2</v>
      </c>
      <c r="JS24" s="25">
        <f>'Equation 4 Type II FTE'!JS24-'Equation 4 Type I FTE'!JS24</f>
        <v>2.9219253112033196E-2</v>
      </c>
      <c r="JT24" s="25">
        <f>'Equation 4 Type II FTE'!JT24-'Equation 4 Type I FTE'!JT24</f>
        <v>2.893829875518672E-2</v>
      </c>
      <c r="JU24" s="25">
        <f>'Equation 4 Type II FTE'!JU24-'Equation 4 Type I FTE'!JU24</f>
        <v>2.6784315352697097E-2</v>
      </c>
      <c r="JV24" s="25">
        <f>'Equation 4 Type II FTE'!JV24-'Equation 4 Type I FTE'!JV24</f>
        <v>2.3319211618257257E-2</v>
      </c>
      <c r="JW24" s="25">
        <f>'Equation 4 Type II FTE'!JW24-'Equation 4 Type I FTE'!JW24</f>
        <v>2.1633485477178402E-2</v>
      </c>
      <c r="JX24" s="25">
        <f>'Equation 4 Type II FTE'!JX24-'Equation 4 Type I FTE'!JX24</f>
        <v>1.929219917012448E-2</v>
      </c>
      <c r="JY24" s="25">
        <f>'Equation 4 Type II FTE'!JY24-'Equation 4 Type I FTE'!JY24</f>
        <v>2.893829875518672E-2</v>
      </c>
      <c r="JZ24" s="25">
        <f>'Equation 4 Type II FTE'!JZ24-'Equation 4 Type I FTE'!JZ24</f>
        <v>2.5473195020746884E-2</v>
      </c>
      <c r="KA24" s="25">
        <f>'Equation 4 Type II FTE'!KA24-'Equation 4 Type I FTE'!KA24</f>
        <v>1.3579460580912868E-2</v>
      </c>
      <c r="KB24" s="25">
        <f>'Equation 4 Type II FTE'!KB24-'Equation 4 Type I FTE'!KB24</f>
        <v>4.5514605809128632E-2</v>
      </c>
      <c r="KC24" s="25">
        <f>'Equation 4 Type II FTE'!KC24-'Equation 4 Type I FTE'!KC24</f>
        <v>3.324626556016598E-2</v>
      </c>
      <c r="KD24" s="25">
        <f>'Equation 4 Type II FTE'!KD24-'Equation 4 Type I FTE'!KD24</f>
        <v>2.0884273858921165E-2</v>
      </c>
      <c r="KE24" s="25">
        <f>'Equation 4 Type II FTE'!KE24-'Equation 4 Type I FTE'!KE24</f>
        <v>2.3319211618257264E-2</v>
      </c>
      <c r="KF24" s="25">
        <f>'Equation 4 Type II FTE'!KF24-'Equation 4 Type I FTE'!KF24</f>
        <v>2.472398340248963E-2</v>
      </c>
      <c r="KG24" s="25">
        <f>'Equation 4 Type II FTE'!KG24-'Equation 4 Type I FTE'!KG24</f>
        <v>2.5660497925311221E-2</v>
      </c>
      <c r="KH24" s="25">
        <f>'Equation 4 Type II FTE'!KH24-'Equation 4 Type I FTE'!KH24</f>
        <v>2.3506514522821577E-2</v>
      </c>
      <c r="KI24" s="25">
        <f>'Equation 4 Type II FTE'!KI24-'Equation 4 Type I FTE'!KI24</f>
        <v>2.8189087136929442E-2</v>
      </c>
      <c r="KJ24" s="25">
        <f>'Equation 4 Type II FTE'!KJ24-'Equation 4 Type I FTE'!KJ24</f>
        <v>3.1654190871369288E-2</v>
      </c>
      <c r="KK24" s="25">
        <f>'Equation 4 Type II FTE'!KK24-'Equation 4 Type I FTE'!KK24</f>
        <v>2.2289045643153531E-2</v>
      </c>
      <c r="KL24" s="25">
        <f>'Equation 4 Type II FTE'!KL24-'Equation 4 Type I FTE'!KL24</f>
        <v>3.9895518672199176E-2</v>
      </c>
      <c r="KM24" s="25">
        <f>'Equation 4 Type II FTE'!KM24-'Equation 4 Type I FTE'!KM24</f>
        <v>3.9239958506224061E-2</v>
      </c>
      <c r="KN24" s="25">
        <f>'Equation 4 Type II FTE'!KN24-'Equation 4 Type I FTE'!KN24</f>
        <v>2.6035103734439832E-2</v>
      </c>
      <c r="KO24" s="25">
        <f>'Equation 4 Type II FTE'!KO24-'Equation 4 Type I FTE'!KO24</f>
        <v>2.3881120331950206E-2</v>
      </c>
      <c r="KP24" s="25">
        <f>'Equation 4 Type II FTE'!KP24-'Equation 4 Type I FTE'!KP24</f>
        <v>2.7908132780082986E-2</v>
      </c>
      <c r="KQ24" s="25">
        <f>'Equation 4 Type II FTE'!KQ24-'Equation 4 Type I FTE'!KQ24</f>
        <v>3.633676348547718E-2</v>
      </c>
      <c r="KR24" s="25">
        <f>'Equation 4 Type II FTE'!KR24-'Equation 4 Type I FTE'!KR24</f>
        <v>1.5920746887966804E-2</v>
      </c>
      <c r="KS24" s="25">
        <f>'Equation 4 Type II FTE'!KS24-'Equation 4 Type I FTE'!KS24</f>
        <v>2.5660497925311193E-2</v>
      </c>
      <c r="KT24" s="25">
        <f>'Equation 4 Type II FTE'!KT24-'Equation 4 Type I FTE'!KT24</f>
        <v>2.6784315352697111E-2</v>
      </c>
      <c r="KU24" s="25">
        <f>'Equation 4 Type II FTE'!KU24-'Equation 4 Type I FTE'!KU24</f>
        <v>3.3995477178423217E-2</v>
      </c>
      <c r="KV24" s="25">
        <f>'Equation 4 Type II FTE'!KV24-'Equation 4 Type I FTE'!KV24</f>
        <v>1.8730290456431532E-2</v>
      </c>
      <c r="KW24" s="25">
        <f>'Equation 4 Type II FTE'!KW24-'Equation 4 Type I FTE'!KW24</f>
        <v>4.3641576763485498E-2</v>
      </c>
      <c r="KX24" s="25">
        <f>'Equation 4 Type II FTE'!KX24-'Equation 4 Type I FTE'!KX24</f>
        <v>4.3454273858921158E-2</v>
      </c>
      <c r="KY24" s="25">
        <f>'Equation 4 Type II FTE'!KY24-'Equation 4 Type I FTE'!KY24</f>
        <v>4.0457427385892121E-2</v>
      </c>
      <c r="KZ24" s="25">
        <f>'Equation 4 Type II FTE'!KZ24-'Equation 4 Type I FTE'!KZ24</f>
        <v>3.7741535269709553E-2</v>
      </c>
      <c r="LA24" s="25">
        <f>'Equation 4 Type II FTE'!LA24-'Equation 4 Type I FTE'!LA24</f>
        <v>4.2143153526970963E-2</v>
      </c>
      <c r="LB24" s="25">
        <f>'Equation 4 Type II FTE'!LB24-'Equation 4 Type I FTE'!LB24</f>
        <v>3.9239958506224082E-2</v>
      </c>
      <c r="LC24" s="25">
        <f>'Equation 4 Type II FTE'!LC24-'Equation 4 Type I FTE'!LC24</f>
        <v>4.167489626556016E-2</v>
      </c>
      <c r="LD24" s="25">
        <f>'Equation 4 Type II FTE'!LD24-'Equation 4 Type I FTE'!LD24</f>
        <v>4.7481286307053949E-2</v>
      </c>
      <c r="LE24" s="25">
        <f>'Equation 4 Type II FTE'!LE24-'Equation 4 Type I FTE'!LE24</f>
        <v>3.5400248962655603E-2</v>
      </c>
      <c r="LF24" s="25">
        <f>'Equation 4 Type II FTE'!LF24-'Equation 4 Type I FTE'!LF24</f>
        <v>2.7065269709543559E-2</v>
      </c>
      <c r="LG24" s="25">
        <f>'Equation 4 Type II FTE'!LG24-'Equation 4 Type I FTE'!LG24</f>
        <v>4.261141078838173E-2</v>
      </c>
      <c r="LH24" s="25">
        <f>'Equation 4 Type II FTE'!LH24-'Equation 4 Type I FTE'!LH24</f>
        <v>4.2236804979253119E-2</v>
      </c>
      <c r="LI24" s="25">
        <f>'Equation 4 Type II FTE'!LI24-'Equation 4 Type I FTE'!LI24</f>
        <v>4.504634854771785E-2</v>
      </c>
      <c r="LJ24" s="25">
        <f>'Equation 4 Type II FTE'!LJ24-'Equation 4 Type I FTE'!LJ24</f>
        <v>3.0811327800829888E-2</v>
      </c>
      <c r="LK24" s="25">
        <f>'Equation 4 Type II FTE'!LK24-'Equation 4 Type I FTE'!LK24</f>
        <v>3.858439834024896E-2</v>
      </c>
      <c r="LL24" s="25">
        <f>'Equation 4 Type II FTE'!LL24-'Equation 4 Type I FTE'!LL24</f>
        <v>4.897970954356845E-2</v>
      </c>
      <c r="LM24" s="25">
        <f>'Equation 4 Type II FTE'!LM24-'Equation 4 Type I FTE'!LM24</f>
        <v>3.2497053941908716E-2</v>
      </c>
      <c r="LN24" s="25">
        <f>'Equation 4 Type II FTE'!LN24-'Equation 4 Type I FTE'!LN24</f>
        <v>4.401618257261411E-2</v>
      </c>
      <c r="LO24" s="25">
        <f>'Equation 4 Type II FTE'!LO24-'Equation 4 Type I FTE'!LO24</f>
        <v>2.7533526970954347E-2</v>
      </c>
      <c r="LP24" s="25">
        <f>'Equation 4 Type II FTE'!LP24-'Equation 4 Type I FTE'!LP24</f>
        <v>4.158124481327799E-2</v>
      </c>
      <c r="LQ24" s="25">
        <f>'Equation 4 Type II FTE'!LQ24-'Equation 4 Type I FTE'!LQ24</f>
        <v>2.9874813278008283E-2</v>
      </c>
      <c r="LR24" s="25">
        <f>'Equation 4 Type II FTE'!LR24-'Equation 4 Type I FTE'!LR24</f>
        <v>4.3173319502074675E-2</v>
      </c>
      <c r="LS24" s="25">
        <f>'Equation 4 Type II FTE'!LS24-'Equation 4 Type I FTE'!LS24</f>
        <v>3.324626556016598E-2</v>
      </c>
      <c r="LT24" s="25">
        <f>'Equation 4 Type II FTE'!LT24-'Equation 4 Type I FTE'!LT24</f>
        <v>2.584780082987552E-2</v>
      </c>
      <c r="LU24" s="25">
        <f>'Equation 4 Type II FTE'!LU24-'Equation 4 Type I FTE'!LU24</f>
        <v>4.1300290456431535E-2</v>
      </c>
      <c r="LV24" s="25">
        <f>'Equation 4 Type II FTE'!LV24-'Equation 4 Type I FTE'!LV24</f>
        <v>3.5212946058091284E-2</v>
      </c>
      <c r="LW24" s="25">
        <f>'Equation 4 Type II FTE'!LW24-'Equation 4 Type I FTE'!LW24</f>
        <v>3.7647883817427383E-2</v>
      </c>
      <c r="LX24" s="25">
        <f>'Equation 4 Type II FTE'!LX24-'Equation 4 Type I FTE'!LX24</f>
        <v>4.5233651452282156E-2</v>
      </c>
      <c r="LY24" s="25">
        <f>'Equation 4 Type II FTE'!LY24-'Equation 4 Type I FTE'!LY24</f>
        <v>4.04574273858921E-2</v>
      </c>
      <c r="LZ24" s="25">
        <f>'Equation 4 Type II FTE'!LZ24-'Equation 4 Type I FTE'!LZ24</f>
        <v>3.4557385892116196E-2</v>
      </c>
      <c r="MA24" s="25">
        <f>'Equation 4 Type II FTE'!MA24-'Equation 4 Type I FTE'!MA24</f>
        <v>2.4443029045643161E-2</v>
      </c>
      <c r="MB24" s="25">
        <f>'Equation 4 Type II FTE'!MB24-'Equation 4 Type I FTE'!MB24</f>
        <v>3.5962157676348555E-2</v>
      </c>
      <c r="MC24" s="25">
        <f>'Equation 4 Type II FTE'!MC24-'Equation 4 Type I FTE'!MC24</f>
        <v>4.6825726141078841E-2</v>
      </c>
      <c r="MD24" s="25">
        <f>'Equation 4 Type II FTE'!MD24-'Equation 4 Type I FTE'!MD24</f>
        <v>3.8397095435684633E-2</v>
      </c>
      <c r="ME24" s="25">
        <f>'Equation 4 Type II FTE'!ME24-'Equation 4 Type I FTE'!ME24</f>
        <v>3.7085975103734438E-2</v>
      </c>
      <c r="MF24" s="25">
        <f>'Equation 4 Type II FTE'!MF24-'Equation 4 Type I FTE'!MF24</f>
        <v>3.9146307053941926E-2</v>
      </c>
      <c r="MG24" s="25">
        <f>'Equation 4 Type II FTE'!MG24-'Equation 4 Type I FTE'!MG24</f>
        <v>3.8771701244813273E-2</v>
      </c>
      <c r="MH24" s="25">
        <f>'Equation 4 Type II FTE'!MH24-'Equation 4 Type I FTE'!MH24</f>
        <v>4.0270124481327801E-2</v>
      </c>
      <c r="MI24" s="25">
        <f>'Equation 4 Type II FTE'!MI24-'Equation 4 Type I FTE'!MI24</f>
        <v>3.6805020746887962E-2</v>
      </c>
      <c r="MJ24" s="25">
        <f>'Equation 4 Type II FTE'!MJ24-'Equation 4 Type I FTE'!MJ24</f>
        <v>3.2403402489626559E-2</v>
      </c>
      <c r="MK24" s="25">
        <f>'Equation 4 Type II FTE'!MK24-'Equation 4 Type I FTE'!MK24</f>
        <v>3.5774854771784215E-2</v>
      </c>
      <c r="ML24" s="25">
        <f>'Equation 4 Type II FTE'!ML24-'Equation 4 Type I FTE'!ML24</f>
        <v>4.7387634854771793E-2</v>
      </c>
      <c r="MM24" s="25">
        <f>'Equation 4 Type II FTE'!MM24-'Equation 4 Type I FTE'!MM24</f>
        <v>3.315261410788381E-2</v>
      </c>
      <c r="MN24" s="25">
        <f>'Equation 4 Type II FTE'!MN24-'Equation 4 Type I FTE'!MN24</f>
        <v>3.2028796680497927E-2</v>
      </c>
      <c r="MO24" s="25">
        <f>'Equation 4 Type II FTE'!MO24-'Equation 4 Type I FTE'!MO24</f>
        <v>2.6784315352697097E-2</v>
      </c>
      <c r="MP24" s="25">
        <f>'Equation 4 Type II FTE'!MP24-'Equation 4 Type I FTE'!MP24</f>
        <v>2.6971618257261409E-2</v>
      </c>
      <c r="MQ24" s="25">
        <f>'Equation 4 Type II FTE'!MQ24-'Equation 4 Type I FTE'!MQ24</f>
        <v>2.5004937759336099E-2</v>
      </c>
      <c r="MR24" s="25">
        <f>'Equation 4 Type II FTE'!MR24-'Equation 4 Type I FTE'!MR24</f>
        <v>3.202879668049792E-2</v>
      </c>
      <c r="MS24" s="25">
        <f>'Equation 4 Type II FTE'!MS24-'Equation 4 Type I FTE'!MS24</f>
        <v>2.8095435684647285E-2</v>
      </c>
      <c r="MT24" s="25">
        <f>'Equation 4 Type II FTE'!MT24-'Equation 4 Type I FTE'!MT24</f>
        <v>3.315261410788381E-2</v>
      </c>
      <c r="MU24" s="25">
        <f>'Equation 4 Type II FTE'!MU24-'Equation 4 Type I FTE'!MU24</f>
        <v>2.6409709543568471E-2</v>
      </c>
      <c r="MV24" s="25">
        <f>'Equation 4 Type II FTE'!MV24-'Equation 4 Type I FTE'!MV24</f>
        <v>3.9052655601659769E-2</v>
      </c>
      <c r="MW24" s="25">
        <f>'Equation 4 Type II FTE'!MW24-'Equation 4 Type I FTE'!MW24</f>
        <v>3.6898672199170111E-2</v>
      </c>
      <c r="MX24" s="25">
        <f>'Equation 4 Type II FTE'!MX24-'Equation 4 Type I FTE'!MX24</f>
        <v>4.0832033195020739E-2</v>
      </c>
      <c r="MY24" s="25">
        <f>'Equation 4 Type II FTE'!MY24-'Equation 4 Type I FTE'!MY24</f>
        <v>3.7741535269709553E-2</v>
      </c>
      <c r="MZ24" s="25">
        <f>'Equation 4 Type II FTE'!MZ24-'Equation 4 Type I FTE'!MZ24</f>
        <v>2.8095435684647299E-2</v>
      </c>
      <c r="NA24" s="25">
        <f>'Equation 4 Type II FTE'!NA24-'Equation 4 Type I FTE'!NA24</f>
        <v>4.6638423236514528E-2</v>
      </c>
      <c r="NB24" s="25">
        <f>'Equation 4 Type II FTE'!NB24-'Equation 4 Type I FTE'!NB24</f>
        <v>3.3995477178423245E-2</v>
      </c>
      <c r="NC24" s="25">
        <f>'Equation 4 Type II FTE'!NC24-'Equation 4 Type I FTE'!NC24</f>
        <v>3.7928838174273866E-2</v>
      </c>
      <c r="ND24" s="25">
        <f>'Equation 4 Type II FTE'!ND24-'Equation 4 Type I FTE'!ND24</f>
        <v>4.2424107883817425E-2</v>
      </c>
      <c r="NE24" s="25">
        <f>'Equation 4 Type II FTE'!NE24-'Equation 4 Type I FTE'!NE24</f>
        <v>2.7252572614107892E-2</v>
      </c>
      <c r="NF24" s="25">
        <f>'Equation 4 Type II FTE'!NF24-'Equation 4 Type I FTE'!NF24</f>
        <v>3.7835186721991709E-2</v>
      </c>
      <c r="NG24" s="59">
        <f>'Equation 4 Type II FTE'!NG24-'Equation 4 Type I FTE'!NG24</f>
        <v>4.0832033195020739E-2</v>
      </c>
      <c r="NH24" s="25">
        <f>'Equation 4 Type II FTE'!NH24-'Equation 4 Type I FTE'!NH24</f>
        <v>4.3266970954356845E-2</v>
      </c>
      <c r="NI24" s="25">
        <f>'Equation 4 Type II FTE'!NI24-'Equation 4 Type I FTE'!NI24</f>
        <v>2.7158921161825729E-2</v>
      </c>
      <c r="NJ24" s="59">
        <f>'Equation 4 Type II FTE'!NJ24-'Equation 4 Type I FTE'!NJ24</f>
        <v>6.4619502074688806E-2</v>
      </c>
    </row>
    <row r="25" spans="2:374" x14ac:dyDescent="0.3">
      <c r="B25" s="23" t="s">
        <v>569</v>
      </c>
      <c r="C25" s="25">
        <f>'Equation 4 Type II FTE'!C25-'Equation 4 Type I FTE'!C25</f>
        <v>0.13017531523829878</v>
      </c>
      <c r="D25" s="25">
        <f>'Equation 4 Type II FTE'!D25-'Equation 4 Type I FTE'!D25</f>
        <v>0.15367533661038679</v>
      </c>
      <c r="E25" s="25">
        <f>'Equation 4 Type II FTE'!E25-'Equation 4 Type I FTE'!E25</f>
        <v>0.15709856807010042</v>
      </c>
      <c r="F25" s="25">
        <f>'Equation 4 Type II FTE'!F25-'Equation 4 Type I FTE'!F25</f>
        <v>0.21307302842487713</v>
      </c>
      <c r="G25" s="25">
        <f>'Equation 4 Type II FTE'!G25-'Equation 4 Type I FTE'!G25</f>
        <v>0.15173242145757643</v>
      </c>
      <c r="H25" s="25">
        <f>'Equation 4 Type II FTE'!H25-'Equation 4 Type I FTE'!H25</f>
        <v>0.12517924770250055</v>
      </c>
      <c r="I25" s="25">
        <f>'Equation 4 Type II FTE'!I25-'Equation 4 Type I FTE'!I25</f>
        <v>0.1038071810215858</v>
      </c>
      <c r="J25" s="25">
        <f>'Equation 4 Type II FTE'!J25-'Equation 4 Type I FTE'!J25</f>
        <v>0.12342137208805301</v>
      </c>
      <c r="K25" s="25">
        <f>'Equation 4 Type II FTE'!K25-'Equation 4 Type I FTE'!K25</f>
        <v>0.10621269502030348</v>
      </c>
      <c r="L25" s="25">
        <f>'Equation 4 Type II FTE'!L25-'Equation 4 Type I FTE'!L25</f>
        <v>0.21732893780722373</v>
      </c>
      <c r="M25" s="25">
        <f>'Equation 4 Type II FTE'!M25-'Equation 4 Type I FTE'!M25</f>
        <v>0.1272146826244924</v>
      </c>
      <c r="N25" s="25">
        <f>'Equation 4 Type II FTE'!N25-'Equation 4 Type I FTE'!N25</f>
        <v>0.25220889078863007</v>
      </c>
      <c r="O25" s="25">
        <f>'Equation 4 Type II FTE'!O25-'Equation 4 Type I FTE'!O25</f>
        <v>0.12906507800812139</v>
      </c>
      <c r="P25" s="25">
        <f>'Equation 4 Type II FTE'!P25-'Equation 4 Type I FTE'!P25</f>
        <v>9.4647723872622339E-2</v>
      </c>
      <c r="Q25" s="25">
        <f>'Equation 4 Type II FTE'!Q25-'Equation 4 Type I FTE'!Q25</f>
        <v>0</v>
      </c>
      <c r="R25" s="25">
        <f>'Equation 4 Type II FTE'!R25-'Equation 4 Type I FTE'!R25</f>
        <v>9.4462684334259472E-2</v>
      </c>
      <c r="S25" s="25">
        <f>'Equation 4 Type II FTE'!S25-'Equation 4 Type I FTE'!S25</f>
        <v>0.11074616371019455</v>
      </c>
      <c r="T25" s="25">
        <f>'Equation 4 Type II FTE'!T25-'Equation 4 Type I FTE'!T25</f>
        <v>0.11426191493908952</v>
      </c>
      <c r="U25" s="25">
        <f>'Equation 4 Type II FTE'!U25-'Equation 4 Type I FTE'!U25</f>
        <v>0.14100012823252828</v>
      </c>
      <c r="V25" s="25">
        <f>'Equation 4 Type II FTE'!V25-'Equation 4 Type I FTE'!V25</f>
        <v>0.15968912160718102</v>
      </c>
      <c r="W25" s="25">
        <f>'Equation 4 Type II FTE'!W25-'Equation 4 Type I FTE'!W25</f>
        <v>9.3815045949989351E-2</v>
      </c>
      <c r="X25" s="25">
        <f>'Equation 4 Type II FTE'!X25-'Equation 4 Type I FTE'!X25</f>
        <v>9.2427249412267543E-2</v>
      </c>
      <c r="Y25" s="25">
        <f>'Equation 4 Type II FTE'!Y25-'Equation 4 Type I FTE'!Y25</f>
        <v>9.9458751870057704E-2</v>
      </c>
      <c r="Z25" s="25">
        <f>'Equation 4 Type II FTE'!Z25-'Equation 4 Type I FTE'!Z25</f>
        <v>0.23629549048942081</v>
      </c>
      <c r="AA25" s="25">
        <f>'Equation 4 Type II FTE'!AA25-'Equation 4 Type I FTE'!AA25</f>
        <v>0.15867140414618508</v>
      </c>
      <c r="AB25" s="25">
        <f>'Equation 4 Type II FTE'!AB25-'Equation 4 Type I FTE'!AB25</f>
        <v>0.22306516349647362</v>
      </c>
      <c r="AC25" s="25">
        <f>'Equation 4 Type II FTE'!AC25-'Equation 4 Type I FTE'!AC25</f>
        <v>0.15441549476383845</v>
      </c>
      <c r="AD25" s="25">
        <f>'Equation 4 Type II FTE'!AD25-'Equation 4 Type I FTE'!AD25</f>
        <v>0.11444695447745246</v>
      </c>
      <c r="AE25" s="25">
        <f>'Equation 4 Type II FTE'!AE25-'Equation 4 Type I FTE'!AE25</f>
        <v>0.11305915793973073</v>
      </c>
      <c r="AF25" s="25">
        <f>'Equation 4 Type II FTE'!AF25-'Equation 4 Type I FTE'!AF25</f>
        <v>0.12619696516349649</v>
      </c>
      <c r="AG25" s="25">
        <f>'Equation 4 Type II FTE'!AG25-'Equation 4 Type I FTE'!AG25</f>
        <v>0.12249617439623853</v>
      </c>
      <c r="AH25" s="25">
        <f>'Equation 4 Type II FTE'!AH25-'Equation 4 Type I FTE'!AH25</f>
        <v>0.14137020730925409</v>
      </c>
      <c r="AI25" s="25">
        <f>'Equation 4 Type II FTE'!AI25-'Equation 4 Type I FTE'!AI25</f>
        <v>0.1236989313955974</v>
      </c>
      <c r="AJ25" s="25">
        <f>'Equation 4 Type II FTE'!AJ25-'Equation 4 Type I FTE'!AJ25</f>
        <v>0.10686033340457368</v>
      </c>
      <c r="AK25" s="25">
        <f>'Equation 4 Type II FTE'!AK25-'Equation 4 Type I FTE'!AK25</f>
        <v>0.13443122462064544</v>
      </c>
      <c r="AL25" s="25">
        <f>'Equation 4 Type II FTE'!AL25-'Equation 4 Type I FTE'!AL25</f>
        <v>0.1334135071596495</v>
      </c>
      <c r="AM25" s="25">
        <f>'Equation 4 Type II FTE'!AM25-'Equation 4 Type I FTE'!AM25</f>
        <v>0.14701391322932256</v>
      </c>
      <c r="AN25" s="25">
        <f>'Equation 4 Type II FTE'!AN25-'Equation 4 Type I FTE'!AN25</f>
        <v>9.4555204103440926E-2</v>
      </c>
      <c r="AO25" s="25">
        <f>'Equation 4 Type II FTE'!AO25-'Equation 4 Type I FTE'!AO25</f>
        <v>8.3175272494122682E-2</v>
      </c>
      <c r="AP25" s="25">
        <f>'Equation 4 Type II FTE'!AP25-'Equation 4 Type I FTE'!AP25</f>
        <v>0.14534855738405644</v>
      </c>
      <c r="AQ25" s="25">
        <f>'Equation 4 Type II FTE'!AQ25-'Equation 4 Type I FTE'!AQ25</f>
        <v>0.10269694379140842</v>
      </c>
      <c r="AR25" s="25">
        <f>'Equation 4 Type II FTE'!AR25-'Equation 4 Type I FTE'!AR25</f>
        <v>0.11472451378499673</v>
      </c>
      <c r="AS25" s="25">
        <f>'Equation 4 Type II FTE'!AS25-'Equation 4 Type I FTE'!AS25</f>
        <v>0.10778553109638817</v>
      </c>
      <c r="AT25" s="25">
        <f>'Equation 4 Type II FTE'!AT25-'Equation 4 Type I FTE'!AT25</f>
        <v>0.10121662748450522</v>
      </c>
      <c r="AU25" s="25">
        <f>'Equation 4 Type II FTE'!AU25-'Equation 4 Type I FTE'!AU25</f>
        <v>9.270480871981196E-2</v>
      </c>
      <c r="AV25" s="25">
        <f>'Equation 4 Type II FTE'!AV25-'Equation 4 Type I FTE'!AV25</f>
        <v>0.11324419747809361</v>
      </c>
      <c r="AW25" s="25">
        <f>'Equation 4 Type II FTE'!AW25-'Equation 4 Type I FTE'!AW25</f>
        <v>9.9736311177602094E-2</v>
      </c>
      <c r="AX25" s="25">
        <f>'Equation 4 Type II FTE'!AX25-'Equation 4 Type I FTE'!AX25</f>
        <v>0.10038394956187219</v>
      </c>
      <c r="AY25" s="25">
        <f>'Equation 4 Type II FTE'!AY25-'Equation 4 Type I FTE'!AY25</f>
        <v>8.1694956187219503E-2</v>
      </c>
      <c r="AZ25" s="25">
        <f>'Equation 4 Type II FTE'!AZ25-'Equation 4 Type I FTE'!AZ25</f>
        <v>8.8541419106646729E-2</v>
      </c>
      <c r="BA25" s="25">
        <f>'Equation 4 Type II FTE'!BA25-'Equation 4 Type I FTE'!BA25</f>
        <v>9.307488779653772E-2</v>
      </c>
      <c r="BB25" s="25">
        <f>'Equation 4 Type II FTE'!BB25-'Equation 4 Type I FTE'!BB25</f>
        <v>0.12184853601196843</v>
      </c>
      <c r="BC25" s="25">
        <f>'Equation 4 Type II FTE'!BC25-'Equation 4 Type I FTE'!BC25</f>
        <v>0.13100799316093181</v>
      </c>
      <c r="BD25" s="25">
        <f>'Equation 4 Type II FTE'!BD25-'Equation 4 Type I FTE'!BD25</f>
        <v>9.344496687326348E-2</v>
      </c>
      <c r="BE25" s="25">
        <f>'Equation 4 Type II FTE'!BE25-'Equation 4 Type I FTE'!BE25</f>
        <v>0.11944302201325063</v>
      </c>
      <c r="BF25" s="25">
        <f>'Equation 4 Type II FTE'!BF25-'Equation 4 Type I FTE'!BF25</f>
        <v>0.11740758709125879</v>
      </c>
      <c r="BG25" s="25">
        <f>'Equation 4 Type II FTE'!BG25-'Equation 4 Type I FTE'!BG25</f>
        <v>0.1454410771532379</v>
      </c>
      <c r="BH25" s="25">
        <f>'Equation 4 Type II FTE'!BH25-'Equation 4 Type I FTE'!BH25</f>
        <v>0.12767728147039969</v>
      </c>
      <c r="BI25" s="25">
        <f>'Equation 4 Type II FTE'!BI25-'Equation 4 Type I FTE'!BI25</f>
        <v>0.14581115622996366</v>
      </c>
      <c r="BJ25" s="25">
        <f>'Equation 4 Type II FTE'!BJ25-'Equation 4 Type I FTE'!BJ25</f>
        <v>0.12813988031630691</v>
      </c>
      <c r="BK25" s="25">
        <f>'Equation 4 Type II FTE'!BK25-'Equation 4 Type I FTE'!BK25</f>
        <v>0.11426191493908955</v>
      </c>
      <c r="BL25" s="25">
        <f>'Equation 4 Type II FTE'!BL25-'Equation 4 Type I FTE'!BL25</f>
        <v>9.6868198332977107E-2</v>
      </c>
      <c r="BM25" s="25">
        <f>'Equation 4 Type II FTE'!BM25-'Equation 4 Type I FTE'!BM25</f>
        <v>0.11574223124599275</v>
      </c>
      <c r="BN25" s="25">
        <f>'Equation 4 Type II FTE'!BN25-'Equation 4 Type I FTE'!BN25</f>
        <v>0.12989775593075437</v>
      </c>
      <c r="BO25" s="25">
        <f>'Equation 4 Type II FTE'!BO25-'Equation 4 Type I FTE'!BO25</f>
        <v>0.18568717674716811</v>
      </c>
      <c r="BP25" s="25">
        <f>'Equation 4 Type II FTE'!BP25-'Equation 4 Type I FTE'!BP25</f>
        <v>0.10260442402222697</v>
      </c>
      <c r="BQ25" s="25">
        <f>'Equation 4 Type II FTE'!BQ25-'Equation 4 Type I FTE'!BQ25</f>
        <v>0.12610444539431498</v>
      </c>
      <c r="BR25" s="25">
        <f>'Equation 4 Type II FTE'!BR25-'Equation 4 Type I FTE'!BR25</f>
        <v>0.10121662748450522</v>
      </c>
      <c r="BS25" s="25">
        <f>'Equation 4 Type II FTE'!BS25-'Equation 4 Type I FTE'!BS25</f>
        <v>0.11898042316734342</v>
      </c>
      <c r="BT25" s="25">
        <f>'Equation 4 Type II FTE'!BT25-'Equation 4 Type I FTE'!BT25</f>
        <v>0.13221075016029071</v>
      </c>
      <c r="BU25" s="25">
        <f>'Equation 4 Type II FTE'!BU25-'Equation 4 Type I FTE'!BU25</f>
        <v>0.11740758709125881</v>
      </c>
      <c r="BV25" s="25">
        <f>'Equation 4 Type II FTE'!BV25-'Equation 4 Type I FTE'!BV25</f>
        <v>0.11925798247488784</v>
      </c>
      <c r="BW25" s="25">
        <f>'Equation 4 Type II FTE'!BW25-'Equation 4 Type I FTE'!BW25</f>
        <v>0.13304342808292374</v>
      </c>
      <c r="BX25" s="25">
        <f>'Equation 4 Type II FTE'!BX25-'Equation 4 Type I FTE'!BX25</f>
        <v>9.8626073947424647E-2</v>
      </c>
      <c r="BY25" s="25">
        <f>'Equation 4 Type II FTE'!BY25-'Equation 4 Type I FTE'!BY25</f>
        <v>9.5480401795255382E-2</v>
      </c>
      <c r="BZ25" s="25">
        <f>'Equation 4 Type II FTE'!BZ25-'Equation 4 Type I FTE'!BZ25</f>
        <v>9.4000085488352231E-2</v>
      </c>
      <c r="CA25" s="25">
        <f>'Equation 4 Type II FTE'!CA25-'Equation 4 Type I FTE'!CA25</f>
        <v>0.13683673861936307</v>
      </c>
      <c r="CB25" s="25">
        <f>'Equation 4 Type II FTE'!CB25-'Equation 4 Type I FTE'!CB25</f>
        <v>0.13073043385338748</v>
      </c>
      <c r="CC25" s="25">
        <f>'Equation 4 Type II FTE'!CC25-'Equation 4 Type I FTE'!CC25</f>
        <v>0.12342137208805298</v>
      </c>
      <c r="CD25" s="25">
        <f>'Equation 4 Type II FTE'!CD25-'Equation 4 Type I FTE'!CD25</f>
        <v>0.20345097243000643</v>
      </c>
      <c r="CE25" s="25">
        <f>'Equation 4 Type II FTE'!CE25-'Equation 4 Type I FTE'!CE25</f>
        <v>0.15025210515067322</v>
      </c>
      <c r="CF25" s="25">
        <f>'Equation 4 Type II FTE'!CF25-'Equation 4 Type I FTE'!CF25</f>
        <v>0.12397649070314173</v>
      </c>
      <c r="CG25" s="25">
        <f>'Equation 4 Type II FTE'!CG25-'Equation 4 Type I FTE'!CG25</f>
        <v>0.11583475101517418</v>
      </c>
      <c r="CH25" s="25">
        <f>'Equation 4 Type II FTE'!CH25-'Equation 4 Type I FTE'!CH25</f>
        <v>9.6220559948706985E-2</v>
      </c>
      <c r="CI25" s="25">
        <f>'Equation 4 Type II FTE'!CI25-'Equation 4 Type I FTE'!CI25</f>
        <v>0.12036821970506517</v>
      </c>
      <c r="CJ25" s="25">
        <f>'Equation 4 Type II FTE'!CJ25-'Equation 4 Type I FTE'!CJ25</f>
        <v>0.17541748236802737</v>
      </c>
      <c r="CK25" s="25">
        <f>'Equation 4 Type II FTE'!CK25-'Equation 4 Type I FTE'!CK25</f>
        <v>0.20835452019662323</v>
      </c>
      <c r="CL25" s="25">
        <f>'Equation 4 Type II FTE'!CL25-'Equation 4 Type I FTE'!CL25</f>
        <v>0.13924225261808079</v>
      </c>
      <c r="CM25" s="25">
        <f>'Equation 4 Type II FTE'!CM25-'Equation 4 Type I FTE'!CM25</f>
        <v>0.14562611669160078</v>
      </c>
      <c r="CN25" s="25">
        <f>'Equation 4 Type II FTE'!CN25-'Equation 4 Type I FTE'!CN25</f>
        <v>0.10528749732848897</v>
      </c>
      <c r="CO25" s="25">
        <f>'Equation 4 Type II FTE'!CO25-'Equation 4 Type I FTE'!CO25</f>
        <v>0.11463199401581536</v>
      </c>
      <c r="CP25" s="25">
        <f>'Equation 4 Type II FTE'!CP25-'Equation 4 Type I FTE'!CP25</f>
        <v>0.11416939516990809</v>
      </c>
      <c r="CQ25" s="25">
        <f>'Equation 4 Type II FTE'!CQ25-'Equation 4 Type I FTE'!CQ25</f>
        <v>0.10214182517631976</v>
      </c>
      <c r="CR25" s="25">
        <f>'Equation 4 Type II FTE'!CR25-'Equation 4 Type I FTE'!CR25</f>
        <v>0.10029142979269071</v>
      </c>
      <c r="CS25" s="25">
        <f>'Equation 4 Type II FTE'!CS25-'Equation 4 Type I FTE'!CS25</f>
        <v>0.10121662748450524</v>
      </c>
      <c r="CT25" s="25">
        <f>'Equation 4 Type II FTE'!CT25-'Equation 4 Type I FTE'!CT25</f>
        <v>9.8348514639880313E-2</v>
      </c>
      <c r="CU25" s="25">
        <f>'Equation 4 Type II FTE'!CU25-'Equation 4 Type I FTE'!CU25</f>
        <v>9.3537486642444961E-2</v>
      </c>
      <c r="CV25" s="25">
        <f>'Equation 4 Type II FTE'!CV25-'Equation 4 Type I FTE'!CV25</f>
        <v>0.1373918572344518</v>
      </c>
      <c r="CW25" s="25">
        <f>'Equation 4 Type II FTE'!CW25-'Equation 4 Type I FTE'!CW25</f>
        <v>0.13961233169480658</v>
      </c>
      <c r="CX25" s="25">
        <f>'Equation 4 Type II FTE'!CX25-'Equation 4 Type I FTE'!CX25</f>
        <v>0.10954340671083565</v>
      </c>
      <c r="CY25" s="25">
        <f>'Equation 4 Type II FTE'!CY25-'Equation 4 Type I FTE'!CY25</f>
        <v>0.1352639025432785</v>
      </c>
      <c r="CZ25" s="25">
        <f>'Equation 4 Type II FTE'!CZ25-'Equation 4 Type I FTE'!CZ25</f>
        <v>0.21825413549903824</v>
      </c>
      <c r="DA25" s="25">
        <f>'Equation 4 Type II FTE'!DA25-'Equation 4 Type I FTE'!DA25</f>
        <v>0.20511632827527246</v>
      </c>
      <c r="DB25" s="25">
        <f>'Equation 4 Type II FTE'!DB25-'Equation 4 Type I FTE'!DB25</f>
        <v>0.13248830946783502</v>
      </c>
      <c r="DC25" s="25">
        <f>'Equation 4 Type II FTE'!DC25-'Equation 4 Type I FTE'!DC25</f>
        <v>0.16311235306689464</v>
      </c>
      <c r="DD25" s="25">
        <f>'Equation 4 Type II FTE'!DD25-'Equation 4 Type I FTE'!DD25</f>
        <v>0.12212609531951268</v>
      </c>
      <c r="DE25" s="25">
        <f>'Equation 4 Type II FTE'!DE25-'Equation 4 Type I FTE'!DE25</f>
        <v>0.21668129942295358</v>
      </c>
      <c r="DF25" s="25">
        <f>'Equation 4 Type II FTE'!DF25-'Equation 4 Type I FTE'!DF25</f>
        <v>0.15608085060910451</v>
      </c>
      <c r="DG25" s="25">
        <f>'Equation 4 Type II FTE'!DG25-'Equation 4 Type I FTE'!DG25</f>
        <v>0.14692139346014105</v>
      </c>
      <c r="DH25" s="25">
        <f>'Equation 4 Type II FTE'!DH25-'Equation 4 Type I FTE'!DH25</f>
        <v>0.20779940158153459</v>
      </c>
      <c r="DI25" s="25">
        <f>'Equation 4 Type II FTE'!DI25-'Equation 4 Type I FTE'!DI25</f>
        <v>0.10047646933105366</v>
      </c>
      <c r="DJ25" s="25">
        <f>'Equation 4 Type II FTE'!DJ25-'Equation 4 Type I FTE'!DJ25</f>
        <v>0.14442335969224196</v>
      </c>
      <c r="DK25" s="25">
        <f>'Equation 4 Type II FTE'!DK25-'Equation 4 Type I FTE'!DK25</f>
        <v>0.22750611241718313</v>
      </c>
      <c r="DL25" s="25">
        <f>'Equation 4 Type II FTE'!DL25-'Equation 4 Type I FTE'!DL25</f>
        <v>0.24166163710194485</v>
      </c>
      <c r="DM25" s="25">
        <f>'Equation 4 Type II FTE'!DM25-'Equation 4 Type I FTE'!DM25</f>
        <v>7.6698888651421243E-2</v>
      </c>
      <c r="DN25" s="25">
        <f>'Equation 4 Type II FTE'!DN25-'Equation 4 Type I FTE'!DN25</f>
        <v>0.17523244282966446</v>
      </c>
      <c r="DO25" s="25">
        <f>'Equation 4 Type II FTE'!DO25-'Equation 4 Type I FTE'!DO25</f>
        <v>0.11685246847617012</v>
      </c>
      <c r="DP25" s="25">
        <f>'Equation 4 Type II FTE'!DP25-'Equation 4 Type I FTE'!DP25</f>
        <v>0.13776193631117761</v>
      </c>
      <c r="DQ25" s="25">
        <f>'Equation 4 Type II FTE'!DQ25-'Equation 4 Type I FTE'!DQ25</f>
        <v>0.12342137208805302</v>
      </c>
      <c r="DR25" s="25">
        <f>'Equation 4 Type II FTE'!DR25-'Equation 4 Type I FTE'!DR25</f>
        <v>0.18837025005343022</v>
      </c>
      <c r="DS25" s="25">
        <f>'Equation 4 Type II FTE'!DS25-'Equation 4 Type I FTE'!DS25</f>
        <v>0.13359854669801241</v>
      </c>
      <c r="DT25" s="25">
        <f>'Equation 4 Type II FTE'!DT25-'Equation 4 Type I FTE'!DT25</f>
        <v>0.15219502030348367</v>
      </c>
      <c r="DU25" s="25">
        <f>'Equation 4 Type II FTE'!DU25-'Equation 4 Type I FTE'!DU25</f>
        <v>0.12268121393460141</v>
      </c>
      <c r="DV25" s="25">
        <f>'Equation 4 Type II FTE'!DV25-'Equation 4 Type I FTE'!DV25</f>
        <v>0.11546467193844838</v>
      </c>
      <c r="DW25" s="25">
        <f>'Equation 4 Type II FTE'!DW25-'Equation 4 Type I FTE'!DW25</f>
        <v>9.2149690104723236E-2</v>
      </c>
      <c r="DX25" s="25">
        <f>'Equation 4 Type II FTE'!DX25-'Equation 4 Type I FTE'!DX25</f>
        <v>0.12425405001068605</v>
      </c>
      <c r="DY25" s="25">
        <f>'Equation 4 Type II FTE'!DY25-'Equation 4 Type I FTE'!DY25</f>
        <v>0.10824812994229538</v>
      </c>
      <c r="DZ25" s="25">
        <f>'Equation 4 Type II FTE'!DZ25-'Equation 4 Type I FTE'!DZ25</f>
        <v>0.11962806155161357</v>
      </c>
      <c r="EA25" s="25">
        <f>'Equation 4 Type II FTE'!EA25-'Equation 4 Type I FTE'!EA25</f>
        <v>0.15885644368454796</v>
      </c>
      <c r="EB25" s="25">
        <f>'Equation 4 Type II FTE'!EB25-'Equation 4 Type I FTE'!EB25</f>
        <v>8.5395746954477464E-2</v>
      </c>
      <c r="EC25" s="25">
        <f>'Equation 4 Type II FTE'!EC25-'Equation 4 Type I FTE'!EC25</f>
        <v>0.11111624278692027</v>
      </c>
      <c r="ED25" s="25">
        <f>'Equation 4 Type II FTE'!ED25-'Equation 4 Type I FTE'!ED25</f>
        <v>9.242724941226757E-2</v>
      </c>
      <c r="EE25" s="25">
        <f>'Equation 4 Type II FTE'!EE25-'Equation 4 Type I FTE'!EE25</f>
        <v>0.10723041248129941</v>
      </c>
      <c r="EF25" s="25">
        <f>'Equation 4 Type II FTE'!EF25-'Equation 4 Type I FTE'!EF25</f>
        <v>9.6868198332977135E-2</v>
      </c>
      <c r="EG25" s="25">
        <f>'Equation 4 Type II FTE'!EG25-'Equation 4 Type I FTE'!EG25</f>
        <v>0.13618910023509295</v>
      </c>
      <c r="EH25" s="25">
        <f>'Equation 4 Type II FTE'!EH25-'Equation 4 Type I FTE'!EH25</f>
        <v>8.3452831801667043E-2</v>
      </c>
      <c r="EI25" s="25">
        <f>'Equation 4 Type II FTE'!EI25-'Equation 4 Type I FTE'!EI25</f>
        <v>8.521070741611457E-2</v>
      </c>
      <c r="EJ25" s="25">
        <f>'Equation 4 Type II FTE'!EJ25-'Equation 4 Type I FTE'!EJ25</f>
        <v>8.8448899337465275E-2</v>
      </c>
      <c r="EK25" s="25">
        <f>'Equation 4 Type II FTE'!EK25-'Equation 4 Type I FTE'!EK25</f>
        <v>0.13036035477666169</v>
      </c>
      <c r="EL25" s="25">
        <f>'Equation 4 Type II FTE'!EL25-'Equation 4 Type I FTE'!EL25</f>
        <v>0.10972844624919853</v>
      </c>
      <c r="EM25" s="25">
        <f>'Equation 4 Type II FTE'!EM25-'Equation 4 Type I FTE'!EM25</f>
        <v>0.10676781363539214</v>
      </c>
      <c r="EN25" s="25">
        <f>'Equation 4 Type II FTE'!EN25-'Equation 4 Type I FTE'!EN25</f>
        <v>9.9921350715964946E-2</v>
      </c>
      <c r="EO25" s="25">
        <f>'Equation 4 Type II FTE'!EO25-'Equation 4 Type I FTE'!EO25</f>
        <v>0.11009852532592432</v>
      </c>
      <c r="EP25" s="25">
        <f>'Equation 4 Type II FTE'!EP25-'Equation 4 Type I FTE'!EP25</f>
        <v>0.11463199401581531</v>
      </c>
      <c r="EQ25" s="25">
        <f>'Equation 4 Type II FTE'!EQ25-'Equation 4 Type I FTE'!EQ25</f>
        <v>0.1110237230177388</v>
      </c>
      <c r="ER25" s="25">
        <f>'Equation 4 Type II FTE'!ER25-'Equation 4 Type I FTE'!ER25</f>
        <v>0.10695285317375508</v>
      </c>
      <c r="ES25" s="25">
        <f>'Equation 4 Type II FTE'!ES25-'Equation 4 Type I FTE'!ES25</f>
        <v>9.8903633254969009E-2</v>
      </c>
      <c r="ET25" s="25">
        <f>'Equation 4 Type II FTE'!ET25-'Equation 4 Type I FTE'!ET25</f>
        <v>0.10667529386621072</v>
      </c>
      <c r="EU25" s="25">
        <f>'Equation 4 Type II FTE'!EU25-'Equation 4 Type I FTE'!EU25</f>
        <v>0.11167136140200901</v>
      </c>
      <c r="EV25" s="25">
        <f>'Equation 4 Type II FTE'!EV25-'Equation 4 Type I FTE'!EV25</f>
        <v>0.10426977986749308</v>
      </c>
      <c r="EW25" s="25">
        <f>'Equation 4 Type II FTE'!EW25-'Equation 4 Type I FTE'!EW25</f>
        <v>9.2334729643086144E-2</v>
      </c>
      <c r="EX25" s="25">
        <f>'Equation 4 Type II FTE'!EX25-'Equation 4 Type I FTE'!EX25</f>
        <v>0.12712216285531097</v>
      </c>
      <c r="EY25" s="25">
        <f>'Equation 4 Type II FTE'!EY25-'Equation 4 Type I FTE'!EY25</f>
        <v>0.21806909596067531</v>
      </c>
      <c r="EZ25" s="25">
        <f>'Equation 4 Type II FTE'!EZ25-'Equation 4 Type I FTE'!EZ25</f>
        <v>0.16709070314169699</v>
      </c>
      <c r="FA25" s="25">
        <f>'Equation 4 Type II FTE'!FA25-'Equation 4 Type I FTE'!FA25</f>
        <v>0.10371466125240436</v>
      </c>
      <c r="FB25" s="25">
        <f>'Equation 4 Type II FTE'!FB25-'Equation 4 Type I FTE'!FB25</f>
        <v>0.17791551613592638</v>
      </c>
      <c r="FC25" s="25">
        <f>'Equation 4 Type II FTE'!FC25-'Equation 4 Type I FTE'!FC25</f>
        <v>0.12813988031630694</v>
      </c>
      <c r="FD25" s="25">
        <f>'Equation 4 Type II FTE'!FD25-'Equation 4 Type I FTE'!FD25</f>
        <v>9.9921350715964946E-2</v>
      </c>
      <c r="FE25" s="25">
        <f>'Equation 4 Type II FTE'!FE25-'Equation 4 Type I FTE'!FE25</f>
        <v>9.5943000641162623E-2</v>
      </c>
      <c r="FF25" s="25">
        <f>'Equation 4 Type II FTE'!FF25-'Equation 4 Type I FTE'!FF25</f>
        <v>9.1687091258815995E-2</v>
      </c>
      <c r="FG25" s="25">
        <f>'Equation 4 Type II FTE'!FG25-'Equation 4 Type I FTE'!FG25</f>
        <v>0.17615764052147898</v>
      </c>
      <c r="FH25" s="25">
        <f>'Equation 4 Type II FTE'!FH25-'Equation 4 Type I FTE'!FH25</f>
        <v>0.11213396024791622</v>
      </c>
      <c r="FI25" s="25">
        <f>'Equation 4 Type II FTE'!FI25-'Equation 4 Type I FTE'!FI25</f>
        <v>0.14719895276768541</v>
      </c>
      <c r="FJ25" s="25">
        <f>'Equation 4 Type II FTE'!FJ25-'Equation 4 Type I FTE'!FJ25</f>
        <v>0.13258082923701647</v>
      </c>
      <c r="FK25" s="25">
        <f>'Equation 4 Type II FTE'!FK25-'Equation 4 Type I FTE'!FK25</f>
        <v>0.11444695447745251</v>
      </c>
      <c r="FL25" s="25">
        <f>'Equation 4 Type II FTE'!FL25-'Equation 4 Type I FTE'!FL25</f>
        <v>0.14562611669160078</v>
      </c>
      <c r="FM25" s="25">
        <f>'Equation 4 Type II FTE'!FM25-'Equation 4 Type I FTE'!FM25</f>
        <v>0.12147845693524262</v>
      </c>
      <c r="FN25" s="25">
        <f>'Equation 4 Type II FTE'!FN25-'Equation 4 Type I FTE'!FN25</f>
        <v>0.12582688608677067</v>
      </c>
      <c r="FO25" s="25">
        <f>'Equation 4 Type II FTE'!FO25-'Equation 4 Type I FTE'!FO25</f>
        <v>0.13674421885018168</v>
      </c>
      <c r="FP25" s="25">
        <f>'Equation 4 Type II FTE'!FP25-'Equation 4 Type I FTE'!FP25</f>
        <v>0.11861034409061763</v>
      </c>
      <c r="FQ25" s="25">
        <f>'Equation 4 Type II FTE'!FQ25-'Equation 4 Type I FTE'!FQ25</f>
        <v>0.11953554178243214</v>
      </c>
      <c r="FR25" s="25">
        <f>'Equation 4 Type II FTE'!FR25-'Equation 4 Type I FTE'!FR25</f>
        <v>0.12147845693524262</v>
      </c>
      <c r="FS25" s="25">
        <f>'Equation 4 Type II FTE'!FS25-'Equation 4 Type I FTE'!FS25</f>
        <v>0.21113011327206677</v>
      </c>
      <c r="FT25" s="25">
        <f>'Equation 4 Type II FTE'!FT25-'Equation 4 Type I FTE'!FT25</f>
        <v>0.10010639025432788</v>
      </c>
      <c r="FU25" s="25">
        <f>'Equation 4 Type II FTE'!FU25-'Equation 4 Type I FTE'!FU25</f>
        <v>0.12888003846975851</v>
      </c>
      <c r="FV25" s="25">
        <f>'Equation 4 Type II FTE'!FV25-'Equation 4 Type I FTE'!FV25</f>
        <v>0.15654344945501175</v>
      </c>
      <c r="FW25" s="25">
        <f>'Equation 4 Type II FTE'!FW25-'Equation 4 Type I FTE'!FW25</f>
        <v>0.11185640094037186</v>
      </c>
      <c r="FX25" s="25">
        <f>'Equation 4 Type II FTE'!FX25-'Equation 4 Type I FTE'!FX25</f>
        <v>0.15857888437700365</v>
      </c>
      <c r="FY25" s="25">
        <f>'Equation 4 Type II FTE'!FY25-'Equation 4 Type I FTE'!FY25</f>
        <v>0.13332098739046805</v>
      </c>
      <c r="FZ25" s="25">
        <f>'Equation 4 Type II FTE'!FZ25-'Equation 4 Type I FTE'!FZ25</f>
        <v>9.5572921564436836E-2</v>
      </c>
      <c r="GA25" s="25">
        <f>'Equation 4 Type II FTE'!GA25-'Equation 4 Type I FTE'!GA25</f>
        <v>9.6128040179525531E-2</v>
      </c>
      <c r="GB25" s="25">
        <f>'Equation 4 Type II FTE'!GB25-'Equation 4 Type I FTE'!GB25</f>
        <v>8.5118187646933088E-2</v>
      </c>
      <c r="GC25" s="25">
        <f>'Equation 4 Type II FTE'!GC25-'Equation 4 Type I FTE'!GC25</f>
        <v>8.5580786492840372E-2</v>
      </c>
      <c r="GD25" s="25">
        <f>'Equation 4 Type II FTE'!GD25-'Equation 4 Type I FTE'!GD25</f>
        <v>0.10630521478948494</v>
      </c>
      <c r="GE25" s="25">
        <f>'Equation 4 Type II FTE'!GE25-'Equation 4 Type I FTE'!GE25</f>
        <v>8.3915430647574285E-2</v>
      </c>
      <c r="GF25" s="25">
        <f>'Equation 4 Type II FTE'!GF25-'Equation 4 Type I FTE'!GF25</f>
        <v>0.10343710194486001</v>
      </c>
      <c r="GG25" s="25">
        <f>'Equation 4 Type II FTE'!GG25-'Equation 4 Type I FTE'!GG25</f>
        <v>0.12018318016670226</v>
      </c>
      <c r="GH25" s="25">
        <f>'Equation 4 Type II FTE'!GH25-'Equation 4 Type I FTE'!GH25</f>
        <v>0.11389183586236376</v>
      </c>
      <c r="GI25" s="25">
        <f>'Equation 4 Type II FTE'!GI25-'Equation 4 Type I FTE'!GI25</f>
        <v>0.12536428724086343</v>
      </c>
      <c r="GJ25" s="25">
        <f>'Equation 4 Type II FTE'!GJ25-'Equation 4 Type I FTE'!GJ25</f>
        <v>0.17264188929258389</v>
      </c>
      <c r="GK25" s="25">
        <f>'Equation 4 Type II FTE'!GK25-'Equation 4 Type I FTE'!GK25</f>
        <v>0.13877965377217349</v>
      </c>
      <c r="GL25" s="25">
        <f>'Equation 4 Type II FTE'!GL25-'Equation 4 Type I FTE'!GL25</f>
        <v>0.15256509938020943</v>
      </c>
      <c r="GM25" s="25">
        <f>'Equation 4 Type II FTE'!GM25-'Equation 4 Type I FTE'!GM25</f>
        <v>0.13544894208164138</v>
      </c>
      <c r="GN25" s="25">
        <f>'Equation 4 Type II FTE'!GN25-'Equation 4 Type I FTE'!GN25</f>
        <v>9.8811113485787569E-2</v>
      </c>
      <c r="GO25" s="25">
        <f>'Equation 4 Type II FTE'!GO25-'Equation 4 Type I FTE'!GO25</f>
        <v>9.3722526180807855E-2</v>
      </c>
      <c r="GP25" s="25">
        <f>'Equation 4 Type II FTE'!GP25-'Equation 4 Type I FTE'!GP25</f>
        <v>9.2982368027356294E-2</v>
      </c>
      <c r="GQ25" s="25">
        <f>'Equation 4 Type II FTE'!GQ25-'Equation 4 Type I FTE'!GQ25</f>
        <v>0.14840170976704425</v>
      </c>
      <c r="GR25" s="25">
        <f>'Equation 4 Type II FTE'!GR25-'Equation 4 Type I FTE'!GR25</f>
        <v>0.11629734986108145</v>
      </c>
      <c r="GS25" s="25">
        <f>'Equation 4 Type II FTE'!GS25-'Equation 4 Type I FTE'!GS25</f>
        <v>0.11713002778371442</v>
      </c>
      <c r="GT25" s="25">
        <f>'Equation 4 Type II FTE'!GT25-'Equation 4 Type I FTE'!GT25</f>
        <v>9.9921350715964974E-2</v>
      </c>
      <c r="GU25" s="25">
        <f>'Equation 4 Type II FTE'!GU25-'Equation 4 Type I FTE'!GU25</f>
        <v>0.10908080786492839</v>
      </c>
      <c r="GV25" s="25">
        <f>'Equation 4 Type II FTE'!GV25-'Equation 4 Type I FTE'!GV25</f>
        <v>0.12194105578114978</v>
      </c>
      <c r="GW25" s="25">
        <f>'Equation 4 Type II FTE'!GW25-'Equation 4 Type I FTE'!GW25</f>
        <v>0.11657490916862573</v>
      </c>
      <c r="GX25" s="25">
        <f>'Equation 4 Type II FTE'!GX25-'Equation 4 Type I FTE'!GX25</f>
        <v>0.11139380209446464</v>
      </c>
      <c r="GY25" s="25">
        <f>'Equation 4 Type II FTE'!GY25-'Equation 4 Type I FTE'!GY25</f>
        <v>9.6313079717888439E-2</v>
      </c>
      <c r="GZ25" s="25">
        <f>'Equation 4 Type II FTE'!GZ25-'Equation 4 Type I FTE'!GZ25</f>
        <v>0.12490168839495619</v>
      </c>
      <c r="HA25" s="25">
        <f>'Equation 4 Type II FTE'!HA25-'Equation 4 Type I FTE'!HA25</f>
        <v>9.2612288950630492E-2</v>
      </c>
      <c r="HB25" s="25">
        <f>'Equation 4 Type II FTE'!HB25-'Equation 4 Type I FTE'!HB25</f>
        <v>7.7439046804872846E-2</v>
      </c>
      <c r="HC25" s="25">
        <f>'Equation 4 Type II FTE'!HC25-'Equation 4 Type I FTE'!HC25</f>
        <v>9.1131972643727285E-2</v>
      </c>
      <c r="HD25" s="25">
        <f>'Equation 4 Type II FTE'!HD25-'Equation 4 Type I FTE'!HD25</f>
        <v>0.10260442402222697</v>
      </c>
      <c r="HE25" s="25">
        <f>'Equation 4 Type II FTE'!HE25-'Equation 4 Type I FTE'!HE25</f>
        <v>0.1319331908527463</v>
      </c>
      <c r="HF25" s="25">
        <f>'Equation 4 Type II FTE'!HF25-'Equation 4 Type I FTE'!HF25</f>
        <v>9.3444966873263535E-2</v>
      </c>
      <c r="HG25" s="25">
        <f>'Equation 4 Type II FTE'!HG25-'Equation 4 Type I FTE'!HG25</f>
        <v>0.12342137208805301</v>
      </c>
      <c r="HH25" s="25">
        <f>'Equation 4 Type II FTE'!HH25-'Equation 4 Type I FTE'!HH25</f>
        <v>0.15126982261166916</v>
      </c>
      <c r="HI25" s="25">
        <f>'Equation 4 Type II FTE'!HI25-'Equation 4 Type I FTE'!HI25</f>
        <v>0.21843917503740112</v>
      </c>
      <c r="HJ25" s="25">
        <f>'Equation 4 Type II FTE'!HJ25-'Equation 4 Type I FTE'!HJ25</f>
        <v>0.13369106646719386</v>
      </c>
      <c r="HK25" s="25">
        <f>'Equation 4 Type II FTE'!HK25-'Equation 4 Type I FTE'!HK25</f>
        <v>0</v>
      </c>
      <c r="HL25" s="25">
        <f>'Equation 4 Type II FTE'!HL25-'Equation 4 Type I FTE'!HL25</f>
        <v>9.9181192562513398E-2</v>
      </c>
      <c r="HM25" s="25">
        <f>'Equation 4 Type II FTE'!HM25-'Equation 4 Type I FTE'!HM25</f>
        <v>0.10704537294293653</v>
      </c>
      <c r="HN25" s="25">
        <f>'Equation 4 Type II FTE'!HN25-'Equation 4 Type I FTE'!HN25</f>
        <v>9.7330797178884404E-2</v>
      </c>
      <c r="HO25" s="25">
        <f>'Equation 4 Type II FTE'!HO25-'Equation 4 Type I FTE'!HO25</f>
        <v>0.100754028638598</v>
      </c>
      <c r="HP25" s="25">
        <f>'Equation 4 Type II FTE'!HP25-'Equation 4 Type I FTE'!HP25</f>
        <v>0.10352962171404145</v>
      </c>
      <c r="HQ25" s="25">
        <f>'Equation 4 Type II FTE'!HQ25-'Equation 4 Type I FTE'!HQ25</f>
        <v>9.7238277409702922E-2</v>
      </c>
      <c r="HR25" s="25">
        <f>'Equation 4 Type II FTE'!HR25-'Equation 4 Type I FTE'!HR25</f>
        <v>0.10880324855738405</v>
      </c>
      <c r="HS25" s="25">
        <f>'Equation 4 Type II FTE'!HS25-'Equation 4 Type I FTE'!HS25</f>
        <v>0.14655131438341529</v>
      </c>
      <c r="HT25" s="25">
        <f>'Equation 4 Type II FTE'!HT25-'Equation 4 Type I FTE'!HT25</f>
        <v>0.1808761487497329</v>
      </c>
      <c r="HU25" s="25">
        <f>'Equation 4 Type II FTE'!HU25-'Equation 4 Type I FTE'!HU25</f>
        <v>7.9289442188501841E-2</v>
      </c>
      <c r="HV25" s="25">
        <f>'Equation 4 Type II FTE'!HV25-'Equation 4 Type I FTE'!HV25</f>
        <v>0.11620483009189997</v>
      </c>
      <c r="HW25" s="25">
        <f>'Equation 4 Type II FTE'!HW25-'Equation 4 Type I FTE'!HW25</f>
        <v>0.11574223124599273</v>
      </c>
      <c r="HX25" s="25">
        <f>'Equation 4 Type II FTE'!HX25-'Equation 4 Type I FTE'!HX25</f>
        <v>9.5202842487711048E-2</v>
      </c>
      <c r="HY25" s="25">
        <f>'Equation 4 Type II FTE'!HY25-'Equation 4 Type I FTE'!HY25</f>
        <v>8.345283180166703E-2</v>
      </c>
      <c r="HZ25" s="25">
        <f>'Equation 4 Type II FTE'!HZ25-'Equation 4 Type I FTE'!HZ25</f>
        <v>0.152472579611028</v>
      </c>
      <c r="IA25" s="25">
        <f>'Equation 4 Type II FTE'!IA25-'Equation 4 Type I FTE'!IA25</f>
        <v>9.7700876255610136E-2</v>
      </c>
      <c r="IB25" s="25">
        <f>'Equation 4 Type II FTE'!IB25-'Equation 4 Type I FTE'!IB25</f>
        <v>9.844103440906174E-2</v>
      </c>
      <c r="IC25" s="25">
        <f>'Equation 4 Type II FTE'!IC25-'Equation 4 Type I FTE'!IC25</f>
        <v>9.53878820260739E-2</v>
      </c>
      <c r="ID25" s="25">
        <f>'Equation 4 Type II FTE'!ID25-'Equation 4 Type I FTE'!ID25</f>
        <v>9.3352447104082081E-2</v>
      </c>
      <c r="IE25" s="25">
        <f>'Equation 4 Type II FTE'!IE25-'Equation 4 Type I FTE'!IE25</f>
        <v>9.6128040179525559E-2</v>
      </c>
      <c r="IF25" s="25">
        <f>'Equation 4 Type II FTE'!IF25-'Equation 4 Type I FTE'!IF25</f>
        <v>0.11546467193844842</v>
      </c>
      <c r="IG25" s="25">
        <f>'Equation 4 Type II FTE'!IG25-'Equation 4 Type I FTE'!IG25</f>
        <v>0.1107461637101945</v>
      </c>
      <c r="IH25" s="25">
        <f>'Equation 4 Type II FTE'!IH25-'Equation 4 Type I FTE'!IH25</f>
        <v>0.11000600555674292</v>
      </c>
      <c r="II25" s="25">
        <f>'Equation 4 Type II FTE'!II25-'Equation 4 Type I FTE'!II25</f>
        <v>8.1324877110493687E-2</v>
      </c>
      <c r="IJ25" s="25">
        <f>'Equation 4 Type II FTE'!IJ25-'Equation 4 Type I FTE'!IJ25</f>
        <v>0.10232686471468261</v>
      </c>
      <c r="IK25" s="25">
        <f>'Equation 4 Type II FTE'!IK25-'Equation 4 Type I FTE'!IK25</f>
        <v>9.0299294721094242E-2</v>
      </c>
      <c r="IL25" s="25">
        <f>'Equation 4 Type II FTE'!IL25-'Equation 4 Type I FTE'!IL25</f>
        <v>8.9466616798461213E-2</v>
      </c>
      <c r="IM25" s="25">
        <f>'Equation 4 Type II FTE'!IM25-'Equation 4 Type I FTE'!IM25</f>
        <v>9.723827740970295E-2</v>
      </c>
      <c r="IN25" s="25">
        <f>'Equation 4 Type II FTE'!IN25-'Equation 4 Type I FTE'!IN25</f>
        <v>9.5017802949348154E-2</v>
      </c>
      <c r="IO25" s="25">
        <f>'Equation 4 Type II FTE'!IO25-'Equation 4 Type I FTE'!IO25</f>
        <v>9.7978435563154526E-2</v>
      </c>
      <c r="IP25" s="25">
        <f>'Equation 4 Type II FTE'!IP25-'Equation 4 Type I FTE'!IP25</f>
        <v>0.10103158794614234</v>
      </c>
      <c r="IQ25" s="25">
        <f>'Equation 4 Type II FTE'!IQ25-'Equation 4 Type I FTE'!IQ25</f>
        <v>9.7330797178884376E-2</v>
      </c>
      <c r="IR25" s="25">
        <f>'Equation 4 Type II FTE'!IR25-'Equation 4 Type I FTE'!IR25</f>
        <v>9.4092605257533685E-2</v>
      </c>
      <c r="IS25" s="25">
        <f>'Equation 4 Type II FTE'!IS25-'Equation 4 Type I FTE'!IS25</f>
        <v>9.6590639025432801E-2</v>
      </c>
      <c r="IT25" s="25">
        <f>'Equation 4 Type II FTE'!IT25-'Equation 4 Type I FTE'!IT25</f>
        <v>0.11333671724727507</v>
      </c>
      <c r="IU25" s="25">
        <f>'Equation 4 Type II FTE'!IU25-'Equation 4 Type I FTE'!IU25</f>
        <v>9.9366232100876251E-2</v>
      </c>
      <c r="IV25" s="25">
        <f>'Equation 4 Type II FTE'!IV25-'Equation 4 Type I FTE'!IV25</f>
        <v>0.10010639025432785</v>
      </c>
      <c r="IW25" s="25">
        <f>'Equation 4 Type II FTE'!IW25-'Equation 4 Type I FTE'!IW25</f>
        <v>9.029929472109427E-2</v>
      </c>
      <c r="IX25" s="25">
        <f>'Equation 4 Type II FTE'!IX25-'Equation 4 Type I FTE'!IX25</f>
        <v>0.10204930540713827</v>
      </c>
      <c r="IY25" s="25">
        <f>'Equation 4 Type II FTE'!IY25-'Equation 4 Type I FTE'!IY25</f>
        <v>9.5757961102799716E-2</v>
      </c>
      <c r="IZ25" s="25">
        <f>'Equation 4 Type II FTE'!IZ25-'Equation 4 Type I FTE'!IZ25</f>
        <v>0.12434656977986749</v>
      </c>
      <c r="JA25" s="25">
        <f>'Equation 4 Type II FTE'!JA25-'Equation 4 Type I FTE'!JA25</f>
        <v>9.9921350715964974E-2</v>
      </c>
      <c r="JB25" s="25">
        <f>'Equation 4 Type II FTE'!JB25-'Equation 4 Type I FTE'!JB25</f>
        <v>0.15238005984184649</v>
      </c>
      <c r="JC25" s="25">
        <f>'Equation 4 Type II FTE'!JC25-'Equation 4 Type I FTE'!JC25</f>
        <v>0.18466945928617223</v>
      </c>
      <c r="JD25" s="25">
        <f>'Equation 4 Type II FTE'!JD25-'Equation 4 Type I FTE'!JD25</f>
        <v>0.18309662321008763</v>
      </c>
      <c r="JE25" s="25">
        <f>'Equation 4 Type II FTE'!JE25-'Equation 4 Type I FTE'!JE25</f>
        <v>0.17245684975422099</v>
      </c>
      <c r="JF25" s="25">
        <f>'Equation 4 Type II FTE'!JF25-'Equation 4 Type I FTE'!JF25</f>
        <v>0.16995881598632184</v>
      </c>
      <c r="JG25" s="25">
        <f>'Equation 4 Type II FTE'!JG25-'Equation 4 Type I FTE'!JG25</f>
        <v>0.21261042957896981</v>
      </c>
      <c r="JH25" s="25">
        <f>'Equation 4 Type II FTE'!JH25-'Equation 4 Type I FTE'!JH25</f>
        <v>0.17976591151955551</v>
      </c>
      <c r="JI25" s="25">
        <f>'Equation 4 Type II FTE'!JI25-'Equation 4 Type I FTE'!JI25</f>
        <v>0.16200211583671725</v>
      </c>
      <c r="JJ25" s="25">
        <f>'Equation 4 Type II FTE'!JJ25-'Equation 4 Type I FTE'!JJ25</f>
        <v>0.1308229536225689</v>
      </c>
      <c r="JK25" s="25">
        <f>'Equation 4 Type II FTE'!JK25-'Equation 4 Type I FTE'!JK25</f>
        <v>0.20400609104509509</v>
      </c>
      <c r="JL25" s="25">
        <f>'Equation 4 Type II FTE'!JL25-'Equation 4 Type I FTE'!JL25</f>
        <v>0.12480916862577468</v>
      </c>
      <c r="JM25" s="25">
        <f>'Equation 4 Type II FTE'!JM25-'Equation 4 Type I FTE'!JM25</f>
        <v>0.13794697584954047</v>
      </c>
      <c r="JN25" s="25">
        <f>'Equation 4 Type II FTE'!JN25-'Equation 4 Type I FTE'!JN25</f>
        <v>0.14201784569352432</v>
      </c>
      <c r="JO25" s="25">
        <f>'Equation 4 Type II FTE'!JO25-'Equation 4 Type I FTE'!JO25</f>
        <v>0.19123836289805507</v>
      </c>
      <c r="JP25" s="25">
        <f>'Equation 4 Type II FTE'!JP25-'Equation 4 Type I FTE'!JP25</f>
        <v>0.19447655481940579</v>
      </c>
      <c r="JQ25" s="25">
        <f>'Equation 4 Type II FTE'!JQ25-'Equation 4 Type I FTE'!JQ25</f>
        <v>0.24675022440692462</v>
      </c>
      <c r="JR25" s="25">
        <f>'Equation 4 Type II FTE'!JR25-'Equation 4 Type I FTE'!JR25</f>
        <v>0.21769901688394955</v>
      </c>
      <c r="JS25" s="25">
        <f>'Equation 4 Type II FTE'!JS25-'Equation 4 Type I FTE'!JS25</f>
        <v>0.16625802521906391</v>
      </c>
      <c r="JT25" s="25">
        <f>'Equation 4 Type II FTE'!JT25-'Equation 4 Type I FTE'!JT25</f>
        <v>0.164407629835435</v>
      </c>
      <c r="JU25" s="25">
        <f>'Equation 4 Type II FTE'!JU25-'Equation 4 Type I FTE'!JU25</f>
        <v>0.15265761914939091</v>
      </c>
      <c r="JV25" s="25">
        <f>'Equation 4 Type II FTE'!JV25-'Equation 4 Type I FTE'!JV25</f>
        <v>0.13267334900619793</v>
      </c>
      <c r="JW25" s="25">
        <f>'Equation 4 Type II FTE'!JW25-'Equation 4 Type I FTE'!JW25</f>
        <v>0.12295877324214577</v>
      </c>
      <c r="JX25" s="25">
        <f>'Equation 4 Type II FTE'!JX25-'Equation 4 Type I FTE'!JX25</f>
        <v>0.11000600555674289</v>
      </c>
      <c r="JY25" s="25">
        <f>'Equation 4 Type II FTE'!JY25-'Equation 4 Type I FTE'!JY25</f>
        <v>0.16468518914297936</v>
      </c>
      <c r="JZ25" s="25">
        <f>'Equation 4 Type II FTE'!JZ25-'Equation 4 Type I FTE'!JZ25</f>
        <v>0.14507099807651208</v>
      </c>
      <c r="KA25" s="25">
        <f>'Equation 4 Type II FTE'!KA25-'Equation 4 Type I FTE'!KA25</f>
        <v>7.6883928189784151E-2</v>
      </c>
      <c r="KB25" s="25">
        <f>'Equation 4 Type II FTE'!KB25-'Equation 4 Type I FTE'!KB25</f>
        <v>0.25924039324642018</v>
      </c>
      <c r="KC25" s="25">
        <f>'Equation 4 Type II FTE'!KC25-'Equation 4 Type I FTE'!KC25</f>
        <v>0.1891104082068818</v>
      </c>
      <c r="KD25" s="25">
        <f>'Equation 4 Type II FTE'!KD25-'Equation 4 Type I FTE'!KD25</f>
        <v>0.11879538362898046</v>
      </c>
      <c r="KE25" s="25">
        <f>'Equation 4 Type II FTE'!KE25-'Equation 4 Type I FTE'!KE25</f>
        <v>0.13258082923701653</v>
      </c>
      <c r="KF25" s="25">
        <f>'Equation 4 Type II FTE'!KF25-'Equation 4 Type I FTE'!KF25</f>
        <v>0.14063004915580257</v>
      </c>
      <c r="KG25" s="25">
        <f>'Equation 4 Type II FTE'!KG25-'Equation 4 Type I FTE'!KG25</f>
        <v>0.14627375507587081</v>
      </c>
      <c r="KH25" s="25">
        <f>'Equation 4 Type II FTE'!KH25-'Equation 4 Type I FTE'!KH25</f>
        <v>0.13341350715964961</v>
      </c>
      <c r="KI25" s="25">
        <f>'Equation 4 Type II FTE'!KI25-'Equation 4 Type I FTE'!KI25</f>
        <v>0.1606143192989955</v>
      </c>
      <c r="KJ25" s="25">
        <f>'Equation 4 Type II FTE'!KJ25-'Equation 4 Type I FTE'!KJ25</f>
        <v>0.17995095105791836</v>
      </c>
      <c r="KK25" s="25">
        <f>'Equation 4 Type II FTE'!KK25-'Equation 4 Type I FTE'!KK25</f>
        <v>0.12675208377858521</v>
      </c>
      <c r="KL25" s="25">
        <f>'Equation 4 Type II FTE'!KL25-'Equation 4 Type I FTE'!KL25</f>
        <v>0.22667343449455007</v>
      </c>
      <c r="KM25" s="25">
        <f>'Equation 4 Type II FTE'!KM25-'Equation 4 Type I FTE'!KM25</f>
        <v>0.22362028211156226</v>
      </c>
      <c r="KN25" s="25">
        <f>'Equation 4 Type II FTE'!KN25-'Equation 4 Type I FTE'!KN25</f>
        <v>0.14775407138277408</v>
      </c>
      <c r="KO25" s="25">
        <f>'Equation 4 Type II FTE'!KO25-'Equation 4 Type I FTE'!KO25</f>
        <v>0.13572650138918574</v>
      </c>
      <c r="KP25" s="25">
        <f>'Equation 4 Type II FTE'!KP25-'Equation 4 Type I FTE'!KP25</f>
        <v>0.15876392391536651</v>
      </c>
      <c r="KQ25" s="25">
        <f>'Equation 4 Type II FTE'!KQ25-'Equation 4 Type I FTE'!KQ25</f>
        <v>0.20705924342808291</v>
      </c>
      <c r="KR25" s="25">
        <f>'Equation 4 Type II FTE'!KR25-'Equation 4 Type I FTE'!KR25</f>
        <v>9.0761893567001428E-2</v>
      </c>
      <c r="KS25" s="25">
        <f>'Equation 4 Type II FTE'!KS25-'Equation 4 Type I FTE'!KS25</f>
        <v>0.14618123530668942</v>
      </c>
      <c r="KT25" s="25">
        <f>'Equation 4 Type II FTE'!KT25-'Equation 4 Type I FTE'!KT25</f>
        <v>0.1522875400726651</v>
      </c>
      <c r="KU25" s="25">
        <f>'Equation 4 Type II FTE'!KU25-'Equation 4 Type I FTE'!KU25</f>
        <v>0.19336631758922851</v>
      </c>
      <c r="KV25" s="25">
        <f>'Equation 4 Type II FTE'!KV25-'Equation 4 Type I FTE'!KV25</f>
        <v>0.10658277409702921</v>
      </c>
      <c r="KW25" s="25">
        <f>'Equation 4 Type II FTE'!KW25-'Equation 4 Type I FTE'!KW25</f>
        <v>0.24841558025219068</v>
      </c>
      <c r="KX25" s="25">
        <f>'Equation 4 Type II FTE'!KX25-'Equation 4 Type I FTE'!KX25</f>
        <v>0.24739786279119502</v>
      </c>
      <c r="KY25" s="25">
        <f>'Equation 4 Type II FTE'!KY25-'Equation 4 Type I FTE'!KY25</f>
        <v>0.23037422526180806</v>
      </c>
      <c r="KZ25" s="25">
        <f>'Equation 4 Type II FTE'!KZ25-'Equation 4 Type I FTE'!KZ25</f>
        <v>0.21464586450096168</v>
      </c>
      <c r="LA25" s="25">
        <f>'Equation 4 Type II FTE'!LA25-'Equation 4 Type I FTE'!LA25</f>
        <v>0.23999628125667882</v>
      </c>
      <c r="LB25" s="25">
        <f>'Equation 4 Type II FTE'!LB25-'Equation 4 Type I FTE'!LB25</f>
        <v>0.22371280188074383</v>
      </c>
      <c r="LC25" s="25">
        <f>'Equation 4 Type II FTE'!LC25-'Equation 4 Type I FTE'!LC25</f>
        <v>0.23740572771959811</v>
      </c>
      <c r="LD25" s="25">
        <f>'Equation 4 Type II FTE'!LD25-'Equation 4 Type I FTE'!LD25</f>
        <v>0.27052780508655694</v>
      </c>
      <c r="LE25" s="25">
        <f>'Equation 4 Type II FTE'!LE25-'Equation 4 Type I FTE'!LE25</f>
        <v>0.2016930968155588</v>
      </c>
      <c r="LF25" s="25">
        <f>'Equation 4 Type II FTE'!LF25-'Equation 4 Type I FTE'!LF25</f>
        <v>0.15376785637956819</v>
      </c>
      <c r="LG25" s="25">
        <f>'Equation 4 Type II FTE'!LG25-'Equation 4 Type I FTE'!LG25</f>
        <v>0.24240179525539651</v>
      </c>
      <c r="LH25" s="25">
        <f>'Equation 4 Type II FTE'!LH25-'Equation 4 Type I FTE'!LH25</f>
        <v>0.24018132079504162</v>
      </c>
      <c r="LI25" s="25">
        <f>'Equation 4 Type II FTE'!LI25-'Equation 4 Type I FTE'!LI25</f>
        <v>0.25637228040179522</v>
      </c>
      <c r="LJ25" s="25">
        <f>'Equation 4 Type II FTE'!LJ25-'Equation 4 Type I FTE'!LJ25</f>
        <v>0.17541748236802734</v>
      </c>
      <c r="LK25" s="25">
        <f>'Equation 4 Type II FTE'!LK25-'Equation 4 Type I FTE'!LK25</f>
        <v>0.21973445180594148</v>
      </c>
      <c r="LL25" s="25">
        <f>'Equation 4 Type II FTE'!LL25-'Equation 4 Type I FTE'!LL25</f>
        <v>0.27857702500534387</v>
      </c>
      <c r="LM25" s="25">
        <f>'Equation 4 Type II FTE'!LM25-'Equation 4 Type I FTE'!LM25</f>
        <v>0.18494701859371609</v>
      </c>
      <c r="LN25" s="25">
        <f>'Equation 4 Type II FTE'!LN25-'Equation 4 Type I FTE'!LN25</f>
        <v>0.25017345586663886</v>
      </c>
      <c r="LO25" s="25">
        <f>'Equation 4 Type II FTE'!LO25-'Equation 4 Type I FTE'!LO25</f>
        <v>0.15654344945501109</v>
      </c>
      <c r="LP25" s="25">
        <f>'Equation 4 Type II FTE'!LP25-'Equation 4 Type I FTE'!LP25</f>
        <v>0.2370356486428733</v>
      </c>
      <c r="LQ25" s="25">
        <f>'Equation 4 Type II FTE'!LQ25-'Equation 4 Type I FTE'!LQ25</f>
        <v>0.16977377644795943</v>
      </c>
      <c r="LR25" s="25">
        <f>'Equation 4 Type II FTE'!LR25-'Equation 4 Type I FTE'!LR25</f>
        <v>0.24582502671510831</v>
      </c>
      <c r="LS25" s="25">
        <f>'Equation 4 Type II FTE'!LS25-'Equation 4 Type I FTE'!LS25</f>
        <v>0.18957300705278968</v>
      </c>
      <c r="LT25" s="25">
        <f>'Equation 4 Type II FTE'!LT25-'Equation 4 Type I FTE'!LT25</f>
        <v>0.14710643299850368</v>
      </c>
      <c r="LU25" s="25">
        <f>'Equation 4 Type II FTE'!LU25-'Equation 4 Type I FTE'!LU25</f>
        <v>0.2348151741825176</v>
      </c>
      <c r="LV25" s="25">
        <f>'Equation 4 Type II FTE'!LV25-'Equation 4 Type I FTE'!LV25</f>
        <v>0.20039782004701859</v>
      </c>
      <c r="LW25" s="25">
        <f>'Equation 4 Type II FTE'!LW25-'Equation 4 Type I FTE'!LW25</f>
        <v>0.21409074588587307</v>
      </c>
      <c r="LX25" s="25">
        <f>'Equation 4 Type II FTE'!LX25-'Equation 4 Type I FTE'!LX25</f>
        <v>0.25738999786279126</v>
      </c>
      <c r="LY25" s="25">
        <f>'Equation 4 Type II FTE'!LY25-'Equation 4 Type I FTE'!LY25</f>
        <v>0.23028170549262666</v>
      </c>
      <c r="LZ25" s="25">
        <f>'Equation 4 Type II FTE'!LZ25-'Equation 4 Type I FTE'!LZ25</f>
        <v>0.19641946997221632</v>
      </c>
      <c r="MA25" s="25">
        <f>'Equation 4 Type II FTE'!MA25-'Equation 4 Type I FTE'!MA25</f>
        <v>0.13877965377217349</v>
      </c>
      <c r="MB25" s="25">
        <f>'Equation 4 Type II FTE'!MB25-'Equation 4 Type I FTE'!MB25</f>
        <v>0.20465372942936522</v>
      </c>
      <c r="MC25" s="25">
        <f>'Equation 4 Type II FTE'!MC25-'Equation 4 Type I FTE'!MC25</f>
        <v>0.26691953408848046</v>
      </c>
      <c r="MD25" s="25">
        <f>'Equation 4 Type II FTE'!MD25-'Equation 4 Type I FTE'!MD25</f>
        <v>0.21816161572985693</v>
      </c>
      <c r="ME25" s="25">
        <f>'Equation 4 Type II FTE'!ME25-'Equation 4 Type I FTE'!ME25</f>
        <v>0.21066751442615939</v>
      </c>
      <c r="MF25" s="25">
        <f>'Equation 4 Type II FTE'!MF25-'Equation 4 Type I FTE'!MF25</f>
        <v>0.2229726437272922</v>
      </c>
      <c r="MG25" s="25">
        <f>'Equation 4 Type II FTE'!MG25-'Equation 4 Type I FTE'!MG25</f>
        <v>0.22065964949775591</v>
      </c>
      <c r="MH25" s="25">
        <f>'Equation 4 Type II FTE'!MH25-'Equation 4 Type I FTE'!MH25</f>
        <v>0.22898642872408637</v>
      </c>
      <c r="MI25" s="25">
        <f>'Equation 4 Type II FTE'!MI25-'Equation 4 Type I FTE'!MI25</f>
        <v>0.20937223765761917</v>
      </c>
      <c r="MJ25" s="25">
        <f>'Equation 4 Type II FTE'!MJ25-'Equation 4 Type I FTE'!MJ25</f>
        <v>0.18448441974780938</v>
      </c>
      <c r="MK25" s="25">
        <f>'Equation 4 Type II FTE'!MK25-'Equation 4 Type I FTE'!MK25</f>
        <v>0.2038210515067323</v>
      </c>
      <c r="ML25" s="25">
        <f>'Equation 4 Type II FTE'!ML25-'Equation 4 Type I FTE'!ML25</f>
        <v>0.26969512716392391</v>
      </c>
      <c r="MM25" s="25">
        <f>'Equation 4 Type II FTE'!MM25-'Equation 4 Type I FTE'!MM25</f>
        <v>0.18864780936097458</v>
      </c>
      <c r="MN25" s="25">
        <f>'Equation 4 Type II FTE'!MN25-'Equation 4 Type I FTE'!MN25</f>
        <v>0.18198638597991029</v>
      </c>
      <c r="MO25" s="25">
        <f>'Equation 4 Type II FTE'!MO25-'Equation 4 Type I FTE'!MO25</f>
        <v>0.152472579611028</v>
      </c>
      <c r="MP25" s="25">
        <f>'Equation 4 Type II FTE'!MP25-'Equation 4 Type I FTE'!MP25</f>
        <v>0.15386037614874976</v>
      </c>
      <c r="MQ25" s="25">
        <f>'Equation 4 Type II FTE'!MQ25-'Equation 4 Type I FTE'!MQ25</f>
        <v>0.1426654840777945</v>
      </c>
      <c r="MR25" s="25">
        <f>'Equation 4 Type II FTE'!MR25-'Equation 4 Type I FTE'!MR25</f>
        <v>0.18198638597991024</v>
      </c>
      <c r="MS25" s="25">
        <f>'Equation 4 Type II FTE'!MS25-'Equation 4 Type I FTE'!MS25</f>
        <v>0.15978164137636242</v>
      </c>
      <c r="MT25" s="25">
        <f>'Equation 4 Type II FTE'!MT25-'Equation 4 Type I FTE'!MT25</f>
        <v>0.18846276982261168</v>
      </c>
      <c r="MU25" s="25">
        <f>'Equation 4 Type II FTE'!MU25-'Equation 4 Type I FTE'!MU25</f>
        <v>0.14997454584312891</v>
      </c>
      <c r="MV25" s="25">
        <f>'Equation 4 Type II FTE'!MV25-'Equation 4 Type I FTE'!MV25</f>
        <v>0.22251004488138493</v>
      </c>
      <c r="MW25" s="25">
        <f>'Equation 4 Type II FTE'!MW25-'Equation 4 Type I FTE'!MW25</f>
        <v>0.21011239581107075</v>
      </c>
      <c r="MX25" s="25">
        <f>'Equation 4 Type II FTE'!MX25-'Equation 4 Type I FTE'!MX25</f>
        <v>0.23231714041461848</v>
      </c>
      <c r="MY25" s="25">
        <f>'Equation 4 Type II FTE'!MY25-'Equation 4 Type I FTE'!MY25</f>
        <v>0.21520098311605046</v>
      </c>
      <c r="MZ25" s="25">
        <f>'Equation 4 Type II FTE'!MZ25-'Equation 4 Type I FTE'!MZ25</f>
        <v>0.15987416114554392</v>
      </c>
      <c r="NA25" s="25">
        <f>'Equation 4 Type II FTE'!NA25-'Equation 4 Type I FTE'!NA25</f>
        <v>0.26534669801239574</v>
      </c>
      <c r="NB25" s="25">
        <f>'Equation 4 Type II FTE'!NB25-'Equation 4 Type I FTE'!NB25</f>
        <v>0.19355135712759136</v>
      </c>
      <c r="NC25" s="25">
        <f>'Equation 4 Type II FTE'!NC25-'Equation 4 Type I FTE'!NC25</f>
        <v>0.2156635819619577</v>
      </c>
      <c r="ND25" s="25">
        <f>'Equation 4 Type II FTE'!ND25-'Equation 4 Type I FTE'!ND25</f>
        <v>0.24166163710194494</v>
      </c>
      <c r="NE25" s="25">
        <f>'Equation 4 Type II FTE'!NE25-'Equation 4 Type I FTE'!NE25</f>
        <v>0.15497061337892715</v>
      </c>
      <c r="NF25" s="25">
        <f>'Equation 4 Type II FTE'!NF25-'Equation 4 Type I FTE'!NF25</f>
        <v>0.21547854242359471</v>
      </c>
      <c r="NG25" s="59">
        <f>'Equation 4 Type II FTE'!NG25-'Equation 4 Type I FTE'!NG25</f>
        <v>0.23231714041461848</v>
      </c>
      <c r="NH25" s="25">
        <f>'Equation 4 Type II FTE'!NH25-'Equation 4 Type I FTE'!NH25</f>
        <v>0.24601006625347299</v>
      </c>
      <c r="NI25" s="25">
        <f>'Equation 4 Type II FTE'!NI25-'Equation 4 Type I FTE'!NI25</f>
        <v>0.15423045522547552</v>
      </c>
      <c r="NJ25" s="59">
        <f>'Equation 4 Type II FTE'!NJ25-'Equation 4 Type I FTE'!NJ25</f>
        <v>0.36767356272707841</v>
      </c>
    </row>
    <row r="26" spans="2:374" x14ac:dyDescent="0.3">
      <c r="B26" s="23" t="s">
        <v>570</v>
      </c>
      <c r="C26" s="25">
        <f>'Equation 4 Type II FTE'!C26-'Equation 4 Type I FTE'!C26</f>
        <v>9.8139047112057495E-2</v>
      </c>
      <c r="D26" s="25">
        <f>'Equation 4 Type II FTE'!D26-'Equation 4 Type I FTE'!D26</f>
        <v>0.11592563215331381</v>
      </c>
      <c r="E26" s="25">
        <f>'Equation 4 Type II FTE'!E26-'Equation 4 Type I FTE'!E26</f>
        <v>0.11842826723449561</v>
      </c>
      <c r="F26" s="25">
        <f>'Equation 4 Type II FTE'!F26-'Equation 4 Type I FTE'!F26</f>
        <v>0.1606155443172744</v>
      </c>
      <c r="G26" s="25">
        <f>'Equation 4 Type II FTE'!G26-'Equation 4 Type I FTE'!G26</f>
        <v>0.11440617513973915</v>
      </c>
      <c r="H26" s="25">
        <f>'Equation 4 Type II FTE'!H26-'Equation 4 Type I FTE'!H26</f>
        <v>9.4385094490284802E-2</v>
      </c>
      <c r="I26" s="25">
        <f>'Equation 4 Type II FTE'!I26-'Equation 4 Type I FTE'!I26</f>
        <v>7.8296726111258985E-2</v>
      </c>
      <c r="J26" s="25">
        <f>'Equation 4 Type II FTE'!J26-'Equation 4 Type I FTE'!J26</f>
        <v>9.3133776949693894E-2</v>
      </c>
      <c r="K26" s="25">
        <f>'Equation 4 Type II FTE'!K26-'Equation 4 Type I FTE'!K26</f>
        <v>8.0173702422145332E-2</v>
      </c>
      <c r="L26" s="25">
        <f>'Equation 4 Type II FTE'!L26-'Equation 4 Type I FTE'!L26</f>
        <v>0.16392259781740751</v>
      </c>
      <c r="M26" s="25">
        <f>'Equation 4 Type II FTE'!M26-'Equation 4 Type I FTE'!M26</f>
        <v>9.5904551503859459E-2</v>
      </c>
      <c r="N26" s="25">
        <f>'Equation 4 Type II FTE'!N26-'Equation 4 Type I FTE'!N26</f>
        <v>0.19011088634548842</v>
      </c>
      <c r="O26" s="25">
        <f>'Equation 4 Type II FTE'!O26-'Equation 4 Type I FTE'!O26</f>
        <v>9.733462869310619E-2</v>
      </c>
      <c r="P26" s="25">
        <f>'Equation 4 Type II FTE'!P26-'Equation 4 Type I FTE'!P26</f>
        <v>7.1325099813681125E-2</v>
      </c>
      <c r="Q26" s="25">
        <f>'Equation 4 Type II FTE'!Q26-'Equation 4 Type I FTE'!Q26</f>
        <v>0</v>
      </c>
      <c r="R26" s="25">
        <f>'Equation 4 Type II FTE'!R26-'Equation 4 Type I FTE'!R26</f>
        <v>7.1235719989353213E-2</v>
      </c>
      <c r="S26" s="25">
        <f>'Equation 4 Type II FTE'!S26-'Equation 4 Type I FTE'!S26</f>
        <v>8.3570135746606322E-2</v>
      </c>
      <c r="T26" s="25">
        <f>'Equation 4 Type II FTE'!T26-'Equation 4 Type I FTE'!T26</f>
        <v>8.6162150652116035E-2</v>
      </c>
      <c r="U26" s="25">
        <f>'Equation 4 Type II FTE'!U26-'Equation 4 Type I FTE'!U26</f>
        <v>0.10636199095022625</v>
      </c>
      <c r="V26" s="25">
        <f>'Equation 4 Type II FTE'!V26-'Equation 4 Type I FTE'!V26</f>
        <v>0.12039462336970985</v>
      </c>
      <c r="W26" s="25">
        <f>'Equation 4 Type II FTE'!W26-'Equation 4 Type I FTE'!W26</f>
        <v>7.0788820867713598E-2</v>
      </c>
      <c r="X26" s="25">
        <f>'Equation 4 Type II FTE'!X26-'Equation 4 Type I FTE'!X26</f>
        <v>6.9626883151450616E-2</v>
      </c>
      <c r="Y26" s="25">
        <f>'Equation 4 Type II FTE'!Y26-'Equation 4 Type I FTE'!Y26</f>
        <v>7.4989672611125907E-2</v>
      </c>
      <c r="Z26" s="25">
        <f>'Equation 4 Type II FTE'!Z26-'Equation 4 Type I FTE'!Z26</f>
        <v>0.17813398988554696</v>
      </c>
      <c r="AA26" s="25">
        <f>'Equation 4 Type II FTE'!AA26-'Equation 4 Type I FTE'!AA26</f>
        <v>0.1196795847750865</v>
      </c>
      <c r="AB26" s="25">
        <f>'Equation 4 Type II FTE'!AB26-'Equation 4 Type I FTE'!AB26</f>
        <v>0.1682128293851477</v>
      </c>
      <c r="AC26" s="25">
        <f>'Equation 4 Type II FTE'!AC26-'Equation 4 Type I FTE'!AC26</f>
        <v>0.11637253127495341</v>
      </c>
      <c r="AD26" s="25">
        <f>'Equation 4 Type II FTE'!AD26-'Equation 4 Type I FTE'!AD26</f>
        <v>8.6251530476443961E-2</v>
      </c>
      <c r="AE26" s="25">
        <f>'Equation 4 Type II FTE'!AE26-'Equation 4 Type I FTE'!AE26</f>
        <v>8.5268352408836845E-2</v>
      </c>
      <c r="AF26" s="25">
        <f>'Equation 4 Type II FTE'!AF26-'Equation 4 Type I FTE'!AF26</f>
        <v>9.5100133084908167E-2</v>
      </c>
      <c r="AG26" s="25">
        <f>'Equation 4 Type II FTE'!AG26-'Equation 4 Type I FTE'!AG26</f>
        <v>9.2418738355070529E-2</v>
      </c>
      <c r="AH26" s="25">
        <f>'Equation 4 Type II FTE'!AH26-'Equation 4 Type I FTE'!AH26</f>
        <v>0.10654075059888209</v>
      </c>
      <c r="AI26" s="25">
        <f>'Equation 4 Type II FTE'!AI26-'Equation 4 Type I FTE'!AI26</f>
        <v>9.3223156774021834E-2</v>
      </c>
      <c r="AJ26" s="25">
        <f>'Equation 4 Type II FTE'!AJ26-'Equation 4 Type I FTE'!AJ26</f>
        <v>8.0531221719456994E-2</v>
      </c>
      <c r="AK26" s="25">
        <f>'Equation 4 Type II FTE'!AK26-'Equation 4 Type I FTE'!AK26</f>
        <v>0.10135672078786265</v>
      </c>
      <c r="AL26" s="25">
        <f>'Equation 4 Type II FTE'!AL26-'Equation 4 Type I FTE'!AL26</f>
        <v>0.10055230236891137</v>
      </c>
      <c r="AM26" s="25">
        <f>'Equation 4 Type II FTE'!AM26-'Equation 4 Type I FTE'!AM26</f>
        <v>0.11092036199095021</v>
      </c>
      <c r="AN26" s="25">
        <f>'Equation 4 Type II FTE'!AN26-'Equation 4 Type I FTE'!AN26</f>
        <v>7.1325099813681125E-2</v>
      </c>
      <c r="AO26" s="25">
        <f>'Equation 4 Type II FTE'!AO26-'Equation 4 Type I FTE'!AO26</f>
        <v>6.2655256853872771E-2</v>
      </c>
      <c r="AP26" s="25">
        <f>'Equation 4 Type II FTE'!AP26-'Equation 4 Type I FTE'!AP26</f>
        <v>0.10957966462603141</v>
      </c>
      <c r="AQ26" s="25">
        <f>'Equation 4 Type II FTE'!AQ26-'Equation 4 Type I FTE'!AQ26</f>
        <v>7.7492307692307694E-2</v>
      </c>
      <c r="AR26" s="25">
        <f>'Equation 4 Type II FTE'!AR26-'Equation 4 Type I FTE'!AR26</f>
        <v>8.6519669949427738E-2</v>
      </c>
      <c r="AS26" s="25">
        <f>'Equation 4 Type II FTE'!AS26-'Equation 4 Type I FTE'!AS26</f>
        <v>8.1246260314080387E-2</v>
      </c>
      <c r="AT26" s="25">
        <f>'Equation 4 Type II FTE'!AT26-'Equation 4 Type I FTE'!AT26</f>
        <v>7.6240990151716787E-2</v>
      </c>
      <c r="AU26" s="25">
        <f>'Equation 4 Type II FTE'!AU26-'Equation 4 Type I FTE'!AU26</f>
        <v>6.9895022624434394E-2</v>
      </c>
      <c r="AV26" s="25">
        <f>'Equation 4 Type II FTE'!AV26-'Equation 4 Type I FTE'!AV26</f>
        <v>8.5357732233164743E-2</v>
      </c>
      <c r="AW26" s="25">
        <f>'Equation 4 Type II FTE'!AW26-'Equation 4 Type I FTE'!AW26</f>
        <v>7.5257812084109657E-2</v>
      </c>
      <c r="AX26" s="25">
        <f>'Equation 4 Type II FTE'!AX26-'Equation 4 Type I FTE'!AX26</f>
        <v>7.5704711205749273E-2</v>
      </c>
      <c r="AY26" s="25">
        <f>'Equation 4 Type II FTE'!AY26-'Equation 4 Type I FTE'!AY26</f>
        <v>6.1582698961937722E-2</v>
      </c>
      <c r="AZ26" s="25">
        <f>'Equation 4 Type II FTE'!AZ26-'Equation 4 Type I FTE'!AZ26</f>
        <v>6.6766728772957154E-2</v>
      </c>
      <c r="BA26" s="25">
        <f>'Equation 4 Type II FTE'!BA26-'Equation 4 Type I FTE'!BA26</f>
        <v>7.025254192174607E-2</v>
      </c>
      <c r="BB26" s="25">
        <f>'Equation 4 Type II FTE'!BB26-'Equation 4 Type I FTE'!BB26</f>
        <v>9.1971839233430913E-2</v>
      </c>
      <c r="BC26" s="25">
        <f>'Equation 4 Type II FTE'!BC26-'Equation 4 Type I FTE'!BC26</f>
        <v>9.8764705882352921E-2</v>
      </c>
      <c r="BD26" s="25">
        <f>'Equation 4 Type II FTE'!BD26-'Equation 4 Type I FTE'!BD26</f>
        <v>7.0431301570401922E-2</v>
      </c>
      <c r="BE26" s="25">
        <f>'Equation 4 Type II FTE'!BE26-'Equation 4 Type I FTE'!BE26</f>
        <v>9.0005483098216654E-2</v>
      </c>
      <c r="BF26" s="25">
        <f>'Equation 4 Type II FTE'!BF26-'Equation 4 Type I FTE'!BF26</f>
        <v>8.8575405908969923E-2</v>
      </c>
      <c r="BG26" s="25">
        <f>'Equation 4 Type II FTE'!BG26-'Equation 4 Type I FTE'!BG26</f>
        <v>0.10975842427468725</v>
      </c>
      <c r="BH26" s="25">
        <f>'Equation 4 Type II FTE'!BH26-'Equation 4 Type I FTE'!BH26</f>
        <v>9.6262070801171148E-2</v>
      </c>
      <c r="BI26" s="25">
        <f>'Equation 4 Type II FTE'!BI26-'Equation 4 Type I FTE'!BI26</f>
        <v>0.10993718392334309</v>
      </c>
      <c r="BJ26" s="25">
        <f>'Equation 4 Type II FTE'!BJ26-'Equation 4 Type I FTE'!BJ26</f>
        <v>9.6619590098482824E-2</v>
      </c>
      <c r="BK26" s="25">
        <f>'Equation 4 Type II FTE'!BK26-'Equation 4 Type I FTE'!BK26</f>
        <v>8.6162150652116049E-2</v>
      </c>
      <c r="BL26" s="25">
        <f>'Equation 4 Type II FTE'!BL26-'Equation 4 Type I FTE'!BL26</f>
        <v>7.2933936651583708E-2</v>
      </c>
      <c r="BM26" s="25">
        <f>'Equation 4 Type II FTE'!BM26-'Equation 4 Type I FTE'!BM26</f>
        <v>8.7234708544051104E-2</v>
      </c>
      <c r="BN26" s="25">
        <f>'Equation 4 Type II FTE'!BN26-'Equation 4 Type I FTE'!BN26</f>
        <v>9.7960287463401644E-2</v>
      </c>
      <c r="BO26" s="25">
        <f>'Equation 4 Type II FTE'!BO26-'Equation 4 Type I FTE'!BO26</f>
        <v>0.14005818472185255</v>
      </c>
      <c r="BP26" s="25">
        <f>'Equation 4 Type II FTE'!BP26-'Equation 4 Type I FTE'!BP26</f>
        <v>7.7402927867979768E-2</v>
      </c>
      <c r="BQ26" s="25">
        <f>'Equation 4 Type II FTE'!BQ26-'Equation 4 Type I FTE'!BQ26</f>
        <v>9.5100133084908167E-2</v>
      </c>
      <c r="BR26" s="25">
        <f>'Equation 4 Type II FTE'!BR26-'Equation 4 Type I FTE'!BR26</f>
        <v>7.6240990151716787E-2</v>
      </c>
      <c r="BS26" s="25">
        <f>'Equation 4 Type II FTE'!BS26-'Equation 4 Type I FTE'!BS26</f>
        <v>8.9647963800904978E-2</v>
      </c>
      <c r="BT26" s="25">
        <f>'Equation 4 Type II FTE'!BT26-'Equation 4 Type I FTE'!BT26</f>
        <v>9.9658504125632139E-2</v>
      </c>
      <c r="BU26" s="25">
        <f>'Equation 4 Type II FTE'!BU26-'Equation 4 Type I FTE'!BU26</f>
        <v>8.8575405908969923E-2</v>
      </c>
      <c r="BV26" s="25">
        <f>'Equation 4 Type II FTE'!BV26-'Equation 4 Type I FTE'!BV26</f>
        <v>8.9916103273888728E-2</v>
      </c>
      <c r="BW26" s="25">
        <f>'Equation 4 Type II FTE'!BW26-'Equation 4 Type I FTE'!BW26</f>
        <v>0.10028416289592759</v>
      </c>
      <c r="BX26" s="25">
        <f>'Equation 4 Type II FTE'!BX26-'Equation 4 Type I FTE'!BX26</f>
        <v>7.4364013840830454E-2</v>
      </c>
      <c r="BY26" s="25">
        <f>'Equation 4 Type II FTE'!BY26-'Equation 4 Type I FTE'!BY26</f>
        <v>7.2040138408304491E-2</v>
      </c>
      <c r="BZ26" s="25">
        <f>'Equation 4 Type II FTE'!BZ26-'Equation 4 Type I FTE'!BZ26</f>
        <v>7.0878200692041524E-2</v>
      </c>
      <c r="CA26" s="25">
        <f>'Equation 4 Type II FTE'!CA26-'Equation 4 Type I FTE'!CA26</f>
        <v>0.10323369709874901</v>
      </c>
      <c r="CB26" s="25">
        <f>'Equation 4 Type II FTE'!CB26-'Equation 4 Type I FTE'!CB26</f>
        <v>9.8585946233697097E-2</v>
      </c>
      <c r="CC26" s="25">
        <f>'Equation 4 Type II FTE'!CC26-'Equation 4 Type I FTE'!CC26</f>
        <v>9.3044397125365982E-2</v>
      </c>
      <c r="CD26" s="25">
        <f>'Equation 4 Type II FTE'!CD26-'Equation 4 Type I FTE'!CD26</f>
        <v>0.15346515837104072</v>
      </c>
      <c r="CE26" s="25">
        <f>'Equation 4 Type II FTE'!CE26-'Equation 4 Type I FTE'!CE26</f>
        <v>0.11324423742347617</v>
      </c>
      <c r="CF26" s="25">
        <f>'Equation 4 Type II FTE'!CF26-'Equation 4 Type I FTE'!CF26</f>
        <v>9.3491296247005584E-2</v>
      </c>
      <c r="CG26" s="25">
        <f>'Equation 4 Type II FTE'!CG26-'Equation 4 Type I FTE'!CG26</f>
        <v>8.732408836837903E-2</v>
      </c>
      <c r="CH26" s="25">
        <f>'Equation 4 Type II FTE'!CH26-'Equation 4 Type I FTE'!CH26</f>
        <v>7.2576417354272033E-2</v>
      </c>
      <c r="CI26" s="25">
        <f>'Equation 4 Type II FTE'!CI26-'Equation 4 Type I FTE'!CI26</f>
        <v>9.072052169284002E-2</v>
      </c>
      <c r="CJ26" s="25">
        <f>'Equation 4 Type II FTE'!CJ26-'Equation 4 Type I FTE'!CJ26</f>
        <v>0.1322821400053234</v>
      </c>
      <c r="CK26" s="25">
        <f>'Equation 4 Type II FTE'!CK26-'Equation 4 Type I FTE'!CK26</f>
        <v>0.15704035134415756</v>
      </c>
      <c r="CL26" s="25">
        <f>'Equation 4 Type II FTE'!CL26-'Equation 4 Type I FTE'!CL26</f>
        <v>0.1049319137609795</v>
      </c>
      <c r="CM26" s="25">
        <f>'Equation 4 Type II FTE'!CM26-'Equation 4 Type I FTE'!CM26</f>
        <v>0.10975842427468725</v>
      </c>
      <c r="CN26" s="25">
        <f>'Equation 4 Type II FTE'!CN26-'Equation 4 Type I FTE'!CN26</f>
        <v>7.9369284003194041E-2</v>
      </c>
      <c r="CO26" s="25">
        <f>'Equation 4 Type II FTE'!CO26-'Equation 4 Type I FTE'!CO26</f>
        <v>8.6430290125099798E-2</v>
      </c>
      <c r="CP26" s="25">
        <f>'Equation 4 Type II FTE'!CP26-'Equation 4 Type I FTE'!CP26</f>
        <v>8.5983391003460211E-2</v>
      </c>
      <c r="CQ26" s="25">
        <f>'Equation 4 Type II FTE'!CQ26-'Equation 4 Type I FTE'!CQ26</f>
        <v>7.6956028746340152E-2</v>
      </c>
      <c r="CR26" s="25">
        <f>'Equation 4 Type II FTE'!CR26-'Equation 4 Type I FTE'!CR26</f>
        <v>7.5615331381421333E-2</v>
      </c>
      <c r="CS26" s="25">
        <f>'Equation 4 Type II FTE'!CS26-'Equation 4 Type I FTE'!CS26</f>
        <v>7.6330369976044712E-2</v>
      </c>
      <c r="CT26" s="25">
        <f>'Equation 4 Type II FTE'!CT26-'Equation 4 Type I FTE'!CT26</f>
        <v>7.4185254192174602E-2</v>
      </c>
      <c r="CU26" s="25">
        <f>'Equation 4 Type II FTE'!CU26-'Equation 4 Type I FTE'!CU26</f>
        <v>7.0520681394729834E-2</v>
      </c>
      <c r="CV26" s="25">
        <f>'Equation 4 Type II FTE'!CV26-'Equation 4 Type I FTE'!CV26</f>
        <v>0.10368059622038861</v>
      </c>
      <c r="CW26" s="25">
        <f>'Equation 4 Type II FTE'!CW26-'Equation 4 Type I FTE'!CW26</f>
        <v>0.10528943305829119</v>
      </c>
      <c r="CX26" s="25">
        <f>'Equation 4 Type II FTE'!CX26-'Equation 4 Type I FTE'!CX26</f>
        <v>8.2586957678999193E-2</v>
      </c>
      <c r="CY26" s="25">
        <f>'Equation 4 Type II FTE'!CY26-'Equation 4 Type I FTE'!CY26</f>
        <v>0.1019823795581581</v>
      </c>
      <c r="CZ26" s="25">
        <f>'Equation 4 Type II FTE'!CZ26-'Equation 4 Type I FTE'!CZ26</f>
        <v>0.16463763641203086</v>
      </c>
      <c r="DA26" s="25">
        <f>'Equation 4 Type II FTE'!DA26-'Equation 4 Type I FTE'!DA26</f>
        <v>0.1547164759116316</v>
      </c>
      <c r="DB26" s="25">
        <f>'Equation 4 Type II FTE'!DB26-'Equation 4 Type I FTE'!DB26</f>
        <v>9.9926643598615916E-2</v>
      </c>
      <c r="DC26" s="25">
        <f>'Equation 4 Type II FTE'!DC26-'Equation 4 Type I FTE'!DC26</f>
        <v>0.12298663827521958</v>
      </c>
      <c r="DD26" s="25">
        <f>'Equation 4 Type II FTE'!DD26-'Equation 4 Type I FTE'!DD26</f>
        <v>9.2150598882086765E-2</v>
      </c>
      <c r="DE26" s="25">
        <f>'Equation 4 Type II FTE'!DE26-'Equation 4 Type I FTE'!DE26</f>
        <v>0.16347569869576789</v>
      </c>
      <c r="DF26" s="25">
        <f>'Equation 4 Type II FTE'!DF26-'Equation 4 Type I FTE'!DF26</f>
        <v>0.1176238488155443</v>
      </c>
      <c r="DG26" s="25">
        <f>'Equation 4 Type II FTE'!DG26-'Equation 4 Type I FTE'!DG26</f>
        <v>0.11074160234229438</v>
      </c>
      <c r="DH26" s="25">
        <f>'Equation 4 Type II FTE'!DH26-'Equation 4 Type I FTE'!DH26</f>
        <v>0.15668283204684588</v>
      </c>
      <c r="DI26" s="25">
        <f>'Equation 4 Type II FTE'!DI26-'Equation 4 Type I FTE'!DI26</f>
        <v>7.5704711205749259E-2</v>
      </c>
      <c r="DJ26" s="25">
        <f>'Equation 4 Type II FTE'!DJ26-'Equation 4 Type I FTE'!DJ26</f>
        <v>0.10886462603140802</v>
      </c>
      <c r="DK26" s="25">
        <f>'Equation 4 Type II FTE'!DK26-'Equation 4 Type I FTE'!DK26</f>
        <v>0.17160926270960872</v>
      </c>
      <c r="DL26" s="25">
        <f>'Equation 4 Type II FTE'!DL26-'Equation 4 Type I FTE'!DL26</f>
        <v>0.18224546180463136</v>
      </c>
      <c r="DM26" s="25">
        <f>'Equation 4 Type II FTE'!DM26-'Equation 4 Type I FTE'!DM26</f>
        <v>5.7828746340165021E-2</v>
      </c>
      <c r="DN26" s="25">
        <f>'Equation 4 Type II FTE'!DN26-'Equation 4 Type I FTE'!DN26</f>
        <v>0.13210338035666755</v>
      </c>
      <c r="DO26" s="25">
        <f>'Equation 4 Type II FTE'!DO26-'Equation 4 Type I FTE'!DO26</f>
        <v>8.8128506787330321E-2</v>
      </c>
      <c r="DP26" s="25">
        <f>'Equation 4 Type II FTE'!DP26-'Equation 4 Type I FTE'!DP26</f>
        <v>0.10385935586904445</v>
      </c>
      <c r="DQ26" s="25">
        <f>'Equation 4 Type II FTE'!DQ26-'Equation 4 Type I FTE'!DQ26</f>
        <v>9.3044397125365969E-2</v>
      </c>
      <c r="DR26" s="25">
        <f>'Equation 4 Type II FTE'!DR26-'Equation 4 Type I FTE'!DR26</f>
        <v>0.14211392068139472</v>
      </c>
      <c r="DS26" s="25">
        <f>'Equation 4 Type II FTE'!DS26-'Equation 4 Type I FTE'!DS26</f>
        <v>0.10073106201756721</v>
      </c>
      <c r="DT26" s="25">
        <f>'Equation 4 Type II FTE'!DT26-'Equation 4 Type I FTE'!DT26</f>
        <v>0.11476369443705084</v>
      </c>
      <c r="DU26" s="25">
        <f>'Equation 4 Type II FTE'!DU26-'Equation 4 Type I FTE'!DU26</f>
        <v>9.2508118179398441E-2</v>
      </c>
      <c r="DV26" s="25">
        <f>'Equation 4 Type II FTE'!DV26-'Equation 4 Type I FTE'!DV26</f>
        <v>8.7145328719723178E-2</v>
      </c>
      <c r="DW26" s="25">
        <f>'Equation 4 Type II FTE'!DW26-'Equation 4 Type I FTE'!DW26</f>
        <v>6.9537503327122691E-2</v>
      </c>
      <c r="DX26" s="25">
        <f>'Equation 4 Type II FTE'!DX26-'Equation 4 Type I FTE'!DX26</f>
        <v>9.3670055895661436E-2</v>
      </c>
      <c r="DY26" s="25">
        <f>'Equation 4 Type II FTE'!DY26-'Equation 4 Type I FTE'!DY26</f>
        <v>8.1603779611392049E-2</v>
      </c>
      <c r="DZ26" s="25">
        <f>'Equation 4 Type II FTE'!DZ26-'Equation 4 Type I FTE'!DZ26</f>
        <v>9.0184242746872492E-2</v>
      </c>
      <c r="EA26" s="25">
        <f>'Equation 4 Type II FTE'!EA26-'Equation 4 Type I FTE'!EA26</f>
        <v>0.11976896459941443</v>
      </c>
      <c r="EB26" s="25">
        <f>'Equation 4 Type II FTE'!EB26-'Equation 4 Type I FTE'!EB26</f>
        <v>6.4442853340431192E-2</v>
      </c>
      <c r="EC26" s="25">
        <f>'Equation 4 Type II FTE'!EC26-'Equation 4 Type I FTE'!EC26</f>
        <v>8.3838275219590086E-2</v>
      </c>
      <c r="ED26" s="25">
        <f>'Equation 4 Type II FTE'!ED26-'Equation 4 Type I FTE'!ED26</f>
        <v>6.962688315145063E-2</v>
      </c>
      <c r="EE26" s="25">
        <f>'Equation 4 Type II FTE'!EE26-'Equation 4 Type I FTE'!EE26</f>
        <v>8.0799361192440772E-2</v>
      </c>
      <c r="EF26" s="25">
        <f>'Equation 4 Type II FTE'!EF26-'Equation 4 Type I FTE'!EF26</f>
        <v>7.302331647591162E-2</v>
      </c>
      <c r="EG26" s="25">
        <f>'Equation 4 Type II FTE'!EG26-'Equation 4 Type I FTE'!EG26</f>
        <v>0.10278679797710939</v>
      </c>
      <c r="EH26" s="25">
        <f>'Equation 4 Type II FTE'!EH26-'Equation 4 Type I FTE'!EH26</f>
        <v>6.2923396326856534E-2</v>
      </c>
      <c r="EI26" s="25">
        <f>'Equation 4 Type II FTE'!EI26-'Equation 4 Type I FTE'!EI26</f>
        <v>6.4264093691775354E-2</v>
      </c>
      <c r="EJ26" s="25">
        <f>'Equation 4 Type II FTE'!EJ26-'Equation 4 Type I FTE'!EJ26</f>
        <v>6.6677348948629214E-2</v>
      </c>
      <c r="EK26" s="25">
        <f>'Equation 4 Type II FTE'!EK26-'Equation 4 Type I FTE'!EK26</f>
        <v>9.8317806760713333E-2</v>
      </c>
      <c r="EL26" s="25">
        <f>'Equation 4 Type II FTE'!EL26-'Equation 4 Type I FTE'!EL26</f>
        <v>8.2765717327655031E-2</v>
      </c>
      <c r="EM26" s="25">
        <f>'Equation 4 Type II FTE'!EM26-'Equation 4 Type I FTE'!EM26</f>
        <v>8.0531221719457008E-2</v>
      </c>
      <c r="EN26" s="25">
        <f>'Equation 4 Type II FTE'!EN26-'Equation 4 Type I FTE'!EN26</f>
        <v>7.5347191908437597E-2</v>
      </c>
      <c r="EO26" s="25">
        <f>'Equation 4 Type II FTE'!EO26-'Equation 4 Type I FTE'!EO26</f>
        <v>8.312323662496672E-2</v>
      </c>
      <c r="EP26" s="25">
        <f>'Equation 4 Type II FTE'!EP26-'Equation 4 Type I FTE'!EP26</f>
        <v>8.6519669949427738E-2</v>
      </c>
      <c r="EQ26" s="25">
        <f>'Equation 4 Type II FTE'!EQ26-'Equation 4 Type I FTE'!EQ26</f>
        <v>8.3659515570934248E-2</v>
      </c>
      <c r="ER26" s="25">
        <f>'Equation 4 Type II FTE'!ER26-'Equation 4 Type I FTE'!ER26</f>
        <v>8.0620601543784934E-2</v>
      </c>
      <c r="ES26" s="25">
        <f>'Equation 4 Type II FTE'!ES26-'Equation 4 Type I FTE'!ES26</f>
        <v>7.4542773489486278E-2</v>
      </c>
      <c r="ET26" s="25">
        <f>'Equation 4 Type II FTE'!ET26-'Equation 4 Type I FTE'!ET26</f>
        <v>8.0441841895129082E-2</v>
      </c>
      <c r="EU26" s="25">
        <f>'Equation 4 Type II FTE'!EU26-'Equation 4 Type I FTE'!EU26</f>
        <v>8.419579451690179E-2</v>
      </c>
      <c r="EV26" s="25">
        <f>'Equation 4 Type II FTE'!EV26-'Equation 4 Type I FTE'!EV26</f>
        <v>7.8564865584242735E-2</v>
      </c>
      <c r="EW26" s="25">
        <f>'Equation 4 Type II FTE'!EW26-'Equation 4 Type I FTE'!EW26</f>
        <v>6.9626883151450616E-2</v>
      </c>
      <c r="EX26" s="25">
        <f>'Equation 4 Type II FTE'!EX26-'Equation 4 Type I FTE'!EX26</f>
        <v>9.5815171679531533E-2</v>
      </c>
      <c r="EY26" s="25">
        <f>'Equation 4 Type II FTE'!EY26-'Equation 4 Type I FTE'!EY26</f>
        <v>0.16436949693904709</v>
      </c>
      <c r="EZ26" s="25">
        <f>'Equation 4 Type II FTE'!EZ26-'Equation 4 Type I FTE'!EZ26</f>
        <v>0.12602555230236889</v>
      </c>
      <c r="FA26" s="25">
        <f>'Equation 4 Type II FTE'!FA26-'Equation 4 Type I FTE'!FA26</f>
        <v>7.8207346286931059E-2</v>
      </c>
      <c r="FB26" s="25">
        <f>'Equation 4 Type II FTE'!FB26-'Equation 4 Type I FTE'!FB26</f>
        <v>0.13415911631620972</v>
      </c>
      <c r="FC26" s="25">
        <f>'Equation 4 Type II FTE'!FC26-'Equation 4 Type I FTE'!FC26</f>
        <v>9.6619590098482824E-2</v>
      </c>
      <c r="FD26" s="25">
        <f>'Equation 4 Type II FTE'!FD26-'Equation 4 Type I FTE'!FD26</f>
        <v>7.5436571732765509E-2</v>
      </c>
      <c r="FE26" s="25">
        <f>'Equation 4 Type II FTE'!FE26-'Equation 4 Type I FTE'!FE26</f>
        <v>7.2308277881288269E-2</v>
      </c>
      <c r="FF26" s="25">
        <f>'Equation 4 Type II FTE'!FF26-'Equation 4 Type I FTE'!FF26</f>
        <v>6.9179984029811015E-2</v>
      </c>
      <c r="FG26" s="25">
        <f>'Equation 4 Type II FTE'!FG26-'Equation 4 Type I FTE'!FG26</f>
        <v>0.1328184189512909</v>
      </c>
      <c r="FH26" s="25">
        <f>'Equation 4 Type II FTE'!FH26-'Equation 4 Type I FTE'!FH26</f>
        <v>8.4553313814213452E-2</v>
      </c>
      <c r="FI26" s="25">
        <f>'Equation 4 Type II FTE'!FI26-'Equation 4 Type I FTE'!FI26</f>
        <v>0.11100974181527813</v>
      </c>
      <c r="FJ26" s="25">
        <f>'Equation 4 Type II FTE'!FJ26-'Equation 4 Type I FTE'!FJ26</f>
        <v>0.10001602342294383</v>
      </c>
      <c r="FK26" s="25">
        <f>'Equation 4 Type II FTE'!FK26-'Equation 4 Type I FTE'!FK26</f>
        <v>8.6251530476443974E-2</v>
      </c>
      <c r="FL26" s="25">
        <f>'Equation 4 Type II FTE'!FL26-'Equation 4 Type I FTE'!FL26</f>
        <v>0.10975842427468725</v>
      </c>
      <c r="FM26" s="25">
        <f>'Equation 4 Type II FTE'!FM26-'Equation 4 Type I FTE'!FM26</f>
        <v>9.1524940111791311E-2</v>
      </c>
      <c r="FN26" s="25">
        <f>'Equation 4 Type II FTE'!FN26-'Equation 4 Type I FTE'!FN26</f>
        <v>9.4831993611924403E-2</v>
      </c>
      <c r="FO26" s="25">
        <f>'Equation 4 Type II FTE'!FO26-'Equation 4 Type I FTE'!FO26</f>
        <v>0.10314431727442107</v>
      </c>
      <c r="FP26" s="25">
        <f>'Equation 4 Type II FTE'!FP26-'Equation 4 Type I FTE'!FP26</f>
        <v>8.9379824327921215E-2</v>
      </c>
      <c r="FQ26" s="25">
        <f>'Equation 4 Type II FTE'!FQ26-'Equation 4 Type I FTE'!FQ26</f>
        <v>9.0184242746872506E-2</v>
      </c>
      <c r="FR26" s="25">
        <f>'Equation 4 Type II FTE'!FR26-'Equation 4 Type I FTE'!FR26</f>
        <v>9.1614319936119237E-2</v>
      </c>
      <c r="FS26" s="25">
        <f>'Equation 4 Type II FTE'!FS26-'Equation 4 Type I FTE'!FS26</f>
        <v>0.15918546712802767</v>
      </c>
      <c r="FT26" s="25">
        <f>'Equation 4 Type II FTE'!FT26-'Equation 4 Type I FTE'!FT26</f>
        <v>7.5525951557093421E-2</v>
      </c>
      <c r="FU26" s="25">
        <f>'Equation 4 Type II FTE'!FU26-'Equation 4 Type I FTE'!FU26</f>
        <v>9.7155869044450352E-2</v>
      </c>
      <c r="FV26" s="25">
        <f>'Equation 4 Type II FTE'!FV26-'Equation 4 Type I FTE'!FV26</f>
        <v>0.11807074793718392</v>
      </c>
      <c r="FW26" s="25">
        <f>'Equation 4 Type II FTE'!FW26-'Equation 4 Type I FTE'!FW26</f>
        <v>8.4374554165557614E-2</v>
      </c>
      <c r="FX26" s="25">
        <f>'Equation 4 Type II FTE'!FX26-'Equation 4 Type I FTE'!FX26</f>
        <v>0.11959020495075857</v>
      </c>
      <c r="FY26" s="25">
        <f>'Equation 4 Type II FTE'!FY26-'Equation 4 Type I FTE'!FY26</f>
        <v>0.10055230236891137</v>
      </c>
      <c r="FZ26" s="25">
        <f>'Equation 4 Type II FTE'!FZ26-'Equation 4 Type I FTE'!FZ26</f>
        <v>7.2129518232632417E-2</v>
      </c>
      <c r="GA26" s="25">
        <f>'Equation 4 Type II FTE'!GA26-'Equation 4 Type I FTE'!GA26</f>
        <v>7.2487037529944107E-2</v>
      </c>
      <c r="GB26" s="25">
        <f>'Equation 4 Type II FTE'!GB26-'Equation 4 Type I FTE'!GB26</f>
        <v>6.4174713867447428E-2</v>
      </c>
      <c r="GC26" s="25">
        <f>'Equation 4 Type II FTE'!GC26-'Equation 4 Type I FTE'!GC26</f>
        <v>6.4532233164759117E-2</v>
      </c>
      <c r="GD26" s="25">
        <f>'Equation 4 Type II FTE'!GD26-'Equation 4 Type I FTE'!GD26</f>
        <v>8.0173702422145318E-2</v>
      </c>
      <c r="GE26" s="25">
        <f>'Equation 4 Type II FTE'!GE26-'Equation 4 Type I FTE'!GE26</f>
        <v>6.328091562416821E-2</v>
      </c>
      <c r="GF26" s="25">
        <f>'Equation 4 Type II FTE'!GF26-'Equation 4 Type I FTE'!GF26</f>
        <v>7.8028586638275221E-2</v>
      </c>
      <c r="GG26" s="25">
        <f>'Equation 4 Type II FTE'!GG26-'Equation 4 Type I FTE'!GG26</f>
        <v>9.0631141868512094E-2</v>
      </c>
      <c r="GH26" s="25">
        <f>'Equation 4 Type II FTE'!GH26-'Equation 4 Type I FTE'!GH26</f>
        <v>8.5804631354804373E-2</v>
      </c>
      <c r="GI26" s="25">
        <f>'Equation 4 Type II FTE'!GI26-'Equation 4 Type I FTE'!GI26</f>
        <v>9.4474474314612714E-2</v>
      </c>
      <c r="GJ26" s="25">
        <f>'Equation 4 Type II FTE'!GJ26-'Equation 4 Type I FTE'!GJ26</f>
        <v>0.13022640404578123</v>
      </c>
      <c r="GK26" s="25">
        <f>'Equation 4 Type II FTE'!GK26-'Equation 4 Type I FTE'!GK26</f>
        <v>0.10466377428799573</v>
      </c>
      <c r="GL26" s="25">
        <f>'Equation 4 Type II FTE'!GL26-'Equation 4 Type I FTE'!GL26</f>
        <v>0.1150318339100346</v>
      </c>
      <c r="GM26" s="25">
        <f>'Equation 4 Type II FTE'!GM26-'Equation 4 Type I FTE'!GM26</f>
        <v>0.10216113920681394</v>
      </c>
      <c r="GN26" s="25">
        <f>'Equation 4 Type II FTE'!GN26-'Equation 4 Type I FTE'!GN26</f>
        <v>7.4542773489486291E-2</v>
      </c>
      <c r="GO26" s="25">
        <f>'Equation 4 Type II FTE'!GO26-'Equation 4 Type I FTE'!GO26</f>
        <v>7.0610061219057746E-2</v>
      </c>
      <c r="GP26" s="25">
        <f>'Equation 4 Type II FTE'!GP26-'Equation 4 Type I FTE'!GP26</f>
        <v>7.0073782273090232E-2</v>
      </c>
      <c r="GQ26" s="25">
        <f>'Equation 4 Type II FTE'!GQ26-'Equation 4 Type I FTE'!GQ26</f>
        <v>0.11190354005855736</v>
      </c>
      <c r="GR26" s="25">
        <f>'Equation 4 Type II FTE'!GR26-'Equation 4 Type I FTE'!GR26</f>
        <v>8.7681607665690706E-2</v>
      </c>
      <c r="GS26" s="25">
        <f>'Equation 4 Type II FTE'!GS26-'Equation 4 Type I FTE'!GS26</f>
        <v>8.8307266435986159E-2</v>
      </c>
      <c r="GT26" s="25">
        <f>'Equation 4 Type II FTE'!GT26-'Equation 4 Type I FTE'!GT26</f>
        <v>7.5436571732765509E-2</v>
      </c>
      <c r="GU26" s="25">
        <f>'Equation 4 Type II FTE'!GU26-'Equation 4 Type I FTE'!GU26</f>
        <v>8.2229438381687503E-2</v>
      </c>
      <c r="GV26" s="25">
        <f>'Equation 4 Type II FTE'!GV26-'Equation 4 Type I FTE'!GV26</f>
        <v>9.1971839233430927E-2</v>
      </c>
      <c r="GW26" s="25">
        <f>'Equation 4 Type II FTE'!GW26-'Equation 4 Type I FTE'!GW26</f>
        <v>8.7949747138674469E-2</v>
      </c>
      <c r="GX26" s="25">
        <f>'Equation 4 Type II FTE'!GX26-'Equation 4 Type I FTE'!GX26</f>
        <v>8.4017034868245938E-2</v>
      </c>
      <c r="GY26" s="25">
        <f>'Equation 4 Type II FTE'!GY26-'Equation 4 Type I FTE'!GY26</f>
        <v>7.2576417354272019E-2</v>
      </c>
      <c r="GZ26" s="25">
        <f>'Equation 4 Type II FTE'!GZ26-'Equation 4 Type I FTE'!GZ26</f>
        <v>9.420633484162895E-2</v>
      </c>
      <c r="HA26" s="25">
        <f>'Equation 4 Type II FTE'!HA26-'Equation 4 Type I FTE'!HA26</f>
        <v>6.9805642800106468E-2</v>
      </c>
      <c r="HB26" s="25">
        <f>'Equation 4 Type II FTE'!HB26-'Equation 4 Type I FTE'!HB26</f>
        <v>5.8454405110460468E-2</v>
      </c>
      <c r="HC26" s="25">
        <f>'Equation 4 Type II FTE'!HC26-'Equation 4 Type I FTE'!HC26</f>
        <v>6.8733084908171413E-2</v>
      </c>
      <c r="HD26" s="25">
        <f>'Equation 4 Type II FTE'!HD26-'Equation 4 Type I FTE'!HD26</f>
        <v>7.7313548043651856E-2</v>
      </c>
      <c r="HE26" s="25">
        <f>'Equation 4 Type II FTE'!HE26-'Equation 4 Type I FTE'!HE26</f>
        <v>9.9479744476976301E-2</v>
      </c>
      <c r="HF26" s="25">
        <f>'Equation 4 Type II FTE'!HF26-'Equation 4 Type I FTE'!HF26</f>
        <v>7.0431301570401922E-2</v>
      </c>
      <c r="HG26" s="25">
        <f>'Equation 4 Type II FTE'!HG26-'Equation 4 Type I FTE'!HG26</f>
        <v>9.3044397125365969E-2</v>
      </c>
      <c r="HH26" s="25">
        <f>'Equation 4 Type II FTE'!HH26-'Equation 4 Type I FTE'!HH26</f>
        <v>0.11404865584242746</v>
      </c>
      <c r="HI26" s="25">
        <f>'Equation 4 Type II FTE'!HI26-'Equation 4 Type I FTE'!HI26</f>
        <v>0.1647270162363588</v>
      </c>
      <c r="HJ26" s="25">
        <f>'Equation 4 Type II FTE'!HJ26-'Equation 4 Type I FTE'!HJ26</f>
        <v>0.10082044184189513</v>
      </c>
      <c r="HK26" s="25">
        <f>'Equation 4 Type II FTE'!HK26-'Equation 4 Type I FTE'!HK26</f>
        <v>0</v>
      </c>
      <c r="HL26" s="25">
        <f>'Equation 4 Type II FTE'!HL26-'Equation 4 Type I FTE'!HL26</f>
        <v>7.4810912962470055E-2</v>
      </c>
      <c r="HM26" s="25">
        <f>'Equation 4 Type II FTE'!HM26-'Equation 4 Type I FTE'!HM26</f>
        <v>8.070998136811286E-2</v>
      </c>
      <c r="HN26" s="25">
        <f>'Equation 4 Type II FTE'!HN26-'Equation 4 Type I FTE'!HN26</f>
        <v>7.338083577322331E-2</v>
      </c>
      <c r="HO26" s="25">
        <f>'Equation 4 Type II FTE'!HO26-'Equation 4 Type I FTE'!HO26</f>
        <v>7.5972850678733023E-2</v>
      </c>
      <c r="HP26" s="25">
        <f>'Equation 4 Type II FTE'!HP26-'Equation 4 Type I FTE'!HP26</f>
        <v>7.8117966462603133E-2</v>
      </c>
      <c r="HQ26" s="25">
        <f>'Equation 4 Type II FTE'!HQ26-'Equation 4 Type I FTE'!HQ26</f>
        <v>7.3291455948895398E-2</v>
      </c>
      <c r="HR26" s="25">
        <f>'Equation 4 Type II FTE'!HR26-'Equation 4 Type I FTE'!HR26</f>
        <v>8.2050678733031679E-2</v>
      </c>
      <c r="HS26" s="25">
        <f>'Equation 4 Type II FTE'!HS26-'Equation 4 Type I FTE'!HS26</f>
        <v>0.11056284269363853</v>
      </c>
      <c r="HT26" s="25">
        <f>'Equation 4 Type II FTE'!HT26-'Equation 4 Type I FTE'!HT26</f>
        <v>0.13648299174873568</v>
      </c>
      <c r="HU26" s="25">
        <f>'Equation 4 Type II FTE'!HU26-'Equation 4 Type I FTE'!HU26</f>
        <v>5.9884482299707206E-2</v>
      </c>
      <c r="HV26" s="25">
        <f>'Equation 4 Type II FTE'!HV26-'Equation 4 Type I FTE'!HV26</f>
        <v>8.7592227841362794E-2</v>
      </c>
      <c r="HW26" s="25">
        <f>'Equation 4 Type II FTE'!HW26-'Equation 4 Type I FTE'!HW26</f>
        <v>8.7234708544051104E-2</v>
      </c>
      <c r="HX26" s="25">
        <f>'Equation 4 Type II FTE'!HX26-'Equation 4 Type I FTE'!HX26</f>
        <v>7.1861378759648653E-2</v>
      </c>
      <c r="HY26" s="25">
        <f>'Equation 4 Type II FTE'!HY26-'Equation 4 Type I FTE'!HY26</f>
        <v>6.2834016502528622E-2</v>
      </c>
      <c r="HZ26" s="25">
        <f>'Equation 4 Type II FTE'!HZ26-'Equation 4 Type I FTE'!HZ26</f>
        <v>0.11494245408570668</v>
      </c>
      <c r="IA26" s="25">
        <f>'Equation 4 Type II FTE'!IA26-'Equation 4 Type I FTE'!IA26</f>
        <v>7.3648975246207074E-2</v>
      </c>
      <c r="IB26" s="25">
        <f>'Equation 4 Type II FTE'!IB26-'Equation 4 Type I FTE'!IB26</f>
        <v>7.4274634016502514E-2</v>
      </c>
      <c r="IC26" s="25">
        <f>'Equation 4 Type II FTE'!IC26-'Equation 4 Type I FTE'!IC26</f>
        <v>7.1950758583976565E-2</v>
      </c>
      <c r="ID26" s="25">
        <f>'Equation 4 Type II FTE'!ID26-'Equation 4 Type I FTE'!ID26</f>
        <v>7.0431301570401922E-2</v>
      </c>
      <c r="IE26" s="25">
        <f>'Equation 4 Type II FTE'!IE26-'Equation 4 Type I FTE'!IE26</f>
        <v>7.2487037529944107E-2</v>
      </c>
      <c r="IF26" s="25">
        <f>'Equation 4 Type II FTE'!IF26-'Equation 4 Type I FTE'!IF26</f>
        <v>8.7055948895395252E-2</v>
      </c>
      <c r="IG26" s="25">
        <f>'Equation 4 Type II FTE'!IG26-'Equation 4 Type I FTE'!IG26</f>
        <v>8.3480755922278396E-2</v>
      </c>
      <c r="IH26" s="25">
        <f>'Equation 4 Type II FTE'!IH26-'Equation 4 Type I FTE'!IH26</f>
        <v>8.3033856800638808E-2</v>
      </c>
      <c r="II26" s="25">
        <f>'Equation 4 Type II FTE'!II26-'Equation 4 Type I FTE'!II26</f>
        <v>6.1403939313281877E-2</v>
      </c>
      <c r="IJ26" s="25">
        <f>'Equation 4 Type II FTE'!IJ26-'Equation 4 Type I FTE'!IJ26</f>
        <v>7.7045408570668078E-2</v>
      </c>
      <c r="IK26" s="25">
        <f>'Equation 4 Type II FTE'!IK26-'Equation 4 Type I FTE'!IK26</f>
        <v>6.8107426137875959E-2</v>
      </c>
      <c r="IL26" s="25">
        <f>'Equation 4 Type II FTE'!IL26-'Equation 4 Type I FTE'!IL26</f>
        <v>6.748176736758052E-2</v>
      </c>
      <c r="IM26" s="25">
        <f>'Equation 4 Type II FTE'!IM26-'Equation 4 Type I FTE'!IM26</f>
        <v>7.3291455948895384E-2</v>
      </c>
      <c r="IN26" s="25">
        <f>'Equation 4 Type II FTE'!IN26-'Equation 4 Type I FTE'!IN26</f>
        <v>7.1682619110992801E-2</v>
      </c>
      <c r="IO26" s="25">
        <f>'Equation 4 Type II FTE'!IO26-'Equation 4 Type I FTE'!IO26</f>
        <v>7.3827734894862926E-2</v>
      </c>
      <c r="IP26" s="25">
        <f>'Equation 4 Type II FTE'!IP26-'Equation 4 Type I FTE'!IP26</f>
        <v>7.6240990151716787E-2</v>
      </c>
      <c r="IQ26" s="25">
        <f>'Equation 4 Type II FTE'!IQ26-'Equation 4 Type I FTE'!IQ26</f>
        <v>7.3291455948895384E-2</v>
      </c>
      <c r="IR26" s="25">
        <f>'Equation 4 Type II FTE'!IR26-'Equation 4 Type I FTE'!IR26</f>
        <v>7.096758051636945E-2</v>
      </c>
      <c r="IS26" s="25">
        <f>'Equation 4 Type II FTE'!IS26-'Equation 4 Type I FTE'!IS26</f>
        <v>7.2933936651583708E-2</v>
      </c>
      <c r="IT26" s="25">
        <f>'Equation 4 Type II FTE'!IT26-'Equation 4 Type I FTE'!IT26</f>
        <v>8.5447112057492669E-2</v>
      </c>
      <c r="IU26" s="25">
        <f>'Equation 4 Type II FTE'!IU26-'Equation 4 Type I FTE'!IU26</f>
        <v>7.4989672611125907E-2</v>
      </c>
      <c r="IV26" s="25">
        <f>'Equation 4 Type II FTE'!IV26-'Equation 4 Type I FTE'!IV26</f>
        <v>7.5525951557093421E-2</v>
      </c>
      <c r="IW26" s="25">
        <f>'Equation 4 Type II FTE'!IW26-'Equation 4 Type I FTE'!IW26</f>
        <v>6.8018046313548047E-2</v>
      </c>
      <c r="IX26" s="25">
        <f>'Equation 4 Type II FTE'!IX26-'Equation 4 Type I FTE'!IX26</f>
        <v>7.686664892201224E-2</v>
      </c>
      <c r="IY26" s="25">
        <f>'Equation 4 Type II FTE'!IY26-'Equation 4 Type I FTE'!IY26</f>
        <v>7.2218898056960343E-2</v>
      </c>
      <c r="IZ26" s="25">
        <f>'Equation 4 Type II FTE'!IZ26-'Equation 4 Type I FTE'!IZ26</f>
        <v>9.3759435719989348E-2</v>
      </c>
      <c r="JA26" s="25">
        <f>'Equation 4 Type II FTE'!JA26-'Equation 4 Type I FTE'!JA26</f>
        <v>7.5347191908437583E-2</v>
      </c>
      <c r="JB26" s="25">
        <f>'Equation 4 Type II FTE'!JB26-'Equation 4 Type I FTE'!JB26</f>
        <v>0.11485307426137875</v>
      </c>
      <c r="JC26" s="25">
        <f>'Equation 4 Type II FTE'!JC26-'Equation 4 Type I FTE'!JC26</f>
        <v>0.13934314612722917</v>
      </c>
      <c r="JD26" s="25">
        <f>'Equation 4 Type II FTE'!JD26-'Equation 4 Type I FTE'!JD26</f>
        <v>0.13800244876231033</v>
      </c>
      <c r="JE26" s="25">
        <f>'Equation 4 Type II FTE'!JE26-'Equation 4 Type I FTE'!JE26</f>
        <v>0.13004764439712535</v>
      </c>
      <c r="JF26" s="25">
        <f>'Equation 4 Type II FTE'!JF26-'Equation 4 Type I FTE'!JF26</f>
        <v>0.128170668086239</v>
      </c>
      <c r="JG26" s="25">
        <f>'Equation 4 Type II FTE'!JG26-'Equation 4 Type I FTE'!JG26</f>
        <v>0.16034740484429064</v>
      </c>
      <c r="JH26" s="25">
        <f>'Equation 4 Type II FTE'!JH26-'Equation 4 Type I FTE'!JH26</f>
        <v>0.13558919350545648</v>
      </c>
      <c r="JI26" s="25">
        <f>'Equation 4 Type II FTE'!JI26-'Equation 4 Type I FTE'!JI26</f>
        <v>0.12218221985626831</v>
      </c>
      <c r="JJ26" s="25">
        <f>'Equation 4 Type II FTE'!JJ26-'Equation 4 Type I FTE'!JJ26</f>
        <v>9.8585946233697097E-2</v>
      </c>
      <c r="JK26" s="25">
        <f>'Equation 4 Type II FTE'!JK26-'Equation 4 Type I FTE'!JK26</f>
        <v>0.15382267766835239</v>
      </c>
      <c r="JL26" s="25">
        <f>'Equation 4 Type II FTE'!JL26-'Equation 4 Type I FTE'!JL26</f>
        <v>9.4027575192973098E-2</v>
      </c>
      <c r="JM26" s="25">
        <f>'Equation 4 Type II FTE'!JM26-'Equation 4 Type I FTE'!JM26</f>
        <v>0.10403811551770029</v>
      </c>
      <c r="JN26" s="25">
        <f>'Equation 4 Type II FTE'!JN26-'Equation 4 Type I FTE'!JN26</f>
        <v>0.10716640936917753</v>
      </c>
      <c r="JO26" s="25">
        <f>'Equation 4 Type II FTE'!JO26-'Equation 4 Type I FTE'!JO26</f>
        <v>0.14416965664093689</v>
      </c>
      <c r="JP26" s="25">
        <f>'Equation 4 Type II FTE'!JP26-'Equation 4 Type I FTE'!JP26</f>
        <v>0.14667229172211871</v>
      </c>
      <c r="JQ26" s="25">
        <f>'Equation 4 Type II FTE'!JQ26-'Equation 4 Type I FTE'!JQ26</f>
        <v>0.18608879425073196</v>
      </c>
      <c r="JR26" s="25">
        <f>'Equation 4 Type II FTE'!JR26-'Equation 4 Type I FTE'!JR26</f>
        <v>0.16419073729039124</v>
      </c>
      <c r="JS26" s="25">
        <f>'Equation 4 Type II FTE'!JS26-'Equation 4 Type I FTE'!JS26</f>
        <v>0.12539989353207345</v>
      </c>
      <c r="JT26" s="25">
        <f>'Equation 4 Type II FTE'!JT26-'Equation 4 Type I FTE'!JT26</f>
        <v>0.12396981634282672</v>
      </c>
      <c r="JU26" s="25">
        <f>'Equation 4 Type II FTE'!JU26-'Equation 4 Type I FTE'!JU26</f>
        <v>0.11512121373436253</v>
      </c>
      <c r="JV26" s="25">
        <f>'Equation 4 Type II FTE'!JV26-'Equation 4 Type I FTE'!JV26</f>
        <v>0.10010540324727175</v>
      </c>
      <c r="JW26" s="25">
        <f>'Equation 4 Type II FTE'!JW26-'Equation 4 Type I FTE'!JW26</f>
        <v>9.2686877828054279E-2</v>
      </c>
      <c r="JX26" s="25">
        <f>'Equation 4 Type II FTE'!JX26-'Equation 4 Type I FTE'!JX26</f>
        <v>8.2944476976310882E-2</v>
      </c>
      <c r="JY26" s="25">
        <f>'Equation 4 Type II FTE'!JY26-'Equation 4 Type I FTE'!JY26</f>
        <v>0.12414857599148255</v>
      </c>
      <c r="JZ26" s="25">
        <f>'Equation 4 Type II FTE'!JZ26-'Equation 4 Type I FTE'!JZ26</f>
        <v>0.10931152515304764</v>
      </c>
      <c r="KA26" s="25">
        <f>'Equation 4 Type II FTE'!KA26-'Equation 4 Type I FTE'!KA26</f>
        <v>5.8007505988820866E-2</v>
      </c>
      <c r="KB26" s="25">
        <f>'Equation 4 Type II FTE'!KB26-'Equation 4 Type I FTE'!KB26</f>
        <v>0.19556305562949161</v>
      </c>
      <c r="KC26" s="25">
        <f>'Equation 4 Type II FTE'!KC26-'Equation 4 Type I FTE'!KC26</f>
        <v>0.14265019962736225</v>
      </c>
      <c r="KD26" s="25">
        <f>'Equation 4 Type II FTE'!KD26-'Equation 4 Type I FTE'!KD26</f>
        <v>8.9558583976577039E-2</v>
      </c>
      <c r="KE26" s="25">
        <f>'Equation 4 Type II FTE'!KE26-'Equation 4 Type I FTE'!KE26</f>
        <v>0.10001602342294383</v>
      </c>
      <c r="KF26" s="25">
        <f>'Equation 4 Type II FTE'!KF26-'Equation 4 Type I FTE'!KF26</f>
        <v>0.10609385147724247</v>
      </c>
      <c r="KG26" s="25">
        <f>'Equation 4 Type II FTE'!KG26-'Equation 4 Type I FTE'!KG26</f>
        <v>0.11020532339632684</v>
      </c>
      <c r="KH26" s="25">
        <f>'Equation 4 Type II FTE'!KH26-'Equation 4 Type I FTE'!KH26</f>
        <v>0.10055230236891137</v>
      </c>
      <c r="KI26" s="25">
        <f>'Equation 4 Type II FTE'!KI26-'Equation 4 Type I FTE'!KI26</f>
        <v>0.12110966196433323</v>
      </c>
      <c r="KJ26" s="25">
        <f>'Equation 4 Type II FTE'!KJ26-'Equation 4 Type I FTE'!KJ26</f>
        <v>0.13567857332978439</v>
      </c>
      <c r="KK26" s="25">
        <f>'Equation 4 Type II FTE'!KK26-'Equation 4 Type I FTE'!KK26</f>
        <v>9.5547032206547769E-2</v>
      </c>
      <c r="KL26" s="25">
        <f>'Equation 4 Type II FTE'!KL26-'Equation 4 Type I FTE'!KL26</f>
        <v>0.17089422411498534</v>
      </c>
      <c r="KM26" s="25">
        <f>'Equation 4 Type II FTE'!KM26-'Equation 4 Type I FTE'!KM26</f>
        <v>0.1685703486824594</v>
      </c>
      <c r="KN26" s="25">
        <f>'Equation 4 Type II FTE'!KN26-'Equation 4 Type I FTE'!KN26</f>
        <v>0.11145664093691776</v>
      </c>
      <c r="KO26" s="25">
        <f>'Equation 4 Type II FTE'!KO26-'Equation 4 Type I FTE'!KO26</f>
        <v>0.10233989885546979</v>
      </c>
      <c r="KP26" s="25">
        <f>'Equation 4 Type II FTE'!KP26-'Equation 4 Type I FTE'!KP26</f>
        <v>0.11967958477508649</v>
      </c>
      <c r="KQ26" s="25">
        <f>'Equation 4 Type II FTE'!KQ26-'Equation 4 Type I FTE'!KQ26</f>
        <v>0.15614655310087835</v>
      </c>
      <c r="KR26" s="25">
        <f>'Equation 4 Type II FTE'!KR26-'Equation 4 Type I FTE'!KR26</f>
        <v>6.8464945435187649E-2</v>
      </c>
      <c r="KS26" s="25">
        <f>'Equation 4 Type II FTE'!KS26-'Equation 4 Type I FTE'!KS26</f>
        <v>0.11011594357199893</v>
      </c>
      <c r="KT26" s="25">
        <f>'Equation 4 Type II FTE'!KT26-'Equation 4 Type I FTE'!KT26</f>
        <v>0.11476369443705083</v>
      </c>
      <c r="KU26" s="25">
        <f>'Equation 4 Type II FTE'!KU26-'Equation 4 Type I FTE'!KU26</f>
        <v>0.14586787330316742</v>
      </c>
      <c r="KV26" s="25">
        <f>'Equation 4 Type II FTE'!KV26-'Equation 4 Type I FTE'!KV26</f>
        <v>8.0352462070801156E-2</v>
      </c>
      <c r="KW26" s="25">
        <f>'Equation 4 Type II FTE'!KW26-'Equation 4 Type I FTE'!KW26</f>
        <v>0.18734011179132284</v>
      </c>
      <c r="KX26" s="25">
        <f>'Equation 4 Type II FTE'!KX26-'Equation 4 Type I FTE'!KX26</f>
        <v>0.18653569337237158</v>
      </c>
      <c r="KY26" s="25">
        <f>'Equation 4 Type II FTE'!KY26-'Equation 4 Type I FTE'!KY26</f>
        <v>0.17375437849347883</v>
      </c>
      <c r="KZ26" s="25">
        <f>'Equation 4 Type II FTE'!KZ26-'Equation 4 Type I FTE'!KZ26</f>
        <v>0.16186686185786531</v>
      </c>
      <c r="LA26" s="25">
        <f>'Equation 4 Type II FTE'!LA26-'Equation 4 Type I FTE'!LA26</f>
        <v>0.18090476443971254</v>
      </c>
      <c r="LB26" s="25">
        <f>'Equation 4 Type II FTE'!LB26-'Equation 4 Type I FTE'!LB26</f>
        <v>0.16865972850678732</v>
      </c>
      <c r="LC26" s="25">
        <f>'Equation 4 Type II FTE'!LC26-'Equation 4 Type I FTE'!LC26</f>
        <v>0.17893840830449825</v>
      </c>
      <c r="LD26" s="25">
        <f>'Equation 4 Type II FTE'!LD26-'Equation 4 Type I FTE'!LD26</f>
        <v>0.20405413894064411</v>
      </c>
      <c r="LE26" s="25">
        <f>'Equation 4 Type II FTE'!LE26-'Equation 4 Type I FTE'!LE26</f>
        <v>0.15203508118179399</v>
      </c>
      <c r="LF26" s="25">
        <f>'Equation 4 Type II FTE'!LF26-'Equation 4 Type I FTE'!LF26</f>
        <v>0.11592563215331382</v>
      </c>
      <c r="LG26" s="25">
        <f>'Equation 4 Type II FTE'!LG26-'Equation 4 Type I FTE'!LG26</f>
        <v>0.1828711205749268</v>
      </c>
      <c r="LH26" s="25">
        <f>'Equation 4 Type II FTE'!LH26-'Equation 4 Type I FTE'!LH26</f>
        <v>0.18108352408836839</v>
      </c>
      <c r="LI26" s="25">
        <f>'Equation 4 Type II FTE'!LI26-'Equation 4 Type I FTE'!LI26</f>
        <v>0.19332856002129359</v>
      </c>
      <c r="LJ26" s="25">
        <f>'Equation 4 Type II FTE'!LJ26-'Equation 4 Type I FTE'!LJ26</f>
        <v>0.1322821400053234</v>
      </c>
      <c r="LK26" s="25">
        <f>'Equation 4 Type II FTE'!LK26-'Equation 4 Type I FTE'!LK26</f>
        <v>0.16571019430396591</v>
      </c>
      <c r="LL26" s="25">
        <f>'Equation 4 Type II FTE'!LL26-'Equation 4 Type I FTE'!LL26</f>
        <v>0.21004258717061483</v>
      </c>
      <c r="LM26" s="25">
        <f>'Equation 4 Type II FTE'!LM26-'Equation 4 Type I FTE'!LM26</f>
        <v>0.13943252595155708</v>
      </c>
      <c r="LN26" s="25">
        <f>'Equation 4 Type II FTE'!LN26-'Equation 4 Type I FTE'!LN26</f>
        <v>0.18868080915624169</v>
      </c>
      <c r="LO26" s="25">
        <f>'Equation 4 Type II FTE'!LO26-'Equation 4 Type I FTE'!LO26</f>
        <v>0.11807074793718392</v>
      </c>
      <c r="LP26" s="25">
        <f>'Equation 4 Type II FTE'!LP26-'Equation 4 Type I FTE'!LP26</f>
        <v>0.17875964865584243</v>
      </c>
      <c r="LQ26" s="25">
        <f>'Equation 4 Type II FTE'!LQ26-'Equation 4 Type I FTE'!LQ26</f>
        <v>0.12799190843758318</v>
      </c>
      <c r="LR26" s="25">
        <f>'Equation 4 Type II FTE'!LR26-'Equation 4 Type I FTE'!LR26</f>
        <v>0.18537375565610859</v>
      </c>
      <c r="LS26" s="25">
        <f>'Equation 4 Type II FTE'!LS26-'Equation 4 Type I FTE'!LS26</f>
        <v>0.14291833910034599</v>
      </c>
      <c r="LT26" s="25">
        <f>'Equation 4 Type II FTE'!LT26-'Equation 4 Type I FTE'!LT26</f>
        <v>0.11092036199095022</v>
      </c>
      <c r="LU26" s="25">
        <f>'Equation 4 Type II FTE'!LU26-'Equation 4 Type I FTE'!LU26</f>
        <v>0.17706143199361257</v>
      </c>
      <c r="LV26" s="25">
        <f>'Equation 4 Type II FTE'!LV26-'Equation 4 Type I FTE'!LV26</f>
        <v>0.15114128293851437</v>
      </c>
      <c r="LW26" s="25">
        <f>'Equation 4 Type II FTE'!LW26-'Equation 4 Type I FTE'!LW26</f>
        <v>0.16141996273622716</v>
      </c>
      <c r="LX26" s="25">
        <f>'Equation 4 Type II FTE'!LX26-'Equation 4 Type I FTE'!LX26</f>
        <v>0.19404359861591694</v>
      </c>
      <c r="LY26" s="25">
        <f>'Equation 4 Type II FTE'!LY26-'Equation 4 Type I FTE'!LY26</f>
        <v>0.17357561884482298</v>
      </c>
      <c r="LZ26" s="25">
        <f>'Equation 4 Type II FTE'!LZ26-'Equation 4 Type I FTE'!LZ26</f>
        <v>0.14810236891136544</v>
      </c>
      <c r="MA26" s="25">
        <f>'Equation 4 Type II FTE'!MA26-'Equation 4 Type I FTE'!MA26</f>
        <v>0.10466377428799575</v>
      </c>
      <c r="MB26" s="25">
        <f>'Equation 4 Type II FTE'!MB26-'Equation 4 Type I FTE'!MB26</f>
        <v>0.15435895661431992</v>
      </c>
      <c r="MC26" s="25">
        <f>'Equation 4 Type II FTE'!MC26-'Equation 4 Type I FTE'!MC26</f>
        <v>0.20128336438647859</v>
      </c>
      <c r="MD26" s="25">
        <f>'Equation 4 Type II FTE'!MD26-'Equation 4 Type I FTE'!MD26</f>
        <v>0.16445887676337503</v>
      </c>
      <c r="ME26" s="25">
        <f>'Equation 4 Type II FTE'!ME26-'Equation 4 Type I FTE'!ME26</f>
        <v>0.15891732765504393</v>
      </c>
      <c r="MF26" s="25">
        <f>'Equation 4 Type II FTE'!MF26-'Equation 4 Type I FTE'!MF26</f>
        <v>0.16812344956081979</v>
      </c>
      <c r="MG26" s="25">
        <f>'Equation 4 Type II FTE'!MG26-'Equation 4 Type I FTE'!MG26</f>
        <v>0.16633585307426135</v>
      </c>
      <c r="MH26" s="25">
        <f>'Equation 4 Type II FTE'!MH26-'Equation 4 Type I FTE'!MH26</f>
        <v>0.17268182060154377</v>
      </c>
      <c r="MI26" s="25">
        <f>'Equation 4 Type II FTE'!MI26-'Equation 4 Type I FTE'!MI26</f>
        <v>0.15793414958743679</v>
      </c>
      <c r="MJ26" s="25">
        <f>'Equation 4 Type II FTE'!MJ26-'Equation 4 Type I FTE'!MJ26</f>
        <v>0.13916438647857332</v>
      </c>
      <c r="MK26" s="25">
        <f>'Equation 4 Type II FTE'!MK26-'Equation 4 Type I FTE'!MK26</f>
        <v>0.15373329784402451</v>
      </c>
      <c r="ML26" s="25">
        <f>'Equation 4 Type II FTE'!ML26-'Equation 4 Type I FTE'!ML26</f>
        <v>0.2034284801703487</v>
      </c>
      <c r="MM26" s="25">
        <f>'Equation 4 Type II FTE'!MM26-'Equation 4 Type I FTE'!MM26</f>
        <v>0.14220330050572266</v>
      </c>
      <c r="MN26" s="25">
        <f>'Equation 4 Type II FTE'!MN26-'Equation 4 Type I FTE'!MN26</f>
        <v>0.13719803034335909</v>
      </c>
      <c r="MO26" s="25">
        <f>'Equation 4 Type II FTE'!MO26-'Equation 4 Type I FTE'!MO26</f>
        <v>0.11494245408570666</v>
      </c>
      <c r="MP26" s="25">
        <f>'Equation 4 Type II FTE'!MP26-'Equation 4 Type I FTE'!MP26</f>
        <v>0.11601501197764172</v>
      </c>
      <c r="MQ26" s="25">
        <f>'Equation 4 Type II FTE'!MQ26-'Equation 4 Type I FTE'!MQ26</f>
        <v>0.10761330849081714</v>
      </c>
      <c r="MR26" s="25">
        <f>'Equation 4 Type II FTE'!MR26-'Equation 4 Type I FTE'!MR26</f>
        <v>0.13719803034335906</v>
      </c>
      <c r="MS26" s="25">
        <f>'Equation 4 Type II FTE'!MS26-'Equation 4 Type I FTE'!MS26</f>
        <v>0.1205733830183657</v>
      </c>
      <c r="MT26" s="25">
        <f>'Equation 4 Type II FTE'!MT26-'Equation 4 Type I FTE'!MT26</f>
        <v>0.14211392068139472</v>
      </c>
      <c r="MU26" s="25">
        <f>'Equation 4 Type II FTE'!MU26-'Equation 4 Type I FTE'!MU26</f>
        <v>0.11306547777482033</v>
      </c>
      <c r="MV26" s="25">
        <f>'Equation 4 Type II FTE'!MV26-'Equation 4 Type I FTE'!MV26</f>
        <v>0.1676765504391802</v>
      </c>
      <c r="MW26" s="25">
        <f>'Equation 4 Type II FTE'!MW26-'Equation 4 Type I FTE'!MW26</f>
        <v>0.15838104870907638</v>
      </c>
      <c r="MX26" s="25">
        <f>'Equation 4 Type II FTE'!MX26-'Equation 4 Type I FTE'!MX26</f>
        <v>0.17509507585839765</v>
      </c>
      <c r="MY26" s="25">
        <f>'Equation 4 Type II FTE'!MY26-'Equation 4 Type I FTE'!MY26</f>
        <v>0.16231376097950492</v>
      </c>
      <c r="MZ26" s="25">
        <f>'Equation 4 Type II FTE'!MZ26-'Equation 4 Type I FTE'!MZ26</f>
        <v>0.12057338301836572</v>
      </c>
      <c r="NA26" s="25">
        <f>'Equation 4 Type II FTE'!NA26-'Equation 4 Type I FTE'!NA26</f>
        <v>0.20003204684588766</v>
      </c>
      <c r="NB26" s="25">
        <f>'Equation 4 Type II FTE'!NB26-'Equation 4 Type I FTE'!NB26</f>
        <v>0.14586787330316742</v>
      </c>
      <c r="NC26" s="25">
        <f>'Equation 4 Type II FTE'!NC26-'Equation 4 Type I FTE'!NC26</f>
        <v>0.16258190045248869</v>
      </c>
      <c r="ND26" s="25">
        <f>'Equation 4 Type II FTE'!ND26-'Equation 4 Type I FTE'!ND26</f>
        <v>0.18215608198030345</v>
      </c>
      <c r="NE26" s="25">
        <f>'Equation 4 Type II FTE'!NE26-'Equation 4 Type I FTE'!NE26</f>
        <v>0.11681943039659301</v>
      </c>
      <c r="NF26" s="25">
        <f>'Equation 4 Type II FTE'!NF26-'Equation 4 Type I FTE'!NF26</f>
        <v>0.16249252062816077</v>
      </c>
      <c r="NG26" s="59">
        <f>'Equation 4 Type II FTE'!NG26-'Equation 4 Type I FTE'!NG26</f>
        <v>0.17527383550705347</v>
      </c>
      <c r="NH26" s="25">
        <f>'Equation 4 Type II FTE'!NH26-'Equation 4 Type I FTE'!NH26</f>
        <v>0.18555251530476441</v>
      </c>
      <c r="NI26" s="25">
        <f>'Equation 4 Type II FTE'!NI26-'Equation 4 Type I FTE'!NI26</f>
        <v>0.11619377162629757</v>
      </c>
      <c r="NJ26" s="59">
        <f>'Equation 4 Type II FTE'!NJ26-'Equation 4 Type I FTE'!NJ26</f>
        <v>0.27725621506521159</v>
      </c>
    </row>
    <row r="27" spans="2:374" x14ac:dyDescent="0.3">
      <c r="B27" s="23" t="s">
        <v>571</v>
      </c>
      <c r="C27" s="25">
        <f>'Equation 4 Type II FTE'!C27-'Equation 4 Type I FTE'!C27</f>
        <v>0.40567699301041105</v>
      </c>
      <c r="D27" s="25">
        <f>'Equation 4 Type II FTE'!D27-'Equation 4 Type I FTE'!D27</f>
        <v>0.47887364973850144</v>
      </c>
      <c r="E27" s="25">
        <f>'Equation 4 Type II FTE'!E27-'Equation 4 Type I FTE'!E27</f>
        <v>0.48916123955227531</v>
      </c>
      <c r="F27" s="25">
        <f>'Equation 4 Type II FTE'!F27-'Equation 4 Type I FTE'!F27</f>
        <v>0.66368610391514749</v>
      </c>
      <c r="G27" s="25">
        <f>'Equation 4 Type II FTE'!G27-'Equation 4 Type I FTE'!G27</f>
        <v>0.47259184710885188</v>
      </c>
      <c r="H27" s="25">
        <f>'Equation 4 Type II FTE'!H27-'Equation 4 Type I FTE'!H27</f>
        <v>0.39001800674519771</v>
      </c>
      <c r="I27" s="25">
        <f>'Equation 4 Type II FTE'!I27-'Equation 4 Type I FTE'!I27</f>
        <v>0.32364939635368306</v>
      </c>
      <c r="J27" s="25">
        <f>'Equation 4 Type II FTE'!J27-'Equation 4 Type I FTE'!J27</f>
        <v>0.38455556967593724</v>
      </c>
      <c r="K27" s="25">
        <f>'Equation 4 Type II FTE'!K27-'Equation 4 Type I FTE'!K27</f>
        <v>0.33102368639718466</v>
      </c>
      <c r="L27" s="25">
        <f>'Equation 4 Type II FTE'!L27-'Equation 4 Type I FTE'!L27</f>
        <v>0.67725115597047758</v>
      </c>
      <c r="M27" s="25">
        <f>'Equation 4 Type II FTE'!M27-'Equation 4 Type I FTE'!M27</f>
        <v>0.39629980937484727</v>
      </c>
      <c r="N27" s="25">
        <f>'Equation 4 Type II FTE'!N27-'Equation 4 Type I FTE'!N27</f>
        <v>0.7855894911774769</v>
      </c>
      <c r="O27" s="25">
        <f>'Equation 4 Type II FTE'!O27-'Equation 4 Type I FTE'!O27</f>
        <v>0.40212640891539181</v>
      </c>
      <c r="P27" s="25">
        <f>'Equation 4 Type II FTE'!P27-'Equation 4 Type I FTE'!P27</f>
        <v>0.29488056112224453</v>
      </c>
      <c r="Q27" s="25">
        <f>'Equation 4 Type II FTE'!Q27-'Equation 4 Type I FTE'!Q27</f>
        <v>0</v>
      </c>
      <c r="R27" s="25">
        <f>'Equation 4 Type II FTE'!R27-'Equation 4 Type I FTE'!R27</f>
        <v>0.29415223617967645</v>
      </c>
      <c r="S27" s="25">
        <f>'Equation 4 Type II FTE'!S27-'Equation 4 Type I FTE'!S27</f>
        <v>0.34504394154161983</v>
      </c>
      <c r="T27" s="25">
        <f>'Equation 4 Type II FTE'!T27-'Equation 4 Type I FTE'!T27</f>
        <v>0.35596881568014077</v>
      </c>
      <c r="U27" s="25">
        <f>'Equation 4 Type II FTE'!U27-'Equation 4 Type I FTE'!U27</f>
        <v>0.43936202160418403</v>
      </c>
      <c r="V27" s="25">
        <f>'Equation 4 Type II FTE'!V27-'Equation 4 Type I FTE'!V27</f>
        <v>0.49744593577398705</v>
      </c>
      <c r="W27" s="25">
        <f>'Equation 4 Type II FTE'!W27-'Equation 4 Type I FTE'!W27</f>
        <v>0.29233142382325633</v>
      </c>
      <c r="X27" s="25">
        <f>'Equation 4 Type II FTE'!X27-'Equation 4 Type I FTE'!X27</f>
        <v>0.28787043355002689</v>
      </c>
      <c r="Y27" s="25">
        <f>'Equation 4 Type II FTE'!Y27-'Equation 4 Type I FTE'!Y27</f>
        <v>0.3099933036805318</v>
      </c>
      <c r="Z27" s="25">
        <f>'Equation 4 Type II FTE'!Z27-'Equation 4 Type I FTE'!Z27</f>
        <v>0.73624547631849058</v>
      </c>
      <c r="AA27" s="25">
        <f>'Equation 4 Type II FTE'!AA27-'Equation 4 Type I FTE'!AA27</f>
        <v>0.49444159538589372</v>
      </c>
      <c r="AB27" s="25">
        <f>'Equation 4 Type II FTE'!AB27-'Equation 4 Type I FTE'!AB27</f>
        <v>0.6949130358277531</v>
      </c>
      <c r="AC27" s="25">
        <f>'Equation 4 Type II FTE'!AC27-'Equation 4 Type I FTE'!AC27</f>
        <v>0.48105862456620557</v>
      </c>
      <c r="AD27" s="25">
        <f>'Equation 4 Type II FTE'!AD27-'Equation 4 Type I FTE'!AD27</f>
        <v>0.35660610000488785</v>
      </c>
      <c r="AE27" s="25">
        <f>'Equation 4 Type II FTE'!AE27-'Equation 4 Type I FTE'!AE27</f>
        <v>0.35232719096730053</v>
      </c>
      <c r="AF27" s="25">
        <f>'Equation 4 Type II FTE'!AF27-'Equation 4 Type I FTE'!AF27</f>
        <v>0.39320442836893305</v>
      </c>
      <c r="AG27" s="25">
        <f>'Equation 4 Type II FTE'!AG27-'Equation 4 Type I FTE'!AG27</f>
        <v>0.38164226990566502</v>
      </c>
      <c r="AH27" s="25">
        <f>'Equation 4 Type II FTE'!AH27-'Equation 4 Type I FTE'!AH27</f>
        <v>0.44036346840021506</v>
      </c>
      <c r="AI27" s="25">
        <f>'Equation 4 Type II FTE'!AI27-'Equation 4 Type I FTE'!AI27</f>
        <v>0.38528389461850532</v>
      </c>
      <c r="AJ27" s="25">
        <f>'Equation 4 Type II FTE'!AJ27-'Equation 4 Type I FTE'!AJ27</f>
        <v>0.33284449875360483</v>
      </c>
      <c r="AK27" s="25">
        <f>'Equation 4 Type II FTE'!AK27-'Equation 4 Type I FTE'!AK27</f>
        <v>0.41887788259445724</v>
      </c>
      <c r="AL27" s="25">
        <f>'Equation 4 Type II FTE'!AL27-'Equation 4 Type I FTE'!AL27</f>
        <v>0.41541833911725889</v>
      </c>
      <c r="AM27" s="25">
        <f>'Equation 4 Type II FTE'!AM27-'Equation 4 Type I FTE'!AM27</f>
        <v>0.45802534825749058</v>
      </c>
      <c r="AN27" s="25">
        <f>'Equation 4 Type II FTE'!AN27-'Equation 4 Type I FTE'!AN27</f>
        <v>0.29469847988660247</v>
      </c>
      <c r="AO27" s="25">
        <f>'Equation 4 Type II FTE'!AO27-'Equation 4 Type I FTE'!AO27</f>
        <v>0.25891951708294642</v>
      </c>
      <c r="AP27" s="25">
        <f>'Equation 4 Type II FTE'!AP27-'Equation 4 Type I FTE'!AP27</f>
        <v>0.45292707365951418</v>
      </c>
      <c r="AQ27" s="25">
        <f>'Equation 4 Type II FTE'!AQ27-'Equation 4 Type I FTE'!AQ27</f>
        <v>0.32009881225866366</v>
      </c>
      <c r="AR27" s="25">
        <f>'Equation 4 Type II FTE'!AR27-'Equation 4 Type I FTE'!AR27</f>
        <v>0.35733442494745593</v>
      </c>
      <c r="AS27" s="25">
        <f>'Equation 4 Type II FTE'!AS27-'Equation 4 Type I FTE'!AS27</f>
        <v>0.33575779852387705</v>
      </c>
      <c r="AT27" s="25">
        <f>'Equation 4 Type II FTE'!AT27-'Equation 4 Type I FTE'!AT27</f>
        <v>0.31527365951415026</v>
      </c>
      <c r="AU27" s="25">
        <f>'Equation 4 Type II FTE'!AU27-'Equation 4 Type I FTE'!AU27</f>
        <v>0.28878083972823698</v>
      </c>
      <c r="AV27" s="25">
        <f>'Equation 4 Type II FTE'!AV27-'Equation 4 Type I FTE'!AV27</f>
        <v>0.35287343467422655</v>
      </c>
      <c r="AW27" s="25">
        <f>'Equation 4 Type II FTE'!AW27-'Equation 4 Type I FTE'!AW27</f>
        <v>0.31081266924092088</v>
      </c>
      <c r="AX27" s="25">
        <f>'Equation 4 Type II FTE'!AX27-'Equation 4 Type I FTE'!AX27</f>
        <v>0.31263348159734106</v>
      </c>
      <c r="AY27" s="25">
        <f>'Equation 4 Type II FTE'!AY27-'Equation 4 Type I FTE'!AY27</f>
        <v>0.25464060804535904</v>
      </c>
      <c r="AZ27" s="25">
        <f>'Equation 4 Type II FTE'!AZ27-'Equation 4 Type I FTE'!AZ27</f>
        <v>0.27585307199765391</v>
      </c>
      <c r="BA27" s="25">
        <f>'Equation 4 Type II FTE'!BA27-'Equation 4 Type I FTE'!BA27</f>
        <v>0.29005540837773114</v>
      </c>
      <c r="BB27" s="25">
        <f>'Equation 4 Type II FTE'!BB27-'Equation 4 Type I FTE'!BB27</f>
        <v>0.3797304169314239</v>
      </c>
      <c r="BC27" s="25">
        <f>'Equation 4 Type II FTE'!BC27-'Equation 4 Type I FTE'!BC27</f>
        <v>0.40831717092722036</v>
      </c>
      <c r="BD27" s="25">
        <f>'Equation 4 Type II FTE'!BD27-'Equation 4 Type I FTE'!BD27</f>
        <v>0.29096581455594117</v>
      </c>
      <c r="BE27" s="25">
        <f>'Equation 4 Type II FTE'!BE27-'Equation 4 Type I FTE'!BE27</f>
        <v>0.37190092379881717</v>
      </c>
      <c r="BF27" s="25">
        <f>'Equation 4 Type II FTE'!BF27-'Equation 4 Type I FTE'!BF27</f>
        <v>0.36571016178698867</v>
      </c>
      <c r="BG27" s="25">
        <f>'Equation 4 Type II FTE'!BG27-'Equation 4 Type I FTE'!BG27</f>
        <v>0.45329123613079825</v>
      </c>
      <c r="BH27" s="25">
        <f>'Equation 4 Type II FTE'!BH27-'Equation 4 Type I FTE'!BH27</f>
        <v>0.39775645925998343</v>
      </c>
      <c r="BI27" s="25">
        <f>'Equation 4 Type II FTE'!BI27-'Equation 4 Type I FTE'!BI27</f>
        <v>0.45429268292682928</v>
      </c>
      <c r="BJ27" s="25">
        <f>'Equation 4 Type II FTE'!BJ27-'Equation 4 Type I FTE'!BJ27</f>
        <v>0.39912206852729853</v>
      </c>
      <c r="BK27" s="25">
        <f>'Equation 4 Type II FTE'!BK27-'Equation 4 Type I FTE'!BK27</f>
        <v>0.35596881568014083</v>
      </c>
      <c r="BL27" s="25">
        <f>'Equation 4 Type II FTE'!BL27-'Equation 4 Type I FTE'!BL27</f>
        <v>0.3015265262231781</v>
      </c>
      <c r="BM27" s="25">
        <f>'Equation 4 Type II FTE'!BM27-'Equation 4 Type I FTE'!BM27</f>
        <v>0.36052084657119121</v>
      </c>
      <c r="BN27" s="25">
        <f>'Equation 4 Type II FTE'!BN27-'Equation 4 Type I FTE'!BN27</f>
        <v>0.40467554621438001</v>
      </c>
      <c r="BO27" s="25">
        <f>'Equation 4 Type II FTE'!BO27-'Equation 4 Type I FTE'!BO27</f>
        <v>0.578472085634684</v>
      </c>
      <c r="BP27" s="25">
        <f>'Equation 4 Type II FTE'!BP27-'Equation 4 Type I FTE'!BP27</f>
        <v>0.3197346497873797</v>
      </c>
      <c r="BQ27" s="25">
        <f>'Equation 4 Type II FTE'!BQ27-'Equation 4 Type I FTE'!BQ27</f>
        <v>0.39284026589764898</v>
      </c>
      <c r="BR27" s="25">
        <f>'Equation 4 Type II FTE'!BR27-'Equation 4 Type I FTE'!BR27</f>
        <v>0.31536470013197127</v>
      </c>
      <c r="BS27" s="25">
        <f>'Equation 4 Type II FTE'!BS27-'Equation 4 Type I FTE'!BS27</f>
        <v>0.37071739576714408</v>
      </c>
      <c r="BT27" s="25">
        <f>'Equation 4 Type II FTE'!BT27-'Equation 4 Type I FTE'!BT27</f>
        <v>0.41168567378659765</v>
      </c>
      <c r="BU27" s="25">
        <f>'Equation 4 Type II FTE'!BU27-'Equation 4 Type I FTE'!BU27</f>
        <v>0.36580120240480968</v>
      </c>
      <c r="BV27" s="25">
        <f>'Equation 4 Type II FTE'!BV27-'Equation 4 Type I FTE'!BV27</f>
        <v>0.37162780194535416</v>
      </c>
      <c r="BW27" s="25">
        <f>'Equation 4 Type II FTE'!BW27-'Equation 4 Type I FTE'!BW27</f>
        <v>0.41450793293904892</v>
      </c>
      <c r="BX27" s="25">
        <f>'Equation 4 Type II FTE'!BX27-'Equation 4 Type I FTE'!BX27</f>
        <v>0.30735312576372265</v>
      </c>
      <c r="BY27" s="25">
        <f>'Equation 4 Type II FTE'!BY27-'Equation 4 Type I FTE'!BY27</f>
        <v>0.29761177965687474</v>
      </c>
      <c r="BZ27" s="25">
        <f>'Equation 4 Type II FTE'!BZ27-'Equation 4 Type I FTE'!BZ27</f>
        <v>0.29278662691236135</v>
      </c>
      <c r="CA27" s="25">
        <f>'Equation 4 Type II FTE'!CA27-'Equation 4 Type I FTE'!CA27</f>
        <v>0.42652529449142196</v>
      </c>
      <c r="CB27" s="25">
        <f>'Equation 4 Type II FTE'!CB27-'Equation 4 Type I FTE'!CB27</f>
        <v>0.40740676474901028</v>
      </c>
      <c r="CC27" s="25">
        <f>'Equation 4 Type II FTE'!CC27-'Equation 4 Type I FTE'!CC27</f>
        <v>0.38455556967593724</v>
      </c>
      <c r="CD27" s="25">
        <f>'Equation 4 Type II FTE'!CD27-'Equation 4 Type I FTE'!CD27</f>
        <v>0.63391582188767792</v>
      </c>
      <c r="CE27" s="25">
        <f>'Equation 4 Type II FTE'!CE27-'Equation 4 Type I FTE'!CE27</f>
        <v>0.46803981621780144</v>
      </c>
      <c r="CF27" s="25">
        <f>'Equation 4 Type II FTE'!CF27-'Equation 4 Type I FTE'!CF27</f>
        <v>0.38628534141453646</v>
      </c>
      <c r="CG27" s="25">
        <f>'Equation 4 Type II FTE'!CG27-'Equation 4 Type I FTE'!CG27</f>
        <v>0.36079396842465422</v>
      </c>
      <c r="CH27" s="25">
        <f>'Equation 4 Type II FTE'!CH27-'Equation 4 Type I FTE'!CH27</f>
        <v>0.29988779510239993</v>
      </c>
      <c r="CI27" s="25">
        <f>'Equation 4 Type II FTE'!CI27-'Equation 4 Type I FTE'!CI27</f>
        <v>0.37490526418691045</v>
      </c>
      <c r="CJ27" s="25">
        <f>'Equation 4 Type II FTE'!CJ27-'Equation 4 Type I FTE'!CJ27</f>
        <v>0.54651682877951024</v>
      </c>
      <c r="CK27" s="25">
        <f>'Equation 4 Type II FTE'!CK27-'Equation 4 Type I FTE'!CK27</f>
        <v>0.64902856444596513</v>
      </c>
      <c r="CL27" s="25">
        <f>'Equation 4 Type II FTE'!CL27-'Equation 4 Type I FTE'!CL27</f>
        <v>0.43380854391710255</v>
      </c>
      <c r="CM27" s="25">
        <f>'Equation 4 Type II FTE'!CM27-'Equation 4 Type I FTE'!CM27</f>
        <v>0.45374643921990321</v>
      </c>
      <c r="CN27" s="25">
        <f>'Equation 4 Type II FTE'!CN27-'Equation 4 Type I FTE'!CN27</f>
        <v>0.32792830539127038</v>
      </c>
      <c r="CO27" s="25">
        <f>'Equation 4 Type II FTE'!CO27-'Equation 4 Type I FTE'!CO27</f>
        <v>0.35706130309399292</v>
      </c>
      <c r="CP27" s="25">
        <f>'Equation 4 Type II FTE'!CP27-'Equation 4 Type I FTE'!CP27</f>
        <v>0.35560465320885681</v>
      </c>
      <c r="CQ27" s="25">
        <f>'Equation 4 Type II FTE'!CQ27-'Equation 4 Type I FTE'!CQ27</f>
        <v>0.31809591866660153</v>
      </c>
      <c r="CR27" s="25">
        <f>'Equation 4 Type II FTE'!CR27-'Equation 4 Type I FTE'!CR27</f>
        <v>0.31254244097952005</v>
      </c>
      <c r="CS27" s="25">
        <f>'Equation 4 Type II FTE'!CS27-'Equation 4 Type I FTE'!CS27</f>
        <v>0.31536470013197127</v>
      </c>
      <c r="CT27" s="25">
        <f>'Equation 4 Type II FTE'!CT27-'Equation 4 Type I FTE'!CT27</f>
        <v>0.30644271958551256</v>
      </c>
      <c r="CU27" s="25">
        <f>'Equation 4 Type II FTE'!CU27-'Equation 4 Type I FTE'!CU27</f>
        <v>0.29132997702722524</v>
      </c>
      <c r="CV27" s="25">
        <f>'Equation 4 Type II FTE'!CV27-'Equation 4 Type I FTE'!CV27</f>
        <v>0.42816402561220007</v>
      </c>
      <c r="CW27" s="25">
        <f>'Equation 4 Type II FTE'!CW27-'Equation 4 Type I FTE'!CW27</f>
        <v>0.43517415318441766</v>
      </c>
      <c r="CX27" s="25">
        <f>'Equation 4 Type II FTE'!CX27-'Equation 4 Type I FTE'!CX27</f>
        <v>0.34122023559313758</v>
      </c>
      <c r="CY27" s="25">
        <f>'Equation 4 Type II FTE'!CY27-'Equation 4 Type I FTE'!CY27</f>
        <v>0.42151806051126645</v>
      </c>
      <c r="CZ27" s="25">
        <f>'Equation 4 Type II FTE'!CZ27-'Equation 4 Type I FTE'!CZ27</f>
        <v>0.67998237450510779</v>
      </c>
      <c r="DA27" s="25">
        <f>'Equation 4 Type II FTE'!DA27-'Equation 4 Type I FTE'!DA27</f>
        <v>0.63919617772129633</v>
      </c>
      <c r="DB27" s="25">
        <f>'Equation 4 Type II FTE'!DB27-'Equation 4 Type I FTE'!DB27</f>
        <v>0.41286920181827069</v>
      </c>
      <c r="DC27" s="25">
        <f>'Equation 4 Type II FTE'!DC27-'Equation 4 Type I FTE'!DC27</f>
        <v>0.50827976929468688</v>
      </c>
      <c r="DD27" s="25">
        <f>'Equation 4 Type II FTE'!DD27-'Equation 4 Type I FTE'!DD27</f>
        <v>0.38054978249181293</v>
      </c>
      <c r="DE27" s="25">
        <f>'Equation 4 Type II FTE'!DE27-'Equation 4 Type I FTE'!DE27</f>
        <v>0.6752482623784154</v>
      </c>
      <c r="DF27" s="25">
        <f>'Equation 4 Type II FTE'!DF27-'Equation 4 Type I FTE'!DF27</f>
        <v>0.48615689916418203</v>
      </c>
      <c r="DG27" s="25">
        <f>'Equation 4 Type II FTE'!DG27-'Equation 4 Type I FTE'!DG27</f>
        <v>0.45766118578620657</v>
      </c>
      <c r="DH27" s="25">
        <f>'Equation 4 Type II FTE'!DH27-'Equation 4 Type I FTE'!DH27</f>
        <v>0.64729879270736601</v>
      </c>
      <c r="DI27" s="25">
        <f>'Equation 4 Type II FTE'!DI27-'Equation 4 Type I FTE'!DI27</f>
        <v>0.31281556283298306</v>
      </c>
      <c r="DJ27" s="25">
        <f>'Equation 4 Type II FTE'!DJ27-'Equation 4 Type I FTE'!DJ27</f>
        <v>0.44983169265359996</v>
      </c>
      <c r="DK27" s="25">
        <f>'Equation 4 Type II FTE'!DK27-'Equation 4 Type I FTE'!DK27</f>
        <v>0.70893329097218827</v>
      </c>
      <c r="DL27" s="25">
        <f>'Equation 4 Type II FTE'!DL27-'Equation 4 Type I FTE'!DL27</f>
        <v>0.75299694999755606</v>
      </c>
      <c r="DM27" s="25">
        <f>'Equation 4 Type II FTE'!DM27-'Equation 4 Type I FTE'!DM27</f>
        <v>0.23898162178014568</v>
      </c>
      <c r="DN27" s="25">
        <f>'Equation 4 Type II FTE'!DN27-'Equation 4 Type I FTE'!DN27</f>
        <v>0.54587954445476317</v>
      </c>
      <c r="DO27" s="25">
        <f>'Equation 4 Type II FTE'!DO27-'Equation 4 Type I FTE'!DO27</f>
        <v>0.3639803900483895</v>
      </c>
      <c r="DP27" s="25">
        <f>'Equation 4 Type II FTE'!DP27-'Equation 4 Type I FTE'!DP27</f>
        <v>0.4290744317904101</v>
      </c>
      <c r="DQ27" s="25">
        <f>'Equation 4 Type II FTE'!DQ27-'Equation 4 Type I FTE'!DQ27</f>
        <v>0.38437348844029523</v>
      </c>
      <c r="DR27" s="25">
        <f>'Equation 4 Type II FTE'!DR27-'Equation 4 Type I FTE'!DR27</f>
        <v>0.58702990370985875</v>
      </c>
      <c r="DS27" s="25">
        <f>'Equation 4 Type II FTE'!DS27-'Equation 4 Type I FTE'!DS27</f>
        <v>0.41632874529546904</v>
      </c>
      <c r="DT27" s="25">
        <f>'Equation 4 Type II FTE'!DT27-'Equation 4 Type I FTE'!DT27</f>
        <v>0.474321618847451</v>
      </c>
      <c r="DU27" s="25">
        <f>'Equation 4 Type II FTE'!DU27-'Equation 4 Type I FTE'!DU27</f>
        <v>0.3821885136125911</v>
      </c>
      <c r="DV27" s="25">
        <f>'Equation 4 Type II FTE'!DV27-'Equation 4 Type I FTE'!DV27</f>
        <v>0.35988356224644413</v>
      </c>
      <c r="DW27" s="25">
        <f>'Equation 4 Type II FTE'!DW27-'Equation 4 Type I FTE'!DW27</f>
        <v>0.28714210860745881</v>
      </c>
      <c r="DX27" s="25">
        <f>'Equation 4 Type II FTE'!DX27-'Equation 4 Type I FTE'!DX27</f>
        <v>0.38719574759274655</v>
      </c>
      <c r="DY27" s="25">
        <f>'Equation 4 Type II FTE'!DY27-'Equation 4 Type I FTE'!DY27</f>
        <v>0.33712340779119215</v>
      </c>
      <c r="DZ27" s="25">
        <f>'Equation 4 Type II FTE'!DZ27-'Equation 4 Type I FTE'!DZ27</f>
        <v>0.37272028935920626</v>
      </c>
      <c r="EA27" s="25">
        <f>'Equation 4 Type II FTE'!EA27-'Equation 4 Type I FTE'!EA27</f>
        <v>0.49489679847499884</v>
      </c>
      <c r="EB27" s="25">
        <f>'Equation 4 Type II FTE'!EB27-'Equation 4 Type I FTE'!EB27</f>
        <v>0.26620276650862706</v>
      </c>
      <c r="EC27" s="25">
        <f>'Equation 4 Type II FTE'!EC27-'Equation 4 Type I FTE'!EC27</f>
        <v>0.34640955080893493</v>
      </c>
      <c r="ED27" s="25">
        <f>'Equation 4 Type II FTE'!ED27-'Equation 4 Type I FTE'!ED27</f>
        <v>0.28787043355002689</v>
      </c>
      <c r="EE27" s="25">
        <f>'Equation 4 Type II FTE'!EE27-'Equation 4 Type I FTE'!EE27</f>
        <v>0.33402802678527793</v>
      </c>
      <c r="EF27" s="25">
        <f>'Equation 4 Type II FTE'!EF27-'Equation 4 Type I FTE'!EF27</f>
        <v>0.30161756684099911</v>
      </c>
      <c r="EG27" s="25">
        <f>'Equation 4 Type II FTE'!EG27-'Equation 4 Type I FTE'!EG27</f>
        <v>0.42443136028153872</v>
      </c>
      <c r="EH27" s="25">
        <f>'Equation 4 Type II FTE'!EH27-'Equation 4 Type I FTE'!EH27</f>
        <v>0.25992096387897751</v>
      </c>
      <c r="EI27" s="25">
        <f>'Equation 4 Type II FTE'!EI27-'Equation 4 Type I FTE'!EI27</f>
        <v>0.26547444156605898</v>
      </c>
      <c r="EJ27" s="25">
        <f>'Equation 4 Type II FTE'!EJ27-'Equation 4 Type I FTE'!EJ27</f>
        <v>0.27567099076201185</v>
      </c>
      <c r="EK27" s="25">
        <f>'Equation 4 Type II FTE'!EK27-'Equation 4 Type I FTE'!EK27</f>
        <v>0.40604115548169517</v>
      </c>
      <c r="EL27" s="25">
        <f>'Equation 4 Type II FTE'!EL27-'Equation 4 Type I FTE'!EL27</f>
        <v>0.3418575199178846</v>
      </c>
      <c r="EM27" s="25">
        <f>'Equation 4 Type II FTE'!EM27-'Equation 4 Type I FTE'!EM27</f>
        <v>0.33266241751796277</v>
      </c>
      <c r="EN27" s="25">
        <f>'Equation 4 Type II FTE'!EN27-'Equation 4 Type I FTE'!EN27</f>
        <v>0.31108579109438395</v>
      </c>
      <c r="EO27" s="25">
        <f>'Equation 4 Type II FTE'!EO27-'Equation 4 Type I FTE'!EO27</f>
        <v>0.3432231291851997</v>
      </c>
      <c r="EP27" s="25">
        <f>'Equation 4 Type II FTE'!EP27-'Equation 4 Type I FTE'!EP27</f>
        <v>0.35724338432963493</v>
      </c>
      <c r="EQ27" s="25">
        <f>'Equation 4 Type II FTE'!EQ27-'Equation 4 Type I FTE'!EQ27</f>
        <v>0.34586330710200897</v>
      </c>
      <c r="ER27" s="25">
        <f>'Equation 4 Type II FTE'!ER27-'Equation 4 Type I FTE'!ER27</f>
        <v>0.33311762060706784</v>
      </c>
      <c r="ES27" s="25">
        <f>'Equation 4 Type II FTE'!ES27-'Equation 4 Type I FTE'!ES27</f>
        <v>0.30808145070629067</v>
      </c>
      <c r="ET27" s="25">
        <f>'Equation 4 Type II FTE'!ET27-'Equation 4 Type I FTE'!ET27</f>
        <v>0.33248033628232082</v>
      </c>
      <c r="EU27" s="25">
        <f>'Equation 4 Type II FTE'!EU27-'Equation 4 Type I FTE'!EU27</f>
        <v>0.34768411945842909</v>
      </c>
      <c r="EV27" s="25">
        <f>'Equation 4 Type II FTE'!EV27-'Equation 4 Type I FTE'!EV27</f>
        <v>0.3248329243853561</v>
      </c>
      <c r="EW27" s="25">
        <f>'Equation 4 Type II FTE'!EW27-'Equation 4 Type I FTE'!EW27</f>
        <v>0.28768835231438489</v>
      </c>
      <c r="EX27" s="25">
        <f>'Equation 4 Type II FTE'!EX27-'Equation 4 Type I FTE'!EX27</f>
        <v>0.39593564690356331</v>
      </c>
      <c r="EY27" s="25">
        <f>'Equation 4 Type II FTE'!EY27-'Equation 4 Type I FTE'!EY27</f>
        <v>0.67934509018036082</v>
      </c>
      <c r="EZ27" s="25">
        <f>'Equation 4 Type II FTE'!EZ27-'Equation 4 Type I FTE'!EZ27</f>
        <v>0.52084337455398599</v>
      </c>
      <c r="FA27" s="25">
        <f>'Equation 4 Type II FTE'!FA27-'Equation 4 Type I FTE'!FA27</f>
        <v>0.32310315264675699</v>
      </c>
      <c r="FB27" s="25">
        <f>'Equation 4 Type II FTE'!FB27-'Equation 4 Type I FTE'!FB27</f>
        <v>0.55425528129429602</v>
      </c>
      <c r="FC27" s="25">
        <f>'Equation 4 Type II FTE'!FC27-'Equation 4 Type I FTE'!FC27</f>
        <v>0.3993951903807616</v>
      </c>
      <c r="FD27" s="25">
        <f>'Equation 4 Type II FTE'!FD27-'Equation 4 Type I FTE'!FD27</f>
        <v>0.31144995356566796</v>
      </c>
      <c r="FE27" s="25">
        <f>'Equation 4 Type II FTE'!FE27-'Equation 4 Type I FTE'!FE27</f>
        <v>0.2988863483063689</v>
      </c>
      <c r="FF27" s="25">
        <f>'Equation 4 Type II FTE'!FF27-'Equation 4 Type I FTE'!FF27</f>
        <v>0.2856854587223227</v>
      </c>
      <c r="FG27" s="25">
        <f>'Equation 4 Type II FTE'!FG27-'Equation 4 Type I FTE'!FG27</f>
        <v>0.54888388484285644</v>
      </c>
      <c r="FH27" s="25">
        <f>'Equation 4 Type II FTE'!FH27-'Equation 4 Type I FTE'!FH27</f>
        <v>0.3494138911970282</v>
      </c>
      <c r="FI27" s="25">
        <f>'Equation 4 Type II FTE'!FI27-'Equation 4 Type I FTE'!FI27</f>
        <v>0.45866263258223766</v>
      </c>
      <c r="FJ27" s="25">
        <f>'Equation 4 Type II FTE'!FJ27-'Equation 4 Type I FTE'!FJ27</f>
        <v>0.4130512830539127</v>
      </c>
      <c r="FK27" s="25">
        <f>'Equation 4 Type II FTE'!FK27-'Equation 4 Type I FTE'!FK27</f>
        <v>0.35651505938706685</v>
      </c>
      <c r="FL27" s="25">
        <f>'Equation 4 Type II FTE'!FL27-'Equation 4 Type I FTE'!FL27</f>
        <v>0.45383747983772427</v>
      </c>
      <c r="FM27" s="25">
        <f>'Equation 4 Type II FTE'!FM27-'Equation 4 Type I FTE'!FM27</f>
        <v>0.37836480766410868</v>
      </c>
      <c r="FN27" s="25">
        <f>'Equation 4 Type II FTE'!FN27-'Equation 4 Type I FTE'!FN27</f>
        <v>0.39183881910161789</v>
      </c>
      <c r="FO27" s="25">
        <f>'Equation 4 Type II FTE'!FO27-'Equation 4 Type I FTE'!FO27</f>
        <v>0.42588801016667488</v>
      </c>
      <c r="FP27" s="25">
        <f>'Equation 4 Type II FTE'!FP27-'Equation 4 Type I FTE'!FP27</f>
        <v>0.36953386773547098</v>
      </c>
      <c r="FQ27" s="25">
        <f>'Equation 4 Type II FTE'!FQ27-'Equation 4 Type I FTE'!FQ27</f>
        <v>0.37272028935920626</v>
      </c>
      <c r="FR27" s="25">
        <f>'Equation 4 Type II FTE'!FR27-'Equation 4 Type I FTE'!FR27</f>
        <v>0.37845584828192974</v>
      </c>
      <c r="FS27" s="25">
        <f>'Equation 4 Type II FTE'!FS27-'Equation 4 Type I FTE'!FS27</f>
        <v>0.65776846375678188</v>
      </c>
      <c r="FT27" s="25">
        <f>'Equation 4 Type II FTE'!FT27-'Equation 4 Type I FTE'!FT27</f>
        <v>0.31217827850823604</v>
      </c>
      <c r="FU27" s="25">
        <f>'Equation 4 Type II FTE'!FU27-'Equation 4 Type I FTE'!FU27</f>
        <v>0.40139808397282373</v>
      </c>
      <c r="FV27" s="25">
        <f>'Equation 4 Type II FTE'!FV27-'Equation 4 Type I FTE'!FV27</f>
        <v>0.4876135490493182</v>
      </c>
      <c r="FW27" s="25">
        <f>'Equation 4 Type II FTE'!FW27-'Equation 4 Type I FTE'!FW27</f>
        <v>0.34859452563663912</v>
      </c>
      <c r="FX27" s="25">
        <f>'Equation 4 Type II FTE'!FX27-'Equation 4 Type I FTE'!FX27</f>
        <v>0.49389535167896775</v>
      </c>
      <c r="FY27" s="25">
        <f>'Equation 4 Type II FTE'!FY27-'Equation 4 Type I FTE'!FY27</f>
        <v>0.41541833911725895</v>
      </c>
      <c r="FZ27" s="25">
        <f>'Equation 4 Type II FTE'!FZ27-'Equation 4 Type I FTE'!FZ27</f>
        <v>0.2977938608925168</v>
      </c>
      <c r="GA27" s="25">
        <f>'Equation 4 Type II FTE'!GA27-'Equation 4 Type I FTE'!GA27</f>
        <v>0.29961467324893692</v>
      </c>
      <c r="GB27" s="25">
        <f>'Equation 4 Type II FTE'!GB27-'Equation 4 Type I FTE'!GB27</f>
        <v>0.26501923847695397</v>
      </c>
      <c r="GC27" s="25">
        <f>'Equation 4 Type II FTE'!GC27-'Equation 4 Type I FTE'!GC27</f>
        <v>0.26647588836209007</v>
      </c>
      <c r="GD27" s="25">
        <f>'Equation 4 Type II FTE'!GD27-'Equation 4 Type I FTE'!GD27</f>
        <v>0.33111472701500566</v>
      </c>
      <c r="GE27" s="25">
        <f>'Equation 4 Type II FTE'!GE27-'Equation 4 Type I FTE'!GE27</f>
        <v>0.26146865438193462</v>
      </c>
      <c r="GF27" s="25">
        <f>'Equation 4 Type II FTE'!GF27-'Equation 4 Type I FTE'!GF27</f>
        <v>0.3223748277041889</v>
      </c>
      <c r="GG27" s="25">
        <f>'Equation 4 Type II FTE'!GG27-'Equation 4 Type I FTE'!GG27</f>
        <v>0.37472318295126844</v>
      </c>
      <c r="GH27" s="25">
        <f>'Equation 4 Type II FTE'!GH27-'Equation 4 Type I FTE'!GH27</f>
        <v>0.35487632826628868</v>
      </c>
      <c r="GI27" s="25">
        <f>'Equation 4 Type II FTE'!GI27-'Equation 4 Type I FTE'!GI27</f>
        <v>0.39047320983430278</v>
      </c>
      <c r="GJ27" s="25">
        <f>'Equation 4 Type II FTE'!GJ27-'Equation 4 Type I FTE'!GJ27</f>
        <v>0.53786797008651455</v>
      </c>
      <c r="GK27" s="25">
        <f>'Equation 4 Type II FTE'!GK27-'Equation 4 Type I FTE'!GK27</f>
        <v>0.43253397526760839</v>
      </c>
      <c r="GL27" s="25">
        <f>'Equation 4 Type II FTE'!GL27-'Equation 4 Type I FTE'!GL27</f>
        <v>0.47541410626130309</v>
      </c>
      <c r="GM27" s="25">
        <f>'Equation 4 Type II FTE'!GM27-'Equation 4 Type I FTE'!GM27</f>
        <v>0.42197326360037146</v>
      </c>
      <c r="GN27" s="25">
        <f>'Equation 4 Type II FTE'!GN27-'Equation 4 Type I FTE'!GN27</f>
        <v>0.30789936947064867</v>
      </c>
      <c r="GO27" s="25">
        <f>'Equation 4 Type II FTE'!GO27-'Equation 4 Type I FTE'!GO27</f>
        <v>0.29205830196979327</v>
      </c>
      <c r="GP27" s="25">
        <f>'Equation 4 Type II FTE'!GP27-'Equation 4 Type I FTE'!GP27</f>
        <v>0.28960020528862607</v>
      </c>
      <c r="GQ27" s="25">
        <f>'Equation 4 Type II FTE'!GQ27-'Equation 4 Type I FTE'!GQ27</f>
        <v>0.46239529791289902</v>
      </c>
      <c r="GR27" s="25">
        <f>'Equation 4 Type II FTE'!GR27-'Equation 4 Type I FTE'!GR27</f>
        <v>0.36243269954543234</v>
      </c>
      <c r="GS27" s="25">
        <f>'Equation 4 Type II FTE'!GS27-'Equation 4 Type I FTE'!GS27</f>
        <v>0.36489079622659959</v>
      </c>
      <c r="GT27" s="25">
        <f>'Equation 4 Type II FTE'!GT27-'Equation 4 Type I FTE'!GT27</f>
        <v>0.31144995356566796</v>
      </c>
      <c r="GU27" s="25">
        <f>'Equation 4 Type II FTE'!GU27-'Equation 4 Type I FTE'!GU27</f>
        <v>0.33976358570800141</v>
      </c>
      <c r="GV27" s="25">
        <f>'Equation 4 Type II FTE'!GV27-'Equation 4 Type I FTE'!GV27</f>
        <v>0.38000353878488685</v>
      </c>
      <c r="GW27" s="25">
        <f>'Equation 4 Type II FTE'!GW27-'Equation 4 Type I FTE'!GW27</f>
        <v>0.36343414634146337</v>
      </c>
      <c r="GX27" s="25">
        <f>'Equation 4 Type II FTE'!GX27-'Equation 4 Type I FTE'!GX27</f>
        <v>0.34713787575150307</v>
      </c>
      <c r="GY27" s="25">
        <f>'Equation 4 Type II FTE'!GY27-'Equation 4 Type I FTE'!GY27</f>
        <v>0.29997883572022099</v>
      </c>
      <c r="GZ27" s="25">
        <f>'Equation 4 Type II FTE'!GZ27-'Equation 4 Type I FTE'!GZ27</f>
        <v>0.38928968180262974</v>
      </c>
      <c r="HA27" s="25">
        <f>'Equation 4 Type II FTE'!HA27-'Equation 4 Type I FTE'!HA27</f>
        <v>0.28850771787477397</v>
      </c>
      <c r="HB27" s="25">
        <f>'Equation 4 Type II FTE'!HB27-'Equation 4 Type I FTE'!HB27</f>
        <v>0.2414397184613129</v>
      </c>
      <c r="HC27" s="25">
        <f>'Equation 4 Type II FTE'!HC27-'Equation 4 Type I FTE'!HC27</f>
        <v>0.28395568698372359</v>
      </c>
      <c r="HD27" s="25">
        <f>'Equation 4 Type II FTE'!HD27-'Equation 4 Type I FTE'!HD27</f>
        <v>0.31955256855173764</v>
      </c>
      <c r="HE27" s="25">
        <f>'Equation 4 Type II FTE'!HE27-'Equation 4 Type I FTE'!HE27</f>
        <v>0.41104838946185057</v>
      </c>
      <c r="HF27" s="25">
        <f>'Equation 4 Type II FTE'!HF27-'Equation 4 Type I FTE'!HF27</f>
        <v>0.29114789579158318</v>
      </c>
      <c r="HG27" s="25">
        <f>'Equation 4 Type II FTE'!HG27-'Equation 4 Type I FTE'!HG27</f>
        <v>0.38446452905811629</v>
      </c>
      <c r="HH27" s="25">
        <f>'Equation 4 Type II FTE'!HH27-'Equation 4 Type I FTE'!HH27</f>
        <v>0.47131727845935778</v>
      </c>
      <c r="HI27" s="25">
        <f>'Equation 4 Type II FTE'!HI27-'Equation 4 Type I FTE'!HI27</f>
        <v>0.68061965882985487</v>
      </c>
      <c r="HJ27" s="25">
        <f>'Equation 4 Type II FTE'!HJ27-'Equation 4 Type I FTE'!HJ27</f>
        <v>0.41641978591329004</v>
      </c>
      <c r="HK27" s="25">
        <f>'Equation 4 Type II FTE'!HK27-'Equation 4 Type I FTE'!HK27</f>
        <v>0</v>
      </c>
      <c r="HL27" s="25">
        <f>'Equation 4 Type II FTE'!HL27-'Equation 4 Type I FTE'!HL27</f>
        <v>0.30917393812014277</v>
      </c>
      <c r="HM27" s="25">
        <f>'Equation 4 Type II FTE'!HM27-'Equation 4 Type I FTE'!HM27</f>
        <v>0.33357282369617286</v>
      </c>
      <c r="HN27" s="25">
        <f>'Equation 4 Type II FTE'!HN27-'Equation 4 Type I FTE'!HN27</f>
        <v>0.30316525734395627</v>
      </c>
      <c r="HO27" s="25">
        <f>'Equation 4 Type II FTE'!HO27-'Equation 4 Type I FTE'!HO27</f>
        <v>0.31390805024683516</v>
      </c>
      <c r="HP27" s="25">
        <f>'Equation 4 Type II FTE'!HP27-'Equation 4 Type I FTE'!HP27</f>
        <v>0.32246586832200991</v>
      </c>
      <c r="HQ27" s="25">
        <f>'Equation 4 Type II FTE'!HQ27-'Equation 4 Type I FTE'!HQ27</f>
        <v>0.30289213549049321</v>
      </c>
      <c r="HR27" s="25">
        <f>'Equation 4 Type II FTE'!HR27-'Equation 4 Type I FTE'!HR27</f>
        <v>0.33903526076543333</v>
      </c>
      <c r="HS27" s="25">
        <f>'Equation 4 Type II FTE'!HS27-'Equation 4 Type I FTE'!HS27</f>
        <v>0.45656869837235453</v>
      </c>
      <c r="HT27" s="25">
        <f>'Equation 4 Type II FTE'!HT27-'Equation 4 Type I FTE'!HT27</f>
        <v>0.56363246492985974</v>
      </c>
      <c r="HU27" s="25">
        <f>'Equation 4 Type II FTE'!HU27-'Equation 4 Type I FTE'!HU27</f>
        <v>0.24726631800185739</v>
      </c>
      <c r="HV27" s="25">
        <f>'Equation 4 Type II FTE'!HV27-'Equation 4 Type I FTE'!HV27</f>
        <v>0.36188645583850626</v>
      </c>
      <c r="HW27" s="25">
        <f>'Equation 4 Type II FTE'!HW27-'Equation 4 Type I FTE'!HW27</f>
        <v>0.36052084657119121</v>
      </c>
      <c r="HX27" s="25">
        <f>'Equation 4 Type II FTE'!HX27-'Equation 4 Type I FTE'!HX27</f>
        <v>0.29679241409648566</v>
      </c>
      <c r="HY27" s="25">
        <f>'Equation 4 Type II FTE'!HY27-'Equation 4 Type I FTE'!HY27</f>
        <v>0.25992096387897751</v>
      </c>
      <c r="HZ27" s="25">
        <f>'Equation 4 Type II FTE'!HZ27-'Equation 4 Type I FTE'!HZ27</f>
        <v>0.47504994379001902</v>
      </c>
      <c r="IA27" s="25">
        <f>'Equation 4 Type II FTE'!IA27-'Equation 4 Type I FTE'!IA27</f>
        <v>0.30434878537562932</v>
      </c>
      <c r="IB27" s="25">
        <f>'Equation 4 Type II FTE'!IB27-'Equation 4 Type I FTE'!IB27</f>
        <v>0.30653376020333351</v>
      </c>
      <c r="IC27" s="25">
        <f>'Equation 4 Type II FTE'!IC27-'Equation 4 Type I FTE'!IC27</f>
        <v>0.29733865780341173</v>
      </c>
      <c r="ID27" s="25">
        <f>'Equation 4 Type II FTE'!ID27-'Equation 4 Type I FTE'!ID27</f>
        <v>0.29087477393812017</v>
      </c>
      <c r="IE27" s="25">
        <f>'Equation 4 Type II FTE'!IE27-'Equation 4 Type I FTE'!IE27</f>
        <v>0.29934155139547391</v>
      </c>
      <c r="IF27" s="25">
        <f>'Equation 4 Type II FTE'!IF27-'Equation 4 Type I FTE'!IF27</f>
        <v>0.35970148101080213</v>
      </c>
      <c r="IG27" s="25">
        <f>'Equation 4 Type II FTE'!IG27-'Equation 4 Type I FTE'!IG27</f>
        <v>0.34504394154161988</v>
      </c>
      <c r="IH27" s="25">
        <f>'Equation 4 Type II FTE'!IH27-'Equation 4 Type I FTE'!IH27</f>
        <v>0.3430410479495577</v>
      </c>
      <c r="II27" s="25">
        <f>'Equation 4 Type II FTE'!II27-'Equation 4 Type I FTE'!II27</f>
        <v>0.25363916124932795</v>
      </c>
      <c r="IJ27" s="25">
        <f>'Equation 4 Type II FTE'!IJ27-'Equation 4 Type I FTE'!IJ27</f>
        <v>0.31864216237352755</v>
      </c>
      <c r="IK27" s="25">
        <f>'Equation 4 Type II FTE'!IK27-'Equation 4 Type I FTE'!IK27</f>
        <v>0.28140654968473533</v>
      </c>
      <c r="IL27" s="25">
        <f>'Equation 4 Type II FTE'!IL27-'Equation 4 Type I FTE'!IL27</f>
        <v>0.27867533115010512</v>
      </c>
      <c r="IM27" s="25">
        <f>'Equation 4 Type II FTE'!IM27-'Equation 4 Type I FTE'!IM27</f>
        <v>0.30289213549049321</v>
      </c>
      <c r="IN27" s="25">
        <f>'Equation 4 Type II FTE'!IN27-'Equation 4 Type I FTE'!IN27</f>
        <v>0.29615512977173863</v>
      </c>
      <c r="IO27" s="25">
        <f>'Equation 4 Type II FTE'!IO27-'Equation 4 Type I FTE'!IO27</f>
        <v>0.3051681509360184</v>
      </c>
      <c r="IP27" s="25">
        <f>'Equation 4 Type II FTE'!IP27-'Equation 4 Type I FTE'!IP27</f>
        <v>0.31490949704286625</v>
      </c>
      <c r="IQ27" s="25">
        <f>'Equation 4 Type II FTE'!IQ27-'Equation 4 Type I FTE'!IQ27</f>
        <v>0.30316525734395627</v>
      </c>
      <c r="IR27" s="25">
        <f>'Equation 4 Type II FTE'!IR27-'Equation 4 Type I FTE'!IR27</f>
        <v>0.29287766753018235</v>
      </c>
      <c r="IS27" s="25">
        <f>'Equation 4 Type II FTE'!IS27-'Equation 4 Type I FTE'!IS27</f>
        <v>0.30098028251625208</v>
      </c>
      <c r="IT27" s="25">
        <f>'Equation 4 Type II FTE'!IT27-'Equation 4 Type I FTE'!IT27</f>
        <v>0.35314655652768956</v>
      </c>
      <c r="IU27" s="25">
        <f>'Equation 4 Type II FTE'!IU27-'Equation 4 Type I FTE'!IU27</f>
        <v>0.30981122244488979</v>
      </c>
      <c r="IV27" s="25">
        <f>'Equation 4 Type II FTE'!IV27-'Equation 4 Type I FTE'!IV27</f>
        <v>0.31199619727259403</v>
      </c>
      <c r="IW27" s="25">
        <f>'Equation 4 Type II FTE'!IW27-'Equation 4 Type I FTE'!IW27</f>
        <v>0.28131550906691438</v>
      </c>
      <c r="IX27" s="25">
        <f>'Equation 4 Type II FTE'!IX27-'Equation 4 Type I FTE'!IX27</f>
        <v>0.31773175619531746</v>
      </c>
      <c r="IY27" s="25">
        <f>'Equation 4 Type II FTE'!IY27-'Equation 4 Type I FTE'!IY27</f>
        <v>0.29824906398162182</v>
      </c>
      <c r="IZ27" s="25">
        <f>'Equation 4 Type II FTE'!IZ27-'Equation 4 Type I FTE'!IZ27</f>
        <v>0.3873778288283885</v>
      </c>
      <c r="JA27" s="25">
        <f>'Equation 4 Type II FTE'!JA27-'Equation 4 Type I FTE'!JA27</f>
        <v>0.31135891294784696</v>
      </c>
      <c r="JB27" s="25">
        <f>'Equation 4 Type II FTE'!JB27-'Equation 4 Type I FTE'!JB27</f>
        <v>0.47468578131873501</v>
      </c>
      <c r="JC27" s="25">
        <f>'Equation 4 Type II FTE'!JC27-'Equation 4 Type I FTE'!JC27</f>
        <v>0.57546774524659083</v>
      </c>
      <c r="JD27" s="25">
        <f>'Equation 4 Type II FTE'!JD27-'Equation 4 Type I FTE'!JD27</f>
        <v>0.57027843003079326</v>
      </c>
      <c r="JE27" s="25">
        <f>'Equation 4 Type II FTE'!JE27-'Equation 4 Type I FTE'!JE27</f>
        <v>0.53723068576176747</v>
      </c>
      <c r="JF27" s="25">
        <f>'Equation 4 Type II FTE'!JF27-'Equation 4 Type I FTE'!JF27</f>
        <v>0.52958327386480286</v>
      </c>
      <c r="JG27" s="25">
        <f>'Equation 4 Type II FTE'!JG27-'Equation 4 Type I FTE'!JG27</f>
        <v>0.66259361650129533</v>
      </c>
      <c r="JH27" s="25">
        <f>'Equation 4 Type II FTE'!JH27-'Equation 4 Type I FTE'!JH27</f>
        <v>0.5601729214526614</v>
      </c>
      <c r="JI27" s="25">
        <f>'Equation 4 Type II FTE'!JI27-'Equation 4 Type I FTE'!JI27</f>
        <v>0.5047291851996677</v>
      </c>
      <c r="JJ27" s="25">
        <f>'Equation 4 Type II FTE'!JJ27-'Equation 4 Type I FTE'!JJ27</f>
        <v>0.40740676474901028</v>
      </c>
      <c r="JK27" s="25">
        <f>'Equation 4 Type II FTE'!JK27-'Equation 4 Type I FTE'!JK27</f>
        <v>0.63546351239063503</v>
      </c>
      <c r="JL27" s="25">
        <f>'Equation 4 Type II FTE'!JL27-'Equation 4 Type I FTE'!JL27</f>
        <v>0.38865239747788261</v>
      </c>
      <c r="JM27" s="25">
        <f>'Equation 4 Type II FTE'!JM27-'Equation 4 Type I FTE'!JM27</f>
        <v>0.42989379735079919</v>
      </c>
      <c r="JN27" s="25">
        <f>'Equation 4 Type II FTE'!JN27-'Equation 4 Type I FTE'!JN27</f>
        <v>0.44273052446356126</v>
      </c>
      <c r="JO27" s="25">
        <f>'Equation 4 Type II FTE'!JO27-'Equation 4 Type I FTE'!JO27</f>
        <v>0.59567876240285444</v>
      </c>
      <c r="JP27" s="25">
        <f>'Equation 4 Type II FTE'!JP27-'Equation 4 Type I FTE'!JP27</f>
        <v>0.60605739283444948</v>
      </c>
      <c r="JQ27" s="25">
        <f>'Equation 4 Type II FTE'!JQ27-'Equation 4 Type I FTE'!JQ27</f>
        <v>0.76874697688059046</v>
      </c>
      <c r="JR27" s="25">
        <f>'Equation 4 Type II FTE'!JR27-'Equation 4 Type I FTE'!JR27</f>
        <v>0.67825260276650867</v>
      </c>
      <c r="JS27" s="25">
        <f>'Equation 4 Type II FTE'!JS27-'Equation 4 Type I FTE'!JS27</f>
        <v>0.51793007478371378</v>
      </c>
      <c r="JT27" s="25">
        <f>'Equation 4 Type II FTE'!JT27-'Equation 4 Type I FTE'!JT27</f>
        <v>0.5123765970966323</v>
      </c>
      <c r="JU27" s="25">
        <f>'Equation 4 Type II FTE'!JU27-'Equation 4 Type I FTE'!JU27</f>
        <v>0.4755051468791241</v>
      </c>
      <c r="JV27" s="25">
        <f>'Equation 4 Type II FTE'!JV27-'Equation 4 Type I FTE'!JV27</f>
        <v>0.41332440490737576</v>
      </c>
      <c r="JW27" s="25">
        <f>'Equation 4 Type II FTE'!JW27-'Equation 4 Type I FTE'!JW27</f>
        <v>0.38309891979080113</v>
      </c>
      <c r="JX27" s="25">
        <f>'Equation 4 Type II FTE'!JX27-'Equation 4 Type I FTE'!JX27</f>
        <v>0.34258584486045268</v>
      </c>
      <c r="JY27" s="25">
        <f>'Equation 4 Type II FTE'!JY27-'Equation 4 Type I FTE'!JY27</f>
        <v>0.51301388142137927</v>
      </c>
      <c r="JZ27" s="25">
        <f>'Equation 4 Type II FTE'!JZ27-'Equation 4 Type I FTE'!JZ27</f>
        <v>0.45174354562784108</v>
      </c>
      <c r="KA27" s="25">
        <f>'Equation 4 Type II FTE'!KA27-'Equation 4 Type I FTE'!KA27</f>
        <v>0.23943682486925069</v>
      </c>
      <c r="KB27" s="25">
        <f>'Equation 4 Type II FTE'!KB27-'Equation 4 Type I FTE'!KB27</f>
        <v>0.80789444254362386</v>
      </c>
      <c r="KC27" s="25">
        <f>'Equation 4 Type II FTE'!KC27-'Equation 4 Type I FTE'!KC27</f>
        <v>0.58930591915538388</v>
      </c>
      <c r="KD27" s="25">
        <f>'Equation 4 Type II FTE'!KD27-'Equation 4 Type I FTE'!KD27</f>
        <v>0.36998907082457599</v>
      </c>
      <c r="KE27" s="25">
        <f>'Equation 4 Type II FTE'!KE27-'Equation 4 Type I FTE'!KE27</f>
        <v>0.41314232367173376</v>
      </c>
      <c r="KF27" s="25">
        <f>'Equation 4 Type II FTE'!KF27-'Equation 4 Type I FTE'!KF27</f>
        <v>0.43817849357251087</v>
      </c>
      <c r="KG27" s="25">
        <f>'Equation 4 Type II FTE'!KG27-'Equation 4 Type I FTE'!KG27</f>
        <v>0.45547621095850233</v>
      </c>
      <c r="KH27" s="25">
        <f>'Equation 4 Type II FTE'!KH27-'Equation 4 Type I FTE'!KH27</f>
        <v>0.41541833911725889</v>
      </c>
      <c r="KI27" s="25">
        <f>'Equation 4 Type II FTE'!KI27-'Equation 4 Type I FTE'!KI27</f>
        <v>0.50063235739772227</v>
      </c>
      <c r="KJ27" s="25">
        <f>'Equation 4 Type II FTE'!KJ27-'Equation 4 Type I FTE'!KJ27</f>
        <v>0.56053708392394541</v>
      </c>
      <c r="KK27" s="25">
        <f>'Equation 4 Type II FTE'!KK27-'Equation 4 Type I FTE'!KK27</f>
        <v>0.39466107825406915</v>
      </c>
      <c r="KL27" s="25">
        <f>'Equation 4 Type II FTE'!KL27-'Equation 4 Type I FTE'!KL27</f>
        <v>0.70620207243755806</v>
      </c>
      <c r="KM27" s="25">
        <f>'Equation 4 Type II FTE'!KM27-'Equation 4 Type I FTE'!KM27</f>
        <v>0.69664280756635233</v>
      </c>
      <c r="KN27" s="25">
        <f>'Equation 4 Type II FTE'!KN27-'Equation 4 Type I FTE'!KN27</f>
        <v>0.46039240432083683</v>
      </c>
      <c r="KO27" s="25">
        <f>'Equation 4 Type II FTE'!KO27-'Equation 4 Type I FTE'!KO27</f>
        <v>0.4227926291607606</v>
      </c>
      <c r="KP27" s="25">
        <f>'Equation 4 Type II FTE'!KP27-'Equation 4 Type I FTE'!KP27</f>
        <v>0.49462367662153578</v>
      </c>
      <c r="KQ27" s="25">
        <f>'Equation 4 Type II FTE'!KQ27-'Equation 4 Type I FTE'!KQ27</f>
        <v>0.64511381787966182</v>
      </c>
      <c r="KR27" s="25">
        <f>'Equation 4 Type II FTE'!KR27-'Equation 4 Type I FTE'!KR27</f>
        <v>0.28268111833422949</v>
      </c>
      <c r="KS27" s="25">
        <f>'Equation 4 Type II FTE'!KS27-'Equation 4 Type I FTE'!KS27</f>
        <v>0.45520308910503937</v>
      </c>
      <c r="KT27" s="25">
        <f>'Equation 4 Type II FTE'!KT27-'Equation 4 Type I FTE'!KT27</f>
        <v>0.47450370008309306</v>
      </c>
      <c r="KU27" s="25">
        <f>'Equation 4 Type II FTE'!KU27-'Equation 4 Type I FTE'!KU27</f>
        <v>0.60259784935725103</v>
      </c>
      <c r="KV27" s="25">
        <f>'Equation 4 Type II FTE'!KV27-'Equation 4 Type I FTE'!KV27</f>
        <v>0.33193409257539469</v>
      </c>
      <c r="KW27" s="25">
        <f>'Equation 4 Type II FTE'!KW27-'Equation 4 Type I FTE'!KW27</f>
        <v>0.77384525147856686</v>
      </c>
      <c r="KX27" s="25">
        <f>'Equation 4 Type II FTE'!KX27-'Equation 4 Type I FTE'!KX27</f>
        <v>0.77084091109047359</v>
      </c>
      <c r="KY27" s="25">
        <f>'Equation 4 Type II FTE'!KY27-'Equation 4 Type I FTE'!KY27</f>
        <v>0.7179463121364682</v>
      </c>
      <c r="KZ27" s="25">
        <f>'Equation 4 Type II FTE'!KZ27-'Equation 4 Type I FTE'!KZ27</f>
        <v>0.66860229727748188</v>
      </c>
      <c r="LA27" s="25">
        <f>'Equation 4 Type II FTE'!LA27-'Equation 4 Type I FTE'!LA27</f>
        <v>0.74771659416393765</v>
      </c>
      <c r="LB27" s="25">
        <f>'Equation 4 Type II FTE'!LB27-'Equation 4 Type I FTE'!LB27</f>
        <v>0.69691592941981528</v>
      </c>
      <c r="LC27" s="25">
        <f>'Equation 4 Type II FTE'!LC27-'Equation 4 Type I FTE'!LC27</f>
        <v>0.73952293856004703</v>
      </c>
      <c r="LD27" s="25">
        <f>'Equation 4 Type II FTE'!LD27-'Equation 4 Type I FTE'!LD27</f>
        <v>0.84276299916906994</v>
      </c>
      <c r="LE27" s="25">
        <f>'Equation 4 Type II FTE'!LE27-'Equation 4 Type I FTE'!LE27</f>
        <v>0.62827130358277528</v>
      </c>
      <c r="LF27" s="25">
        <f>'Equation 4 Type II FTE'!LF27-'Equation 4 Type I FTE'!LF27</f>
        <v>0.47905573097414339</v>
      </c>
      <c r="LG27" s="25">
        <f>'Equation 4 Type II FTE'!LG27-'Equation 4 Type I FTE'!LG27</f>
        <v>0.75545504667872343</v>
      </c>
      <c r="LH27" s="25">
        <f>'Equation 4 Type II FTE'!LH27-'Equation 4 Type I FTE'!LH27</f>
        <v>0.74826283787086367</v>
      </c>
      <c r="LI27" s="25">
        <f>'Equation 4 Type II FTE'!LI27-'Equation 4 Type I FTE'!LI27</f>
        <v>0.79879038076152309</v>
      </c>
      <c r="LJ27" s="25">
        <f>'Equation 4 Type II FTE'!LJ27-'Equation 4 Type I FTE'!LJ27</f>
        <v>0.54651682877951024</v>
      </c>
      <c r="LK27" s="25">
        <f>'Equation 4 Type II FTE'!LK27-'Equation 4 Type I FTE'!LK27</f>
        <v>0.68453440539615817</v>
      </c>
      <c r="LL27" s="25">
        <f>'Equation 4 Type II FTE'!LL27-'Equation 4 Type I FTE'!LL27</f>
        <v>0.86789020968766806</v>
      </c>
      <c r="LM27" s="25">
        <f>'Equation 4 Type II FTE'!LM27-'Equation 4 Type I FTE'!LM27</f>
        <v>0.57610502957133791</v>
      </c>
      <c r="LN27" s="25">
        <f>'Equation 4 Type II FTE'!LN27-'Equation 4 Type I FTE'!LN27</f>
        <v>0.77948976978346951</v>
      </c>
      <c r="LO27" s="25">
        <f>'Equation 4 Type II FTE'!LO27-'Equation 4 Type I FTE'!LO27</f>
        <v>0.48761354904931814</v>
      </c>
      <c r="LP27" s="25">
        <f>'Equation 4 Type II FTE'!LP27-'Equation 4 Type I FTE'!LP27</f>
        <v>0.73861253238183688</v>
      </c>
      <c r="LQ27" s="25">
        <f>'Equation 4 Type II FTE'!LQ27-'Equation 4 Type I FTE'!LQ27</f>
        <v>0.52903703015787673</v>
      </c>
      <c r="LR27" s="25">
        <f>'Equation 4 Type II FTE'!LR27-'Equation 4 Type I FTE'!LR27</f>
        <v>0.76583367711031824</v>
      </c>
      <c r="LS27" s="25">
        <f>'Equation 4 Type II FTE'!LS27-'Equation 4 Type I FTE'!LS27</f>
        <v>0.59058048780487815</v>
      </c>
      <c r="LT27" s="25">
        <f>'Equation 4 Type II FTE'!LT27-'Equation 4 Type I FTE'!LT27</f>
        <v>0.45829847011095365</v>
      </c>
      <c r="LU27" s="25">
        <f>'Equation 4 Type II FTE'!LU27-'Equation 4 Type I FTE'!LU27</f>
        <v>0.73132928295615629</v>
      </c>
      <c r="LV27" s="25">
        <f>'Equation 4 Type II FTE'!LV27-'Equation 4 Type I FTE'!LV27</f>
        <v>0.62444759763429303</v>
      </c>
      <c r="LW27" s="25">
        <f>'Equation 4 Type II FTE'!LW27-'Equation 4 Type I FTE'!LW27</f>
        <v>0.66705460677452477</v>
      </c>
      <c r="LX27" s="25">
        <f>'Equation 4 Type II FTE'!LX27-'Equation 4 Type I FTE'!LX27</f>
        <v>0.80170368053179519</v>
      </c>
      <c r="LY27" s="25">
        <f>'Equation 4 Type II FTE'!LY27-'Equation 4 Type I FTE'!LY27</f>
        <v>0.71740006842954074</v>
      </c>
      <c r="LZ27" s="25">
        <f>'Equation 4 Type II FTE'!LZ27-'Equation 4 Type I FTE'!LZ27</f>
        <v>0.6117929517571703</v>
      </c>
      <c r="MA27" s="25">
        <f>'Equation 4 Type II FTE'!MA27-'Equation 4 Type I FTE'!MA27</f>
        <v>0.43226085341414544</v>
      </c>
      <c r="MB27" s="25">
        <f>'Equation 4 Type II FTE'!MB27-'Equation 4 Type I FTE'!MB27</f>
        <v>0.6378305684539809</v>
      </c>
      <c r="MC27" s="25">
        <f>'Equation 4 Type II FTE'!MC27-'Equation 4 Type I FTE'!MC27</f>
        <v>0.83147396255926331</v>
      </c>
      <c r="MD27" s="25">
        <f>'Equation 4 Type II FTE'!MD27-'Equation 4 Type I FTE'!MD27</f>
        <v>0.67980029326946578</v>
      </c>
      <c r="ME27" s="25">
        <f>'Equation 4 Type II FTE'!ME27-'Equation 4 Type I FTE'!ME27</f>
        <v>0.65649389510728717</v>
      </c>
      <c r="MF27" s="25">
        <f>'Equation 4 Type II FTE'!MF27-'Equation 4 Type I FTE'!MF27</f>
        <v>0.69473095459211187</v>
      </c>
      <c r="MG27" s="25">
        <f>'Equation 4 Type II FTE'!MG27-'Equation 4 Type I FTE'!MG27</f>
        <v>0.68735666454861111</v>
      </c>
      <c r="MH27" s="25">
        <f>'Equation 4 Type II FTE'!MH27-'Equation 4 Type I FTE'!MH27</f>
        <v>0.71339428124541726</v>
      </c>
      <c r="MI27" s="25">
        <f>'Equation 4 Type II FTE'!MI27-'Equation 4 Type I FTE'!MI27</f>
        <v>0.65257914854098686</v>
      </c>
      <c r="MJ27" s="25">
        <f>'Equation 4 Type II FTE'!MJ27-'Equation 4 Type I FTE'!MJ27</f>
        <v>0.57483046092184331</v>
      </c>
      <c r="MK27" s="25">
        <f>'Equation 4 Type II FTE'!MK27-'Equation 4 Type I FTE'!MK27</f>
        <v>0.63509934991935102</v>
      </c>
      <c r="ML27" s="25">
        <f>'Equation 4 Type II FTE'!ML27-'Equation 4 Type I FTE'!ML27</f>
        <v>0.84030490248790268</v>
      </c>
      <c r="MM27" s="25">
        <f>'Equation 4 Type II FTE'!MM27-'Equation 4 Type I FTE'!MM27</f>
        <v>0.58766718803460583</v>
      </c>
      <c r="MN27" s="25">
        <f>'Equation 4 Type II FTE'!MN27-'Equation 4 Type I FTE'!MN27</f>
        <v>0.56681888655359502</v>
      </c>
      <c r="MO27" s="25">
        <f>'Equation 4 Type II FTE'!MO27-'Equation 4 Type I FTE'!MO27</f>
        <v>0.47523202502566114</v>
      </c>
      <c r="MP27" s="25">
        <f>'Equation 4 Type II FTE'!MP27-'Equation 4 Type I FTE'!MP27</f>
        <v>0.47951093406324841</v>
      </c>
      <c r="MQ27" s="25">
        <f>'Equation 4 Type II FTE'!MQ27-'Equation 4 Type I FTE'!MQ27</f>
        <v>0.44446029620216043</v>
      </c>
      <c r="MR27" s="25">
        <f>'Equation 4 Type II FTE'!MR27-'Equation 4 Type I FTE'!MR27</f>
        <v>0.56700096778923703</v>
      </c>
      <c r="MS27" s="25">
        <f>'Equation 4 Type II FTE'!MS27-'Equation 4 Type I FTE'!MS27</f>
        <v>0.49799217948091301</v>
      </c>
      <c r="MT27" s="25">
        <f>'Equation 4 Type II FTE'!MT27-'Equation 4 Type I FTE'!MT27</f>
        <v>0.58721198494550075</v>
      </c>
      <c r="MU27" s="25">
        <f>'Equation 4 Type II FTE'!MU27-'Equation 4 Type I FTE'!MU27</f>
        <v>0.46731149127523341</v>
      </c>
      <c r="MV27" s="25">
        <f>'Equation 4 Type II FTE'!MV27-'Equation 4 Type I FTE'!MV27</f>
        <v>0.69300118285351198</v>
      </c>
      <c r="MW27" s="25">
        <f>'Equation 4 Type II FTE'!MW27-'Equation 4 Type I FTE'!MW27</f>
        <v>0.65449100151522566</v>
      </c>
      <c r="MX27" s="25">
        <f>'Equation 4 Type II FTE'!MX27-'Equation 4 Type I FTE'!MX27</f>
        <v>0.72359083044137051</v>
      </c>
      <c r="MY27" s="25">
        <f>'Equation 4 Type II FTE'!MY27-'Equation 4 Type I FTE'!MY27</f>
        <v>0.67042310963390195</v>
      </c>
      <c r="MZ27" s="25">
        <f>'Equation 4 Type II FTE'!MZ27-'Equation 4 Type I FTE'!MZ27</f>
        <v>0.49808322009873407</v>
      </c>
      <c r="NA27" s="25">
        <f>'Equation 4 Type II FTE'!NA27-'Equation 4 Type I FTE'!NA27</f>
        <v>0.82664880981475153</v>
      </c>
      <c r="NB27" s="25">
        <f>'Equation 4 Type II FTE'!NB27-'Equation 4 Type I FTE'!NB27</f>
        <v>0.60287097121071409</v>
      </c>
      <c r="NC27" s="25">
        <f>'Equation 4 Type II FTE'!NC27-'Equation 4 Type I FTE'!NC27</f>
        <v>0.67178871890121705</v>
      </c>
      <c r="ND27" s="25">
        <f>'Equation 4 Type II FTE'!ND27-'Equation 4 Type I FTE'!ND27</f>
        <v>0.75272382814409311</v>
      </c>
      <c r="NE27" s="25">
        <f>'Equation 4 Type II FTE'!NE27-'Equation 4 Type I FTE'!NE27</f>
        <v>0.4827883963048048</v>
      </c>
      <c r="NF27" s="25">
        <f>'Equation 4 Type II FTE'!NF27-'Equation 4 Type I FTE'!NF27</f>
        <v>0.67133351581211198</v>
      </c>
      <c r="NG27" s="59">
        <f>'Equation 4 Type II FTE'!NG27-'Equation 4 Type I FTE'!NG27</f>
        <v>0.72395499291265464</v>
      </c>
      <c r="NH27" s="25">
        <f>'Equation 4 Type II FTE'!NH27-'Equation 4 Type I FTE'!NH27</f>
        <v>0.76656200205288638</v>
      </c>
      <c r="NI27" s="25">
        <f>'Equation 4 Type II FTE'!NI27-'Equation 4 Type I FTE'!NI27</f>
        <v>0.48042134024145849</v>
      </c>
      <c r="NJ27" s="59">
        <f>'Equation 4 Type II FTE'!NJ27-'Equation 4 Type I FTE'!NJ27</f>
        <v>1.145564094041742</v>
      </c>
    </row>
    <row r="28" spans="2:374" x14ac:dyDescent="0.3">
      <c r="B28" s="23" t="s">
        <v>572</v>
      </c>
      <c r="C28" s="25">
        <f>'Equation 4 Type II FTE'!C28-'Equation 4 Type I FTE'!C28</f>
        <v>6.878074584515606E-2</v>
      </c>
      <c r="D28" s="25">
        <f>'Equation 4 Type II FTE'!D28-'Equation 4 Type I FTE'!D28</f>
        <v>8.1083664369679773E-2</v>
      </c>
      <c r="E28" s="25">
        <f>'Equation 4 Type II FTE'!E28-'Equation 4 Type I FTE'!E28</f>
        <v>8.2900202675314158E-2</v>
      </c>
      <c r="F28" s="25">
        <f>'Equation 4 Type II FTE'!F28-'Equation 4 Type I FTE'!F28</f>
        <v>0.11237766518038103</v>
      </c>
      <c r="G28" s="25">
        <f>'Equation 4 Type II FTE'!G28-'Equation 4 Type I FTE'!G28</f>
        <v>8.001025537089583E-2</v>
      </c>
      <c r="H28" s="25">
        <f>'Equation 4 Type II FTE'!H28-'Equation 4 Type I FTE'!H28</f>
        <v>6.6055938386704496E-2</v>
      </c>
      <c r="I28" s="25">
        <f>'Equation 4 Type II FTE'!I28-'Equation 4 Type I FTE'!I28</f>
        <v>5.4826428860964727E-2</v>
      </c>
      <c r="J28" s="25">
        <f>'Equation 4 Type II FTE'!J28-'Equation 4 Type I FTE'!J28</f>
        <v>6.5147669233887318E-2</v>
      </c>
      <c r="K28" s="25">
        <f>'Equation 4 Type II FTE'!K28-'Equation 4 Type I FTE'!K28</f>
        <v>5.6147547628698828E-2</v>
      </c>
      <c r="L28" s="25">
        <f>'Equation 4 Type II FTE'!L28-'Equation 4 Type I FTE'!L28</f>
        <v>0.11477219294689907</v>
      </c>
      <c r="M28" s="25">
        <f>'Equation 4 Type II FTE'!M28-'Equation 4 Type I FTE'!M28</f>
        <v>6.7129347385488439E-2</v>
      </c>
      <c r="N28" s="25">
        <f>'Equation 4 Type II FTE'!N28-'Equation 4 Type I FTE'!N28</f>
        <v>0.13310271584920957</v>
      </c>
      <c r="O28" s="25">
        <f>'Equation 4 Type II FTE'!O28-'Equation 4 Type I FTE'!O28</f>
        <v>6.812018646128902E-2</v>
      </c>
      <c r="P28" s="25">
        <f>'Equation 4 Type II FTE'!P28-'Equation 4 Type I FTE'!P28</f>
        <v>4.9954803404945278E-2</v>
      </c>
      <c r="Q28" s="25">
        <f>'Equation 4 Type II FTE'!Q28-'Equation 4 Type I FTE'!Q28</f>
        <v>0</v>
      </c>
      <c r="R28" s="25">
        <f>'Equation 4 Type II FTE'!R28-'Equation 4 Type I FTE'!R28</f>
        <v>4.9872233481961903E-2</v>
      </c>
      <c r="S28" s="25">
        <f>'Equation 4 Type II FTE'!S28-'Equation 4 Type I FTE'!S28</f>
        <v>5.8459505472233476E-2</v>
      </c>
      <c r="T28" s="25">
        <f>'Equation 4 Type II FTE'!T28-'Equation 4 Type I FTE'!T28</f>
        <v>6.0276043777867855E-2</v>
      </c>
      <c r="U28" s="25">
        <f>'Equation 4 Type II FTE'!U28-'Equation 4 Type I FTE'!U28</f>
        <v>7.4395500608025938E-2</v>
      </c>
      <c r="V28" s="25">
        <f>'Equation 4 Type II FTE'!V28-'Equation 4 Type I FTE'!V28</f>
        <v>8.4303891366031627E-2</v>
      </c>
      <c r="W28" s="25">
        <f>'Equation 4 Type II FTE'!W28-'Equation 4 Type I FTE'!W28</f>
        <v>4.9541953790028383E-2</v>
      </c>
      <c r="X28" s="25">
        <f>'Equation 4 Type II FTE'!X28-'Equation 4 Type I FTE'!X28</f>
        <v>4.8798824483177954E-2</v>
      </c>
      <c r="Y28" s="25">
        <f>'Equation 4 Type II FTE'!Y28-'Equation 4 Type I FTE'!Y28</f>
        <v>5.2514471017430092E-2</v>
      </c>
      <c r="Z28" s="25">
        <f>'Equation 4 Type II FTE'!Z28-'Equation 4 Type I FTE'!Z28</f>
        <v>0.12476315362788813</v>
      </c>
      <c r="AA28" s="25">
        <f>'Equation 4 Type II FTE'!AA28-'Equation 4 Type I FTE'!AA28</f>
        <v>8.3808471828131337E-2</v>
      </c>
      <c r="AB28" s="25">
        <f>'Equation 4 Type II FTE'!AB28-'Equation 4 Type I FTE'!AB28</f>
        <v>0.11774471017430077</v>
      </c>
      <c r="AC28" s="25">
        <f>'Equation 4 Type II FTE'!AC28-'Equation 4 Type I FTE'!AC28</f>
        <v>8.1496513984596688E-2</v>
      </c>
      <c r="AD28" s="25">
        <f>'Equation 4 Type II FTE'!AD28-'Equation 4 Type I FTE'!AD28</f>
        <v>6.0441183623834605E-2</v>
      </c>
      <c r="AE28" s="25">
        <f>'Equation 4 Type II FTE'!AE28-'Equation 4 Type I FTE'!AE28</f>
        <v>5.9615484394000814E-2</v>
      </c>
      <c r="AF28" s="25">
        <f>'Equation 4 Type II FTE'!AF28-'Equation 4 Type I FTE'!AF28</f>
        <v>6.6633927847588176E-2</v>
      </c>
      <c r="AG28" s="25">
        <f>'Equation 4 Type II FTE'!AG28-'Equation 4 Type I FTE'!AG28</f>
        <v>6.4734819618970402E-2</v>
      </c>
      <c r="AH28" s="25">
        <f>'Equation 4 Type II FTE'!AH28-'Equation 4 Type I FTE'!AH28</f>
        <v>7.4560640453992702E-2</v>
      </c>
      <c r="AI28" s="25">
        <f>'Equation 4 Type II FTE'!AI28-'Equation 4 Type I FTE'!AI28</f>
        <v>6.5230239156870692E-2</v>
      </c>
      <c r="AJ28" s="25">
        <f>'Equation 4 Type II FTE'!AJ28-'Equation 4 Type I FTE'!AJ28</f>
        <v>5.6395257397648973E-2</v>
      </c>
      <c r="AK28" s="25">
        <f>'Equation 4 Type II FTE'!AK28-'Equation 4 Type I FTE'!AK28</f>
        <v>7.0927563842723959E-2</v>
      </c>
      <c r="AL28" s="25">
        <f>'Equation 4 Type II FTE'!AL28-'Equation 4 Type I FTE'!AL28</f>
        <v>7.034957438184028E-2</v>
      </c>
      <c r="AM28" s="25">
        <f>'Equation 4 Type II FTE'!AM28-'Equation 4 Type I FTE'!AM28</f>
        <v>7.7533157681394418E-2</v>
      </c>
      <c r="AN28" s="25">
        <f>'Equation 4 Type II FTE'!AN28-'Equation 4 Type I FTE'!AN28</f>
        <v>4.9872233481961903E-2</v>
      </c>
      <c r="AO28" s="25">
        <f>'Equation 4 Type II FTE'!AO28-'Equation 4 Type I FTE'!AO28</f>
        <v>4.3844629104175109E-2</v>
      </c>
      <c r="AP28" s="25">
        <f>'Equation 4 Type II FTE'!AP28-'Equation 4 Type I FTE'!AP28</f>
        <v>7.6707458451560614E-2</v>
      </c>
      <c r="AQ28" s="25">
        <f>'Equation 4 Type II FTE'!AQ28-'Equation 4 Type I FTE'!AQ28</f>
        <v>5.4165869477097686E-2</v>
      </c>
      <c r="AR28" s="25">
        <f>'Equation 4 Type II FTE'!AR28-'Equation 4 Type I FTE'!AR28</f>
        <v>6.0523753546818007E-2</v>
      </c>
      <c r="AS28" s="25">
        <f>'Equation 4 Type II FTE'!AS28-'Equation 4 Type I FTE'!AS28</f>
        <v>5.689067693554925E-2</v>
      </c>
      <c r="AT28" s="25">
        <f>'Equation 4 Type II FTE'!AT28-'Equation 4 Type I FTE'!AT28</f>
        <v>5.3340170247263882E-2</v>
      </c>
      <c r="AU28" s="25">
        <f>'Equation 4 Type II FTE'!AU28-'Equation 4 Type I FTE'!AU28</f>
        <v>4.8881394406161328E-2</v>
      </c>
      <c r="AV28" s="25">
        <f>'Equation 4 Type II FTE'!AV28-'Equation 4 Type I FTE'!AV28</f>
        <v>5.9780624239967578E-2</v>
      </c>
      <c r="AW28" s="25">
        <f>'Equation 4 Type II FTE'!AW28-'Equation 4 Type I FTE'!AW28</f>
        <v>5.2597040940413467E-2</v>
      </c>
      <c r="AX28" s="25">
        <f>'Equation 4 Type II FTE'!AX28-'Equation 4 Type I FTE'!AX28</f>
        <v>5.3009890555330362E-2</v>
      </c>
      <c r="AY28" s="25">
        <f>'Equation 4 Type II FTE'!AY28-'Equation 4 Type I FTE'!AY28</f>
        <v>4.3101499797324687E-2</v>
      </c>
      <c r="AZ28" s="25">
        <f>'Equation 4 Type II FTE'!AZ28-'Equation 4 Type I FTE'!AZ28</f>
        <v>4.6734576408593437E-2</v>
      </c>
      <c r="BA28" s="25">
        <f>'Equation 4 Type II FTE'!BA28-'Equation 4 Type I FTE'!BA28</f>
        <v>4.9129104175111467E-2</v>
      </c>
      <c r="BB28" s="25">
        <f>'Equation 4 Type II FTE'!BB28-'Equation 4 Type I FTE'!BB28</f>
        <v>6.43219700040535E-2</v>
      </c>
      <c r="BC28" s="25">
        <f>'Equation 4 Type II FTE'!BC28-'Equation 4 Type I FTE'!BC28</f>
        <v>6.9111025537089574E-2</v>
      </c>
      <c r="BD28" s="25">
        <f>'Equation 4 Type II FTE'!BD28-'Equation 4 Type I FTE'!BD28</f>
        <v>4.929424402107823E-2</v>
      </c>
      <c r="BE28" s="25">
        <f>'Equation 4 Type II FTE'!BE28-'Equation 4 Type I FTE'!BE28</f>
        <v>6.3000851236319419E-2</v>
      </c>
      <c r="BF28" s="25">
        <f>'Equation 4 Type II FTE'!BF28-'Equation 4 Type I FTE'!BF28</f>
        <v>6.2010012160518845E-2</v>
      </c>
      <c r="BG28" s="25">
        <f>'Equation 4 Type II FTE'!BG28-'Equation 4 Type I FTE'!BG28</f>
        <v>7.6707458451560601E-2</v>
      </c>
      <c r="BH28" s="25">
        <f>'Equation 4 Type II FTE'!BH28-'Equation 4 Type I FTE'!BH28</f>
        <v>6.7377057154438591E-2</v>
      </c>
      <c r="BI28" s="25">
        <f>'Equation 4 Type II FTE'!BI28-'Equation 4 Type I FTE'!BI28</f>
        <v>7.6955168220510739E-2</v>
      </c>
      <c r="BJ28" s="25">
        <f>'Equation 4 Type II FTE'!BJ28-'Equation 4 Type I FTE'!BJ28</f>
        <v>6.7624766923388743E-2</v>
      </c>
      <c r="BK28" s="25">
        <f>'Equation 4 Type II FTE'!BK28-'Equation 4 Type I FTE'!BK28</f>
        <v>6.0276043777867855E-2</v>
      </c>
      <c r="BL28" s="25">
        <f>'Equation 4 Type II FTE'!BL28-'Equation 4 Type I FTE'!BL28</f>
        <v>5.1110782326712609E-2</v>
      </c>
      <c r="BM28" s="25">
        <f>'Equation 4 Type II FTE'!BM28-'Equation 4 Type I FTE'!BM28</f>
        <v>6.1101743007701666E-2</v>
      </c>
      <c r="BN28" s="25">
        <f>'Equation 4 Type II FTE'!BN28-'Equation 4 Type I FTE'!BN28</f>
        <v>6.8533036076205908E-2</v>
      </c>
      <c r="BO28" s="25">
        <f>'Equation 4 Type II FTE'!BO28-'Equation 4 Type I FTE'!BO28</f>
        <v>9.8010498581272809E-2</v>
      </c>
      <c r="BP28" s="25">
        <f>'Equation 4 Type II FTE'!BP28-'Equation 4 Type I FTE'!BP28</f>
        <v>5.4165869477097686E-2</v>
      </c>
      <c r="BQ28" s="25">
        <f>'Equation 4 Type II FTE'!BQ28-'Equation 4 Type I FTE'!BQ28</f>
        <v>6.6633927847588162E-2</v>
      </c>
      <c r="BR28" s="25">
        <f>'Equation 4 Type II FTE'!BR28-'Equation 4 Type I FTE'!BR28</f>
        <v>5.3422740170247271E-2</v>
      </c>
      <c r="BS28" s="25">
        <f>'Equation 4 Type II FTE'!BS28-'Equation 4 Type I FTE'!BS28</f>
        <v>6.2835711390352655E-2</v>
      </c>
      <c r="BT28" s="25">
        <f>'Equation 4 Type II FTE'!BT28-'Equation 4 Type I FTE'!BT28</f>
        <v>6.9771584920956628E-2</v>
      </c>
      <c r="BU28" s="25">
        <f>'Equation 4 Type II FTE'!BU28-'Equation 4 Type I FTE'!BU28</f>
        <v>6.1927442237535463E-2</v>
      </c>
      <c r="BV28" s="25">
        <f>'Equation 4 Type II FTE'!BV28-'Equation 4 Type I FTE'!BV28</f>
        <v>6.291828131333603E-2</v>
      </c>
      <c r="BW28" s="25">
        <f>'Equation 4 Type II FTE'!BW28-'Equation 4 Type I FTE'!BW28</f>
        <v>7.0267004458856919E-2</v>
      </c>
      <c r="BX28" s="25">
        <f>'Equation 4 Type II FTE'!BX28-'Equation 4 Type I FTE'!BX28</f>
        <v>5.2101621402513183E-2</v>
      </c>
      <c r="BY28" s="25">
        <f>'Equation 4 Type II FTE'!BY28-'Equation 4 Type I FTE'!BY28</f>
        <v>5.0450222942845568E-2</v>
      </c>
      <c r="BZ28" s="25">
        <f>'Equation 4 Type II FTE'!BZ28-'Equation 4 Type I FTE'!BZ28</f>
        <v>4.9541953790028376E-2</v>
      </c>
      <c r="CA28" s="25">
        <f>'Equation 4 Type II FTE'!CA28-'Equation 4 Type I FTE'!CA28</f>
        <v>7.2248682610458054E-2</v>
      </c>
      <c r="CB28" s="25">
        <f>'Equation 4 Type II FTE'!CB28-'Equation 4 Type I FTE'!CB28</f>
        <v>6.9028455614106199E-2</v>
      </c>
      <c r="CC28" s="25">
        <f>'Equation 4 Type II FTE'!CC28-'Equation 4 Type I FTE'!CC28</f>
        <v>6.5147669233887318E-2</v>
      </c>
      <c r="CD28" s="25">
        <f>'Equation 4 Type II FTE'!CD28-'Equation 4 Type I FTE'!CD28</f>
        <v>0.10734089987839482</v>
      </c>
      <c r="CE28" s="25">
        <f>'Equation 4 Type II FTE'!CE28-'Equation 4 Type I FTE'!CE28</f>
        <v>7.9267126064045401E-2</v>
      </c>
      <c r="CF28" s="25">
        <f>'Equation 4 Type II FTE'!CF28-'Equation 4 Type I FTE'!CF28</f>
        <v>6.539537900283747E-2</v>
      </c>
      <c r="CG28" s="25">
        <f>'Equation 4 Type II FTE'!CG28-'Equation 4 Type I FTE'!CG28</f>
        <v>6.1101743007701666E-2</v>
      </c>
      <c r="CH28" s="25">
        <f>'Equation 4 Type II FTE'!CH28-'Equation 4 Type I FTE'!CH28</f>
        <v>5.0780502634779089E-2</v>
      </c>
      <c r="CI28" s="25">
        <f>'Equation 4 Type II FTE'!CI28-'Equation 4 Type I FTE'!CI28</f>
        <v>6.3578840697203085E-2</v>
      </c>
      <c r="CJ28" s="25">
        <f>'Equation 4 Type II FTE'!CJ28-'Equation 4 Type I FTE'!CJ28</f>
        <v>9.2560883664369695E-2</v>
      </c>
      <c r="CK28" s="25">
        <f>'Equation 4 Type II FTE'!CK28-'Equation 4 Type I FTE'!CK28</f>
        <v>0.10998313741386301</v>
      </c>
      <c r="CL28" s="25">
        <f>'Equation 4 Type II FTE'!CL28-'Equation 4 Type I FTE'!CL28</f>
        <v>7.348723145520876E-2</v>
      </c>
      <c r="CM28" s="25">
        <f>'Equation 4 Type II FTE'!CM28-'Equation 4 Type I FTE'!CM28</f>
        <v>7.6872598297527364E-2</v>
      </c>
      <c r="CN28" s="25">
        <f>'Equation 4 Type II FTE'!CN28-'Equation 4 Type I FTE'!CN28</f>
        <v>5.5569558167815163E-2</v>
      </c>
      <c r="CO28" s="25">
        <f>'Equation 4 Type II FTE'!CO28-'Equation 4 Type I FTE'!CO28</f>
        <v>6.0523753546818E-2</v>
      </c>
      <c r="CP28" s="25">
        <f>'Equation 4 Type II FTE'!CP28-'Equation 4 Type I FTE'!CP28</f>
        <v>6.0193473854884487E-2</v>
      </c>
      <c r="CQ28" s="25">
        <f>'Equation 4 Type II FTE'!CQ28-'Equation 4 Type I FTE'!CQ28</f>
        <v>5.3835589785164173E-2</v>
      </c>
      <c r="CR28" s="25">
        <f>'Equation 4 Type II FTE'!CR28-'Equation 4 Type I FTE'!CR28</f>
        <v>5.3009890555330362E-2</v>
      </c>
      <c r="CS28" s="25">
        <f>'Equation 4 Type II FTE'!CS28-'Equation 4 Type I FTE'!CS28</f>
        <v>5.3422740170247271E-2</v>
      </c>
      <c r="CT28" s="25">
        <f>'Equation 4 Type II FTE'!CT28-'Equation 4 Type I FTE'!CT28</f>
        <v>5.193648155654642E-2</v>
      </c>
      <c r="CU28" s="25">
        <f>'Equation 4 Type II FTE'!CU28-'Equation 4 Type I FTE'!CU28</f>
        <v>4.9376813944061619E-2</v>
      </c>
      <c r="CV28" s="25">
        <f>'Equation 4 Type II FTE'!CV28-'Equation 4 Type I FTE'!CV28</f>
        <v>7.2578962302391567E-2</v>
      </c>
      <c r="CW28" s="25">
        <f>'Equation 4 Type II FTE'!CW28-'Equation 4 Type I FTE'!CW28</f>
        <v>7.3734941224158898E-2</v>
      </c>
      <c r="CX28" s="25">
        <f>'Equation 4 Type II FTE'!CX28-'Equation 4 Type I FTE'!CX28</f>
        <v>5.7798946088366443E-2</v>
      </c>
      <c r="CY28" s="25">
        <f>'Equation 4 Type II FTE'!CY28-'Equation 4 Type I FTE'!CY28</f>
        <v>7.1422983380624236E-2</v>
      </c>
      <c r="CZ28" s="25">
        <f>'Equation 4 Type II FTE'!CZ28-'Equation 4 Type I FTE'!CZ28</f>
        <v>0.11518504256181598</v>
      </c>
      <c r="DA28" s="25">
        <f>'Equation 4 Type II FTE'!DA28-'Equation 4 Type I FTE'!DA28</f>
        <v>0.10833173895419537</v>
      </c>
      <c r="DB28" s="25">
        <f>'Equation 4 Type II FTE'!DB28-'Equation 4 Type I FTE'!DB28</f>
        <v>6.9936724766923392E-2</v>
      </c>
      <c r="DC28" s="25">
        <f>'Equation 4 Type II FTE'!DC28-'Equation 4 Type I FTE'!DC28</f>
        <v>8.6120429671665985E-2</v>
      </c>
      <c r="DD28" s="25">
        <f>'Equation 4 Type II FTE'!DD28-'Equation 4 Type I FTE'!DD28</f>
        <v>6.4404539927036888E-2</v>
      </c>
      <c r="DE28" s="25">
        <f>'Equation 4 Type II FTE'!DE28-'Equation 4 Type I FTE'!DE28</f>
        <v>0.11435934333198218</v>
      </c>
      <c r="DF28" s="25">
        <f>'Equation 4 Type II FTE'!DF28-'Equation 4 Type I FTE'!DF28</f>
        <v>8.2322213214430479E-2</v>
      </c>
      <c r="DG28" s="25">
        <f>'Equation 4 Type II FTE'!DG28-'Equation 4 Type I FTE'!DG28</f>
        <v>7.7533157681394418E-2</v>
      </c>
      <c r="DH28" s="25">
        <f>'Equation 4 Type II FTE'!DH28-'Equation 4 Type I FTE'!DH28</f>
        <v>0.10965285772192947</v>
      </c>
      <c r="DI28" s="25">
        <f>'Equation 4 Type II FTE'!DI28-'Equation 4 Type I FTE'!DI28</f>
        <v>5.3009890555330362E-2</v>
      </c>
      <c r="DJ28" s="25">
        <f>'Equation 4 Type II FTE'!DJ28-'Equation 4 Type I FTE'!DJ28</f>
        <v>7.621203891366031E-2</v>
      </c>
      <c r="DK28" s="25">
        <f>'Equation 4 Type II FTE'!DK28-'Equation 4 Type I FTE'!DK28</f>
        <v>0.12005666801783545</v>
      </c>
      <c r="DL28" s="25">
        <f>'Equation 4 Type II FTE'!DL28-'Equation 4 Type I FTE'!DL28</f>
        <v>0.12757053100932308</v>
      </c>
      <c r="DM28" s="25">
        <f>'Equation 4 Type II FTE'!DM28-'Equation 4 Type I FTE'!DM28</f>
        <v>4.0459262261856505E-2</v>
      </c>
      <c r="DN28" s="25">
        <f>'Equation 4 Type II FTE'!DN28-'Equation 4 Type I FTE'!DN28</f>
        <v>9.247831374138632E-2</v>
      </c>
      <c r="DO28" s="25">
        <f>'Equation 4 Type II FTE'!DO28-'Equation 4 Type I FTE'!DO28</f>
        <v>6.1679732468585331E-2</v>
      </c>
      <c r="DP28" s="25">
        <f>'Equation 4 Type II FTE'!DP28-'Equation 4 Type I FTE'!DP28</f>
        <v>7.2744102148358331E-2</v>
      </c>
      <c r="DQ28" s="25">
        <f>'Equation 4 Type II FTE'!DQ28-'Equation 4 Type I FTE'!DQ28</f>
        <v>6.5147669233887318E-2</v>
      </c>
      <c r="DR28" s="25">
        <f>'Equation 4 Type II FTE'!DR28-'Equation 4 Type I FTE'!DR28</f>
        <v>9.9414187271990279E-2</v>
      </c>
      <c r="DS28" s="25">
        <f>'Equation 4 Type II FTE'!DS28-'Equation 4 Type I FTE'!DS28</f>
        <v>7.0514714227807057E-2</v>
      </c>
      <c r="DT28" s="25">
        <f>'Equation 4 Type II FTE'!DT28-'Equation 4 Type I FTE'!DT28</f>
        <v>8.0340535062829344E-2</v>
      </c>
      <c r="DU28" s="25">
        <f>'Equation 4 Type II FTE'!DU28-'Equation 4 Type I FTE'!DU28</f>
        <v>6.4734819618970416E-2</v>
      </c>
      <c r="DV28" s="25">
        <f>'Equation 4 Type II FTE'!DV28-'Equation 4 Type I FTE'!DV28</f>
        <v>6.0936603161734902E-2</v>
      </c>
      <c r="DW28" s="25">
        <f>'Equation 4 Type II FTE'!DW28-'Equation 4 Type I FTE'!DW28</f>
        <v>4.8633684637211197E-2</v>
      </c>
      <c r="DX28" s="25">
        <f>'Equation 4 Type II FTE'!DX28-'Equation 4 Type I FTE'!DX28</f>
        <v>6.5643088771787594E-2</v>
      </c>
      <c r="DY28" s="25">
        <f>'Equation 4 Type II FTE'!DY28-'Equation 4 Type I FTE'!DY28</f>
        <v>5.7138386704499389E-2</v>
      </c>
      <c r="DZ28" s="25">
        <f>'Equation 4 Type II FTE'!DZ28-'Equation 4 Type I FTE'!DZ28</f>
        <v>6.3165991082286183E-2</v>
      </c>
      <c r="EA28" s="25">
        <f>'Equation 4 Type II FTE'!EA28-'Equation 4 Type I FTE'!EA28</f>
        <v>8.3891041751114725E-2</v>
      </c>
      <c r="EB28" s="25">
        <f>'Equation 4 Type II FTE'!EB28-'Equation 4 Type I FTE'!EB28</f>
        <v>4.5083177948925822E-2</v>
      </c>
      <c r="EC28" s="25">
        <f>'Equation 4 Type II FTE'!EC28-'Equation 4 Type I FTE'!EC28</f>
        <v>5.8707215241183622E-2</v>
      </c>
      <c r="ED28" s="25">
        <f>'Equation 4 Type II FTE'!ED28-'Equation 4 Type I FTE'!ED28</f>
        <v>4.8716254560194565E-2</v>
      </c>
      <c r="EE28" s="25">
        <f>'Equation 4 Type II FTE'!EE28-'Equation 4 Type I FTE'!EE28</f>
        <v>5.6560397243615737E-2</v>
      </c>
      <c r="EF28" s="25">
        <f>'Equation 4 Type II FTE'!EF28-'Equation 4 Type I FTE'!EF28</f>
        <v>5.1110782326712609E-2</v>
      </c>
      <c r="EG28" s="25">
        <f>'Equation 4 Type II FTE'!EG28-'Equation 4 Type I FTE'!EG28</f>
        <v>7.1918402918524527E-2</v>
      </c>
      <c r="EH28" s="25">
        <f>'Equation 4 Type II FTE'!EH28-'Equation 4 Type I FTE'!EH28</f>
        <v>4.4092338873125261E-2</v>
      </c>
      <c r="EI28" s="25">
        <f>'Equation 4 Type II FTE'!EI28-'Equation 4 Type I FTE'!EI28</f>
        <v>4.500060802594244E-2</v>
      </c>
      <c r="EJ28" s="25">
        <f>'Equation 4 Type II FTE'!EJ28-'Equation 4 Type I FTE'!EJ28</f>
        <v>4.6652006485610062E-2</v>
      </c>
      <c r="EK28" s="25">
        <f>'Equation 4 Type II FTE'!EK28-'Equation 4 Type I FTE'!EK28</f>
        <v>6.878074584515606E-2</v>
      </c>
      <c r="EL28" s="25">
        <f>'Equation 4 Type II FTE'!EL28-'Equation 4 Type I FTE'!EL28</f>
        <v>5.79640859343332E-2</v>
      </c>
      <c r="EM28" s="25">
        <f>'Equation 4 Type II FTE'!EM28-'Equation 4 Type I FTE'!EM28</f>
        <v>5.6312687474665592E-2</v>
      </c>
      <c r="EN28" s="25">
        <f>'Equation 4 Type II FTE'!EN28-'Equation 4 Type I FTE'!EN28</f>
        <v>5.2679610863396835E-2</v>
      </c>
      <c r="EO28" s="25">
        <f>'Equation 4 Type II FTE'!EO28-'Equation 4 Type I FTE'!EO28</f>
        <v>5.8129225780299963E-2</v>
      </c>
      <c r="EP28" s="25">
        <f>'Equation 4 Type II FTE'!EP28-'Equation 4 Type I FTE'!EP28</f>
        <v>6.0523753546817993E-2</v>
      </c>
      <c r="EQ28" s="25">
        <f>'Equation 4 Type II FTE'!EQ28-'Equation 4 Type I FTE'!EQ28</f>
        <v>5.8624645318200247E-2</v>
      </c>
      <c r="ER28" s="25">
        <f>'Equation 4 Type II FTE'!ER28-'Equation 4 Type I FTE'!ER28</f>
        <v>5.6395257397648973E-2</v>
      </c>
      <c r="ES28" s="25">
        <f>'Equation 4 Type II FTE'!ES28-'Equation 4 Type I FTE'!ES28</f>
        <v>5.2184191325496558E-2</v>
      </c>
      <c r="ET28" s="25">
        <f>'Equation 4 Type II FTE'!ET28-'Equation 4 Type I FTE'!ET28</f>
        <v>5.6312687474665599E-2</v>
      </c>
      <c r="EU28" s="25">
        <f>'Equation 4 Type II FTE'!EU28-'Equation 4 Type I FTE'!EU28</f>
        <v>5.8954925010133774E-2</v>
      </c>
      <c r="EV28" s="25">
        <f>'Equation 4 Type II FTE'!EV28-'Equation 4 Type I FTE'!EV28</f>
        <v>5.5074138629914886E-2</v>
      </c>
      <c r="EW28" s="25">
        <f>'Equation 4 Type II FTE'!EW28-'Equation 4 Type I FTE'!EW28</f>
        <v>4.8716254560194572E-2</v>
      </c>
      <c r="EX28" s="25">
        <f>'Equation 4 Type II FTE'!EX28-'Equation 4 Type I FTE'!EX28</f>
        <v>6.7129347385488453E-2</v>
      </c>
      <c r="EY28" s="25">
        <f>'Equation 4 Type II FTE'!EY28-'Equation 4 Type I FTE'!EY28</f>
        <v>0.11501990271584921</v>
      </c>
      <c r="EZ28" s="25">
        <f>'Equation 4 Type II FTE'!EZ28-'Equation 4 Type I FTE'!EZ28</f>
        <v>8.8184677746250509E-2</v>
      </c>
      <c r="FA28" s="25">
        <f>'Equation 4 Type II FTE'!FA28-'Equation 4 Type I FTE'!FA28</f>
        <v>5.4743858937981352E-2</v>
      </c>
      <c r="FB28" s="25">
        <f>'Equation 4 Type II FTE'!FB28-'Equation 4 Type I FTE'!FB28</f>
        <v>9.3882002432103789E-2</v>
      </c>
      <c r="FC28" s="25">
        <f>'Equation 4 Type II FTE'!FC28-'Equation 4 Type I FTE'!FC28</f>
        <v>6.7707336846372118E-2</v>
      </c>
      <c r="FD28" s="25">
        <f>'Equation 4 Type II FTE'!FD28-'Equation 4 Type I FTE'!FD28</f>
        <v>5.2762180786380224E-2</v>
      </c>
      <c r="FE28" s="25">
        <f>'Equation 4 Type II FTE'!FE28-'Equation 4 Type I FTE'!FE28</f>
        <v>5.0615362788812325E-2</v>
      </c>
      <c r="FF28" s="25">
        <f>'Equation 4 Type II FTE'!FF28-'Equation 4 Type I FTE'!FF28</f>
        <v>4.8385974868261045E-2</v>
      </c>
      <c r="FG28" s="25">
        <f>'Equation 4 Type II FTE'!FG28-'Equation 4 Type I FTE'!FG28</f>
        <v>9.2973733279286597E-2</v>
      </c>
      <c r="FH28" s="25">
        <f>'Equation 4 Type II FTE'!FH28-'Equation 4 Type I FTE'!FH28</f>
        <v>5.9202634779083912E-2</v>
      </c>
      <c r="FI28" s="25">
        <f>'Equation 4 Type II FTE'!FI28-'Equation 4 Type I FTE'!FI28</f>
        <v>7.7698297527361182E-2</v>
      </c>
      <c r="FJ28" s="25">
        <f>'Equation 4 Type II FTE'!FJ28-'Equation 4 Type I FTE'!FJ28</f>
        <v>6.9936724766923392E-2</v>
      </c>
      <c r="FK28" s="25">
        <f>'Equation 4 Type II FTE'!FK28-'Equation 4 Type I FTE'!FK28</f>
        <v>6.0358613700851244E-2</v>
      </c>
      <c r="FL28" s="25">
        <f>'Equation 4 Type II FTE'!FL28-'Equation 4 Type I FTE'!FL28</f>
        <v>7.6872598297527378E-2</v>
      </c>
      <c r="FM28" s="25">
        <f>'Equation 4 Type II FTE'!FM28-'Equation 4 Type I FTE'!FM28</f>
        <v>6.4074260235103361E-2</v>
      </c>
      <c r="FN28" s="25">
        <f>'Equation 4 Type II FTE'!FN28-'Equation 4 Type I FTE'!FN28</f>
        <v>6.638621807863801E-2</v>
      </c>
      <c r="FO28" s="25">
        <f>'Equation 4 Type II FTE'!FO28-'Equation 4 Type I FTE'!FO28</f>
        <v>7.2166112687474665E-2</v>
      </c>
      <c r="FP28" s="25">
        <f>'Equation 4 Type II FTE'!FP28-'Equation 4 Type I FTE'!FP28</f>
        <v>6.2588001621402517E-2</v>
      </c>
      <c r="FQ28" s="25">
        <f>'Equation 4 Type II FTE'!FQ28-'Equation 4 Type I FTE'!FQ28</f>
        <v>6.3165991082286183E-2</v>
      </c>
      <c r="FR28" s="25">
        <f>'Equation 4 Type II FTE'!FR28-'Equation 4 Type I FTE'!FR28</f>
        <v>6.4074260235103361E-2</v>
      </c>
      <c r="FS28" s="25">
        <f>'Equation 4 Type II FTE'!FS28-'Equation 4 Type I FTE'!FS28</f>
        <v>0.11146939602756387</v>
      </c>
      <c r="FT28" s="25">
        <f>'Equation 4 Type II FTE'!FT28-'Equation 4 Type I FTE'!FT28</f>
        <v>5.2844750709363605E-2</v>
      </c>
      <c r="FU28" s="25">
        <f>'Equation 4 Type II FTE'!FU28-'Equation 4 Type I FTE'!FU28</f>
        <v>6.8037616538305645E-2</v>
      </c>
      <c r="FV28" s="25">
        <f>'Equation 4 Type II FTE'!FV28-'Equation 4 Type I FTE'!FV28</f>
        <v>8.265249290636402E-2</v>
      </c>
      <c r="FW28" s="25">
        <f>'Equation 4 Type II FTE'!FW28-'Equation 4 Type I FTE'!FW28</f>
        <v>5.9037494933117149E-2</v>
      </c>
      <c r="FX28" s="25">
        <f>'Equation 4 Type II FTE'!FX28-'Equation 4 Type I FTE'!FX28</f>
        <v>8.3643331982164587E-2</v>
      </c>
      <c r="FY28" s="25">
        <f>'Equation 4 Type II FTE'!FY28-'Equation 4 Type I FTE'!FY28</f>
        <v>7.0432144304823682E-2</v>
      </c>
      <c r="FZ28" s="25">
        <f>'Equation 4 Type II FTE'!FZ28-'Equation 4 Type I FTE'!FZ28</f>
        <v>5.0450222942845568E-2</v>
      </c>
      <c r="GA28" s="25">
        <f>'Equation 4 Type II FTE'!GA28-'Equation 4 Type I FTE'!GA28</f>
        <v>5.0697932711795707E-2</v>
      </c>
      <c r="GB28" s="25">
        <f>'Equation 4 Type II FTE'!GB28-'Equation 4 Type I FTE'!GB28</f>
        <v>4.4918038102959065E-2</v>
      </c>
      <c r="GC28" s="25">
        <f>'Equation 4 Type II FTE'!GC28-'Equation 4 Type I FTE'!GC28</f>
        <v>4.5083177948925829E-2</v>
      </c>
      <c r="GD28" s="25">
        <f>'Equation 4 Type II FTE'!GD28-'Equation 4 Type I FTE'!GD28</f>
        <v>5.6147547628698828E-2</v>
      </c>
      <c r="GE28" s="25">
        <f>'Equation 4 Type II FTE'!GE28-'Equation 4 Type I FTE'!GE28</f>
        <v>4.43400486420754E-2</v>
      </c>
      <c r="GF28" s="25">
        <f>'Equation 4 Type II FTE'!GF28-'Equation 4 Type I FTE'!GF28</f>
        <v>5.466128901499797E-2</v>
      </c>
      <c r="GG28" s="25">
        <f>'Equation 4 Type II FTE'!GG28-'Equation 4 Type I FTE'!GG28</f>
        <v>6.349627077421971E-2</v>
      </c>
      <c r="GH28" s="25">
        <f>'Equation 4 Type II FTE'!GH28-'Equation 4 Type I FTE'!GH28</f>
        <v>6.0110903931901091E-2</v>
      </c>
      <c r="GI28" s="25">
        <f>'Equation 4 Type II FTE'!GI28-'Equation 4 Type I FTE'!GI28</f>
        <v>6.6138508309687885E-2</v>
      </c>
      <c r="GJ28" s="25">
        <f>'Equation 4 Type II FTE'!GJ28-'Equation 4 Type I FTE'!GJ28</f>
        <v>9.1157194973652211E-2</v>
      </c>
      <c r="GK28" s="25">
        <f>'Equation 4 Type II FTE'!GK28-'Equation 4 Type I FTE'!GK28</f>
        <v>7.3239521686258607E-2</v>
      </c>
      <c r="GL28" s="25">
        <f>'Equation 4 Type II FTE'!GL28-'Equation 4 Type I FTE'!GL28</f>
        <v>8.0505674908796121E-2</v>
      </c>
      <c r="GM28" s="25">
        <f>'Equation 4 Type II FTE'!GM28-'Equation 4 Type I FTE'!GM28</f>
        <v>7.1505553303607625E-2</v>
      </c>
      <c r="GN28" s="25">
        <f>'Equation 4 Type II FTE'!GN28-'Equation 4 Type I FTE'!GN28</f>
        <v>5.2184191325496558E-2</v>
      </c>
      <c r="GO28" s="25">
        <f>'Equation 4 Type II FTE'!GO28-'Equation 4 Type I FTE'!GO28</f>
        <v>4.9459383867045001E-2</v>
      </c>
      <c r="GP28" s="25">
        <f>'Equation 4 Type II FTE'!GP28-'Equation 4 Type I FTE'!GP28</f>
        <v>4.9129104175111467E-2</v>
      </c>
      <c r="GQ28" s="25">
        <f>'Equation 4 Type II FTE'!GQ28-'Equation 4 Type I FTE'!GQ28</f>
        <v>7.8358856911228222E-2</v>
      </c>
      <c r="GR28" s="25">
        <f>'Equation 4 Type II FTE'!GR28-'Equation 4 Type I FTE'!GR28</f>
        <v>6.1432022699635193E-2</v>
      </c>
      <c r="GS28" s="25">
        <f>'Equation 4 Type II FTE'!GS28-'Equation 4 Type I FTE'!GS28</f>
        <v>6.1844872314552095E-2</v>
      </c>
      <c r="GT28" s="25">
        <f>'Equation 4 Type II FTE'!GT28-'Equation 4 Type I FTE'!GT28</f>
        <v>5.2762180786380217E-2</v>
      </c>
      <c r="GU28" s="25">
        <f>'Equation 4 Type II FTE'!GU28-'Equation 4 Type I FTE'!GU28</f>
        <v>5.7551236319416298E-2</v>
      </c>
      <c r="GV28" s="25">
        <f>'Equation 4 Type II FTE'!GV28-'Equation 4 Type I FTE'!GV28</f>
        <v>6.4404539927036902E-2</v>
      </c>
      <c r="GW28" s="25">
        <f>'Equation 4 Type II FTE'!GW28-'Equation 4 Type I FTE'!GW28</f>
        <v>6.1597162545601949E-2</v>
      </c>
      <c r="GX28" s="25">
        <f>'Equation 4 Type II FTE'!GX28-'Equation 4 Type I FTE'!GX28</f>
        <v>5.8789785164167011E-2</v>
      </c>
      <c r="GY28" s="25">
        <f>'Equation 4 Type II FTE'!GY28-'Equation 4 Type I FTE'!GY28</f>
        <v>5.0780502634779096E-2</v>
      </c>
      <c r="GZ28" s="25">
        <f>'Equation 4 Type II FTE'!GZ28-'Equation 4 Type I FTE'!GZ28</f>
        <v>6.5890798540737747E-2</v>
      </c>
      <c r="HA28" s="25">
        <f>'Equation 4 Type II FTE'!HA28-'Equation 4 Type I FTE'!HA28</f>
        <v>4.8798824483177947E-2</v>
      </c>
      <c r="HB28" s="25">
        <f>'Equation 4 Type II FTE'!HB28-'Equation 4 Type I FTE'!HB28</f>
        <v>4.0872111876773413E-2</v>
      </c>
      <c r="HC28" s="25">
        <f>'Equation 4 Type II FTE'!HC28-'Equation 4 Type I FTE'!HC28</f>
        <v>4.8138265099310913E-2</v>
      </c>
      <c r="HD28" s="25">
        <f>'Equation 4 Type II FTE'!HD28-'Equation 4 Type I FTE'!HD28</f>
        <v>5.4165869477097693E-2</v>
      </c>
      <c r="HE28" s="25">
        <f>'Equation 4 Type II FTE'!HE28-'Equation 4 Type I FTE'!HE28</f>
        <v>6.9606445074989864E-2</v>
      </c>
      <c r="HF28" s="25">
        <f>'Equation 4 Type II FTE'!HF28-'Equation 4 Type I FTE'!HF28</f>
        <v>4.929424402107823E-2</v>
      </c>
      <c r="HG28" s="25">
        <f>'Equation 4 Type II FTE'!HG28-'Equation 4 Type I FTE'!HG28</f>
        <v>6.5065099310903943E-2</v>
      </c>
      <c r="HH28" s="25">
        <f>'Equation 4 Type II FTE'!HH28-'Equation 4 Type I FTE'!HH28</f>
        <v>7.9845115524929067E-2</v>
      </c>
      <c r="HI28" s="25">
        <f>'Equation 4 Type II FTE'!HI28-'Equation 4 Type I FTE'!HI28</f>
        <v>0.11535018240778275</v>
      </c>
      <c r="HJ28" s="25">
        <f>'Equation 4 Type II FTE'!HJ28-'Equation 4 Type I FTE'!HJ28</f>
        <v>7.0514714227807057E-2</v>
      </c>
      <c r="HK28" s="25">
        <f>'Equation 4 Type II FTE'!HK28-'Equation 4 Type I FTE'!HK28</f>
        <v>0</v>
      </c>
      <c r="HL28" s="25">
        <f>'Equation 4 Type II FTE'!HL28-'Equation 4 Type I FTE'!HL28</f>
        <v>5.2349331171463322E-2</v>
      </c>
      <c r="HM28" s="25">
        <f>'Equation 4 Type II FTE'!HM28-'Equation 4 Type I FTE'!HM28</f>
        <v>5.6477827320632355E-2</v>
      </c>
      <c r="HN28" s="25">
        <f>'Equation 4 Type II FTE'!HN28-'Equation 4 Type I FTE'!HN28</f>
        <v>5.1358492095662747E-2</v>
      </c>
      <c r="HO28" s="25">
        <f>'Equation 4 Type II FTE'!HO28-'Equation 4 Type I FTE'!HO28</f>
        <v>5.3257600324280507E-2</v>
      </c>
      <c r="HP28" s="25">
        <f>'Equation 4 Type II FTE'!HP28-'Equation 4 Type I FTE'!HP28</f>
        <v>5.466128901499797E-2</v>
      </c>
      <c r="HQ28" s="25">
        <f>'Equation 4 Type II FTE'!HQ28-'Equation 4 Type I FTE'!HQ28</f>
        <v>5.1275922172679372E-2</v>
      </c>
      <c r="HR28" s="25">
        <f>'Equation 4 Type II FTE'!HR28-'Equation 4 Type I FTE'!HR28</f>
        <v>5.7386096473449534E-2</v>
      </c>
      <c r="HS28" s="25">
        <f>'Equation 4 Type II FTE'!HS28-'Equation 4 Type I FTE'!HS28</f>
        <v>7.7368017835427641E-2</v>
      </c>
      <c r="HT28" s="25">
        <f>'Equation 4 Type II FTE'!HT28-'Equation 4 Type I FTE'!HT28</f>
        <v>9.5533400891771383E-2</v>
      </c>
      <c r="HU28" s="25">
        <f>'Equation 4 Type II FTE'!HU28-'Equation 4 Type I FTE'!HU28</f>
        <v>4.1862950952573981E-2</v>
      </c>
      <c r="HV28" s="25">
        <f>'Equation 4 Type II FTE'!HV28-'Equation 4 Type I FTE'!HV28</f>
        <v>6.1266882853668422E-2</v>
      </c>
      <c r="HW28" s="25">
        <f>'Equation 4 Type II FTE'!HW28-'Equation 4 Type I FTE'!HW28</f>
        <v>6.1019173084718298E-2</v>
      </c>
      <c r="HX28" s="25">
        <f>'Equation 4 Type II FTE'!HX28-'Equation 4 Type I FTE'!HX28</f>
        <v>5.0285083096878798E-2</v>
      </c>
      <c r="HY28" s="25">
        <f>'Equation 4 Type II FTE'!HY28-'Equation 4 Type I FTE'!HY28</f>
        <v>4.4009768950141873E-2</v>
      </c>
      <c r="HZ28" s="25">
        <f>'Equation 4 Type II FTE'!HZ28-'Equation 4 Type I FTE'!HZ28</f>
        <v>8.0423104985812718E-2</v>
      </c>
      <c r="IA28" s="25">
        <f>'Equation 4 Type II FTE'!IA28-'Equation 4 Type I FTE'!IA28</f>
        <v>5.1606201864612899E-2</v>
      </c>
      <c r="IB28" s="25">
        <f>'Equation 4 Type II FTE'!IB28-'Equation 4 Type I FTE'!IB28</f>
        <v>5.1936481556546413E-2</v>
      </c>
      <c r="IC28" s="25">
        <f>'Equation 4 Type II FTE'!IC28-'Equation 4 Type I FTE'!IC28</f>
        <v>5.036765301986218E-2</v>
      </c>
      <c r="ID28" s="25">
        <f>'Equation 4 Type II FTE'!ID28-'Equation 4 Type I FTE'!ID28</f>
        <v>4.9294244021078237E-2</v>
      </c>
      <c r="IE28" s="25">
        <f>'Equation 4 Type II FTE'!IE28-'Equation 4 Type I FTE'!IE28</f>
        <v>5.0697932711795707E-2</v>
      </c>
      <c r="IF28" s="25">
        <f>'Equation 4 Type II FTE'!IF28-'Equation 4 Type I FTE'!IF28</f>
        <v>6.0936603161734909E-2</v>
      </c>
      <c r="IG28" s="25">
        <f>'Equation 4 Type II FTE'!IG28-'Equation 4 Type I FTE'!IG28</f>
        <v>5.8376935549250102E-2</v>
      </c>
      <c r="IH28" s="25">
        <f>'Equation 4 Type II FTE'!IH28-'Equation 4 Type I FTE'!IH28</f>
        <v>5.8046655857316595E-2</v>
      </c>
      <c r="II28" s="25">
        <f>'Equation 4 Type II FTE'!II28-'Equation 4 Type I FTE'!II28</f>
        <v>4.3018929874341305E-2</v>
      </c>
      <c r="IJ28" s="25">
        <f>'Equation 4 Type II FTE'!IJ28-'Equation 4 Type I FTE'!IJ28</f>
        <v>5.400072963113093E-2</v>
      </c>
      <c r="IK28" s="25">
        <f>'Equation 4 Type II FTE'!IK28-'Equation 4 Type I FTE'!IK28</f>
        <v>4.7642845561410622E-2</v>
      </c>
      <c r="IL28" s="25">
        <f>'Equation 4 Type II FTE'!IL28-'Equation 4 Type I FTE'!IL28</f>
        <v>4.7229995946493714E-2</v>
      </c>
      <c r="IM28" s="25">
        <f>'Equation 4 Type II FTE'!IM28-'Equation 4 Type I FTE'!IM28</f>
        <v>5.1275922172679372E-2</v>
      </c>
      <c r="IN28" s="25">
        <f>'Equation 4 Type II FTE'!IN28-'Equation 4 Type I FTE'!IN28</f>
        <v>5.0202513173895416E-2</v>
      </c>
      <c r="IO28" s="25">
        <f>'Equation 4 Type II FTE'!IO28-'Equation 4 Type I FTE'!IO28</f>
        <v>5.1688771787596274E-2</v>
      </c>
      <c r="IP28" s="25">
        <f>'Equation 4 Type II FTE'!IP28-'Equation 4 Type I FTE'!IP28</f>
        <v>5.3340170247263896E-2</v>
      </c>
      <c r="IQ28" s="25">
        <f>'Equation 4 Type II FTE'!IQ28-'Equation 4 Type I FTE'!IQ28</f>
        <v>5.1358492095662747E-2</v>
      </c>
      <c r="IR28" s="25">
        <f>'Equation 4 Type II FTE'!IR28-'Equation 4 Type I FTE'!IR28</f>
        <v>4.9624523713011764E-2</v>
      </c>
      <c r="IS28" s="25">
        <f>'Equation 4 Type II FTE'!IS28-'Equation 4 Type I FTE'!IS28</f>
        <v>5.0945642480745845E-2</v>
      </c>
      <c r="IT28" s="25">
        <f>'Equation 4 Type II FTE'!IT28-'Equation 4 Type I FTE'!IT28</f>
        <v>5.986319416295096E-2</v>
      </c>
      <c r="IU28" s="25">
        <f>'Equation 4 Type II FTE'!IU28-'Equation 4 Type I FTE'!IU28</f>
        <v>5.2514471017430071E-2</v>
      </c>
      <c r="IV28" s="25">
        <f>'Equation 4 Type II FTE'!IV28-'Equation 4 Type I FTE'!IV28</f>
        <v>5.2927320632346987E-2</v>
      </c>
      <c r="IW28" s="25">
        <f>'Equation 4 Type II FTE'!IW28-'Equation 4 Type I FTE'!IW28</f>
        <v>4.7642845561410622E-2</v>
      </c>
      <c r="IX28" s="25">
        <f>'Equation 4 Type II FTE'!IX28-'Equation 4 Type I FTE'!IX28</f>
        <v>5.3835589785164173E-2</v>
      </c>
      <c r="IY28" s="25">
        <f>'Equation 4 Type II FTE'!IY28-'Equation 4 Type I FTE'!IY28</f>
        <v>5.0532792865828943E-2</v>
      </c>
      <c r="IZ28" s="25">
        <f>'Equation 4 Type II FTE'!IZ28-'Equation 4 Type I FTE'!IZ28</f>
        <v>6.5643088771787594E-2</v>
      </c>
      <c r="JA28" s="25">
        <f>'Equation 4 Type II FTE'!JA28-'Equation 4 Type I FTE'!JA28</f>
        <v>5.2762180786380217E-2</v>
      </c>
      <c r="JB28" s="25">
        <f>'Equation 4 Type II FTE'!JB28-'Equation 4 Type I FTE'!JB28</f>
        <v>8.0423104985812746E-2</v>
      </c>
      <c r="JC28" s="25">
        <f>'Equation 4 Type II FTE'!JC28-'Equation 4 Type I FTE'!JC28</f>
        <v>9.7515079043372532E-2</v>
      </c>
      <c r="JD28" s="25">
        <f>'Equation 4 Type II FTE'!JD28-'Equation 4 Type I FTE'!JD28</f>
        <v>9.6606809890555354E-2</v>
      </c>
      <c r="JE28" s="25">
        <f>'Equation 4 Type II FTE'!JE28-'Equation 4 Type I FTE'!JE28</f>
        <v>9.0992055127685434E-2</v>
      </c>
      <c r="JF28" s="25">
        <f>'Equation 4 Type II FTE'!JF28-'Equation 4 Type I FTE'!JF28</f>
        <v>8.9753506282934742E-2</v>
      </c>
      <c r="JG28" s="25">
        <f>'Equation 4 Type II FTE'!JG28-'Equation 4 Type I FTE'!JG28</f>
        <v>0.11221252533441427</v>
      </c>
      <c r="JH28" s="25">
        <f>'Equation 4 Type II FTE'!JH28-'Equation 4 Type I FTE'!JH28</f>
        <v>9.4872841507904329E-2</v>
      </c>
      <c r="JI28" s="25">
        <f>'Equation 4 Type II FTE'!JI28-'Equation 4 Type I FTE'!JI28</f>
        <v>8.5459870287798945E-2</v>
      </c>
      <c r="JJ28" s="25">
        <f>'Equation 4 Type II FTE'!JJ28-'Equation 4 Type I FTE'!JJ28</f>
        <v>6.9028455614106199E-2</v>
      </c>
      <c r="JK28" s="25">
        <f>'Equation 4 Type II FTE'!JK28-'Equation 4 Type I FTE'!JK28</f>
        <v>0.10758860964734497</v>
      </c>
      <c r="JL28" s="25">
        <f>'Equation 4 Type II FTE'!JL28-'Equation 4 Type I FTE'!JL28</f>
        <v>6.5890798540737747E-2</v>
      </c>
      <c r="JM28" s="25">
        <f>'Equation 4 Type II FTE'!JM28-'Equation 4 Type I FTE'!JM28</f>
        <v>7.2826672071341705E-2</v>
      </c>
      <c r="JN28" s="25">
        <f>'Equation 4 Type II FTE'!JN28-'Equation 4 Type I FTE'!JN28</f>
        <v>7.4973490068909618E-2</v>
      </c>
      <c r="JO28" s="25">
        <f>'Equation 4 Type II FTE'!JO28-'Equation 4 Type I FTE'!JO28</f>
        <v>0.10090044588569114</v>
      </c>
      <c r="JP28" s="25">
        <f>'Equation 4 Type II FTE'!JP28-'Equation 4 Type I FTE'!JP28</f>
        <v>0.10271698419132551</v>
      </c>
      <c r="JQ28" s="25">
        <f>'Equation 4 Type II FTE'!JQ28-'Equation 4 Type I FTE'!JQ28</f>
        <v>0.13021276854479125</v>
      </c>
      <c r="JR28" s="25">
        <f>'Equation 4 Type II FTE'!JR28-'Equation 4 Type I FTE'!JR28</f>
        <v>0.11485476286988244</v>
      </c>
      <c r="JS28" s="25">
        <f>'Equation 4 Type II FTE'!JS28-'Equation 4 Type I FTE'!JS28</f>
        <v>8.7689258208350232E-2</v>
      </c>
      <c r="JT28" s="25">
        <f>'Equation 4 Type II FTE'!JT28-'Equation 4 Type I FTE'!JT28</f>
        <v>8.6780989055533053E-2</v>
      </c>
      <c r="JU28" s="25">
        <f>'Equation 4 Type II FTE'!JU28-'Equation 4 Type I FTE'!JU28</f>
        <v>8.058824483177951E-2</v>
      </c>
      <c r="JV28" s="25">
        <f>'Equation 4 Type II FTE'!JV28-'Equation 4 Type I FTE'!JV28</f>
        <v>7.0019294689906766E-2</v>
      </c>
      <c r="JW28" s="25">
        <f>'Equation 4 Type II FTE'!JW28-'Equation 4 Type I FTE'!JW28</f>
        <v>6.4899959464937179E-2</v>
      </c>
      <c r="JX28" s="25">
        <f>'Equation 4 Type II FTE'!JX28-'Equation 4 Type I FTE'!JX28</f>
        <v>5.8046655857316581E-2</v>
      </c>
      <c r="JY28" s="25">
        <f>'Equation 4 Type II FTE'!JY28-'Equation 4 Type I FTE'!JY28</f>
        <v>8.6946128901499803E-2</v>
      </c>
      <c r="JZ28" s="25">
        <f>'Equation 4 Type II FTE'!JZ28-'Equation 4 Type I FTE'!JZ28</f>
        <v>7.6542318605593906E-2</v>
      </c>
      <c r="KA28" s="25">
        <f>'Equation 4 Type II FTE'!KA28-'Equation 4 Type I FTE'!KA28</f>
        <v>4.0541832184839879E-2</v>
      </c>
      <c r="KB28" s="25">
        <f>'Equation 4 Type II FTE'!KB28-'Equation 4 Type I FTE'!KB28</f>
        <v>0.13681836238346168</v>
      </c>
      <c r="KC28" s="25">
        <f>'Equation 4 Type II FTE'!KC28-'Equation 4 Type I FTE'!KC28</f>
        <v>9.9827036886907083E-2</v>
      </c>
      <c r="KD28" s="25">
        <f>'Equation 4 Type II FTE'!KD28-'Equation 4 Type I FTE'!KD28</f>
        <v>6.2670571544385878E-2</v>
      </c>
      <c r="KE28" s="25">
        <f>'Equation 4 Type II FTE'!KE28-'Equation 4 Type I FTE'!KE28</f>
        <v>6.9936724766923392E-2</v>
      </c>
      <c r="KF28" s="25">
        <f>'Equation 4 Type II FTE'!KF28-'Equation 4 Type I FTE'!KF28</f>
        <v>7.4230360762059189E-2</v>
      </c>
      <c r="KG28" s="25">
        <f>'Equation 4 Type II FTE'!KG28-'Equation 4 Type I FTE'!KG28</f>
        <v>7.7202877989460905E-2</v>
      </c>
      <c r="KH28" s="25">
        <f>'Equation 4 Type II FTE'!KH28-'Equation 4 Type I FTE'!KH28</f>
        <v>7.0432144304823682E-2</v>
      </c>
      <c r="KI28" s="25">
        <f>'Equation 4 Type II FTE'!KI28-'Equation 4 Type I FTE'!KI28</f>
        <v>8.4881880826915279E-2</v>
      </c>
      <c r="KJ28" s="25">
        <f>'Equation 4 Type II FTE'!KJ28-'Equation 4 Type I FTE'!KJ28</f>
        <v>9.5037981353871093E-2</v>
      </c>
      <c r="KK28" s="25">
        <f>'Equation 4 Type II FTE'!KK28-'Equation 4 Type I FTE'!KK28</f>
        <v>6.6881637616538314E-2</v>
      </c>
      <c r="KL28" s="25">
        <f>'Equation 4 Type II FTE'!KL28-'Equation 4 Type I FTE'!KL28</f>
        <v>0.11964381840291853</v>
      </c>
      <c r="KM28" s="25">
        <f>'Equation 4 Type II FTE'!KM28-'Equation 4 Type I FTE'!KM28</f>
        <v>0.11799241994325091</v>
      </c>
      <c r="KN28" s="25">
        <f>'Equation 4 Type II FTE'!KN28-'Equation 4 Type I FTE'!KN28</f>
        <v>7.8028577219294695E-2</v>
      </c>
      <c r="KO28" s="25">
        <f>'Equation 4 Type II FTE'!KO28-'Equation 4 Type I FTE'!KO28</f>
        <v>7.1588123226590999E-2</v>
      </c>
      <c r="KP28" s="25">
        <f>'Equation 4 Type II FTE'!KP28-'Equation 4 Type I FTE'!KP28</f>
        <v>8.3808471828131337E-2</v>
      </c>
      <c r="KQ28" s="25">
        <f>'Equation 4 Type II FTE'!KQ28-'Equation 4 Type I FTE'!KQ28</f>
        <v>0.10932257802999598</v>
      </c>
      <c r="KR28" s="25">
        <f>'Equation 4 Type II FTE'!KR28-'Equation 4 Type I FTE'!KR28</f>
        <v>4.7890555330360768E-2</v>
      </c>
      <c r="KS28" s="25">
        <f>'Equation 4 Type II FTE'!KS28-'Equation 4 Type I FTE'!KS28</f>
        <v>7.7120308066477516E-2</v>
      </c>
      <c r="KT28" s="25">
        <f>'Equation 4 Type II FTE'!KT28-'Equation 4 Type I FTE'!KT28</f>
        <v>8.0423104985812732E-2</v>
      </c>
      <c r="KU28" s="25">
        <f>'Equation 4 Type II FTE'!KU28-'Equation 4 Type I FTE'!KU28</f>
        <v>0.10205642480745845</v>
      </c>
      <c r="KV28" s="25">
        <f>'Equation 4 Type II FTE'!KV28-'Equation 4 Type I FTE'!KV28</f>
        <v>5.6230117551682217E-2</v>
      </c>
      <c r="KW28" s="25">
        <f>'Equation 4 Type II FTE'!KW28-'Equation 4 Type I FTE'!KW28</f>
        <v>0.13103846777462505</v>
      </c>
      <c r="KX28" s="25">
        <f>'Equation 4 Type II FTE'!KX28-'Equation 4 Type I FTE'!KX28</f>
        <v>0.13062561815970813</v>
      </c>
      <c r="KY28" s="25">
        <f>'Equation 4 Type II FTE'!KY28-'Equation 4 Type I FTE'!KY28</f>
        <v>0.12162549655451965</v>
      </c>
      <c r="KZ28" s="25">
        <f>'Equation 4 Type II FTE'!KZ28-'Equation 4 Type I FTE'!KZ28</f>
        <v>0.11328593433319821</v>
      </c>
      <c r="LA28" s="25">
        <f>'Equation 4 Type II FTE'!LA28-'Equation 4 Type I FTE'!LA28</f>
        <v>0.12666226185650589</v>
      </c>
      <c r="LB28" s="25">
        <f>'Equation 4 Type II FTE'!LB28-'Equation 4 Type I FTE'!LB28</f>
        <v>0.11807498986623433</v>
      </c>
      <c r="LC28" s="25">
        <f>'Equation 4 Type II FTE'!LC28-'Equation 4 Type I FTE'!LC28</f>
        <v>0.12525857316578842</v>
      </c>
      <c r="LD28" s="25">
        <f>'Equation 4 Type II FTE'!LD28-'Equation 4 Type I FTE'!LD28</f>
        <v>0.14276339683826511</v>
      </c>
      <c r="LE28" s="25">
        <f>'Equation 4 Type II FTE'!LE28-'Equation 4 Type I FTE'!LE28</f>
        <v>0.10643263072557764</v>
      </c>
      <c r="LF28" s="25">
        <f>'Equation 4 Type II FTE'!LF28-'Equation 4 Type I FTE'!LF28</f>
        <v>8.1166234292663147E-2</v>
      </c>
      <c r="LG28" s="25">
        <f>'Equation 4 Type II FTE'!LG28-'Equation 4 Type I FTE'!LG28</f>
        <v>0.12798338062423997</v>
      </c>
      <c r="LH28" s="25">
        <f>'Equation 4 Type II FTE'!LH28-'Equation 4 Type I FTE'!LH28</f>
        <v>0.12674483177948925</v>
      </c>
      <c r="LI28" s="25">
        <f>'Equation 4 Type II FTE'!LI28-'Equation 4 Type I FTE'!LI28</f>
        <v>0.13533210376976085</v>
      </c>
      <c r="LJ28" s="25">
        <f>'Equation 4 Type II FTE'!LJ28-'Equation 4 Type I FTE'!LJ28</f>
        <v>9.264345358735307E-2</v>
      </c>
      <c r="LK28" s="25">
        <f>'Equation 4 Type II FTE'!LK28-'Equation 4 Type I FTE'!LK28</f>
        <v>0.11601074179164977</v>
      </c>
      <c r="LL28" s="25">
        <f>'Equation 4 Type II FTE'!LL28-'Equation 4 Type I FTE'!LL28</f>
        <v>0.14705703283340091</v>
      </c>
      <c r="LM28" s="25">
        <f>'Equation 4 Type II FTE'!LM28-'Equation 4 Type I FTE'!LM28</f>
        <v>9.7597648966355907E-2</v>
      </c>
      <c r="LN28" s="25">
        <f>'Equation 4 Type II FTE'!LN28-'Equation 4 Type I FTE'!LN28</f>
        <v>0.13211187677340899</v>
      </c>
      <c r="LO28" s="25">
        <f>'Equation 4 Type II FTE'!LO28-'Equation 4 Type I FTE'!LO28</f>
        <v>8.2569922983380631E-2</v>
      </c>
      <c r="LP28" s="25">
        <f>'Equation 4 Type II FTE'!LP28-'Equation 4 Type I FTE'!LP28</f>
        <v>0.12509343331982165</v>
      </c>
      <c r="LQ28" s="25">
        <f>'Equation 4 Type II FTE'!LQ28-'Equation 4 Type I FTE'!LQ28</f>
        <v>8.9670936359951325E-2</v>
      </c>
      <c r="LR28" s="25">
        <f>'Equation 4 Type II FTE'!LR28-'Equation 4 Type I FTE'!LR28</f>
        <v>0.12971734900689094</v>
      </c>
      <c r="LS28" s="25">
        <f>'Equation 4 Type II FTE'!LS28-'Equation 4 Type I FTE'!LS28</f>
        <v>0.10007474665585732</v>
      </c>
      <c r="LT28" s="25">
        <f>'Equation 4 Type II FTE'!LT28-'Equation 4 Type I FTE'!LT28</f>
        <v>7.7698297527361168E-2</v>
      </c>
      <c r="LU28" s="25">
        <f>'Equation 4 Type II FTE'!LU28-'Equation 4 Type I FTE'!LU28</f>
        <v>0.12393745439805434</v>
      </c>
      <c r="LV28" s="25">
        <f>'Equation 4 Type II FTE'!LV28-'Equation 4 Type I FTE'!LV28</f>
        <v>0.10577207134171057</v>
      </c>
      <c r="LW28" s="25">
        <f>'Equation 4 Type II FTE'!LW28-'Equation 4 Type I FTE'!LW28</f>
        <v>0.1129556546412647</v>
      </c>
      <c r="LX28" s="25">
        <f>'Equation 4 Type II FTE'!LX28-'Equation 4 Type I FTE'!LX28</f>
        <v>0.13582752330766115</v>
      </c>
      <c r="LY28" s="25">
        <f>'Equation 4 Type II FTE'!LY28-'Equation 4 Type I FTE'!LY28</f>
        <v>0.1215429266315363</v>
      </c>
      <c r="LZ28" s="25">
        <f>'Equation 4 Type II FTE'!LZ28-'Equation 4 Type I FTE'!LZ28</f>
        <v>0.10362525334414269</v>
      </c>
      <c r="MA28" s="25">
        <f>'Equation 4 Type II FTE'!MA28-'Equation 4 Type I FTE'!MA28</f>
        <v>7.3156951763275233E-2</v>
      </c>
      <c r="MB28" s="25">
        <f>'Equation 4 Type II FTE'!MB28-'Equation 4 Type I FTE'!MB28</f>
        <v>0.10808402918524525</v>
      </c>
      <c r="MC28" s="25">
        <f>'Equation 4 Type II FTE'!MC28-'Equation 4 Type I FTE'!MC28</f>
        <v>0.14086428860964736</v>
      </c>
      <c r="MD28" s="25">
        <f>'Equation 4 Type II FTE'!MD28-'Equation 4 Type I FTE'!MD28</f>
        <v>0.11518504256181597</v>
      </c>
      <c r="ME28" s="25">
        <f>'Equation 4 Type II FTE'!ME28-'Equation 4 Type I FTE'!ME28</f>
        <v>0.1112216862586137</v>
      </c>
      <c r="MF28" s="25">
        <f>'Equation 4 Type II FTE'!MF28-'Equation 4 Type I FTE'!MF28</f>
        <v>0.11774471017430077</v>
      </c>
      <c r="MG28" s="25">
        <f>'Equation 4 Type II FTE'!MG28-'Equation 4 Type I FTE'!MG28</f>
        <v>0.11642359140656669</v>
      </c>
      <c r="MH28" s="25">
        <f>'Equation 4 Type II FTE'!MH28-'Equation 4 Type I FTE'!MH28</f>
        <v>0.12088236724766925</v>
      </c>
      <c r="MI28" s="25">
        <f>'Equation 4 Type II FTE'!MI28-'Equation 4 Type I FTE'!MI28</f>
        <v>0.11056112687474665</v>
      </c>
      <c r="MJ28" s="25">
        <f>'Equation 4 Type II FTE'!MJ28-'Equation 4 Type I FTE'!MJ28</f>
        <v>9.7349939197405755E-2</v>
      </c>
      <c r="MK28" s="25">
        <f>'Equation 4 Type II FTE'!MK28-'Equation 4 Type I FTE'!MK28</f>
        <v>0.10758860964734396</v>
      </c>
      <c r="ML28" s="25">
        <f>'Equation 4 Type II FTE'!ML28-'Equation 4 Type I FTE'!ML28</f>
        <v>0.14235054722334795</v>
      </c>
      <c r="MM28" s="25">
        <f>'Equation 4 Type II FTE'!MM28-'Equation 4 Type I FTE'!MM28</f>
        <v>9.9579327117957028E-2</v>
      </c>
      <c r="MN28" s="25">
        <f>'Equation 4 Type II FTE'!MN28-'Equation 4 Type I FTE'!MN28</f>
        <v>9.6028820429671313E-2</v>
      </c>
      <c r="MO28" s="25">
        <f>'Equation 4 Type II FTE'!MO28-'Equation 4 Type I FTE'!MO28</f>
        <v>8.050567490879601E-2</v>
      </c>
      <c r="MP28" s="25">
        <f>'Equation 4 Type II FTE'!MP28-'Equation 4 Type I FTE'!MP28</f>
        <v>8.116623429266312E-2</v>
      </c>
      <c r="MQ28" s="25">
        <f>'Equation 4 Type II FTE'!MQ28-'Equation 4 Type I FTE'!MQ28</f>
        <v>7.5303769760843409E-2</v>
      </c>
      <c r="MR28" s="25">
        <f>'Equation 4 Type II FTE'!MR28-'Equation 4 Type I FTE'!MR28</f>
        <v>9.6028820429671313E-2</v>
      </c>
      <c r="MS28" s="25">
        <f>'Equation 4 Type II FTE'!MS28-'Equation 4 Type I FTE'!MS28</f>
        <v>8.43038913660316E-2</v>
      </c>
      <c r="MT28" s="25">
        <f>'Equation 4 Type II FTE'!MT28-'Equation 4 Type I FTE'!MT28</f>
        <v>9.9496757194973667E-2</v>
      </c>
      <c r="MU28" s="25">
        <f>'Equation 4 Type II FTE'!MU28-'Equation 4 Type I FTE'!MU28</f>
        <v>7.918455614106204E-2</v>
      </c>
      <c r="MV28" s="25">
        <f>'Equation 4 Type II FTE'!MV28-'Equation 4 Type I FTE'!MV28</f>
        <v>0.11741443048236726</v>
      </c>
      <c r="MW28" s="25">
        <f>'Equation 4 Type II FTE'!MW28-'Equation 4 Type I FTE'!MW28</f>
        <v>0.11089140656668017</v>
      </c>
      <c r="MX28" s="25">
        <f>'Equation 4 Type II FTE'!MX28-'Equation 4 Type I FTE'!MX28</f>
        <v>0.12261633563032023</v>
      </c>
      <c r="MY28" s="25">
        <f>'Equation 4 Type II FTE'!MY28-'Equation 4 Type I FTE'!MY28</f>
        <v>0.11353364410214835</v>
      </c>
      <c r="MZ28" s="25">
        <f>'Equation 4 Type II FTE'!MZ28-'Equation 4 Type I FTE'!MZ28</f>
        <v>8.4386461289015002E-2</v>
      </c>
      <c r="NA28" s="25">
        <f>'Equation 4 Type II FTE'!NA28-'Equation 4 Type I FTE'!NA28</f>
        <v>0.14003858937981356</v>
      </c>
      <c r="NB28" s="25">
        <f>'Equation 4 Type II FTE'!NB28-'Equation 4 Type I FTE'!NB28</f>
        <v>0.10213899473044184</v>
      </c>
      <c r="NC28" s="25">
        <f>'Equation 4 Type II FTE'!NC28-'Equation 4 Type I FTE'!NC28</f>
        <v>0.1137813538710985</v>
      </c>
      <c r="ND28" s="25">
        <f>'Equation 4 Type II FTE'!ND28-'Equation 4 Type I FTE'!ND28</f>
        <v>0.12748796108633967</v>
      </c>
      <c r="NE28" s="25">
        <f>'Equation 4 Type II FTE'!NE28-'Equation 4 Type I FTE'!NE28</f>
        <v>8.182679367653023E-2</v>
      </c>
      <c r="NF28" s="25">
        <f>'Equation 4 Type II FTE'!NF28-'Equation 4 Type I FTE'!NF28</f>
        <v>0.11369878394811513</v>
      </c>
      <c r="NG28" s="59">
        <f>'Equation 4 Type II FTE'!NG28-'Equation 4 Type I FTE'!NG28</f>
        <v>0.12269890555330361</v>
      </c>
      <c r="NH28" s="25">
        <f>'Equation 4 Type II FTE'!NH28-'Equation 4 Type I FTE'!NH28</f>
        <v>0.12988248885285772</v>
      </c>
      <c r="NI28" s="25">
        <f>'Equation 4 Type II FTE'!NI28-'Equation 4 Type I FTE'!NI28</f>
        <v>8.1413944061613286E-2</v>
      </c>
      <c r="NJ28" s="59">
        <f>'Equation 4 Type II FTE'!NJ28-'Equation 4 Type I FTE'!NJ28</f>
        <v>0.19403931901094446</v>
      </c>
    </row>
    <row r="29" spans="2:374" x14ac:dyDescent="0.3">
      <c r="B29" s="23" t="s">
        <v>503</v>
      </c>
      <c r="C29" s="25">
        <f>'Equation 4 Type II FTE'!C29-'Equation 4 Type I FTE'!C29</f>
        <v>4.0473837209302324E-2</v>
      </c>
      <c r="D29" s="25">
        <f>'Equation 4 Type II FTE'!D29-'Equation 4 Type I FTE'!D29</f>
        <v>4.7707848837209306E-2</v>
      </c>
      <c r="E29" s="25">
        <f>'Equation 4 Type II FTE'!E29-'Equation 4 Type I FTE'!E29</f>
        <v>4.8806686046511623E-2</v>
      </c>
      <c r="F29" s="25">
        <f>'Equation 4 Type II FTE'!F29-'Equation 4 Type I FTE'!F29</f>
        <v>6.6204941860465119E-2</v>
      </c>
      <c r="G29" s="25">
        <f>'Equation 4 Type II FTE'!G29-'Equation 4 Type I FTE'!G29</f>
        <v>4.7158430232558134E-2</v>
      </c>
      <c r="H29" s="25">
        <f>'Equation 4 Type II FTE'!H29-'Equation 4 Type I FTE'!H29</f>
        <v>3.8917151162790688E-2</v>
      </c>
      <c r="I29" s="25">
        <f>'Equation 4 Type II FTE'!I29-'Equation 4 Type I FTE'!I29</f>
        <v>3.2232558139534878E-2</v>
      </c>
      <c r="J29" s="25">
        <f>'Equation 4 Type II FTE'!J29-'Equation 4 Type I FTE'!J29</f>
        <v>3.8367732558139536E-2</v>
      </c>
      <c r="K29" s="25">
        <f>'Equation 4 Type II FTE'!K29-'Equation 4 Type I FTE'!K29</f>
        <v>3.305668604651163E-2</v>
      </c>
      <c r="L29" s="25">
        <f>'Equation 4 Type II FTE'!L29-'Equation 4 Type I FTE'!L29</f>
        <v>6.7670058139534889E-2</v>
      </c>
      <c r="M29" s="25">
        <f>'Equation 4 Type II FTE'!M29-'Equation 4 Type I FTE'!M29</f>
        <v>3.955813953488372E-2</v>
      </c>
      <c r="N29" s="25">
        <f>'Equation 4 Type II FTE'!N29-'Equation 4 Type I FTE'!N29</f>
        <v>7.8383720930232562E-2</v>
      </c>
      <c r="O29" s="25">
        <f>'Equation 4 Type II FTE'!O29-'Equation 4 Type I FTE'!O29</f>
        <v>4.0107558139534885E-2</v>
      </c>
      <c r="P29" s="25">
        <f>'Equation 4 Type II FTE'!P29-'Equation 4 Type I FTE'!P29</f>
        <v>2.9485465116279072E-2</v>
      </c>
      <c r="Q29" s="25">
        <f>'Equation 4 Type II FTE'!Q29-'Equation 4 Type I FTE'!Q29</f>
        <v>0</v>
      </c>
      <c r="R29" s="25">
        <f>'Equation 4 Type II FTE'!R29-'Equation 4 Type I FTE'!R29</f>
        <v>2.9302325581395349E-2</v>
      </c>
      <c r="S29" s="25">
        <f>'Equation 4 Type II FTE'!S29-'Equation 4 Type I FTE'!S29</f>
        <v>3.4430232558139533E-2</v>
      </c>
      <c r="T29" s="25">
        <f>'Equation 4 Type II FTE'!T29-'Equation 4 Type I FTE'!T29</f>
        <v>3.5529069767441857E-2</v>
      </c>
      <c r="U29" s="25">
        <f>'Equation 4 Type II FTE'!U29-'Equation 4 Type I FTE'!U29</f>
        <v>4.3770348837209302E-2</v>
      </c>
      <c r="V29" s="25">
        <f>'Equation 4 Type II FTE'!V29-'Equation 4 Type I FTE'!V29</f>
        <v>4.9722383720930227E-2</v>
      </c>
      <c r="W29" s="25">
        <f>'Equation 4 Type II FTE'!W29-'Equation 4 Type I FTE'!W29</f>
        <v>2.911918604651163E-2</v>
      </c>
      <c r="X29" s="25">
        <f>'Equation 4 Type II FTE'!X29-'Equation 4 Type I FTE'!X29</f>
        <v>2.8661337209302327E-2</v>
      </c>
      <c r="Y29" s="25">
        <f>'Equation 4 Type II FTE'!Y29-'Equation 4 Type I FTE'!Y29</f>
        <v>3.0950581395348842E-2</v>
      </c>
      <c r="Z29" s="25">
        <f>'Equation 4 Type II FTE'!Z29-'Equation 4 Type I FTE'!Z29</f>
        <v>7.3438953488372094E-2</v>
      </c>
      <c r="AA29" s="25">
        <f>'Equation 4 Type II FTE'!AA29-'Equation 4 Type I FTE'!AA29</f>
        <v>4.9356104651162781E-2</v>
      </c>
      <c r="AB29" s="25">
        <f>'Equation 4 Type II FTE'!AB29-'Equation 4 Type I FTE'!AB29</f>
        <v>6.9409883720930238E-2</v>
      </c>
      <c r="AC29" s="25">
        <f>'Equation 4 Type II FTE'!AC29-'Equation 4 Type I FTE'!AC29</f>
        <v>4.8074127906976738E-2</v>
      </c>
      <c r="AD29" s="25">
        <f>'Equation 4 Type II FTE'!AD29-'Equation 4 Type I FTE'!AD29</f>
        <v>3.5529069767441857E-2</v>
      </c>
      <c r="AE29" s="25">
        <f>'Equation 4 Type II FTE'!AE29-'Equation 4 Type I FTE'!AE29</f>
        <v>3.5071220930232558E-2</v>
      </c>
      <c r="AF29" s="25">
        <f>'Equation 4 Type II FTE'!AF29-'Equation 4 Type I FTE'!AF29</f>
        <v>3.9283430232558141E-2</v>
      </c>
      <c r="AG29" s="25">
        <f>'Equation 4 Type II FTE'!AG29-'Equation 4 Type I FTE'!AG29</f>
        <v>3.8093023255813957E-2</v>
      </c>
      <c r="AH29" s="25">
        <f>'Equation 4 Type II FTE'!AH29-'Equation 4 Type I FTE'!AH29</f>
        <v>4.3953488372093022E-2</v>
      </c>
      <c r="AI29" s="25">
        <f>'Equation 4 Type II FTE'!AI29-'Equation 4 Type I FTE'!AI29</f>
        <v>3.8367732558139529E-2</v>
      </c>
      <c r="AJ29" s="25">
        <f>'Equation 4 Type II FTE'!AJ29-'Equation 4 Type I FTE'!AJ29</f>
        <v>3.3148255813953482E-2</v>
      </c>
      <c r="AK29" s="25">
        <f>'Equation 4 Type II FTE'!AK29-'Equation 4 Type I FTE'!AK29</f>
        <v>4.1755813953488374E-2</v>
      </c>
      <c r="AL29" s="25">
        <f>'Equation 4 Type II FTE'!AL29-'Equation 4 Type I FTE'!AL29</f>
        <v>4.1481104651162788E-2</v>
      </c>
      <c r="AM29" s="25">
        <f>'Equation 4 Type II FTE'!AM29-'Equation 4 Type I FTE'!AM29</f>
        <v>4.5693313953488371E-2</v>
      </c>
      <c r="AN29" s="25">
        <f>'Equation 4 Type II FTE'!AN29-'Equation 4 Type I FTE'!AN29</f>
        <v>2.9393895348837209E-2</v>
      </c>
      <c r="AO29" s="25">
        <f>'Equation 4 Type II FTE'!AO29-'Equation 4 Type I FTE'!AO29</f>
        <v>2.5822674418604648E-2</v>
      </c>
      <c r="AP29" s="25">
        <f>'Equation 4 Type II FTE'!AP29-'Equation 4 Type I FTE'!AP29</f>
        <v>4.5235465116279058E-2</v>
      </c>
      <c r="AQ29" s="25">
        <f>'Equation 4 Type II FTE'!AQ29-'Equation 4 Type I FTE'!AQ29</f>
        <v>3.1957848837209299E-2</v>
      </c>
      <c r="AR29" s="25">
        <f>'Equation 4 Type II FTE'!AR29-'Equation 4 Type I FTE'!AR29</f>
        <v>3.5620639534883716E-2</v>
      </c>
      <c r="AS29" s="25">
        <f>'Equation 4 Type II FTE'!AS29-'Equation 4 Type I FTE'!AS29</f>
        <v>3.3514534883720928E-2</v>
      </c>
      <c r="AT29" s="25">
        <f>'Equation 4 Type II FTE'!AT29-'Equation 4 Type I FTE'!AT29</f>
        <v>3.15E-2</v>
      </c>
      <c r="AU29" s="25">
        <f>'Equation 4 Type II FTE'!AU29-'Equation 4 Type I FTE'!AU29</f>
        <v>2.8752906976744184E-2</v>
      </c>
      <c r="AV29" s="25">
        <f>'Equation 4 Type II FTE'!AV29-'Equation 4 Type I FTE'!AV29</f>
        <v>3.5162790697674418E-2</v>
      </c>
      <c r="AW29" s="25">
        <f>'Equation 4 Type II FTE'!AW29-'Equation 4 Type I FTE'!AW29</f>
        <v>3.0950581395348835E-2</v>
      </c>
      <c r="AX29" s="25">
        <f>'Equation 4 Type II FTE'!AX29-'Equation 4 Type I FTE'!AX29</f>
        <v>3.1133720930232561E-2</v>
      </c>
      <c r="AY29" s="25">
        <f>'Equation 4 Type II FTE'!AY29-'Equation 4 Type I FTE'!AY29</f>
        <v>2.5364825581395346E-2</v>
      </c>
      <c r="AZ29" s="25">
        <f>'Equation 4 Type II FTE'!AZ29-'Equation 4 Type I FTE'!AZ29</f>
        <v>2.7470930232558137E-2</v>
      </c>
      <c r="BA29" s="25">
        <f>'Equation 4 Type II FTE'!BA29-'Equation 4 Type I FTE'!BA29</f>
        <v>2.902761627906977E-2</v>
      </c>
      <c r="BB29" s="25">
        <f>'Equation 4 Type II FTE'!BB29-'Equation 4 Type I FTE'!BB29</f>
        <v>3.7818313953488371E-2</v>
      </c>
      <c r="BC29" s="25">
        <f>'Equation 4 Type II FTE'!BC29-'Equation 4 Type I FTE'!BC29</f>
        <v>4.0748546511627896E-2</v>
      </c>
      <c r="BD29" s="25">
        <f>'Equation 4 Type II FTE'!BD29-'Equation 4 Type I FTE'!BD29</f>
        <v>2.9119186046511626E-2</v>
      </c>
      <c r="BE29" s="25">
        <f>'Equation 4 Type II FTE'!BE29-'Equation 4 Type I FTE'!BE29</f>
        <v>3.7085755813953486E-2</v>
      </c>
      <c r="BF29" s="25">
        <f>'Equation 4 Type II FTE'!BF29-'Equation 4 Type I FTE'!BF29</f>
        <v>3.6444767441860468E-2</v>
      </c>
      <c r="BG29" s="25">
        <f>'Equation 4 Type II FTE'!BG29-'Equation 4 Type I FTE'!BG29</f>
        <v>4.5235465116279072E-2</v>
      </c>
      <c r="BH29" s="25">
        <f>'Equation 4 Type II FTE'!BH29-'Equation 4 Type I FTE'!BH29</f>
        <v>3.9741279069767439E-2</v>
      </c>
      <c r="BI29" s="25">
        <f>'Equation 4 Type II FTE'!BI29-'Equation 4 Type I FTE'!BI29</f>
        <v>4.5327034883720925E-2</v>
      </c>
      <c r="BJ29" s="25">
        <f>'Equation 4 Type II FTE'!BJ29-'Equation 4 Type I FTE'!BJ29</f>
        <v>3.9832848837209306E-2</v>
      </c>
      <c r="BK29" s="25">
        <f>'Equation 4 Type II FTE'!BK29-'Equation 4 Type I FTE'!BK29</f>
        <v>3.5529069767441863E-2</v>
      </c>
      <c r="BL29" s="25">
        <f>'Equation 4 Type II FTE'!BL29-'Equation 4 Type I FTE'!BL29</f>
        <v>3.0126453488372094E-2</v>
      </c>
      <c r="BM29" s="25">
        <f>'Equation 4 Type II FTE'!BM29-'Equation 4 Type I FTE'!BM29</f>
        <v>3.5986918604651155E-2</v>
      </c>
      <c r="BN29" s="25">
        <f>'Equation 4 Type II FTE'!BN29-'Equation 4 Type I FTE'!BN29</f>
        <v>4.0382267441860464E-2</v>
      </c>
      <c r="BO29" s="25">
        <f>'Equation 4 Type II FTE'!BO29-'Equation 4 Type I FTE'!BO29</f>
        <v>5.7780523255813954E-2</v>
      </c>
      <c r="BP29" s="25">
        <f>'Equation 4 Type II FTE'!BP29-'Equation 4 Type I FTE'!BP29</f>
        <v>3.1866279069767439E-2</v>
      </c>
      <c r="BQ29" s="25">
        <f>'Equation 4 Type II FTE'!BQ29-'Equation 4 Type I FTE'!BQ29</f>
        <v>3.9191860465116274E-2</v>
      </c>
      <c r="BR29" s="25">
        <f>'Equation 4 Type II FTE'!BR29-'Equation 4 Type I FTE'!BR29</f>
        <v>3.15E-2</v>
      </c>
      <c r="BS29" s="25">
        <f>'Equation 4 Type II FTE'!BS29-'Equation 4 Type I FTE'!BS29</f>
        <v>3.6994186046511633E-2</v>
      </c>
      <c r="BT29" s="25">
        <f>'Equation 4 Type II FTE'!BT29-'Equation 4 Type I FTE'!BT29</f>
        <v>4.1114825581395349E-2</v>
      </c>
      <c r="BU29" s="25">
        <f>'Equation 4 Type II FTE'!BU29-'Equation 4 Type I FTE'!BU29</f>
        <v>3.6536337209302328E-2</v>
      </c>
      <c r="BV29" s="25">
        <f>'Equation 4 Type II FTE'!BV29-'Equation 4 Type I FTE'!BV29</f>
        <v>3.7085755813953493E-2</v>
      </c>
      <c r="BW29" s="25">
        <f>'Equation 4 Type II FTE'!BW29-'Equation 4 Type I FTE'!BW29</f>
        <v>4.1389534883720921E-2</v>
      </c>
      <c r="BX29" s="25">
        <f>'Equation 4 Type II FTE'!BX29-'Equation 4 Type I FTE'!BX29</f>
        <v>3.0675872093023256E-2</v>
      </c>
      <c r="BY29" s="25">
        <f>'Equation 4 Type II FTE'!BY29-'Equation 4 Type I FTE'!BY29</f>
        <v>2.9760174418604651E-2</v>
      </c>
      <c r="BZ29" s="25">
        <f>'Equation 4 Type II FTE'!BZ29-'Equation 4 Type I FTE'!BZ29</f>
        <v>2.9210755813953489E-2</v>
      </c>
      <c r="CA29" s="25">
        <f>'Equation 4 Type II FTE'!CA29-'Equation 4 Type I FTE'!CA29</f>
        <v>4.2579941860465126E-2</v>
      </c>
      <c r="CB29" s="25">
        <f>'Equation 4 Type II FTE'!CB29-'Equation 4 Type I FTE'!CB29</f>
        <v>4.0656976744186044E-2</v>
      </c>
      <c r="CC29" s="25">
        <f>'Equation 4 Type II FTE'!CC29-'Equation 4 Type I FTE'!CC29</f>
        <v>3.8367732558139536E-2</v>
      </c>
      <c r="CD29" s="25">
        <f>'Equation 4 Type II FTE'!CD29-'Equation 4 Type I FTE'!CD29</f>
        <v>6.327470930232558E-2</v>
      </c>
      <c r="CE29" s="25">
        <f>'Equation 4 Type II FTE'!CE29-'Equation 4 Type I FTE'!CE29</f>
        <v>4.6700581395348835E-2</v>
      </c>
      <c r="CF29" s="25">
        <f>'Equation 4 Type II FTE'!CF29-'Equation 4 Type I FTE'!CF29</f>
        <v>3.8550872093023256E-2</v>
      </c>
      <c r="CG29" s="25">
        <f>'Equation 4 Type II FTE'!CG29-'Equation 4 Type I FTE'!CG29</f>
        <v>3.6078488372093022E-2</v>
      </c>
      <c r="CH29" s="25">
        <f>'Equation 4 Type II FTE'!CH29-'Equation 4 Type I FTE'!CH29</f>
        <v>2.9943313953488371E-2</v>
      </c>
      <c r="CI29" s="25">
        <f>'Equation 4 Type II FTE'!CI29-'Equation 4 Type I FTE'!CI29</f>
        <v>3.7360465116279065E-2</v>
      </c>
      <c r="CJ29" s="25">
        <f>'Equation 4 Type II FTE'!CJ29-'Equation 4 Type I FTE'!CJ29</f>
        <v>5.4575581395348835E-2</v>
      </c>
      <c r="CK29" s="25">
        <f>'Equation 4 Type II FTE'!CK29-'Equation 4 Type I FTE'!CK29</f>
        <v>6.4739825581395349E-2</v>
      </c>
      <c r="CL29" s="25">
        <f>'Equation 4 Type II FTE'!CL29-'Equation 4 Type I FTE'!CL29</f>
        <v>4.3312499999999997E-2</v>
      </c>
      <c r="CM29" s="25">
        <f>'Equation 4 Type II FTE'!CM29-'Equation 4 Type I FTE'!CM29</f>
        <v>4.5327034883720925E-2</v>
      </c>
      <c r="CN29" s="25">
        <f>'Equation 4 Type II FTE'!CN29-'Equation 4 Type I FTE'!CN29</f>
        <v>3.2690406976744184E-2</v>
      </c>
      <c r="CO29" s="25">
        <f>'Equation 4 Type II FTE'!CO29-'Equation 4 Type I FTE'!CO29</f>
        <v>3.5620639534883716E-2</v>
      </c>
      <c r="CP29" s="25">
        <f>'Equation 4 Type II FTE'!CP29-'Equation 4 Type I FTE'!CP29</f>
        <v>3.5437499999999997E-2</v>
      </c>
      <c r="CQ29" s="25">
        <f>'Equation 4 Type II FTE'!CQ29-'Equation 4 Type I FTE'!CQ29</f>
        <v>3.1774709302325579E-2</v>
      </c>
      <c r="CR29" s="25">
        <f>'Equation 4 Type II FTE'!CR29-'Equation 4 Type I FTE'!CR29</f>
        <v>3.1225290697674418E-2</v>
      </c>
      <c r="CS29" s="25">
        <f>'Equation 4 Type II FTE'!CS29-'Equation 4 Type I FTE'!CS29</f>
        <v>3.1499999999999993E-2</v>
      </c>
      <c r="CT29" s="25">
        <f>'Equation 4 Type II FTE'!CT29-'Equation 4 Type I FTE'!CT29</f>
        <v>3.0584302325581396E-2</v>
      </c>
      <c r="CU29" s="25">
        <f>'Equation 4 Type II FTE'!CU29-'Equation 4 Type I FTE'!CU29</f>
        <v>2.9027616279069766E-2</v>
      </c>
      <c r="CV29" s="25">
        <f>'Equation 4 Type II FTE'!CV29-'Equation 4 Type I FTE'!CV29</f>
        <v>4.2763081395348845E-2</v>
      </c>
      <c r="CW29" s="25">
        <f>'Equation 4 Type II FTE'!CW29-'Equation 4 Type I FTE'!CW29</f>
        <v>4.3404069767441857E-2</v>
      </c>
      <c r="CX29" s="25">
        <f>'Equation 4 Type II FTE'!CX29-'Equation 4 Type I FTE'!CX29</f>
        <v>3.4063953488372094E-2</v>
      </c>
      <c r="CY29" s="25">
        <f>'Equation 4 Type II FTE'!CY29-'Equation 4 Type I FTE'!CY29</f>
        <v>4.2122093023255813E-2</v>
      </c>
      <c r="CZ29" s="25">
        <f>'Equation 4 Type II FTE'!CZ29-'Equation 4 Type I FTE'!CZ29</f>
        <v>6.7853197674418608E-2</v>
      </c>
      <c r="DA29" s="25">
        <f>'Equation 4 Type II FTE'!DA29-'Equation 4 Type I FTE'!DA29</f>
        <v>6.3824127906976738E-2</v>
      </c>
      <c r="DB29" s="25">
        <f>'Equation 4 Type II FTE'!DB29-'Equation 4 Type I FTE'!DB29</f>
        <v>4.1206395348837202E-2</v>
      </c>
      <c r="DC29" s="25">
        <f>'Equation 4 Type II FTE'!DC29-'Equation 4 Type I FTE'!DC29</f>
        <v>5.0638081395348838E-2</v>
      </c>
      <c r="DD29" s="25">
        <f>'Equation 4 Type II FTE'!DD29-'Equation 4 Type I FTE'!DD29</f>
        <v>3.8001453488372083E-2</v>
      </c>
      <c r="DE29" s="25">
        <f>'Equation 4 Type II FTE'!DE29-'Equation 4 Type I FTE'!DE29</f>
        <v>6.7395348837209296E-2</v>
      </c>
      <c r="DF29" s="25">
        <f>'Equation 4 Type II FTE'!DF29-'Equation 4 Type I FTE'!DF29</f>
        <v>4.8531976744186051E-2</v>
      </c>
      <c r="DG29" s="25">
        <f>'Equation 4 Type II FTE'!DG29-'Equation 4 Type I FTE'!DG29</f>
        <v>4.5693313953488371E-2</v>
      </c>
      <c r="DH29" s="25">
        <f>'Equation 4 Type II FTE'!DH29-'Equation 4 Type I FTE'!DH29</f>
        <v>6.455668604651163E-2</v>
      </c>
      <c r="DI29" s="25">
        <f>'Equation 4 Type II FTE'!DI29-'Equation 4 Type I FTE'!DI29</f>
        <v>3.1225290697674421E-2</v>
      </c>
      <c r="DJ29" s="25">
        <f>'Equation 4 Type II FTE'!DJ29-'Equation 4 Type I FTE'!DJ29</f>
        <v>4.4869186046511626E-2</v>
      </c>
      <c r="DK29" s="25">
        <f>'Equation 4 Type II FTE'!DK29-'Equation 4 Type I FTE'!DK29</f>
        <v>7.0783430232558148E-2</v>
      </c>
      <c r="DL29" s="25">
        <f>'Equation 4 Type II FTE'!DL29-'Equation 4 Type I FTE'!DL29</f>
        <v>7.5178779069767443E-2</v>
      </c>
      <c r="DM29" s="25">
        <f>'Equation 4 Type II FTE'!DM29-'Equation 4 Type I FTE'!DM29</f>
        <v>2.3808139534883723E-2</v>
      </c>
      <c r="DN29" s="25">
        <f>'Equation 4 Type II FTE'!DN29-'Equation 4 Type I FTE'!DN29</f>
        <v>5.4484011627906975E-2</v>
      </c>
      <c r="DO29" s="25">
        <f>'Equation 4 Type II FTE'!DO29-'Equation 4 Type I FTE'!DO29</f>
        <v>3.6353197674418601E-2</v>
      </c>
      <c r="DP29" s="25">
        <f>'Equation 4 Type II FTE'!DP29-'Equation 4 Type I FTE'!DP29</f>
        <v>4.2763081395348831E-2</v>
      </c>
      <c r="DQ29" s="25">
        <f>'Equation 4 Type II FTE'!DQ29-'Equation 4 Type I FTE'!DQ29</f>
        <v>3.827616279069767E-2</v>
      </c>
      <c r="DR29" s="25">
        <f>'Equation 4 Type II FTE'!DR29-'Equation 4 Type I FTE'!DR29</f>
        <v>5.8513081395348832E-2</v>
      </c>
      <c r="DS29" s="25">
        <f>'Equation 4 Type II FTE'!DS29-'Equation 4 Type I FTE'!DS29</f>
        <v>4.1572674418604648E-2</v>
      </c>
      <c r="DT29" s="25">
        <f>'Equation 4 Type II FTE'!DT29-'Equation 4 Type I FTE'!DT29</f>
        <v>4.734156976744186E-2</v>
      </c>
      <c r="DU29" s="25">
        <f>'Equation 4 Type II FTE'!DU29-'Equation 4 Type I FTE'!DU29</f>
        <v>3.818459302325581E-2</v>
      </c>
      <c r="DV29" s="25">
        <f>'Equation 4 Type II FTE'!DV29-'Equation 4 Type I FTE'!DV29</f>
        <v>3.5895348837209302E-2</v>
      </c>
      <c r="DW29" s="25">
        <f>'Equation 4 Type II FTE'!DW29-'Equation 4 Type I FTE'!DW29</f>
        <v>2.8661337209302321E-2</v>
      </c>
      <c r="DX29" s="25">
        <f>'Equation 4 Type II FTE'!DX29-'Equation 4 Type I FTE'!DX29</f>
        <v>3.8642441860465115E-2</v>
      </c>
      <c r="DY29" s="25">
        <f>'Equation 4 Type II FTE'!DY29-'Equation 4 Type I FTE'!DY29</f>
        <v>3.3697674418604655E-2</v>
      </c>
      <c r="DZ29" s="25">
        <f>'Equation 4 Type II FTE'!DZ29-'Equation 4 Type I FTE'!DZ29</f>
        <v>3.7177325581395346E-2</v>
      </c>
      <c r="EA29" s="25">
        <f>'Equation 4 Type II FTE'!EA29-'Equation 4 Type I FTE'!EA29</f>
        <v>4.9356104651162788E-2</v>
      </c>
      <c r="EB29" s="25">
        <f>'Equation 4 Type II FTE'!EB29-'Equation 4 Type I FTE'!EB29</f>
        <v>2.6555232558139533E-2</v>
      </c>
      <c r="EC29" s="25">
        <f>'Equation 4 Type II FTE'!EC29-'Equation 4 Type I FTE'!EC29</f>
        <v>3.4613372093023259E-2</v>
      </c>
      <c r="ED29" s="25">
        <f>'Equation 4 Type II FTE'!ED29-'Equation 4 Type I FTE'!ED29</f>
        <v>2.8661337209302327E-2</v>
      </c>
      <c r="EE29" s="25">
        <f>'Equation 4 Type II FTE'!EE29-'Equation 4 Type I FTE'!EE29</f>
        <v>3.3331395348837209E-2</v>
      </c>
      <c r="EF29" s="25">
        <f>'Equation 4 Type II FTE'!EF29-'Equation 4 Type I FTE'!EF29</f>
        <v>3.0034883720930227E-2</v>
      </c>
      <c r="EG29" s="25">
        <f>'Equation 4 Type II FTE'!EG29-'Equation 4 Type I FTE'!EG29</f>
        <v>4.2396802325581393E-2</v>
      </c>
      <c r="EH29" s="25">
        <f>'Equation 4 Type II FTE'!EH29-'Equation 4 Type I FTE'!EH29</f>
        <v>2.6005813953488367E-2</v>
      </c>
      <c r="EI29" s="25">
        <f>'Equation 4 Type II FTE'!EI29-'Equation 4 Type I FTE'!EI29</f>
        <v>2.6555232558139533E-2</v>
      </c>
      <c r="EJ29" s="25">
        <f>'Equation 4 Type II FTE'!EJ29-'Equation 4 Type I FTE'!EJ29</f>
        <v>2.7470930232558134E-2</v>
      </c>
      <c r="EK29" s="25">
        <f>'Equation 4 Type II FTE'!EK29-'Equation 4 Type I FTE'!EK29</f>
        <v>4.0565406976744184E-2</v>
      </c>
      <c r="EL29" s="25">
        <f>'Equation 4 Type II FTE'!EL29-'Equation 4 Type I FTE'!EL29</f>
        <v>3.4155523255813953E-2</v>
      </c>
      <c r="EM29" s="25">
        <f>'Equation 4 Type II FTE'!EM29-'Equation 4 Type I FTE'!EM29</f>
        <v>3.3148255813953482E-2</v>
      </c>
      <c r="EN29" s="25">
        <f>'Equation 4 Type II FTE'!EN29-'Equation 4 Type I FTE'!EN29</f>
        <v>3.1042151162790695E-2</v>
      </c>
      <c r="EO29" s="25">
        <f>'Equation 4 Type II FTE'!EO29-'Equation 4 Type I FTE'!EO29</f>
        <v>3.4338662790697673E-2</v>
      </c>
      <c r="EP29" s="25">
        <f>'Equation 4 Type II FTE'!EP29-'Equation 4 Type I FTE'!EP29</f>
        <v>3.5712209302325583E-2</v>
      </c>
      <c r="EQ29" s="25">
        <f>'Equation 4 Type II FTE'!EQ29-'Equation 4 Type I FTE'!EQ29</f>
        <v>3.4521802325581392E-2</v>
      </c>
      <c r="ER29" s="25">
        <f>'Equation 4 Type II FTE'!ER29-'Equation 4 Type I FTE'!ER29</f>
        <v>3.3239825581395342E-2</v>
      </c>
      <c r="ES29" s="25">
        <f>'Equation 4 Type II FTE'!ES29-'Equation 4 Type I FTE'!ES29</f>
        <v>3.0767441860465115E-2</v>
      </c>
      <c r="ET29" s="25">
        <f>'Equation 4 Type II FTE'!ET29-'Equation 4 Type I FTE'!ET29</f>
        <v>3.3239825581395349E-2</v>
      </c>
      <c r="EU29" s="25">
        <f>'Equation 4 Type II FTE'!EU29-'Equation 4 Type I FTE'!EU29</f>
        <v>3.4704941860465119E-2</v>
      </c>
      <c r="EV29" s="25">
        <f>'Equation 4 Type II FTE'!EV29-'Equation 4 Type I FTE'!EV29</f>
        <v>3.2415697674418605E-2</v>
      </c>
      <c r="EW29" s="25">
        <f>'Equation 4 Type II FTE'!EW29-'Equation 4 Type I FTE'!EW29</f>
        <v>2.8661337209302327E-2</v>
      </c>
      <c r="EX29" s="25">
        <f>'Equation 4 Type II FTE'!EX29-'Equation 4 Type I FTE'!EX29</f>
        <v>3.946656976744186E-2</v>
      </c>
      <c r="EY29" s="25">
        <f>'Equation 4 Type II FTE'!EY29-'Equation 4 Type I FTE'!EY29</f>
        <v>6.7853197674418608E-2</v>
      </c>
      <c r="EZ29" s="25">
        <f>'Equation 4 Type II FTE'!EZ29-'Equation 4 Type I FTE'!EZ29</f>
        <v>5.1920058139534889E-2</v>
      </c>
      <c r="FA29" s="25">
        <f>'Equation 4 Type II FTE'!FA29-'Equation 4 Type I FTE'!FA29</f>
        <v>3.2232558139534885E-2</v>
      </c>
      <c r="FB29" s="25">
        <f>'Equation 4 Type II FTE'!FB29-'Equation 4 Type I FTE'!FB29</f>
        <v>5.530813953488372E-2</v>
      </c>
      <c r="FC29" s="25">
        <f>'Equation 4 Type II FTE'!FC29-'Equation 4 Type I FTE'!FC29</f>
        <v>3.9832848837209306E-2</v>
      </c>
      <c r="FD29" s="25">
        <f>'Equation 4 Type II FTE'!FD29-'Equation 4 Type I FTE'!FD29</f>
        <v>3.1042151162790695E-2</v>
      </c>
      <c r="FE29" s="25">
        <f>'Equation 4 Type II FTE'!FE29-'Equation 4 Type I FTE'!FE29</f>
        <v>2.9851744186046508E-2</v>
      </c>
      <c r="FF29" s="25">
        <f>'Equation 4 Type II FTE'!FF29-'Equation 4 Type I FTE'!FF29</f>
        <v>2.8478197674418598E-2</v>
      </c>
      <c r="FG29" s="25">
        <f>'Equation 4 Type II FTE'!FG29-'Equation 4 Type I FTE'!FG29</f>
        <v>5.4758720930232554E-2</v>
      </c>
      <c r="FH29" s="25">
        <f>'Equation 4 Type II FTE'!FH29-'Equation 4 Type I FTE'!FH29</f>
        <v>3.4888081395348831E-2</v>
      </c>
      <c r="FI29" s="25">
        <f>'Equation 4 Type II FTE'!FI29-'Equation 4 Type I FTE'!FI29</f>
        <v>4.5784883720930238E-2</v>
      </c>
      <c r="FJ29" s="25">
        <f>'Equation 4 Type II FTE'!FJ29-'Equation 4 Type I FTE'!FJ29</f>
        <v>4.1206395348837202E-2</v>
      </c>
      <c r="FK29" s="25">
        <f>'Equation 4 Type II FTE'!FK29-'Equation 4 Type I FTE'!FK29</f>
        <v>3.5620639534883723E-2</v>
      </c>
      <c r="FL29" s="25">
        <f>'Equation 4 Type II FTE'!FL29-'Equation 4 Type I FTE'!FL29</f>
        <v>4.5327034883720932E-2</v>
      </c>
      <c r="FM29" s="25">
        <f>'Equation 4 Type II FTE'!FM29-'Equation 4 Type I FTE'!FM29</f>
        <v>3.7726744186046511E-2</v>
      </c>
      <c r="FN29" s="25">
        <f>'Equation 4 Type II FTE'!FN29-'Equation 4 Type I FTE'!FN29</f>
        <v>3.9100290697674414E-2</v>
      </c>
      <c r="FO29" s="25">
        <f>'Equation 4 Type II FTE'!FO29-'Equation 4 Type I FTE'!FO29</f>
        <v>4.2488372093023252E-2</v>
      </c>
      <c r="FP29" s="25">
        <f>'Equation 4 Type II FTE'!FP29-'Equation 4 Type I FTE'!FP29</f>
        <v>3.6902616279069766E-2</v>
      </c>
      <c r="FQ29" s="25">
        <f>'Equation 4 Type II FTE'!FQ29-'Equation 4 Type I FTE'!FQ29</f>
        <v>3.7177325581395346E-2</v>
      </c>
      <c r="FR29" s="25">
        <f>'Equation 4 Type II FTE'!FR29-'Equation 4 Type I FTE'!FR29</f>
        <v>3.7726744186046518E-2</v>
      </c>
      <c r="FS29" s="25">
        <f>'Equation 4 Type II FTE'!FS29-'Equation 4 Type I FTE'!FS29</f>
        <v>6.5655523255813947E-2</v>
      </c>
      <c r="FT29" s="25">
        <f>'Equation 4 Type II FTE'!FT29-'Equation 4 Type I FTE'!FT29</f>
        <v>3.1133720930232561E-2</v>
      </c>
      <c r="FU29" s="25">
        <f>'Equation 4 Type II FTE'!FU29-'Equation 4 Type I FTE'!FU29</f>
        <v>4.0015988372093025E-2</v>
      </c>
      <c r="FV29" s="25">
        <f>'Equation 4 Type II FTE'!FV29-'Equation 4 Type I FTE'!FV29</f>
        <v>4.862354651162791E-2</v>
      </c>
      <c r="FW29" s="25">
        <f>'Equation 4 Type II FTE'!FW29-'Equation 4 Type I FTE'!FW29</f>
        <v>3.4704941860465105E-2</v>
      </c>
      <c r="FX29" s="25">
        <f>'Equation 4 Type II FTE'!FX29-'Equation 4 Type I FTE'!FX29</f>
        <v>4.9264534883720928E-2</v>
      </c>
      <c r="FY29" s="25">
        <f>'Equation 4 Type II FTE'!FY29-'Equation 4 Type I FTE'!FY29</f>
        <v>4.1481104651162781E-2</v>
      </c>
      <c r="FZ29" s="25">
        <f>'Equation 4 Type II FTE'!FZ29-'Equation 4 Type I FTE'!FZ29</f>
        <v>2.9760174418604644E-2</v>
      </c>
      <c r="GA29" s="25">
        <f>'Equation 4 Type II FTE'!GA29-'Equation 4 Type I FTE'!GA29</f>
        <v>2.9851744186046511E-2</v>
      </c>
      <c r="GB29" s="25">
        <f>'Equation 4 Type II FTE'!GB29-'Equation 4 Type I FTE'!GB29</f>
        <v>2.6372093023255813E-2</v>
      </c>
      <c r="GC29" s="25">
        <f>'Equation 4 Type II FTE'!GC29-'Equation 4 Type I FTE'!GC29</f>
        <v>2.6555232558139536E-2</v>
      </c>
      <c r="GD29" s="25">
        <f>'Equation 4 Type II FTE'!GD29-'Equation 4 Type I FTE'!GD29</f>
        <v>3.305668604651163E-2</v>
      </c>
      <c r="GE29" s="25">
        <f>'Equation 4 Type II FTE'!GE29-'Equation 4 Type I FTE'!GE29</f>
        <v>2.609738372093023E-2</v>
      </c>
      <c r="GF29" s="25">
        <f>'Equation 4 Type II FTE'!GF29-'Equation 4 Type I FTE'!GF29</f>
        <v>3.2140988372093025E-2</v>
      </c>
      <c r="GG29" s="25">
        <f>'Equation 4 Type II FTE'!GG29-'Equation 4 Type I FTE'!GG29</f>
        <v>3.7360465116279065E-2</v>
      </c>
      <c r="GH29" s="25">
        <f>'Equation 4 Type II FTE'!GH29-'Equation 4 Type I FTE'!GH29</f>
        <v>3.5345930232558137E-2</v>
      </c>
      <c r="GI29" s="25">
        <f>'Equation 4 Type II FTE'!GI29-'Equation 4 Type I FTE'!GI29</f>
        <v>3.8917151162790695E-2</v>
      </c>
      <c r="GJ29" s="25">
        <f>'Equation 4 Type II FTE'!GJ29-'Equation 4 Type I FTE'!GJ29</f>
        <v>5.3751453488372097E-2</v>
      </c>
      <c r="GK29" s="25">
        <f>'Equation 4 Type II FTE'!GK29-'Equation 4 Type I FTE'!GK29</f>
        <v>4.3129360465116277E-2</v>
      </c>
      <c r="GL29" s="25">
        <f>'Equation 4 Type II FTE'!GL29-'Equation 4 Type I FTE'!GL29</f>
        <v>4.752470930232558E-2</v>
      </c>
      <c r="GM29" s="25">
        <f>'Equation 4 Type II FTE'!GM29-'Equation 4 Type I FTE'!GM29</f>
        <v>4.2030523255813954E-2</v>
      </c>
      <c r="GN29" s="25">
        <f>'Equation 4 Type II FTE'!GN29-'Equation 4 Type I FTE'!GN29</f>
        <v>3.0767441860465112E-2</v>
      </c>
      <c r="GO29" s="25">
        <f>'Equation 4 Type II FTE'!GO29-'Equation 4 Type I FTE'!GO29</f>
        <v>2.9119186046511623E-2</v>
      </c>
      <c r="GP29" s="25">
        <f>'Equation 4 Type II FTE'!GP29-'Equation 4 Type I FTE'!GP29</f>
        <v>2.8844476744186043E-2</v>
      </c>
      <c r="GQ29" s="25">
        <f>'Equation 4 Type II FTE'!GQ29-'Equation 4 Type I FTE'!GQ29</f>
        <v>4.6059593023255817E-2</v>
      </c>
      <c r="GR29" s="25">
        <f>'Equation 4 Type II FTE'!GR29-'Equation 4 Type I FTE'!GR29</f>
        <v>3.6170058139534882E-2</v>
      </c>
      <c r="GS29" s="25">
        <f>'Equation 4 Type II FTE'!GS29-'Equation 4 Type I FTE'!GS29</f>
        <v>3.6444767441860461E-2</v>
      </c>
      <c r="GT29" s="25">
        <f>'Equation 4 Type II FTE'!GT29-'Equation 4 Type I FTE'!GT29</f>
        <v>3.1042151162790698E-2</v>
      </c>
      <c r="GU29" s="25">
        <f>'Equation 4 Type II FTE'!GU29-'Equation 4 Type I FTE'!GU29</f>
        <v>3.3880813953488374E-2</v>
      </c>
      <c r="GV29" s="25">
        <f>'Equation 4 Type II FTE'!GV29-'Equation 4 Type I FTE'!GV29</f>
        <v>3.7909883720930231E-2</v>
      </c>
      <c r="GW29" s="25">
        <f>'Equation 4 Type II FTE'!GW29-'Equation 4 Type I FTE'!GW29</f>
        <v>3.6261627906976741E-2</v>
      </c>
      <c r="GX29" s="25">
        <f>'Equation 4 Type II FTE'!GX29-'Equation 4 Type I FTE'!GX29</f>
        <v>3.4613372093023259E-2</v>
      </c>
      <c r="GY29" s="25">
        <f>'Equation 4 Type II FTE'!GY29-'Equation 4 Type I FTE'!GY29</f>
        <v>2.9943313953488367E-2</v>
      </c>
      <c r="GZ29" s="25">
        <f>'Equation 4 Type II FTE'!GZ29-'Equation 4 Type I FTE'!GZ29</f>
        <v>3.8917151162790695E-2</v>
      </c>
      <c r="HA29" s="25">
        <f>'Equation 4 Type II FTE'!HA29-'Equation 4 Type I FTE'!HA29</f>
        <v>2.8752906976744187E-2</v>
      </c>
      <c r="HB29" s="25">
        <f>'Equation 4 Type II FTE'!HB29-'Equation 4 Type I FTE'!HB29</f>
        <v>2.4082848837209302E-2</v>
      </c>
      <c r="HC29" s="25">
        <f>'Equation 4 Type II FTE'!HC29-'Equation 4 Type I FTE'!HC29</f>
        <v>2.8295058139534882E-2</v>
      </c>
      <c r="HD29" s="25">
        <f>'Equation 4 Type II FTE'!HD29-'Equation 4 Type I FTE'!HD29</f>
        <v>3.1957848837209299E-2</v>
      </c>
      <c r="HE29" s="25">
        <f>'Equation 4 Type II FTE'!HE29-'Equation 4 Type I FTE'!HE29</f>
        <v>4.1023255813953483E-2</v>
      </c>
      <c r="HF29" s="25">
        <f>'Equation 4 Type II FTE'!HF29-'Equation 4 Type I FTE'!HF29</f>
        <v>2.9027616279069766E-2</v>
      </c>
      <c r="HG29" s="25">
        <f>'Equation 4 Type II FTE'!HG29-'Equation 4 Type I FTE'!HG29</f>
        <v>3.8367732558139529E-2</v>
      </c>
      <c r="HH29" s="25">
        <f>'Equation 4 Type II FTE'!HH29-'Equation 4 Type I FTE'!HH29</f>
        <v>4.6975290697674414E-2</v>
      </c>
      <c r="HI29" s="25">
        <f>'Equation 4 Type II FTE'!HI29-'Equation 4 Type I FTE'!HI29</f>
        <v>6.7944767441860454E-2</v>
      </c>
      <c r="HJ29" s="25">
        <f>'Equation 4 Type II FTE'!HJ29-'Equation 4 Type I FTE'!HJ29</f>
        <v>4.1481104651162788E-2</v>
      </c>
      <c r="HK29" s="25">
        <f>'Equation 4 Type II FTE'!HK29-'Equation 4 Type I FTE'!HK29</f>
        <v>0</v>
      </c>
      <c r="HL29" s="25">
        <f>'Equation 4 Type II FTE'!HL29-'Equation 4 Type I FTE'!HL29</f>
        <v>3.0859011627906979E-2</v>
      </c>
      <c r="HM29" s="25">
        <f>'Equation 4 Type II FTE'!HM29-'Equation 4 Type I FTE'!HM29</f>
        <v>3.3331395348837209E-2</v>
      </c>
      <c r="HN29" s="25">
        <f>'Equation 4 Type II FTE'!HN29-'Equation 4 Type I FTE'!HN29</f>
        <v>3.0218023255813953E-2</v>
      </c>
      <c r="HO29" s="25">
        <f>'Equation 4 Type II FTE'!HO29-'Equation 4 Type I FTE'!HO29</f>
        <v>3.1408430232558134E-2</v>
      </c>
      <c r="HP29" s="25">
        <f>'Equation 4 Type II FTE'!HP29-'Equation 4 Type I FTE'!HP29</f>
        <v>3.2140988372093025E-2</v>
      </c>
      <c r="HQ29" s="25">
        <f>'Equation 4 Type II FTE'!HQ29-'Equation 4 Type I FTE'!HQ29</f>
        <v>3.0218023255813947E-2</v>
      </c>
      <c r="HR29" s="25">
        <f>'Equation 4 Type II FTE'!HR29-'Equation 4 Type I FTE'!HR29</f>
        <v>3.3880813953488367E-2</v>
      </c>
      <c r="HS29" s="25">
        <f>'Equation 4 Type II FTE'!HS29-'Equation 4 Type I FTE'!HS29</f>
        <v>4.5510174418604644E-2</v>
      </c>
      <c r="HT29" s="25">
        <f>'Equation 4 Type II FTE'!HT29-'Equation 4 Type I FTE'!HT29</f>
        <v>5.6223837209302331E-2</v>
      </c>
      <c r="HU29" s="25">
        <f>'Equation 4 Type II FTE'!HU29-'Equation 4 Type I FTE'!HU29</f>
        <v>2.4632267441860464E-2</v>
      </c>
      <c r="HV29" s="25">
        <f>'Equation 4 Type II FTE'!HV29-'Equation 4 Type I FTE'!HV29</f>
        <v>3.6078488372093022E-2</v>
      </c>
      <c r="HW29" s="25">
        <f>'Equation 4 Type II FTE'!HW29-'Equation 4 Type I FTE'!HW29</f>
        <v>3.5986918604651169E-2</v>
      </c>
      <c r="HX29" s="25">
        <f>'Equation 4 Type II FTE'!HX29-'Equation 4 Type I FTE'!HX29</f>
        <v>2.9668604651162788E-2</v>
      </c>
      <c r="HY29" s="25">
        <f>'Equation 4 Type II FTE'!HY29-'Equation 4 Type I FTE'!HY29</f>
        <v>2.5914244186046508E-2</v>
      </c>
      <c r="HZ29" s="25">
        <f>'Equation 4 Type II FTE'!HZ29-'Equation 4 Type I FTE'!HZ29</f>
        <v>4.743313953488372E-2</v>
      </c>
      <c r="IA29" s="25">
        <f>'Equation 4 Type II FTE'!IA29-'Equation 4 Type I FTE'!IA29</f>
        <v>3.0401162790697669E-2</v>
      </c>
      <c r="IB29" s="25">
        <f>'Equation 4 Type II FTE'!IB29-'Equation 4 Type I FTE'!IB29</f>
        <v>3.0584302325581389E-2</v>
      </c>
      <c r="IC29" s="25">
        <f>'Equation 4 Type II FTE'!IC29-'Equation 4 Type I FTE'!IC29</f>
        <v>2.9668604651162785E-2</v>
      </c>
      <c r="ID29" s="25">
        <f>'Equation 4 Type II FTE'!ID29-'Equation 4 Type I FTE'!ID29</f>
        <v>2.9027616279069766E-2</v>
      </c>
      <c r="IE29" s="25">
        <f>'Equation 4 Type II FTE'!IE29-'Equation 4 Type I FTE'!IE29</f>
        <v>2.9851744186046511E-2</v>
      </c>
      <c r="IF29" s="25">
        <f>'Equation 4 Type II FTE'!IF29-'Equation 4 Type I FTE'!IF29</f>
        <v>3.5895348837209302E-2</v>
      </c>
      <c r="IG29" s="25">
        <f>'Equation 4 Type II FTE'!IG29-'Equation 4 Type I FTE'!IG29</f>
        <v>3.4430232558139533E-2</v>
      </c>
      <c r="IH29" s="25">
        <f>'Equation 4 Type II FTE'!IH29-'Equation 4 Type I FTE'!IH29</f>
        <v>3.4247093023255813E-2</v>
      </c>
      <c r="II29" s="25">
        <f>'Equation 4 Type II FTE'!II29-'Equation 4 Type I FTE'!II29</f>
        <v>2.5273255813953486E-2</v>
      </c>
      <c r="IJ29" s="25">
        <f>'Equation 4 Type II FTE'!IJ29-'Equation 4 Type I FTE'!IJ29</f>
        <v>3.1866279069767439E-2</v>
      </c>
      <c r="IK29" s="25">
        <f>'Equation 4 Type II FTE'!IK29-'Equation 4 Type I FTE'!IK29</f>
        <v>2.8111918604651155E-2</v>
      </c>
      <c r="IL29" s="25">
        <f>'Equation 4 Type II FTE'!IL29-'Equation 4 Type I FTE'!IL29</f>
        <v>2.7837209302325583E-2</v>
      </c>
      <c r="IM29" s="25">
        <f>'Equation 4 Type II FTE'!IM29-'Equation 4 Type I FTE'!IM29</f>
        <v>3.021802325581395E-2</v>
      </c>
      <c r="IN29" s="25">
        <f>'Equation 4 Type II FTE'!IN29-'Equation 4 Type I FTE'!IN29</f>
        <v>2.9577034883720925E-2</v>
      </c>
      <c r="IO29" s="25">
        <f>'Equation 4 Type II FTE'!IO29-'Equation 4 Type I FTE'!IO29</f>
        <v>3.0401162790697673E-2</v>
      </c>
      <c r="IP29" s="25">
        <f>'Equation 4 Type II FTE'!IP29-'Equation 4 Type I FTE'!IP29</f>
        <v>3.1499999999999993E-2</v>
      </c>
      <c r="IQ29" s="25">
        <f>'Equation 4 Type II FTE'!IQ29-'Equation 4 Type I FTE'!IQ29</f>
        <v>3.0309593023255813E-2</v>
      </c>
      <c r="IR29" s="25">
        <f>'Equation 4 Type II FTE'!IR29-'Equation 4 Type I FTE'!IR29</f>
        <v>2.9302325581395349E-2</v>
      </c>
      <c r="IS29" s="25">
        <f>'Equation 4 Type II FTE'!IS29-'Equation 4 Type I FTE'!IS29</f>
        <v>3.0034883720930234E-2</v>
      </c>
      <c r="IT29" s="25">
        <f>'Equation 4 Type II FTE'!IT29-'Equation 4 Type I FTE'!IT29</f>
        <v>3.5254360465116284E-2</v>
      </c>
      <c r="IU29" s="25">
        <f>'Equation 4 Type II FTE'!IU29-'Equation 4 Type I FTE'!IU29</f>
        <v>3.0950581395348828E-2</v>
      </c>
      <c r="IV29" s="25">
        <f>'Equation 4 Type II FTE'!IV29-'Equation 4 Type I FTE'!IV29</f>
        <v>3.1133720930232554E-2</v>
      </c>
      <c r="IW29" s="25">
        <f>'Equation 4 Type II FTE'!IW29-'Equation 4 Type I FTE'!IW29</f>
        <v>2.8111918604651162E-2</v>
      </c>
      <c r="IX29" s="25">
        <f>'Equation 4 Type II FTE'!IX29-'Equation 4 Type I FTE'!IX29</f>
        <v>3.1774709302325579E-2</v>
      </c>
      <c r="IY29" s="25">
        <f>'Equation 4 Type II FTE'!IY29-'Equation 4 Type I FTE'!IY29</f>
        <v>2.9760174418604651E-2</v>
      </c>
      <c r="IZ29" s="25">
        <f>'Equation 4 Type II FTE'!IZ29-'Equation 4 Type I FTE'!IZ29</f>
        <v>3.8642441860465115E-2</v>
      </c>
      <c r="JA29" s="25">
        <f>'Equation 4 Type II FTE'!JA29-'Equation 4 Type I FTE'!JA29</f>
        <v>3.1042151162790691E-2</v>
      </c>
      <c r="JB29" s="25">
        <f>'Equation 4 Type II FTE'!JB29-'Equation 4 Type I FTE'!JB29</f>
        <v>4.743313953488372E-2</v>
      </c>
      <c r="JC29" s="25">
        <f>'Equation 4 Type II FTE'!JC29-'Equation 4 Type I FTE'!JC29</f>
        <v>5.7414244186046508E-2</v>
      </c>
      <c r="JD29" s="25">
        <f>'Equation 4 Type II FTE'!JD29-'Equation 4 Type I FTE'!JD29</f>
        <v>5.6956395348837216E-2</v>
      </c>
      <c r="JE29" s="25">
        <f>'Equation 4 Type II FTE'!JE29-'Equation 4 Type I FTE'!JE29</f>
        <v>5.3659883720930238E-2</v>
      </c>
      <c r="JF29" s="25">
        <f>'Equation 4 Type II FTE'!JF29-'Equation 4 Type I FTE'!JF29</f>
        <v>5.2835755813953486E-2</v>
      </c>
      <c r="JG29" s="25">
        <f>'Equation 4 Type II FTE'!JG29-'Equation 4 Type I FTE'!JG29</f>
        <v>6.6113372093023245E-2</v>
      </c>
      <c r="JH29" s="25">
        <f>'Equation 4 Type II FTE'!JH29-'Equation 4 Type I FTE'!JH29</f>
        <v>5.5857558139534878E-2</v>
      </c>
      <c r="JI29" s="25">
        <f>'Equation 4 Type II FTE'!JI29-'Equation 4 Type I FTE'!JI29</f>
        <v>5.0363372093023252E-2</v>
      </c>
      <c r="JJ29" s="25">
        <f>'Equation 4 Type II FTE'!JJ29-'Equation 4 Type I FTE'!JJ29</f>
        <v>4.0656976744186044E-2</v>
      </c>
      <c r="JK29" s="25">
        <f>'Equation 4 Type II FTE'!JK29-'Equation 4 Type I FTE'!JK29</f>
        <v>6.3457848837209313E-2</v>
      </c>
      <c r="JL29" s="25">
        <f>'Equation 4 Type II FTE'!JL29-'Equation 4 Type I FTE'!JL29</f>
        <v>3.8734011627906975E-2</v>
      </c>
      <c r="JM29" s="25">
        <f>'Equation 4 Type II FTE'!JM29-'Equation 4 Type I FTE'!JM29</f>
        <v>4.2854651162790691E-2</v>
      </c>
      <c r="JN29" s="25">
        <f>'Equation 4 Type II FTE'!JN29-'Equation 4 Type I FTE'!JN29</f>
        <v>4.4228197674418608E-2</v>
      </c>
      <c r="JO29" s="25">
        <f>'Equation 4 Type II FTE'!JO29-'Equation 4 Type I FTE'!JO29</f>
        <v>5.942877906976745E-2</v>
      </c>
      <c r="JP29" s="25">
        <f>'Equation 4 Type II FTE'!JP29-'Equation 4 Type I FTE'!JP29</f>
        <v>6.04360465116279E-2</v>
      </c>
      <c r="JQ29" s="25">
        <f>'Equation 4 Type II FTE'!JQ29-'Equation 4 Type I FTE'!JQ29</f>
        <v>7.6735465116279059E-2</v>
      </c>
      <c r="JR29" s="25">
        <f>'Equation 4 Type II FTE'!JR29-'Equation 4 Type I FTE'!JR29</f>
        <v>6.7670058139534889E-2</v>
      </c>
      <c r="JS29" s="25">
        <f>'Equation 4 Type II FTE'!JS29-'Equation 4 Type I FTE'!JS29</f>
        <v>5.1645348837209303E-2</v>
      </c>
      <c r="JT29" s="25">
        <f>'Equation 4 Type II FTE'!JT29-'Equation 4 Type I FTE'!JT29</f>
        <v>5.1095930232558151E-2</v>
      </c>
      <c r="JU29" s="25">
        <f>'Equation 4 Type II FTE'!JU29-'Equation 4 Type I FTE'!JU29</f>
        <v>4.7433139534883727E-2</v>
      </c>
      <c r="JV29" s="25">
        <f>'Equation 4 Type II FTE'!JV29-'Equation 4 Type I FTE'!JV29</f>
        <v>4.1206395348837202E-2</v>
      </c>
      <c r="JW29" s="25">
        <f>'Equation 4 Type II FTE'!JW29-'Equation 4 Type I FTE'!JW29</f>
        <v>3.8184593023255817E-2</v>
      </c>
      <c r="JX29" s="25">
        <f>'Equation 4 Type II FTE'!JX29-'Equation 4 Type I FTE'!JX29</f>
        <v>3.4155523255813953E-2</v>
      </c>
      <c r="JY29" s="25">
        <f>'Equation 4 Type II FTE'!JY29-'Equation 4 Type I FTE'!JY29</f>
        <v>5.1187499999999997E-2</v>
      </c>
      <c r="JZ29" s="25">
        <f>'Equation 4 Type II FTE'!JZ29-'Equation 4 Type I FTE'!JZ29</f>
        <v>4.5143895348837206E-2</v>
      </c>
      <c r="KA29" s="25">
        <f>'Equation 4 Type II FTE'!KA29-'Equation 4 Type I FTE'!KA29</f>
        <v>2.3899709302325579E-2</v>
      </c>
      <c r="KB29" s="25">
        <f>'Equation 4 Type II FTE'!KB29-'Equation 4 Type I FTE'!KB29</f>
        <v>8.0672965116279069E-2</v>
      </c>
      <c r="KC29" s="25">
        <f>'Equation 4 Type II FTE'!KC29-'Equation 4 Type I FTE'!KC29</f>
        <v>5.8787790697674425E-2</v>
      </c>
      <c r="KD29" s="25">
        <f>'Equation 4 Type II FTE'!KD29-'Equation 4 Type I FTE'!KD29</f>
        <v>3.6902616279069766E-2</v>
      </c>
      <c r="KE29" s="25">
        <f>'Equation 4 Type II FTE'!KE29-'Equation 4 Type I FTE'!KE29</f>
        <v>4.1297965116279076E-2</v>
      </c>
      <c r="KF29" s="25">
        <f>'Equation 4 Type II FTE'!KF29-'Equation 4 Type I FTE'!KF29</f>
        <v>4.3770348837209302E-2</v>
      </c>
      <c r="KG29" s="25">
        <f>'Equation 4 Type II FTE'!KG29-'Equation 4 Type I FTE'!KG29</f>
        <v>4.5510174418604651E-2</v>
      </c>
      <c r="KH29" s="25">
        <f>'Equation 4 Type II FTE'!KH29-'Equation 4 Type I FTE'!KH29</f>
        <v>4.1481104651162781E-2</v>
      </c>
      <c r="KI29" s="25">
        <f>'Equation 4 Type II FTE'!KI29-'Equation 4 Type I FTE'!KI29</f>
        <v>4.9997093023255806E-2</v>
      </c>
      <c r="KJ29" s="25">
        <f>'Equation 4 Type II FTE'!KJ29-'Equation 4 Type I FTE'!KJ29</f>
        <v>5.5949127906976738E-2</v>
      </c>
      <c r="KK29" s="25">
        <f>'Equation 4 Type II FTE'!KK29-'Equation 4 Type I FTE'!KK29</f>
        <v>3.9374999999999993E-2</v>
      </c>
      <c r="KL29" s="25">
        <f>'Equation 4 Type II FTE'!KL29-'Equation 4 Type I FTE'!KL29</f>
        <v>7.0508720930232568E-2</v>
      </c>
      <c r="KM29" s="25">
        <f>'Equation 4 Type II FTE'!KM29-'Equation 4 Type I FTE'!KM29</f>
        <v>6.9501453488372084E-2</v>
      </c>
      <c r="KN29" s="25">
        <f>'Equation 4 Type II FTE'!KN29-'Equation 4 Type I FTE'!KN29</f>
        <v>4.5968023255813957E-2</v>
      </c>
      <c r="KO29" s="25">
        <f>'Equation 4 Type II FTE'!KO29-'Equation 4 Type I FTE'!KO29</f>
        <v>4.2122093023255806E-2</v>
      </c>
      <c r="KP29" s="25">
        <f>'Equation 4 Type II FTE'!KP29-'Equation 4 Type I FTE'!KP29</f>
        <v>4.9356104651162781E-2</v>
      </c>
      <c r="KQ29" s="25">
        <f>'Equation 4 Type II FTE'!KQ29-'Equation 4 Type I FTE'!KQ29</f>
        <v>6.437354651162791E-2</v>
      </c>
      <c r="KR29" s="25">
        <f>'Equation 4 Type II FTE'!KR29-'Equation 4 Type I FTE'!KR29</f>
        <v>2.8203488372093022E-2</v>
      </c>
      <c r="KS29" s="25">
        <f>'Equation 4 Type II FTE'!KS29-'Equation 4 Type I FTE'!KS29</f>
        <v>4.5418604651162792E-2</v>
      </c>
      <c r="KT29" s="25">
        <f>'Equation 4 Type II FTE'!KT29-'Equation 4 Type I FTE'!KT29</f>
        <v>4.7341569767441867E-2</v>
      </c>
      <c r="KU29" s="25">
        <f>'Equation 4 Type II FTE'!KU29-'Equation 4 Type I FTE'!KU29</f>
        <v>6.0161337209302328E-2</v>
      </c>
      <c r="KV29" s="25">
        <f>'Equation 4 Type II FTE'!KV29-'Equation 4 Type I FTE'!KV29</f>
        <v>3.3148255813953489E-2</v>
      </c>
      <c r="KW29" s="25">
        <f>'Equation 4 Type II FTE'!KW29-'Equation 4 Type I FTE'!KW29</f>
        <v>7.7193313953488385E-2</v>
      </c>
      <c r="KX29" s="25">
        <f>'Equation 4 Type II FTE'!KX29-'Equation 4 Type I FTE'!KX29</f>
        <v>7.6918604651162792E-2</v>
      </c>
      <c r="KY29" s="25">
        <f>'Equation 4 Type II FTE'!KY29-'Equation 4 Type I FTE'!KY29</f>
        <v>7.1607558139534871E-2</v>
      </c>
      <c r="KZ29" s="25">
        <f>'Equation 4 Type II FTE'!KZ29-'Equation 4 Type I FTE'!KZ29</f>
        <v>6.6754360465116264E-2</v>
      </c>
      <c r="LA29" s="25">
        <f>'Equation 4 Type II FTE'!LA29-'Equation 4 Type I FTE'!LA29</f>
        <v>7.4629360465116285E-2</v>
      </c>
      <c r="LB29" s="25">
        <f>'Equation 4 Type II FTE'!LB29-'Equation 4 Type I FTE'!LB29</f>
        <v>6.9501453488372084E-2</v>
      </c>
      <c r="LC29" s="25">
        <f>'Equation 4 Type II FTE'!LC29-'Equation 4 Type I FTE'!LC29</f>
        <v>7.3805232558139533E-2</v>
      </c>
      <c r="LD29" s="25">
        <f>'Equation 4 Type II FTE'!LD29-'Equation 4 Type I FTE'!LD29</f>
        <v>8.4152616279069781E-2</v>
      </c>
      <c r="LE29" s="25">
        <f>'Equation 4 Type II FTE'!LE29-'Equation 4 Type I FTE'!LE29</f>
        <v>6.2633720930232548E-2</v>
      </c>
      <c r="LF29" s="25">
        <f>'Equation 4 Type II FTE'!LF29-'Equation 4 Type I FTE'!LF29</f>
        <v>4.7799418604651166E-2</v>
      </c>
      <c r="LG29" s="25">
        <f>'Equation 4 Type II FTE'!LG29-'Equation 4 Type I FTE'!LG29</f>
        <v>7.5361918604651162E-2</v>
      </c>
      <c r="LH29" s="25">
        <f>'Equation 4 Type II FTE'!LH29-'Equation 4 Type I FTE'!LH29</f>
        <v>7.4629360465116271E-2</v>
      </c>
      <c r="LI29" s="25">
        <f>'Equation 4 Type II FTE'!LI29-'Equation 4 Type I FTE'!LI29</f>
        <v>7.9665697674418598E-2</v>
      </c>
      <c r="LJ29" s="25">
        <f>'Equation 4 Type II FTE'!LJ29-'Equation 4 Type I FTE'!LJ29</f>
        <v>5.4575581395348835E-2</v>
      </c>
      <c r="LK29" s="25">
        <f>'Equation 4 Type II FTE'!LK29-'Equation 4 Type I FTE'!LK29</f>
        <v>6.8311046511627907E-2</v>
      </c>
      <c r="LL29" s="25">
        <f>'Equation 4 Type II FTE'!LL29-'Equation 4 Type I FTE'!LL29</f>
        <v>8.6625000000000008E-2</v>
      </c>
      <c r="LM29" s="25">
        <f>'Equation 4 Type II FTE'!LM29-'Equation 4 Type I FTE'!LM29</f>
        <v>5.7505813953488374E-2</v>
      </c>
      <c r="LN29" s="25">
        <f>'Equation 4 Type II FTE'!LN29-'Equation 4 Type I FTE'!LN29</f>
        <v>7.7834302325581389E-2</v>
      </c>
      <c r="LO29" s="25">
        <f>'Equation 4 Type II FTE'!LO29-'Equation 4 Type I FTE'!LO29</f>
        <v>4.871511627906977E-2</v>
      </c>
      <c r="LP29" s="25">
        <f>'Equation 4 Type II FTE'!LP29-'Equation 4 Type I FTE'!LP29</f>
        <v>7.3713662790697659E-2</v>
      </c>
      <c r="LQ29" s="25">
        <f>'Equation 4 Type II FTE'!LQ29-'Equation 4 Type I FTE'!LQ29</f>
        <v>5.2744186046511612E-2</v>
      </c>
      <c r="LR29" s="25">
        <f>'Equation 4 Type II FTE'!LR29-'Equation 4 Type I FTE'!LR29</f>
        <v>7.6460755813953493E-2</v>
      </c>
      <c r="LS29" s="25">
        <f>'Equation 4 Type II FTE'!LS29-'Equation 4 Type I FTE'!LS29</f>
        <v>5.8879360465116284E-2</v>
      </c>
      <c r="LT29" s="25">
        <f>'Equation 4 Type II FTE'!LT29-'Equation 4 Type I FTE'!LT29</f>
        <v>4.5693313953488371E-2</v>
      </c>
      <c r="LU29" s="25">
        <f>'Equation 4 Type II FTE'!LU29-'Equation 4 Type I FTE'!LU29</f>
        <v>7.2981104651162795E-2</v>
      </c>
      <c r="LV29" s="25">
        <f>'Equation 4 Type II FTE'!LV29-'Equation 4 Type I FTE'!LV29</f>
        <v>6.2359011627906975E-2</v>
      </c>
      <c r="LW29" s="25">
        <f>'Equation 4 Type II FTE'!LW29-'Equation 4 Type I FTE'!LW29</f>
        <v>6.6571220930232558E-2</v>
      </c>
      <c r="LX29" s="25">
        <f>'Equation 4 Type II FTE'!LX29-'Equation 4 Type I FTE'!LX29</f>
        <v>8.0031976744186051E-2</v>
      </c>
      <c r="LY29" s="25">
        <f>'Equation 4 Type II FTE'!LY29-'Equation 4 Type I FTE'!LY29</f>
        <v>7.1607558139534871E-2</v>
      </c>
      <c r="LZ29" s="25">
        <f>'Equation 4 Type II FTE'!LZ29-'Equation 4 Type I FTE'!LZ29</f>
        <v>6.0985465116279065E-2</v>
      </c>
      <c r="MA29" s="25">
        <f>'Equation 4 Type II FTE'!MA29-'Equation 4 Type I FTE'!MA29</f>
        <v>4.3129360465116257E-2</v>
      </c>
      <c r="MB29" s="25">
        <f>'Equation 4 Type II FTE'!MB29-'Equation 4 Type I FTE'!MB29</f>
        <v>6.3640988372093019E-2</v>
      </c>
      <c r="MC29" s="25">
        <f>'Equation 4 Type II FTE'!MC29-'Equation 4 Type I FTE'!MC29</f>
        <v>8.3053779069767436E-2</v>
      </c>
      <c r="MD29" s="25">
        <f>'Equation 4 Type II FTE'!MD29-'Equation 4 Type I FTE'!MD29</f>
        <v>6.7853197674418594E-2</v>
      </c>
      <c r="ME29" s="25">
        <f>'Equation 4 Type II FTE'!ME29-'Equation 4 Type I FTE'!ME29</f>
        <v>6.5472383720930241E-2</v>
      </c>
      <c r="MF29" s="25">
        <f>'Equation 4 Type II FTE'!MF29-'Equation 4 Type I FTE'!MF29</f>
        <v>6.9318313953488378E-2</v>
      </c>
      <c r="MG29" s="25">
        <f>'Equation 4 Type II FTE'!MG29-'Equation 4 Type I FTE'!MG29</f>
        <v>6.8585755813953486E-2</v>
      </c>
      <c r="MH29" s="25">
        <f>'Equation 4 Type II FTE'!MH29-'Equation 4 Type I FTE'!MH29</f>
        <v>7.1241279069767433E-2</v>
      </c>
      <c r="MI29" s="25">
        <f>'Equation 4 Type II FTE'!MI29-'Equation 4 Type I FTE'!MI29</f>
        <v>6.5106104651162788E-2</v>
      </c>
      <c r="MJ29" s="25">
        <f>'Equation 4 Type II FTE'!MJ29-'Equation 4 Type I FTE'!MJ29</f>
        <v>5.7414244186046515E-2</v>
      </c>
      <c r="MK29" s="25">
        <f>'Equation 4 Type II FTE'!MK29-'Equation 4 Type I FTE'!MK29</f>
        <v>6.3457848837209299E-2</v>
      </c>
      <c r="ML29" s="25">
        <f>'Equation 4 Type II FTE'!ML29-'Equation 4 Type I FTE'!ML29</f>
        <v>8.3877906976744188E-2</v>
      </c>
      <c r="MM29" s="25">
        <f>'Equation 4 Type II FTE'!MM29-'Equation 4 Type I FTE'!MM29</f>
        <v>5.8696220930232558E-2</v>
      </c>
      <c r="MN29" s="25">
        <f>'Equation 4 Type II FTE'!MN29-'Equation 4 Type I FTE'!MN29</f>
        <v>5.6590116279069763E-2</v>
      </c>
      <c r="MO29" s="25">
        <f>'Equation 4 Type II FTE'!MO29-'Equation 4 Type I FTE'!MO29</f>
        <v>4.743313953488372E-2</v>
      </c>
      <c r="MP29" s="25">
        <f>'Equation 4 Type II FTE'!MP29-'Equation 4 Type I FTE'!MP29</f>
        <v>4.7890988372093025E-2</v>
      </c>
      <c r="MQ29" s="25">
        <f>'Equation 4 Type II FTE'!MQ29-'Equation 4 Type I FTE'!MQ29</f>
        <v>4.4319767441860475E-2</v>
      </c>
      <c r="MR29" s="25">
        <f>'Equation 4 Type II FTE'!MR29-'Equation 4 Type I FTE'!MR29</f>
        <v>5.6590116279069777E-2</v>
      </c>
      <c r="MS29" s="25">
        <f>'Equation 4 Type II FTE'!MS29-'Equation 4 Type I FTE'!MS29</f>
        <v>4.972238372093063E-2</v>
      </c>
      <c r="MT29" s="25">
        <f>'Equation 4 Type II FTE'!MT29-'Equation 4 Type I FTE'!MT29</f>
        <v>5.8604651162790691E-2</v>
      </c>
      <c r="MU29" s="25">
        <f>'Equation 4 Type II FTE'!MU29-'Equation 4 Type I FTE'!MU29</f>
        <v>4.6609011627906982E-2</v>
      </c>
      <c r="MV29" s="25">
        <f>'Equation 4 Type II FTE'!MV29-'Equation 4 Type I FTE'!MV29</f>
        <v>6.9135174418604645E-2</v>
      </c>
      <c r="MW29" s="25">
        <f>'Equation 4 Type II FTE'!MW29-'Equation 4 Type I FTE'!MW29</f>
        <v>6.5289244186046508E-2</v>
      </c>
      <c r="MX29" s="25">
        <f>'Equation 4 Type II FTE'!MX29-'Equation 4 Type I FTE'!MX29</f>
        <v>7.2156976744186044E-2</v>
      </c>
      <c r="MY29" s="25">
        <f>'Equation 4 Type II FTE'!MY29-'Equation 4 Type I FTE'!MY29</f>
        <v>6.6845930232558137E-2</v>
      </c>
      <c r="MZ29" s="25">
        <f>'Equation 4 Type II FTE'!MZ29-'Equation 4 Type I FTE'!MZ29</f>
        <v>4.9722383720930234E-2</v>
      </c>
      <c r="NA29" s="25">
        <f>'Equation 4 Type II FTE'!NA29-'Equation 4 Type I FTE'!NA29</f>
        <v>8.2504360465116278E-2</v>
      </c>
      <c r="NB29" s="25">
        <f>'Equation 4 Type II FTE'!NB29-'Equation 4 Type I FTE'!NB29</f>
        <v>6.0161337209302321E-2</v>
      </c>
      <c r="NC29" s="25">
        <f>'Equation 4 Type II FTE'!NC29-'Equation 4 Type I FTE'!NC29</f>
        <v>6.7029069767441857E-2</v>
      </c>
      <c r="ND29" s="25">
        <f>'Equation 4 Type II FTE'!ND29-'Equation 4 Type I FTE'!ND29</f>
        <v>7.5087209302325583E-2</v>
      </c>
      <c r="NE29" s="25">
        <f>'Equation 4 Type II FTE'!NE29-'Equation 4 Type I FTE'!NE29</f>
        <v>4.8165697674418598E-2</v>
      </c>
      <c r="NF29" s="25">
        <f>'Equation 4 Type II FTE'!NF29-'Equation 4 Type I FTE'!NF29</f>
        <v>6.7029069767441857E-2</v>
      </c>
      <c r="NG29" s="59">
        <f>'Equation 4 Type II FTE'!NG29-'Equation 4 Type I FTE'!NG29</f>
        <v>7.2248546511627904E-2</v>
      </c>
      <c r="NH29" s="25">
        <f>'Equation 4 Type II FTE'!NH29-'Equation 4 Type I FTE'!NH29</f>
        <v>7.6460755813953479E-2</v>
      </c>
      <c r="NI29" s="25">
        <f>'Equation 4 Type II FTE'!NI29-'Equation 4 Type I FTE'!NI29</f>
        <v>4.7890988372093019E-2</v>
      </c>
      <c r="NJ29" s="59">
        <f>'Equation 4 Type II FTE'!NJ29-'Equation 4 Type I FTE'!NJ29</f>
        <v>0.11427906976744186</v>
      </c>
    </row>
    <row r="30" spans="2:374" x14ac:dyDescent="0.3">
      <c r="B30" s="23" t="s">
        <v>573</v>
      </c>
      <c r="C30" s="25">
        <f>'Equation 4 Type II FTE'!C30-'Equation 4 Type I FTE'!C30</f>
        <v>0.20132058115400581</v>
      </c>
      <c r="D30" s="25">
        <f>'Equation 4 Type II FTE'!D30-'Equation 4 Type I FTE'!D30</f>
        <v>0.23767571606475721</v>
      </c>
      <c r="E30" s="25">
        <f>'Equation 4 Type II FTE'!E30-'Equation 4 Type I FTE'!E30</f>
        <v>0.24282334578663345</v>
      </c>
      <c r="F30" s="25">
        <f>'Equation 4 Type II FTE'!F30-'Equation 4 Type I FTE'!F30</f>
        <v>0.32936787048567873</v>
      </c>
      <c r="G30" s="25">
        <f>'Equation 4 Type II FTE'!G30-'Equation 4 Type I FTE'!G30</f>
        <v>0.23453887920298883</v>
      </c>
      <c r="H30" s="25">
        <f>'Equation 4 Type II FTE'!H30-'Equation 4 Type I FTE'!H30</f>
        <v>0.19351870485678707</v>
      </c>
      <c r="I30" s="25">
        <f>'Equation 4 Type II FTE'!I30-'Equation 4 Type I FTE'!I30</f>
        <v>0.16062213366542133</v>
      </c>
      <c r="J30" s="25">
        <f>'Equation 4 Type II FTE'!J30-'Equation 4 Type I FTE'!J30</f>
        <v>0.1908644582814446</v>
      </c>
      <c r="K30" s="25">
        <f>'Equation 4 Type II FTE'!K30-'Equation 4 Type I FTE'!K30</f>
        <v>0.16432199252801993</v>
      </c>
      <c r="L30" s="25">
        <f>'Equation 4 Type II FTE'!L30-'Equation 4 Type I FTE'!L30</f>
        <v>0.33612413449564132</v>
      </c>
      <c r="M30" s="25">
        <f>'Equation 4 Type II FTE'!M30-'Equation 4 Type I FTE'!M30</f>
        <v>0.1966555417185554</v>
      </c>
      <c r="N30" s="25">
        <f>'Equation 4 Type II FTE'!N30-'Equation 4 Type I FTE'!N30</f>
        <v>0.38985251971772522</v>
      </c>
      <c r="O30" s="25">
        <f>'Equation 4 Type II FTE'!O30-'Equation 4 Type I FTE'!O30</f>
        <v>0.19955108343711084</v>
      </c>
      <c r="P30" s="25">
        <f>'Equation 4 Type II FTE'!P30-'Equation 4 Type I FTE'!P30</f>
        <v>0.14630528850145291</v>
      </c>
      <c r="Q30" s="25">
        <f>'Equation 4 Type II FTE'!Q30-'Equation 4 Type I FTE'!Q30</f>
        <v>0</v>
      </c>
      <c r="R30" s="25">
        <f>'Equation 4 Type II FTE'!R30-'Equation 4 Type I FTE'!R30</f>
        <v>0.14598356164383561</v>
      </c>
      <c r="S30" s="25">
        <f>'Equation 4 Type II FTE'!S30-'Equation 4 Type I FTE'!S30</f>
        <v>0.1712391199667912</v>
      </c>
      <c r="T30" s="25">
        <f>'Equation 4 Type II FTE'!T30-'Equation 4 Type I FTE'!T30</f>
        <v>0.17662804483188044</v>
      </c>
      <c r="U30" s="25">
        <f>'Equation 4 Type II FTE'!U30-'Equation 4 Type I FTE'!U30</f>
        <v>0.21805037775010377</v>
      </c>
      <c r="V30" s="25">
        <f>'Equation 4 Type II FTE'!V30-'Equation 4 Type I FTE'!V30</f>
        <v>0.24692536322125361</v>
      </c>
      <c r="W30" s="25">
        <f>'Equation 4 Type II FTE'!W30-'Equation 4 Type I FTE'!W30</f>
        <v>0.14509881278538814</v>
      </c>
      <c r="X30" s="25">
        <f>'Equation 4 Type II FTE'!X30-'Equation 4 Type I FTE'!X30</f>
        <v>0.14284672478206725</v>
      </c>
      <c r="Y30" s="25">
        <f>'Equation 4 Type II FTE'!Y30-'Equation 4 Type I FTE'!Y30</f>
        <v>0.1538658696554587</v>
      </c>
      <c r="Z30" s="25">
        <f>'Equation 4 Type II FTE'!Z30-'Equation 4 Type I FTE'!Z30</f>
        <v>0.36532084682440846</v>
      </c>
      <c r="AA30" s="25">
        <f>'Equation 4 Type II FTE'!AA30-'Equation 4 Type I FTE'!AA30</f>
        <v>0.24531672893316725</v>
      </c>
      <c r="AB30" s="25">
        <f>'Equation 4 Type II FTE'!AB30-'Equation 4 Type I FTE'!AB30</f>
        <v>0.34489119136571189</v>
      </c>
      <c r="AC30" s="25">
        <f>'Equation 4 Type II FTE'!AC30-'Equation 4 Type I FTE'!AC30</f>
        <v>0.23872132835201326</v>
      </c>
      <c r="AD30" s="25">
        <f>'Equation 4 Type II FTE'!AD30-'Equation 4 Type I FTE'!AD30</f>
        <v>0.17703020340390205</v>
      </c>
      <c r="AE30" s="25">
        <f>'Equation 4 Type II FTE'!AE30-'Equation 4 Type I FTE'!AE30</f>
        <v>0.17477811540058116</v>
      </c>
      <c r="AF30" s="25">
        <f>'Equation 4 Type II FTE'!AF30-'Equation 4 Type I FTE'!AF30</f>
        <v>0.19512733914487337</v>
      </c>
      <c r="AG30" s="25">
        <f>'Equation 4 Type II FTE'!AG30-'Equation 4 Type I FTE'!AG30</f>
        <v>0.18941668742216689</v>
      </c>
      <c r="AH30" s="25">
        <f>'Equation 4 Type II FTE'!AH30-'Equation 4 Type I FTE'!AH30</f>
        <v>0.21861339975093402</v>
      </c>
      <c r="AI30" s="25">
        <f>'Equation 4 Type II FTE'!AI30-'Equation 4 Type I FTE'!AI30</f>
        <v>0.19118618513906185</v>
      </c>
      <c r="AJ30" s="25">
        <f>'Equation 4 Type II FTE'!AJ30-'Equation 4 Type I FTE'!AJ30</f>
        <v>0.16512630967206307</v>
      </c>
      <c r="AK30" s="25">
        <f>'Equation 4 Type II FTE'!AK30-'Equation 4 Type I FTE'!AK30</f>
        <v>0.20783555002075552</v>
      </c>
      <c r="AL30" s="25">
        <f>'Equation 4 Type II FTE'!AL30-'Equation 4 Type I FTE'!AL30</f>
        <v>0.20614648401826483</v>
      </c>
      <c r="AM30" s="25">
        <f>'Equation 4 Type II FTE'!AM30-'Equation 4 Type I FTE'!AM30</f>
        <v>0.22730002490660026</v>
      </c>
      <c r="AN30" s="25">
        <f>'Equation 4 Type II FTE'!AN30-'Equation 4 Type I FTE'!AN30</f>
        <v>0.14622485678704858</v>
      </c>
      <c r="AO30" s="25">
        <f>'Equation 4 Type II FTE'!AO30-'Equation 4 Type I FTE'!AO30</f>
        <v>0.12844944790369447</v>
      </c>
      <c r="AP30" s="25">
        <f>'Equation 4 Type II FTE'!AP30-'Equation 4 Type I FTE'!AP30</f>
        <v>0.22472621004566212</v>
      </c>
      <c r="AQ30" s="25">
        <f>'Equation 4 Type II FTE'!AQ30-'Equation 4 Type I FTE'!AQ30</f>
        <v>0.15885263594852639</v>
      </c>
      <c r="AR30" s="25">
        <f>'Equation 4 Type II FTE'!AR30-'Equation 4 Type I FTE'!AR30</f>
        <v>0.17727149854711499</v>
      </c>
      <c r="AS30" s="25">
        <f>'Equation 4 Type II FTE'!AS30-'Equation 4 Type I FTE'!AS30</f>
        <v>0.1666545122457451</v>
      </c>
      <c r="AT30" s="25">
        <f>'Equation 4 Type II FTE'!AT30-'Equation 4 Type I FTE'!AT30</f>
        <v>0.15643968451639684</v>
      </c>
      <c r="AU30" s="25">
        <f>'Equation 4 Type II FTE'!AU30-'Equation 4 Type I FTE'!AU30</f>
        <v>0.14324888335408884</v>
      </c>
      <c r="AV30" s="25">
        <f>'Equation 4 Type II FTE'!AV30-'Equation 4 Type I FTE'!AV30</f>
        <v>0.17509984225819844</v>
      </c>
      <c r="AW30" s="25">
        <f>'Equation 4 Type II FTE'!AW30-'Equation 4 Type I FTE'!AW30</f>
        <v>0.15426802822748026</v>
      </c>
      <c r="AX30" s="25">
        <f>'Equation 4 Type II FTE'!AX30-'Equation 4 Type I FTE'!AX30</f>
        <v>0.15515277708592778</v>
      </c>
      <c r="AY30" s="25">
        <f>'Equation 4 Type II FTE'!AY30-'Equation 4 Type I FTE'!AY30</f>
        <v>0.12635822332918223</v>
      </c>
      <c r="AZ30" s="25">
        <f>'Equation 4 Type II FTE'!AZ30-'Equation 4 Type I FTE'!AZ30</f>
        <v>0.13689477791614779</v>
      </c>
      <c r="BA30" s="25">
        <f>'Equation 4 Type II FTE'!BA30-'Equation 4 Type I FTE'!BA30</f>
        <v>0.14397276878372767</v>
      </c>
      <c r="BB30" s="25">
        <f>'Equation 4 Type II FTE'!BB30-'Equation 4 Type I FTE'!BB30</f>
        <v>0.18853193856371936</v>
      </c>
      <c r="BC30" s="25">
        <f>'Equation 4 Type II FTE'!BC30-'Equation 4 Type I FTE'!BC30</f>
        <v>0.20268792029887919</v>
      </c>
      <c r="BD30" s="25">
        <f>'Equation 4 Type II FTE'!BD30-'Equation 4 Type I FTE'!BD30</f>
        <v>0.14445535907015361</v>
      </c>
      <c r="BE30" s="25">
        <f>'Equation 4 Type II FTE'!BE30-'Equation 4 Type I FTE'!BE30</f>
        <v>0.18459078455790784</v>
      </c>
      <c r="BF30" s="25">
        <f>'Equation 4 Type II FTE'!BF30-'Equation 4 Type I FTE'!BF30</f>
        <v>0.18153437941054379</v>
      </c>
      <c r="BG30" s="25">
        <f>'Equation 4 Type II FTE'!BG30-'Equation 4 Type I FTE'!BG30</f>
        <v>0.22488707347447076</v>
      </c>
      <c r="BH30" s="25">
        <f>'Equation 4 Type II FTE'!BH30-'Equation 4 Type I FTE'!BH30</f>
        <v>0.19737942714819429</v>
      </c>
      <c r="BI30" s="25">
        <f>'Equation 4 Type II FTE'!BI30-'Equation 4 Type I FTE'!BI30</f>
        <v>0.22545009547530095</v>
      </c>
      <c r="BJ30" s="25">
        <f>'Equation 4 Type II FTE'!BJ30-'Equation 4 Type I FTE'!BJ30</f>
        <v>0.19810331257783312</v>
      </c>
      <c r="BK30" s="25">
        <f>'Equation 4 Type II FTE'!BK30-'Equation 4 Type I FTE'!BK30</f>
        <v>0.17662804483188044</v>
      </c>
      <c r="BL30" s="25">
        <f>'Equation 4 Type II FTE'!BL30-'Equation 4 Type I FTE'!BL30</f>
        <v>0.14968342050643421</v>
      </c>
      <c r="BM30" s="25">
        <f>'Equation 4 Type II FTE'!BM30-'Equation 4 Type I FTE'!BM30</f>
        <v>0.17896056454960563</v>
      </c>
      <c r="BN30" s="25">
        <f>'Equation 4 Type II FTE'!BN30-'Equation 4 Type I FTE'!BN30</f>
        <v>0.20083799086757989</v>
      </c>
      <c r="BO30" s="25">
        <f>'Equation 4 Type II FTE'!BO30-'Equation 4 Type I FTE'!BO30</f>
        <v>0.28714122042341222</v>
      </c>
      <c r="BP30" s="25">
        <f>'Equation 4 Type II FTE'!BP30-'Equation 4 Type I FTE'!BP30</f>
        <v>0.15869177251971772</v>
      </c>
      <c r="BQ30" s="25">
        <f>'Equation 4 Type II FTE'!BQ30-'Equation 4 Type I FTE'!BQ30</f>
        <v>0.19496647571606479</v>
      </c>
      <c r="BR30" s="25">
        <f>'Equation 4 Type II FTE'!BR30-'Equation 4 Type I FTE'!BR30</f>
        <v>0.15643968451639684</v>
      </c>
      <c r="BS30" s="25">
        <f>'Equation 4 Type II FTE'!BS30-'Equation 4 Type I FTE'!BS30</f>
        <v>0.18394733084267328</v>
      </c>
      <c r="BT30" s="25">
        <f>'Equation 4 Type II FTE'!BT30-'Equation 4 Type I FTE'!BT30</f>
        <v>0.20429655458696555</v>
      </c>
      <c r="BU30" s="25">
        <f>'Equation 4 Type II FTE'!BU30-'Equation 4 Type I FTE'!BU30</f>
        <v>0.18161481112494812</v>
      </c>
      <c r="BV30" s="25">
        <f>'Equation 4 Type II FTE'!BV30-'Equation 4 Type I FTE'!BV30</f>
        <v>0.18442992112909923</v>
      </c>
      <c r="BW30" s="25">
        <f>'Equation 4 Type II FTE'!BW30-'Equation 4 Type I FTE'!BW30</f>
        <v>0.20574432544624327</v>
      </c>
      <c r="BX30" s="25">
        <f>'Equation 4 Type II FTE'!BX30-'Equation 4 Type I FTE'!BX30</f>
        <v>0.15249853051058529</v>
      </c>
      <c r="BY30" s="25">
        <f>'Equation 4 Type II FTE'!BY30-'Equation 4 Type I FTE'!BY30</f>
        <v>0.14767262764632627</v>
      </c>
      <c r="BZ30" s="25">
        <f>'Equation 4 Type II FTE'!BZ30-'Equation 4 Type I FTE'!BZ30</f>
        <v>0.14525967621419678</v>
      </c>
      <c r="CA30" s="25">
        <f>'Equation 4 Type II FTE'!CA30-'Equation 4 Type I FTE'!CA30</f>
        <v>0.21161584059775843</v>
      </c>
      <c r="CB30" s="25">
        <f>'Equation 4 Type II FTE'!CB30-'Equation 4 Type I FTE'!CB30</f>
        <v>0.2022053300124533</v>
      </c>
      <c r="CC30" s="25">
        <f>'Equation 4 Type II FTE'!CC30-'Equation 4 Type I FTE'!CC30</f>
        <v>0.1908644582814446</v>
      </c>
      <c r="CD30" s="25">
        <f>'Equation 4 Type II FTE'!CD30-'Equation 4 Type I FTE'!CD30</f>
        <v>0.31464886674968867</v>
      </c>
      <c r="CE30" s="25">
        <f>'Equation 4 Type II FTE'!CE30-'Equation 4 Type I FTE'!CE30</f>
        <v>0.23228679119966794</v>
      </c>
      <c r="CF30" s="25">
        <f>'Equation 4 Type II FTE'!CF30-'Equation 4 Type I FTE'!CF30</f>
        <v>0.19166877542548777</v>
      </c>
      <c r="CG30" s="25">
        <f>'Equation 4 Type II FTE'!CG30-'Equation 4 Type I FTE'!CG30</f>
        <v>0.17904099626400999</v>
      </c>
      <c r="CH30" s="25">
        <f>'Equation 4 Type II FTE'!CH30-'Equation 4 Type I FTE'!CH30</f>
        <v>0.14887910336239105</v>
      </c>
      <c r="CI30" s="25">
        <f>'Equation 4 Type II FTE'!CI30-'Equation 4 Type I FTE'!CI30</f>
        <v>0.18603855541718556</v>
      </c>
      <c r="CJ30" s="25">
        <f>'Equation 4 Type II FTE'!CJ30-'Equation 4 Type I FTE'!CJ30</f>
        <v>0.27121574097135737</v>
      </c>
      <c r="CK30" s="25">
        <f>'Equation 4 Type II FTE'!CK30-'Equation 4 Type I FTE'!CK30</f>
        <v>0.32204858447488582</v>
      </c>
      <c r="CL30" s="25">
        <f>'Equation 4 Type II FTE'!CL30-'Equation 4 Type I FTE'!CL30</f>
        <v>0.21531569946035703</v>
      </c>
      <c r="CM30" s="25">
        <f>'Equation 4 Type II FTE'!CM30-'Equation 4 Type I FTE'!CM30</f>
        <v>0.22520880033208798</v>
      </c>
      <c r="CN30" s="25">
        <f>'Equation 4 Type II FTE'!CN30-'Equation 4 Type I FTE'!CN30</f>
        <v>0.16279378995433791</v>
      </c>
      <c r="CO30" s="25">
        <f>'Equation 4 Type II FTE'!CO30-'Equation 4 Type I FTE'!CO30</f>
        <v>0.17719106683271069</v>
      </c>
      <c r="CP30" s="25">
        <f>'Equation 4 Type II FTE'!CP30-'Equation 4 Type I FTE'!CP30</f>
        <v>0.17646718140307183</v>
      </c>
      <c r="CQ30" s="25">
        <f>'Equation 4 Type II FTE'!CQ30-'Equation 4 Type I FTE'!CQ30</f>
        <v>0.15788745537567456</v>
      </c>
      <c r="CR30" s="25">
        <f>'Equation 4 Type II FTE'!CR30-'Equation 4 Type I FTE'!CR30</f>
        <v>0.15515277708592778</v>
      </c>
      <c r="CS30" s="25">
        <f>'Equation 4 Type II FTE'!CS30-'Equation 4 Type I FTE'!CS30</f>
        <v>0.15652011623080117</v>
      </c>
      <c r="CT30" s="25">
        <f>'Equation 4 Type II FTE'!CT30-'Equation 4 Type I FTE'!CT30</f>
        <v>0.15209637193856373</v>
      </c>
      <c r="CU30" s="25">
        <f>'Equation 4 Type II FTE'!CU30-'Equation 4 Type I FTE'!CU30</f>
        <v>0.14453579078455792</v>
      </c>
      <c r="CV30" s="25">
        <f>'Equation 4 Type II FTE'!CV30-'Equation 4 Type I FTE'!CV30</f>
        <v>0.2125005894562059</v>
      </c>
      <c r="CW30" s="25">
        <f>'Equation 4 Type II FTE'!CW30-'Equation 4 Type I FTE'!CW30</f>
        <v>0.21595915317559156</v>
      </c>
      <c r="CX30" s="25">
        <f>'Equation 4 Type II FTE'!CX30-'Equation 4 Type I FTE'!CX30</f>
        <v>0.16930875882108756</v>
      </c>
      <c r="CY30" s="25">
        <f>'Equation 4 Type II FTE'!CY30-'Equation 4 Type I FTE'!CY30</f>
        <v>0.20912245745122457</v>
      </c>
      <c r="CZ30" s="25">
        <f>'Equation 4 Type II FTE'!CZ30-'Equation 4 Type I FTE'!CZ30</f>
        <v>0.33749147364051474</v>
      </c>
      <c r="DA30" s="25">
        <f>'Equation 4 Type II FTE'!DA30-'Equation 4 Type I FTE'!DA30</f>
        <v>0.31722268161062683</v>
      </c>
      <c r="DB30" s="25">
        <f>'Equation 4 Type II FTE'!DB30-'Equation 4 Type I FTE'!DB30</f>
        <v>0.20485957658779577</v>
      </c>
      <c r="DC30" s="25">
        <f>'Equation 4 Type II FTE'!DC30-'Equation 4 Type I FTE'!DC30</f>
        <v>0.25231428808634293</v>
      </c>
      <c r="DD30" s="25">
        <f>'Equation 4 Type II FTE'!DD30-'Equation 4 Type I FTE'!DD30</f>
        <v>0.18885366542133669</v>
      </c>
      <c r="DE30" s="25">
        <f>'Equation 4 Type II FTE'!DE30-'Equation 4 Type I FTE'!DE30</f>
        <v>0.3351589539227896</v>
      </c>
      <c r="DF30" s="25">
        <f>'Equation 4 Type II FTE'!DF30-'Equation 4 Type I FTE'!DF30</f>
        <v>0.2412951432129514</v>
      </c>
      <c r="DG30" s="25">
        <f>'Equation 4 Type II FTE'!DG30-'Equation 4 Type I FTE'!DG30</f>
        <v>0.22713916147779162</v>
      </c>
      <c r="DH30" s="25">
        <f>'Equation 4 Type II FTE'!DH30-'Equation 4 Type I FTE'!DH30</f>
        <v>0.32116383561643835</v>
      </c>
      <c r="DI30" s="25">
        <f>'Equation 4 Type II FTE'!DI30-'Equation 4 Type I FTE'!DI30</f>
        <v>0.15523320880033209</v>
      </c>
      <c r="DJ30" s="25">
        <f>'Equation 4 Type II FTE'!DJ30-'Equation 4 Type I FTE'!DJ30</f>
        <v>0.22319800747198007</v>
      </c>
      <c r="DK30" s="25">
        <f>'Equation 4 Type II FTE'!DK30-'Equation 4 Type I FTE'!DK30</f>
        <v>0.35180831880448321</v>
      </c>
      <c r="DL30" s="25">
        <f>'Equation 4 Type II FTE'!DL30-'Equation 4 Type I FTE'!DL30</f>
        <v>0.37376617683686175</v>
      </c>
      <c r="DM30" s="25">
        <f>'Equation 4 Type II FTE'!DM30-'Equation 4 Type I FTE'!DM30</f>
        <v>0.11855634703196348</v>
      </c>
      <c r="DN30" s="25">
        <f>'Equation 4 Type II FTE'!DN30-'Equation 4 Type I FTE'!DN30</f>
        <v>0.27089401411374014</v>
      </c>
      <c r="DO30" s="25">
        <f>'Equation 4 Type II FTE'!DO30-'Equation 4 Type I FTE'!DO30</f>
        <v>0.18064963055209629</v>
      </c>
      <c r="DP30" s="25">
        <f>'Equation 4 Type II FTE'!DP30-'Equation 4 Type I FTE'!DP30</f>
        <v>0.21290274802822745</v>
      </c>
      <c r="DQ30" s="25">
        <f>'Equation 4 Type II FTE'!DQ30-'Equation 4 Type I FTE'!DQ30</f>
        <v>0.19078402656704024</v>
      </c>
      <c r="DR30" s="25">
        <f>'Equation 4 Type II FTE'!DR30-'Equation 4 Type I FTE'!DR30</f>
        <v>0.29132366957243672</v>
      </c>
      <c r="DS30" s="25">
        <f>'Equation 4 Type II FTE'!DS30-'Equation 4 Type I FTE'!DS30</f>
        <v>0.20654864259028646</v>
      </c>
      <c r="DT30" s="25">
        <f>'Equation 4 Type II FTE'!DT30-'Equation 4 Type I FTE'!DT30</f>
        <v>0.23534319634703199</v>
      </c>
      <c r="DU30" s="25">
        <f>'Equation 4 Type II FTE'!DU30-'Equation 4 Type I FTE'!DU30</f>
        <v>0.18965798256537983</v>
      </c>
      <c r="DV30" s="25">
        <f>'Equation 4 Type II FTE'!DV30-'Equation 4 Type I FTE'!DV30</f>
        <v>0.17863883769198841</v>
      </c>
      <c r="DW30" s="25">
        <f>'Equation 4 Type II FTE'!DW30-'Equation 4 Type I FTE'!DW30</f>
        <v>0.14252499792444995</v>
      </c>
      <c r="DX30" s="25">
        <f>'Equation 4 Type II FTE'!DX30-'Equation 4 Type I FTE'!DX30</f>
        <v>0.19215136571191366</v>
      </c>
      <c r="DY30" s="25">
        <f>'Equation 4 Type II FTE'!DY30-'Equation 4 Type I FTE'!DY30</f>
        <v>0.16737839767538398</v>
      </c>
      <c r="DZ30" s="25">
        <f>'Equation 4 Type II FTE'!DZ30-'Equation 4 Type I FTE'!DZ30</f>
        <v>0.18499294312992945</v>
      </c>
      <c r="EA30" s="25">
        <f>'Equation 4 Type II FTE'!EA30-'Equation 4 Type I FTE'!EA30</f>
        <v>0.24563845579078455</v>
      </c>
      <c r="EB30" s="25">
        <f>'Equation 4 Type II FTE'!EB30-'Equation 4 Type I FTE'!EB30</f>
        <v>0.13206887505188877</v>
      </c>
      <c r="EC30" s="25">
        <f>'Equation 4 Type II FTE'!EC30-'Equation 4 Type I FTE'!EC30</f>
        <v>0.17188257368202575</v>
      </c>
      <c r="ED30" s="25">
        <f>'Equation 4 Type II FTE'!ED30-'Equation 4 Type I FTE'!ED30</f>
        <v>0.14284672478206725</v>
      </c>
      <c r="EE30" s="25">
        <f>'Equation 4 Type II FTE'!EE30-'Equation 4 Type I FTE'!EE30</f>
        <v>0.16576976338729763</v>
      </c>
      <c r="EF30" s="25">
        <f>'Equation 4 Type II FTE'!EF30-'Equation 4 Type I FTE'!EF30</f>
        <v>0.14968342050643421</v>
      </c>
      <c r="EG30" s="25">
        <f>'Equation 4 Type II FTE'!EG30-'Equation 4 Type I FTE'!EG30</f>
        <v>0.21065066002490659</v>
      </c>
      <c r="EH30" s="25">
        <f>'Equation 4 Type II FTE'!EH30-'Equation 4 Type I FTE'!EH30</f>
        <v>0.12893203819012039</v>
      </c>
      <c r="EI30" s="25">
        <f>'Equation 4 Type II FTE'!EI30-'Equation 4 Type I FTE'!EI30</f>
        <v>0.1317471481942715</v>
      </c>
      <c r="EJ30" s="25">
        <f>'Equation 4 Type II FTE'!EJ30-'Equation 4 Type I FTE'!EJ30</f>
        <v>0.13681434620174346</v>
      </c>
      <c r="EK30" s="25">
        <f>'Equation 4 Type II FTE'!EK30-'Equation 4 Type I FTE'!EK30</f>
        <v>0.20156187629721875</v>
      </c>
      <c r="EL30" s="25">
        <f>'Equation 4 Type II FTE'!EL30-'Equation 4 Type I FTE'!EL30</f>
        <v>0.16971091739310917</v>
      </c>
      <c r="EM30" s="25">
        <f>'Equation 4 Type II FTE'!EM30-'Equation 4 Type I FTE'!EM30</f>
        <v>0.16504587795765879</v>
      </c>
      <c r="EN30" s="25">
        <f>'Equation 4 Type II FTE'!EN30-'Equation 4 Type I FTE'!EN30</f>
        <v>0.15434845994188462</v>
      </c>
      <c r="EO30" s="25">
        <f>'Equation 4 Type II FTE'!EO30-'Equation 4 Type I FTE'!EO30</f>
        <v>0.1703543711083437</v>
      </c>
      <c r="EP30" s="25">
        <f>'Equation 4 Type II FTE'!EP30-'Equation 4 Type I FTE'!EP30</f>
        <v>0.1773519302615193</v>
      </c>
      <c r="EQ30" s="25">
        <f>'Equation 4 Type II FTE'!EQ30-'Equation 4 Type I FTE'!EQ30</f>
        <v>0.17164127853881278</v>
      </c>
      <c r="ER30" s="25">
        <f>'Equation 4 Type II FTE'!ER30-'Equation 4 Type I FTE'!ER30</f>
        <v>0.16528717310087171</v>
      </c>
      <c r="ES30" s="25">
        <f>'Equation 4 Type II FTE'!ES30-'Equation 4 Type I FTE'!ES30</f>
        <v>0.1529006890826069</v>
      </c>
      <c r="ET30" s="25">
        <f>'Equation 4 Type II FTE'!ET30-'Equation 4 Type I FTE'!ET30</f>
        <v>0.16504587795765879</v>
      </c>
      <c r="EU30" s="25">
        <f>'Equation 4 Type II FTE'!EU30-'Equation 4 Type I FTE'!EU30</f>
        <v>0.17252602739726028</v>
      </c>
      <c r="EV30" s="25">
        <f>'Equation 4 Type II FTE'!EV30-'Equation 4 Type I FTE'!EV30</f>
        <v>0.16118515566625155</v>
      </c>
      <c r="EW30" s="25">
        <f>'Equation 4 Type II FTE'!EW30-'Equation 4 Type I FTE'!EW30</f>
        <v>0.14276629306766292</v>
      </c>
      <c r="EX30" s="25">
        <f>'Equation 4 Type II FTE'!EX30-'Equation 4 Type I FTE'!EX30</f>
        <v>0.19649467828974679</v>
      </c>
      <c r="EY30" s="25">
        <f>'Equation 4 Type II FTE'!EY30-'Equation 4 Type I FTE'!EY30</f>
        <v>0.33716974678289746</v>
      </c>
      <c r="EZ30" s="25">
        <f>'Equation 4 Type II FTE'!EZ30-'Equation 4 Type I FTE'!EZ30</f>
        <v>0.25850753009547528</v>
      </c>
      <c r="FA30" s="25">
        <f>'Equation 4 Type II FTE'!FA30-'Equation 4 Type I FTE'!FA30</f>
        <v>0.16030040680780405</v>
      </c>
      <c r="FB30" s="25">
        <f>'Equation 4 Type II FTE'!FB30-'Equation 4 Type I FTE'!FB30</f>
        <v>0.27507646326276464</v>
      </c>
      <c r="FC30" s="25">
        <f>'Equation 4 Type II FTE'!FC30-'Equation 4 Type I FTE'!FC30</f>
        <v>0.19818374429223742</v>
      </c>
      <c r="FD30" s="25">
        <f>'Equation 4 Type II FTE'!FD30-'Equation 4 Type I FTE'!FD30</f>
        <v>0.15458975508509756</v>
      </c>
      <c r="FE30" s="25">
        <f>'Equation 4 Type II FTE'!FE30-'Equation 4 Type I FTE'!FE30</f>
        <v>0.14831608136156083</v>
      </c>
      <c r="FF30" s="25">
        <f>'Equation 4 Type II FTE'!FF30-'Equation 4 Type I FTE'!FF30</f>
        <v>0.14180111249481112</v>
      </c>
      <c r="FG30" s="25">
        <f>'Equation 4 Type II FTE'!FG30-'Equation 4 Type I FTE'!FG30</f>
        <v>0.27242221668742217</v>
      </c>
      <c r="FH30" s="25">
        <f>'Equation 4 Type II FTE'!FH30-'Equation 4 Type I FTE'!FH30</f>
        <v>0.17341077625570778</v>
      </c>
      <c r="FI30" s="25">
        <f>'Equation 4 Type II FTE'!FI30-'Equation 4 Type I FTE'!FI30</f>
        <v>0.22762175176421751</v>
      </c>
      <c r="FJ30" s="25">
        <f>'Equation 4 Type II FTE'!FJ30-'Equation 4 Type I FTE'!FJ30</f>
        <v>0.20502044001660444</v>
      </c>
      <c r="FK30" s="25">
        <f>'Equation 4 Type II FTE'!FK30-'Equation 4 Type I FTE'!FK30</f>
        <v>0.17694977168949771</v>
      </c>
      <c r="FL30" s="25">
        <f>'Equation 4 Type II FTE'!FL30-'Equation 4 Type I FTE'!FL30</f>
        <v>0.22520880033208798</v>
      </c>
      <c r="FM30" s="25">
        <f>'Equation 4 Type II FTE'!FM30-'Equation 4 Type I FTE'!FM30</f>
        <v>0.18772762141967625</v>
      </c>
      <c r="FN30" s="25">
        <f>'Equation 4 Type II FTE'!FN30-'Equation 4 Type I FTE'!FN30</f>
        <v>0.19448388542963885</v>
      </c>
      <c r="FO30" s="25">
        <f>'Equation 4 Type II FTE'!FO30-'Equation 4 Type I FTE'!FO30</f>
        <v>0.21145497716894979</v>
      </c>
      <c r="FP30" s="25">
        <f>'Equation 4 Type II FTE'!FP30-'Equation 4 Type I FTE'!FP30</f>
        <v>0.18338430884184309</v>
      </c>
      <c r="FQ30" s="25">
        <f>'Equation 4 Type II FTE'!FQ30-'Equation 4 Type I FTE'!FQ30</f>
        <v>0.18499294312992945</v>
      </c>
      <c r="FR30" s="25">
        <f>'Equation 4 Type II FTE'!FR30-'Equation 4 Type I FTE'!FR30</f>
        <v>0.18772762141967619</v>
      </c>
      <c r="FS30" s="25">
        <f>'Equation 4 Type II FTE'!FS30-'Equation 4 Type I FTE'!FS30</f>
        <v>0.32647232876712329</v>
      </c>
      <c r="FT30" s="25">
        <f>'Equation 4 Type II FTE'!FT30-'Equation 4 Type I FTE'!FT30</f>
        <v>0.15491148194271481</v>
      </c>
      <c r="FU30" s="25">
        <f>'Equation 4 Type II FTE'!FU30-'Equation 4 Type I FTE'!FU30</f>
        <v>0.19922935657949359</v>
      </c>
      <c r="FV30" s="25">
        <f>'Equation 4 Type II FTE'!FV30-'Equation 4 Type I FTE'!FV30</f>
        <v>0.24201902864259031</v>
      </c>
      <c r="FW30" s="25">
        <f>'Equation 4 Type II FTE'!FW30-'Equation 4 Type I FTE'!FW30</f>
        <v>0.17300861768368619</v>
      </c>
      <c r="FX30" s="25">
        <f>'Equation 4 Type II FTE'!FX30-'Equation 4 Type I FTE'!FX30</f>
        <v>0.24507543378995436</v>
      </c>
      <c r="FY30" s="25">
        <f>'Equation 4 Type II FTE'!FY30-'Equation 4 Type I FTE'!FY30</f>
        <v>0.20614648401826485</v>
      </c>
      <c r="FZ30" s="25">
        <f>'Equation 4 Type II FTE'!FZ30-'Equation 4 Type I FTE'!FZ30</f>
        <v>0.14775305936073058</v>
      </c>
      <c r="GA30" s="25">
        <f>'Equation 4 Type II FTE'!GA30-'Equation 4 Type I FTE'!GA30</f>
        <v>0.14871823993358241</v>
      </c>
      <c r="GB30" s="25">
        <f>'Equation 4 Type II FTE'!GB30-'Equation 4 Type I FTE'!GB30</f>
        <v>0.13158628476546286</v>
      </c>
      <c r="GC30" s="25">
        <f>'Equation 4 Type II FTE'!GC30-'Equation 4 Type I FTE'!GC30</f>
        <v>0.13222973848069738</v>
      </c>
      <c r="GD30" s="25">
        <f>'Equation 4 Type II FTE'!GD30-'Equation 4 Type I FTE'!GD30</f>
        <v>0.16432199252801993</v>
      </c>
      <c r="GE30" s="25">
        <f>'Equation 4 Type II FTE'!GE30-'Equation 4 Type I FTE'!GE30</f>
        <v>0.12973635533416356</v>
      </c>
      <c r="GF30" s="25">
        <f>'Equation 4 Type II FTE'!GF30-'Equation 4 Type I FTE'!GF30</f>
        <v>0.16005911166459111</v>
      </c>
      <c r="GG30" s="25">
        <f>'Equation 4 Type II FTE'!GG30-'Equation 4 Type I FTE'!GG30</f>
        <v>0.18595812370278123</v>
      </c>
      <c r="GH30" s="25">
        <f>'Equation 4 Type II FTE'!GH30-'Equation 4 Type I FTE'!GH30</f>
        <v>0.17606502283105022</v>
      </c>
      <c r="GI30" s="25">
        <f>'Equation 4 Type II FTE'!GI30-'Equation 4 Type I FTE'!GI30</f>
        <v>0.19375999999999999</v>
      </c>
      <c r="GJ30" s="25">
        <f>'Equation 4 Type II FTE'!GJ30-'Equation 4 Type I FTE'!GJ30</f>
        <v>0.26687242839352432</v>
      </c>
      <c r="GK30" s="25">
        <f>'Equation 4 Type II FTE'!GK30-'Equation 4 Type I FTE'!GK30</f>
        <v>0.21467224574512245</v>
      </c>
      <c r="GL30" s="25">
        <f>'Equation 4 Type II FTE'!GL30-'Equation 4 Type I FTE'!GL30</f>
        <v>0.23590621834786218</v>
      </c>
      <c r="GM30" s="25">
        <f>'Equation 4 Type II FTE'!GM30-'Equation 4 Type I FTE'!GM30</f>
        <v>0.20944418430884187</v>
      </c>
      <c r="GN30" s="25">
        <f>'Equation 4 Type II FTE'!GN30-'Equation 4 Type I FTE'!GN30</f>
        <v>0.15273982565379826</v>
      </c>
      <c r="GO30" s="25">
        <f>'Equation 4 Type II FTE'!GO30-'Equation 4 Type I FTE'!GO30</f>
        <v>0.1449379493565795</v>
      </c>
      <c r="GP30" s="25">
        <f>'Equation 4 Type II FTE'!GP30-'Equation 4 Type I FTE'!GP30</f>
        <v>0.14373147364051475</v>
      </c>
      <c r="GQ30" s="25">
        <f>'Equation 4 Type II FTE'!GQ30-'Equation 4 Type I FTE'!GQ30</f>
        <v>0.2293912494811125</v>
      </c>
      <c r="GR30" s="25">
        <f>'Equation 4 Type II FTE'!GR30-'Equation 4 Type I FTE'!GR30</f>
        <v>0.17984531340805315</v>
      </c>
      <c r="GS30" s="25">
        <f>'Equation 4 Type II FTE'!GS30-'Equation 4 Type I FTE'!GS30</f>
        <v>0.18113222083852221</v>
      </c>
      <c r="GT30" s="25">
        <f>'Equation 4 Type II FTE'!GT30-'Equation 4 Type I FTE'!GT30</f>
        <v>0.15458975508509756</v>
      </c>
      <c r="GU30" s="25">
        <f>'Equation 4 Type II FTE'!GU30-'Equation 4 Type I FTE'!GU30</f>
        <v>0.16858487339144876</v>
      </c>
      <c r="GV30" s="25">
        <f>'Equation 4 Type II FTE'!GV30-'Equation 4 Type I FTE'!GV30</f>
        <v>0.18853193856371941</v>
      </c>
      <c r="GW30" s="25">
        <f>'Equation 4 Type II FTE'!GW30-'Equation 4 Type I FTE'!GW30</f>
        <v>0.18032790369447904</v>
      </c>
      <c r="GX30" s="25">
        <f>'Equation 4 Type II FTE'!GX30-'Equation 4 Type I FTE'!GX30</f>
        <v>0.17228473225404733</v>
      </c>
      <c r="GY30" s="25">
        <f>'Equation 4 Type II FTE'!GY30-'Equation 4 Type I FTE'!GY30</f>
        <v>0.14887910336239105</v>
      </c>
      <c r="GZ30" s="25">
        <f>'Equation 4 Type II FTE'!GZ30-'Equation 4 Type I FTE'!GZ30</f>
        <v>0.19319697799916979</v>
      </c>
      <c r="HA30" s="25">
        <f>'Equation 4 Type II FTE'!HA30-'Equation 4 Type I FTE'!HA30</f>
        <v>0.14316845163968453</v>
      </c>
      <c r="HB30" s="25">
        <f>'Equation 4 Type II FTE'!HB30-'Equation 4 Type I FTE'!HB30</f>
        <v>0.11984325446243253</v>
      </c>
      <c r="HC30" s="25">
        <f>'Equation 4 Type II FTE'!HC30-'Equation 4 Type I FTE'!HC30</f>
        <v>0.14091636363636365</v>
      </c>
      <c r="HD30" s="25">
        <f>'Equation 4 Type II FTE'!HD30-'Equation 4 Type I FTE'!HD30</f>
        <v>0.15853090909090911</v>
      </c>
      <c r="HE30" s="25">
        <f>'Equation 4 Type II FTE'!HE30-'Equation 4 Type I FTE'!HE30</f>
        <v>0.20397482772934827</v>
      </c>
      <c r="HF30" s="25">
        <f>'Equation 4 Type II FTE'!HF30-'Equation 4 Type I FTE'!HF30</f>
        <v>0.14445535907015361</v>
      </c>
      <c r="HG30" s="25">
        <f>'Equation 4 Type II FTE'!HG30-'Equation 4 Type I FTE'!HG30</f>
        <v>0.19078402656704027</v>
      </c>
      <c r="HH30" s="25">
        <f>'Equation 4 Type II FTE'!HH30-'Equation 4 Type I FTE'!HH30</f>
        <v>0.23389542548775424</v>
      </c>
      <c r="HI30" s="25">
        <f>'Equation 4 Type II FTE'!HI30-'Equation 4 Type I FTE'!HI30</f>
        <v>0.33781320049813202</v>
      </c>
      <c r="HJ30" s="25">
        <f>'Equation 4 Type II FTE'!HJ30-'Equation 4 Type I FTE'!HJ30</f>
        <v>0.20662907430469074</v>
      </c>
      <c r="HK30" s="25">
        <f>'Equation 4 Type II FTE'!HK30-'Equation 4 Type I FTE'!HK30</f>
        <v>0</v>
      </c>
      <c r="HL30" s="25">
        <f>'Equation 4 Type II FTE'!HL30-'Equation 4 Type I FTE'!HL30</f>
        <v>0.15338327936903279</v>
      </c>
      <c r="HM30" s="25">
        <f>'Equation 4 Type II FTE'!HM30-'Equation 4 Type I FTE'!HM30</f>
        <v>0.16552846824408468</v>
      </c>
      <c r="HN30" s="25">
        <f>'Equation 4 Type II FTE'!HN30-'Equation 4 Type I FTE'!HN30</f>
        <v>0.15048773765047738</v>
      </c>
      <c r="HO30" s="25">
        <f>'Equation 4 Type II FTE'!HO30-'Equation 4 Type I FTE'!HO30</f>
        <v>0.15587666251556664</v>
      </c>
      <c r="HP30" s="25">
        <f>'Equation 4 Type II FTE'!HP30-'Equation 4 Type I FTE'!HP30</f>
        <v>0.16005911166459114</v>
      </c>
      <c r="HQ30" s="25">
        <f>'Equation 4 Type II FTE'!HQ30-'Equation 4 Type I FTE'!HQ30</f>
        <v>0.15032687422166874</v>
      </c>
      <c r="HR30" s="25">
        <f>'Equation 4 Type II FTE'!HR30-'Equation 4 Type I FTE'!HR30</f>
        <v>0.16826314653383148</v>
      </c>
      <c r="HS30" s="25">
        <f>'Equation 4 Type II FTE'!HS30-'Equation 4 Type I FTE'!HS30</f>
        <v>0.22657613947696137</v>
      </c>
      <c r="HT30" s="25">
        <f>'Equation 4 Type II FTE'!HT30-'Equation 4 Type I FTE'!HT30</f>
        <v>0.27974150269821502</v>
      </c>
      <c r="HU30" s="25">
        <f>'Equation 4 Type II FTE'!HU30-'Equation 4 Type I FTE'!HU30</f>
        <v>0.12265836446658365</v>
      </c>
      <c r="HV30" s="25">
        <f>'Equation 4 Type II FTE'!HV30-'Equation 4 Type I FTE'!HV30</f>
        <v>0.17960401826484018</v>
      </c>
      <c r="HW30" s="25">
        <f>'Equation 4 Type II FTE'!HW30-'Equation 4 Type I FTE'!HW30</f>
        <v>0.17888013283520129</v>
      </c>
      <c r="HX30" s="25">
        <f>'Equation 4 Type II FTE'!HX30-'Equation 4 Type I FTE'!HX30</f>
        <v>0.14735090078870899</v>
      </c>
      <c r="HY30" s="25">
        <f>'Equation 4 Type II FTE'!HY30-'Equation 4 Type I FTE'!HY30</f>
        <v>0.12893203819012039</v>
      </c>
      <c r="HZ30" s="25">
        <f>'Equation 4 Type II FTE'!HZ30-'Equation 4 Type I FTE'!HZ30</f>
        <v>0.23574535491905357</v>
      </c>
      <c r="IA30" s="25">
        <f>'Equation 4 Type II FTE'!IA30-'Equation 4 Type I FTE'!IA30</f>
        <v>0.15105075965130757</v>
      </c>
      <c r="IB30" s="25">
        <f>'Equation 4 Type II FTE'!IB30-'Equation 4 Type I FTE'!IB30</f>
        <v>0.15217680365296804</v>
      </c>
      <c r="IC30" s="25">
        <f>'Equation 4 Type II FTE'!IC30-'Equation 4 Type I FTE'!IC30</f>
        <v>0.14751176421751763</v>
      </c>
      <c r="ID30" s="25">
        <f>'Equation 4 Type II FTE'!ID30-'Equation 4 Type I FTE'!ID30</f>
        <v>0.14437492735574928</v>
      </c>
      <c r="IE30" s="25">
        <f>'Equation 4 Type II FTE'!IE30-'Equation 4 Type I FTE'!IE30</f>
        <v>0.14855737650477377</v>
      </c>
      <c r="IF30" s="25">
        <f>'Equation 4 Type II FTE'!IF30-'Equation 4 Type I FTE'!IF30</f>
        <v>0.17847797426317977</v>
      </c>
      <c r="IG30" s="25">
        <f>'Equation 4 Type II FTE'!IG30-'Equation 4 Type I FTE'!IG30</f>
        <v>0.1712391199667912</v>
      </c>
      <c r="IH30" s="25">
        <f>'Equation 4 Type II FTE'!IH30-'Equation 4 Type I FTE'!IH30</f>
        <v>0.17019350767953509</v>
      </c>
      <c r="II30" s="25">
        <f>'Equation 4 Type II FTE'!II30-'Equation 4 Type I FTE'!II30</f>
        <v>0.12587563304275634</v>
      </c>
      <c r="IJ30" s="25">
        <f>'Equation 4 Type II FTE'!IJ30-'Equation 4 Type I FTE'!IJ30</f>
        <v>0.1581287505188875</v>
      </c>
      <c r="IK30" s="25">
        <f>'Equation 4 Type II FTE'!IK30-'Equation 4 Type I FTE'!IK30</f>
        <v>0.13962945620589456</v>
      </c>
      <c r="IL30" s="25">
        <f>'Equation 4 Type II FTE'!IL30-'Equation 4 Type I FTE'!IL30</f>
        <v>0.13826211706102115</v>
      </c>
      <c r="IM30" s="25">
        <f>'Equation 4 Type II FTE'!IM30-'Equation 4 Type I FTE'!IM30</f>
        <v>0.15032687422166874</v>
      </c>
      <c r="IN30" s="25">
        <f>'Equation 4 Type II FTE'!IN30-'Equation 4 Type I FTE'!IN30</f>
        <v>0.14694874221668741</v>
      </c>
      <c r="IO30" s="25">
        <f>'Equation 4 Type II FTE'!IO30-'Equation 4 Type I FTE'!IO30</f>
        <v>0.15145291822332918</v>
      </c>
      <c r="IP30" s="25">
        <f>'Equation 4 Type II FTE'!IP30-'Equation 4 Type I FTE'!IP30</f>
        <v>0.1562788210875882</v>
      </c>
      <c r="IQ30" s="25">
        <f>'Equation 4 Type II FTE'!IQ30-'Equation 4 Type I FTE'!IQ30</f>
        <v>0.15048773765047738</v>
      </c>
      <c r="IR30" s="25">
        <f>'Equation 4 Type II FTE'!IR30-'Equation 4 Type I FTE'!IR30</f>
        <v>0.14542053964300539</v>
      </c>
      <c r="IS30" s="25">
        <f>'Equation 4 Type II FTE'!IS30-'Equation 4 Type I FTE'!IS30</f>
        <v>0.14936169364881696</v>
      </c>
      <c r="IT30" s="25">
        <f>'Equation 4 Type II FTE'!IT30-'Equation 4 Type I FTE'!IT30</f>
        <v>0.17526070568700705</v>
      </c>
      <c r="IU30" s="25">
        <f>'Equation 4 Type II FTE'!IU30-'Equation 4 Type I FTE'!IU30</f>
        <v>0.15370500622665006</v>
      </c>
      <c r="IV30" s="25">
        <f>'Equation 4 Type II FTE'!IV30-'Equation 4 Type I FTE'!IV30</f>
        <v>0.15483105022831051</v>
      </c>
      <c r="IW30" s="25">
        <f>'Equation 4 Type II FTE'!IW30-'Equation 4 Type I FTE'!IW30</f>
        <v>0.13962945620589456</v>
      </c>
      <c r="IX30" s="25">
        <f>'Equation 4 Type II FTE'!IX30-'Equation 4 Type I FTE'!IX30</f>
        <v>0.15764616023246159</v>
      </c>
      <c r="IY30" s="25">
        <f>'Equation 4 Type II FTE'!IY30-'Equation 4 Type I FTE'!IY30</f>
        <v>0.14807478621834785</v>
      </c>
      <c r="IZ30" s="25">
        <f>'Equation 4 Type II FTE'!IZ30-'Equation 4 Type I FTE'!IZ30</f>
        <v>0.19223179742631799</v>
      </c>
      <c r="JA30" s="25">
        <f>'Equation 4 Type II FTE'!JA30-'Equation 4 Type I FTE'!JA30</f>
        <v>0.15458975508509756</v>
      </c>
      <c r="JB30" s="25">
        <f>'Equation 4 Type II FTE'!JB30-'Equation 4 Type I FTE'!JB30</f>
        <v>0.23558449149024491</v>
      </c>
      <c r="JC30" s="25">
        <f>'Equation 4 Type II FTE'!JC30-'Equation 4 Type I FTE'!JC30</f>
        <v>0.28561301784973014</v>
      </c>
      <c r="JD30" s="25">
        <f>'Equation 4 Type II FTE'!JD30-'Equation 4 Type I FTE'!JD30</f>
        <v>0.28295877127438768</v>
      </c>
      <c r="JE30" s="25">
        <f>'Equation 4 Type II FTE'!JE30-'Equation 4 Type I FTE'!JE30</f>
        <v>0.26655070153590699</v>
      </c>
      <c r="JF30" s="25">
        <f>'Equation 4 Type II FTE'!JF30-'Equation 4 Type I FTE'!JF30</f>
        <v>0.26285084267330844</v>
      </c>
      <c r="JG30" s="25">
        <f>'Equation 4 Type II FTE'!JG30-'Equation 4 Type I FTE'!JG30</f>
        <v>0.32888528019925284</v>
      </c>
      <c r="JH30" s="25">
        <f>'Equation 4 Type II FTE'!JH30-'Equation 4 Type I FTE'!JH30</f>
        <v>0.27797200498132002</v>
      </c>
      <c r="JI30" s="25">
        <f>'Equation 4 Type II FTE'!JI30-'Equation 4 Type I FTE'!JI30</f>
        <v>0.25046435865504357</v>
      </c>
      <c r="JJ30" s="25">
        <f>'Equation 4 Type II FTE'!JJ30-'Equation 4 Type I FTE'!JJ30</f>
        <v>0.2022053300124533</v>
      </c>
      <c r="JK30" s="25">
        <f>'Equation 4 Type II FTE'!JK30-'Equation 4 Type I FTE'!JK30</f>
        <v>0.31537275217932753</v>
      </c>
      <c r="JL30" s="25">
        <f>'Equation 4 Type II FTE'!JL30-'Equation 4 Type I FTE'!JL30</f>
        <v>0.19287525114155252</v>
      </c>
      <c r="JM30" s="25">
        <f>'Equation 4 Type II FTE'!JM30-'Equation 4 Type I FTE'!JM30</f>
        <v>0.21338533831465339</v>
      </c>
      <c r="JN30" s="25">
        <f>'Equation 4 Type II FTE'!JN30-'Equation 4 Type I FTE'!JN30</f>
        <v>0.2196590120381901</v>
      </c>
      <c r="JO30" s="25">
        <f>'Equation 4 Type II FTE'!JO30-'Equation 4 Type I FTE'!JO30</f>
        <v>0.29558655043586551</v>
      </c>
      <c r="JP30" s="25">
        <f>'Equation 4 Type II FTE'!JP30-'Equation 4 Type I FTE'!JP30</f>
        <v>0.30073418015774178</v>
      </c>
      <c r="JQ30" s="25">
        <f>'Equation 4 Type II FTE'!JQ30-'Equation 4 Type I FTE'!JQ30</f>
        <v>0.38148762141967618</v>
      </c>
      <c r="JR30" s="25">
        <f>'Equation 4 Type II FTE'!JR30-'Equation 4 Type I FTE'!JR30</f>
        <v>0.33660672478206727</v>
      </c>
      <c r="JS30" s="25">
        <f>'Equation 4 Type II FTE'!JS30-'Equation 4 Type I FTE'!JS30</f>
        <v>0.25705975923619762</v>
      </c>
      <c r="JT30" s="25">
        <f>'Equation 4 Type II FTE'!JT30-'Equation 4 Type I FTE'!JT30</f>
        <v>0.25432508094645079</v>
      </c>
      <c r="JU30" s="25">
        <f>'Equation 4 Type II FTE'!JU30-'Equation 4 Type I FTE'!JU30</f>
        <v>0.23598665006226655</v>
      </c>
      <c r="JV30" s="25">
        <f>'Equation 4 Type II FTE'!JV30-'Equation 4 Type I FTE'!JV30</f>
        <v>0.20518130344541305</v>
      </c>
      <c r="JW30" s="25">
        <f>'Equation 4 Type II FTE'!JW30-'Equation 4 Type I FTE'!JW30</f>
        <v>0.19014057285180569</v>
      </c>
      <c r="JX30" s="25">
        <f>'Equation 4 Type II FTE'!JX30-'Equation 4 Type I FTE'!JX30</f>
        <v>0.17003264425072642</v>
      </c>
      <c r="JY30" s="25">
        <f>'Equation 4 Type II FTE'!JY30-'Equation 4 Type I FTE'!JY30</f>
        <v>0.25456637608966382</v>
      </c>
      <c r="JZ30" s="25">
        <f>'Equation 4 Type II FTE'!JZ30-'Equation 4 Type I FTE'!JZ30</f>
        <v>0.22416318804483187</v>
      </c>
      <c r="KA30" s="25">
        <f>'Equation 4 Type II FTE'!KA30-'Equation 4 Type I FTE'!KA30</f>
        <v>0.11879764217517642</v>
      </c>
      <c r="KB30" s="25">
        <f>'Equation 4 Type II FTE'!KB30-'Equation 4 Type I FTE'!KB30</f>
        <v>0.40095209630552098</v>
      </c>
      <c r="KC30" s="25">
        <f>'Equation 4 Type II FTE'!KC30-'Equation 4 Type I FTE'!KC30</f>
        <v>0.29244971357409716</v>
      </c>
      <c r="KD30" s="25">
        <f>'Equation 4 Type II FTE'!KD30-'Equation 4 Type I FTE'!KD30</f>
        <v>0.18362560398505604</v>
      </c>
      <c r="KE30" s="25">
        <f>'Equation 4 Type II FTE'!KE30-'Equation 4 Type I FTE'!KE30</f>
        <v>0.20502044001660441</v>
      </c>
      <c r="KF30" s="25">
        <f>'Equation 4 Type II FTE'!KF30-'Equation 4 Type I FTE'!KF30</f>
        <v>0.21748735574927358</v>
      </c>
      <c r="KG30" s="25">
        <f>'Equation 4 Type II FTE'!KG30-'Equation 4 Type I FTE'!KG30</f>
        <v>0.22609354919053548</v>
      </c>
      <c r="KH30" s="25">
        <f>'Equation 4 Type II FTE'!KH30-'Equation 4 Type I FTE'!KH30</f>
        <v>0.20622691573266921</v>
      </c>
      <c r="KI30" s="25">
        <f>'Equation 4 Type II FTE'!KI30-'Equation 4 Type I FTE'!KI30</f>
        <v>0.24837313408053135</v>
      </c>
      <c r="KJ30" s="25">
        <f>'Equation 4 Type II FTE'!KJ30-'Equation 4 Type I FTE'!KJ30</f>
        <v>0.27821330012453299</v>
      </c>
      <c r="KK30" s="25">
        <f>'Equation 4 Type II FTE'!KK30-'Equation 4 Type I FTE'!KK30</f>
        <v>0.19585122457451226</v>
      </c>
      <c r="KL30" s="25">
        <f>'Equation 4 Type II FTE'!KL30-'Equation 4 Type I FTE'!KL30</f>
        <v>0.35052141137401416</v>
      </c>
      <c r="KM30" s="25">
        <f>'Equation 4 Type II FTE'!KM30-'Equation 4 Type I FTE'!KM30</f>
        <v>0.34569550850975506</v>
      </c>
      <c r="KN30" s="25">
        <f>'Equation 4 Type II FTE'!KN30-'Equation 4 Type I FTE'!KN30</f>
        <v>0.22850650062266503</v>
      </c>
      <c r="KO30" s="25">
        <f>'Equation 4 Type II FTE'!KO30-'Equation 4 Type I FTE'!KO30</f>
        <v>0.2098463428808634</v>
      </c>
      <c r="KP30" s="25">
        <f>'Equation 4 Type II FTE'!KP30-'Equation 4 Type I FTE'!KP30</f>
        <v>0.24539716064757161</v>
      </c>
      <c r="KQ30" s="25">
        <f>'Equation 4 Type II FTE'!KQ30-'Equation 4 Type I FTE'!KQ30</f>
        <v>0.32019865504358658</v>
      </c>
      <c r="KR30" s="25">
        <f>'Equation 4 Type II FTE'!KR30-'Equation 4 Type I FTE'!KR30</f>
        <v>0.14035334163553342</v>
      </c>
      <c r="KS30" s="25">
        <f>'Equation 4 Type II FTE'!KS30-'Equation 4 Type I FTE'!KS30</f>
        <v>0.22585225404732254</v>
      </c>
      <c r="KT30" s="25">
        <f>'Equation 4 Type II FTE'!KT30-'Equation 4 Type I FTE'!KT30</f>
        <v>0.2354236280614363</v>
      </c>
      <c r="KU30" s="25">
        <f>'Equation 4 Type II FTE'!KU30-'Equation 4 Type I FTE'!KU30</f>
        <v>0.29904511415525115</v>
      </c>
      <c r="KV30" s="25">
        <f>'Equation 4 Type II FTE'!KV30-'Equation 4 Type I FTE'!KV30</f>
        <v>0.16472415110004152</v>
      </c>
      <c r="KW30" s="25">
        <f>'Equation 4 Type II FTE'!KW30-'Equation 4 Type I FTE'!KW30</f>
        <v>0.38398100456621009</v>
      </c>
      <c r="KX30" s="25">
        <f>'Equation 4 Type II FTE'!KX30-'Equation 4 Type I FTE'!KX30</f>
        <v>0.38253323370693232</v>
      </c>
      <c r="KY30" s="25">
        <f>'Equation 4 Type II FTE'!KY30-'Equation 4 Type I FTE'!KY30</f>
        <v>0.35631249481112492</v>
      </c>
      <c r="KZ30" s="25">
        <f>'Equation 4 Type II FTE'!KZ30-'Equation 4 Type I FTE'!KZ30</f>
        <v>0.33186125363221253</v>
      </c>
      <c r="LA30" s="25">
        <f>'Equation 4 Type II FTE'!LA30-'Equation 4 Type I FTE'!LA30</f>
        <v>0.37111193026151928</v>
      </c>
      <c r="LB30" s="25">
        <f>'Equation 4 Type II FTE'!LB30-'Equation 4 Type I FTE'!LB30</f>
        <v>0.34585637193856378</v>
      </c>
      <c r="LC30" s="25">
        <f>'Equation 4 Type II FTE'!LC30-'Equation 4 Type I FTE'!LC30</f>
        <v>0.3670099128268991</v>
      </c>
      <c r="LD30" s="25">
        <f>'Equation 4 Type II FTE'!LD30-'Equation 4 Type I FTE'!LD30</f>
        <v>0.41824491490244919</v>
      </c>
      <c r="LE30" s="25">
        <f>'Equation 4 Type II FTE'!LE30-'Equation 4 Type I FTE'!LE30</f>
        <v>0.31175332503113329</v>
      </c>
      <c r="LF30" s="25">
        <f>'Equation 4 Type II FTE'!LF30-'Equation 4 Type I FTE'!LF30</f>
        <v>0.23767571606475718</v>
      </c>
      <c r="LG30" s="25">
        <f>'Equation 4 Type II FTE'!LG30-'Equation 4 Type I FTE'!LG30</f>
        <v>0.37489222083852225</v>
      </c>
      <c r="LH30" s="25">
        <f>'Equation 4 Type II FTE'!LH30-'Equation 4 Type I FTE'!LH30</f>
        <v>0.37135322540473226</v>
      </c>
      <c r="LI30" s="25">
        <f>'Equation 4 Type II FTE'!LI30-'Equation 4 Type I FTE'!LI30</f>
        <v>0.39644792029887921</v>
      </c>
      <c r="LJ30" s="25">
        <f>'Equation 4 Type II FTE'!LJ30-'Equation 4 Type I FTE'!LJ30</f>
        <v>0.27121574097135737</v>
      </c>
      <c r="LK30" s="25">
        <f>'Equation 4 Type II FTE'!LK30-'Equation 4 Type I FTE'!LK30</f>
        <v>0.33966312992943126</v>
      </c>
      <c r="LL30" s="25">
        <f>'Equation 4 Type II FTE'!LL30-'Equation 4 Type I FTE'!LL30</f>
        <v>0.43071183063511831</v>
      </c>
      <c r="LM30" s="25">
        <f>'Equation 4 Type II FTE'!LM30-'Equation 4 Type I FTE'!LM30</f>
        <v>0.28593474470734742</v>
      </c>
      <c r="LN30" s="25">
        <f>'Equation 4 Type II FTE'!LN30-'Equation 4 Type I FTE'!LN30</f>
        <v>0.38687654628476553</v>
      </c>
      <c r="LO30" s="25">
        <f>'Equation 4 Type II FTE'!LO30-'Equation 4 Type I FTE'!LO30</f>
        <v>0.24201902864259028</v>
      </c>
      <c r="LP30" s="25">
        <f>'Equation 4 Type II FTE'!LP30-'Equation 4 Type I FTE'!LP30</f>
        <v>0.36652732254047321</v>
      </c>
      <c r="LQ30" s="25">
        <f>'Equation 4 Type II FTE'!LQ30-'Equation 4 Type I FTE'!LQ30</f>
        <v>0.26252911581569122</v>
      </c>
      <c r="LR30" s="25">
        <f>'Equation 4 Type II FTE'!LR30-'Equation 4 Type I FTE'!LR30</f>
        <v>0.38012028227480282</v>
      </c>
      <c r="LS30" s="25">
        <f>'Equation 4 Type II FTE'!LS30-'Equation 4 Type I FTE'!LS30</f>
        <v>0.29309316728933166</v>
      </c>
      <c r="LT30" s="25">
        <f>'Equation 4 Type II FTE'!LT30-'Equation 4 Type I FTE'!LT30</f>
        <v>0.2274608883354089</v>
      </c>
      <c r="LU30" s="25">
        <f>'Equation 4 Type II FTE'!LU30-'Equation 4 Type I FTE'!LU30</f>
        <v>0.36290789539227897</v>
      </c>
      <c r="LV30" s="25">
        <f>'Equation 4 Type II FTE'!LV30-'Equation 4 Type I FTE'!LV30</f>
        <v>0.30990339559983393</v>
      </c>
      <c r="LW30" s="25">
        <f>'Equation 4 Type II FTE'!LW30-'Equation 4 Type I FTE'!LW30</f>
        <v>0.33105693648816936</v>
      </c>
      <c r="LX30" s="25">
        <f>'Equation 4 Type II FTE'!LX30-'Equation 4 Type I FTE'!LX30</f>
        <v>0.39789569115815693</v>
      </c>
      <c r="LY30" s="25">
        <f>'Equation 4 Type II FTE'!LY30-'Equation 4 Type I FTE'!LY30</f>
        <v>0.35607119966791201</v>
      </c>
      <c r="LZ30" s="25">
        <f>'Equation 4 Type II FTE'!LZ30-'Equation 4 Type I FTE'!LZ30</f>
        <v>0.30362972187629728</v>
      </c>
      <c r="MA30" s="25">
        <f>'Equation 4 Type II FTE'!MA30-'Equation 4 Type I FTE'!MA30</f>
        <v>0.21451138231631384</v>
      </c>
      <c r="MB30" s="25">
        <f>'Equation 4 Type II FTE'!MB30-'Equation 4 Type I FTE'!MB30</f>
        <v>0.31657922789539228</v>
      </c>
      <c r="MC30" s="25">
        <f>'Equation 4 Type II FTE'!MC30-'Equation 4 Type I FTE'!MC30</f>
        <v>0.41261469489414693</v>
      </c>
      <c r="MD30" s="25">
        <f>'Equation 4 Type II FTE'!MD30-'Equation 4 Type I FTE'!MD30</f>
        <v>0.33733061021170613</v>
      </c>
      <c r="ME30" s="25">
        <f>'Equation 4 Type II FTE'!ME30-'Equation 4 Type I FTE'!ME30</f>
        <v>0.32574844333748443</v>
      </c>
      <c r="MF30" s="25">
        <f>'Equation 4 Type II FTE'!MF30-'Equation 4 Type I FTE'!MF30</f>
        <v>0.34481075965130753</v>
      </c>
      <c r="MG30" s="25">
        <f>'Equation 4 Type II FTE'!MG30-'Equation 4 Type I FTE'!MG30</f>
        <v>0.34103046907430468</v>
      </c>
      <c r="MH30" s="25">
        <f>'Equation 4 Type II FTE'!MH30-'Equation 4 Type I FTE'!MH30</f>
        <v>0.3540604068078041</v>
      </c>
      <c r="MI30" s="25">
        <f>'Equation 4 Type II FTE'!MI30-'Equation 4 Type I FTE'!MI30</f>
        <v>0.32381808219178088</v>
      </c>
      <c r="MJ30" s="25">
        <f>'Equation 4 Type II FTE'!MJ30-'Equation 4 Type I FTE'!MJ30</f>
        <v>0.28529129099211287</v>
      </c>
      <c r="MK30" s="25">
        <f>'Equation 4 Type II FTE'!MK30-'Equation 4 Type I FTE'!MK30</f>
        <v>0.31513145703611456</v>
      </c>
      <c r="ML30" s="25">
        <f>'Equation 4 Type II FTE'!ML30-'Equation 4 Type I FTE'!ML30</f>
        <v>0.41703843918638434</v>
      </c>
      <c r="MM30" s="25">
        <f>'Equation 4 Type II FTE'!MM30-'Equation 4 Type I FTE'!MM30</f>
        <v>0.29156496471564969</v>
      </c>
      <c r="MN30" s="25">
        <f>'Equation 4 Type II FTE'!MN30-'Equation 4 Type I FTE'!MN30</f>
        <v>0.2812697052718971</v>
      </c>
      <c r="MO30" s="25">
        <f>'Equation 4 Type II FTE'!MO30-'Equation 4 Type I FTE'!MO30</f>
        <v>0.23582578663345785</v>
      </c>
      <c r="MP30" s="25">
        <f>'Equation 4 Type II FTE'!MP30-'Equation 4 Type I FTE'!MP30</f>
        <v>0.23791701120797012</v>
      </c>
      <c r="MQ30" s="25">
        <f>'Equation 4 Type II FTE'!MQ30-'Equation 4 Type I FTE'!MQ30</f>
        <v>0.22062419261104199</v>
      </c>
      <c r="MR30" s="25">
        <f>'Equation 4 Type II FTE'!MR30-'Equation 4 Type I FTE'!MR30</f>
        <v>0.28143056870070565</v>
      </c>
      <c r="MS30" s="25">
        <f>'Equation 4 Type II FTE'!MS30-'Equation 4 Type I FTE'!MS30</f>
        <v>0.24716665836446652</v>
      </c>
      <c r="MT30" s="25">
        <f>'Equation 4 Type II FTE'!MT30-'Equation 4 Type I FTE'!MT30</f>
        <v>0.29140410128684202</v>
      </c>
      <c r="MU30" s="25">
        <f>'Equation 4 Type II FTE'!MU30-'Equation 4 Type I FTE'!MU30</f>
        <v>0.23188463262764536</v>
      </c>
      <c r="MV30" s="25">
        <f>'Equation 4 Type II FTE'!MV30-'Equation 4 Type I FTE'!MV30</f>
        <v>0.34392601079286322</v>
      </c>
      <c r="MW30" s="25">
        <f>'Equation 4 Type II FTE'!MW30-'Equation 4 Type I FTE'!MW30</f>
        <v>0.32486369447903696</v>
      </c>
      <c r="MX30" s="25">
        <f>'Equation 4 Type II FTE'!MX30-'Equation 4 Type I FTE'!MX30</f>
        <v>0.3590471731008717</v>
      </c>
      <c r="MY30" s="25">
        <f>'Equation 4 Type II FTE'!MY30-'Equation 4 Type I FTE'!MY30</f>
        <v>0.33266557077625569</v>
      </c>
      <c r="MZ30" s="25">
        <f>'Equation 4 Type II FTE'!MZ30-'Equation 4 Type I FTE'!MZ30</f>
        <v>0.24716665836446658</v>
      </c>
      <c r="NA30" s="25">
        <f>'Equation 4 Type II FTE'!NA30-'Equation 4 Type I FTE'!NA30</f>
        <v>0.41028217517642174</v>
      </c>
      <c r="NB30" s="25">
        <f>'Equation 4 Type II FTE'!NB30-'Equation 4 Type I FTE'!NB30</f>
        <v>0.29928640929846412</v>
      </c>
      <c r="NC30" s="25">
        <f>'Equation 4 Type II FTE'!NC30-'Equation 4 Type I FTE'!NC30</f>
        <v>0.33346988792029891</v>
      </c>
      <c r="ND30" s="25">
        <f>'Equation 4 Type II FTE'!ND30-'Equation 4 Type I FTE'!ND30</f>
        <v>0.37360531340805309</v>
      </c>
      <c r="NE30" s="25">
        <f>'Equation 4 Type II FTE'!NE30-'Equation 4 Type I FTE'!NE30</f>
        <v>0.23960607721046079</v>
      </c>
      <c r="NF30" s="25">
        <f>'Equation 4 Type II FTE'!NF30-'Equation 4 Type I FTE'!NF30</f>
        <v>0.33322859277708594</v>
      </c>
      <c r="NG30" s="59">
        <f>'Equation 4 Type II FTE'!NG30-'Equation 4 Type I FTE'!NG30</f>
        <v>0.35928846824408467</v>
      </c>
      <c r="NH30" s="25">
        <f>'Equation 4 Type II FTE'!NH30-'Equation 4 Type I FTE'!NH30</f>
        <v>0.38036157741801579</v>
      </c>
      <c r="NI30" s="25">
        <f>'Equation 4 Type II FTE'!NI30-'Equation 4 Type I FTE'!NI30</f>
        <v>0.23839960149439601</v>
      </c>
      <c r="NJ30" s="59">
        <f>'Equation 4 Type II FTE'!NJ30-'Equation 4 Type I FTE'!NJ30</f>
        <v>0.56849135740971357</v>
      </c>
    </row>
    <row r="31" spans="2:374" x14ac:dyDescent="0.3">
      <c r="B31" s="23" t="s">
        <v>574</v>
      </c>
      <c r="C31" s="25">
        <f>'Equation 4 Type II FTE'!C31-'Equation 4 Type I FTE'!C31</f>
        <v>0.16603232501356485</v>
      </c>
      <c r="D31" s="25">
        <f>'Equation 4 Type II FTE'!D31-'Equation 4 Type I FTE'!D31</f>
        <v>0.195947287032013</v>
      </c>
      <c r="E31" s="25">
        <f>'Equation 4 Type II FTE'!E31-'Equation 4 Type I FTE'!E31</f>
        <v>0.2001473819858926</v>
      </c>
      <c r="F31" s="25">
        <f>'Equation 4 Type II FTE'!F31-'Equation 4 Type I FTE'!F31</f>
        <v>0.27154899620184486</v>
      </c>
      <c r="G31" s="25">
        <f>'Equation 4 Type II FTE'!G31-'Equation 4 Type I FTE'!G31</f>
        <v>0.19337580032555618</v>
      </c>
      <c r="H31" s="25">
        <f>'Equation 4 Type II FTE'!H31-'Equation 4 Type I FTE'!H31</f>
        <v>0.15960360824742267</v>
      </c>
      <c r="I31" s="25">
        <f>'Equation 4 Type II FTE'!I31-'Equation 4 Type I FTE'!I31</f>
        <v>0.13243156538252848</v>
      </c>
      <c r="J31" s="25">
        <f>'Equation 4 Type II FTE'!J31-'Equation 4 Type I FTE'!J31</f>
        <v>0.15737498643516007</v>
      </c>
      <c r="K31" s="25">
        <f>'Equation 4 Type II FTE'!K31-'Equation 4 Type I FTE'!K31</f>
        <v>0.13551734943027671</v>
      </c>
      <c r="L31" s="25">
        <f>'Equation 4 Type II FTE'!L31-'Equation 4 Type I FTE'!L31</f>
        <v>0.27720626695604994</v>
      </c>
      <c r="M31" s="25">
        <f>'Equation 4 Type II FTE'!M31-'Equation 4 Type I FTE'!M31</f>
        <v>0.16217509495387955</v>
      </c>
      <c r="N31" s="25">
        <f>'Equation 4 Type II FTE'!N31-'Equation 4 Type I FTE'!N31</f>
        <v>0.32152155453065656</v>
      </c>
      <c r="O31" s="25">
        <f>'Equation 4 Type II FTE'!O31-'Equation 4 Type I FTE'!O31</f>
        <v>0.16457514921323929</v>
      </c>
      <c r="P31" s="25">
        <f>'Equation 4 Type II FTE'!P31-'Equation 4 Type I FTE'!P31</f>
        <v>0.1206027265328269</v>
      </c>
      <c r="Q31" s="25">
        <f>'Equation 4 Type II FTE'!Q31-'Equation 4 Type I FTE'!Q31</f>
        <v>0</v>
      </c>
      <c r="R31" s="25">
        <f>'Equation 4 Type II FTE'!R31-'Equation 4 Type I FTE'!R31</f>
        <v>0.12034557786218125</v>
      </c>
      <c r="S31" s="25">
        <f>'Equation 4 Type II FTE'!S31-'Equation 4 Type I FTE'!S31</f>
        <v>0.14117462018448185</v>
      </c>
      <c r="T31" s="25">
        <f>'Equation 4 Type II FTE'!T31-'Equation 4 Type I FTE'!T31</f>
        <v>0.14563186380900708</v>
      </c>
      <c r="U31" s="25">
        <f>'Equation 4 Type II FTE'!U31-'Equation 4 Type I FTE'!U31</f>
        <v>0.17983263700488333</v>
      </c>
      <c r="V31" s="25">
        <f>'Equation 4 Type II FTE'!V31-'Equation 4 Type I FTE'!V31</f>
        <v>0.20349031470428647</v>
      </c>
      <c r="W31" s="25">
        <f>'Equation 4 Type II FTE'!W31-'Equation 4 Type I FTE'!W31</f>
        <v>0.11957413185024415</v>
      </c>
      <c r="X31" s="25">
        <f>'Equation 4 Type II FTE'!X31-'Equation 4 Type I FTE'!X31</f>
        <v>0.11785980737927292</v>
      </c>
      <c r="Y31" s="25">
        <f>'Equation 4 Type II FTE'!Y31-'Equation 4 Type I FTE'!Y31</f>
        <v>0.12677429462832338</v>
      </c>
      <c r="Z31" s="25">
        <f>'Equation 4 Type II FTE'!Z31-'Equation 4 Type I FTE'!Z31</f>
        <v>0.30129252577319593</v>
      </c>
      <c r="AA31" s="25">
        <f>'Equation 4 Type II FTE'!AA31-'Equation 4 Type I FTE'!AA31</f>
        <v>0.20229028757460663</v>
      </c>
      <c r="AB31" s="25">
        <f>'Equation 4 Type II FTE'!AB31-'Equation 4 Type I FTE'!AB31</f>
        <v>0.28440642973412916</v>
      </c>
      <c r="AC31" s="25">
        <f>'Equation 4 Type II FTE'!AC31-'Equation 4 Type I FTE'!AC31</f>
        <v>0.19680444926749863</v>
      </c>
      <c r="AD31" s="25">
        <f>'Equation 4 Type II FTE'!AD31-'Equation 4 Type I FTE'!AD31</f>
        <v>0.14597472870320133</v>
      </c>
      <c r="AE31" s="25">
        <f>'Equation 4 Type II FTE'!AE31-'Equation 4 Type I FTE'!AE31</f>
        <v>0.1441746880086815</v>
      </c>
      <c r="AF31" s="25">
        <f>'Equation 4 Type II FTE'!AF31-'Equation 4 Type I FTE'!AF31</f>
        <v>0.1608893516006511</v>
      </c>
      <c r="AG31" s="25">
        <f>'Equation 4 Type II FTE'!AG31-'Equation 4 Type I FTE'!AG31</f>
        <v>0.1561749593054802</v>
      </c>
      <c r="AH31" s="25">
        <f>'Equation 4 Type II FTE'!AH31-'Equation 4 Type I FTE'!AH31</f>
        <v>0.18017550189907761</v>
      </c>
      <c r="AI31" s="25">
        <f>'Equation 4 Type II FTE'!AI31-'Equation 4 Type I FTE'!AI31</f>
        <v>0.15763213510580579</v>
      </c>
      <c r="AJ31" s="25">
        <f>'Equation 4 Type II FTE'!AJ31-'Equation 4 Type I FTE'!AJ31</f>
        <v>0.13620307921866526</v>
      </c>
      <c r="AK31" s="25">
        <f>'Equation 4 Type II FTE'!AK31-'Equation 4 Type I FTE'!AK31</f>
        <v>0.17134673087357571</v>
      </c>
      <c r="AL31" s="25">
        <f>'Equation 4 Type II FTE'!AL31-'Equation 4 Type I FTE'!AL31</f>
        <v>0.16997527129679871</v>
      </c>
      <c r="AM31" s="25">
        <f>'Equation 4 Type II FTE'!AM31-'Equation 4 Type I FTE'!AM31</f>
        <v>0.18737566467715683</v>
      </c>
      <c r="AN31" s="25">
        <f>'Equation 4 Type II FTE'!AN31-'Equation 4 Type I FTE'!AN31</f>
        <v>0.12060272653282691</v>
      </c>
      <c r="AO31" s="25">
        <f>'Equation 4 Type II FTE'!AO31-'Equation 4 Type I FTE'!AO31</f>
        <v>0.10594525230602279</v>
      </c>
      <c r="AP31" s="25">
        <f>'Equation 4 Type II FTE'!AP31-'Equation 4 Type I FTE'!AP31</f>
        <v>0.18531847531199136</v>
      </c>
      <c r="AQ31" s="25">
        <f>'Equation 4 Type II FTE'!AQ31-'Equation 4 Type I FTE'!AQ31</f>
        <v>0.13097438958220292</v>
      </c>
      <c r="AR31" s="25">
        <f>'Equation 4 Type II FTE'!AR31-'Equation 4 Type I FTE'!AR31</f>
        <v>0.14623187737384699</v>
      </c>
      <c r="AS31" s="25">
        <f>'Equation 4 Type II FTE'!AS31-'Equation 4 Type I FTE'!AS31</f>
        <v>0.13740310634834507</v>
      </c>
      <c r="AT31" s="25">
        <f>'Equation 4 Type II FTE'!AT31-'Equation 4 Type I FTE'!AT31</f>
        <v>0.12900291644058601</v>
      </c>
      <c r="AU31" s="25">
        <f>'Equation 4 Type II FTE'!AU31-'Equation 4 Type I FTE'!AU31</f>
        <v>0.11820267227346717</v>
      </c>
      <c r="AV31" s="25">
        <f>'Equation 4 Type II FTE'!AV31-'Equation 4 Type I FTE'!AV31</f>
        <v>0.14434612045577863</v>
      </c>
      <c r="AW31" s="25">
        <f>'Equation 4 Type II FTE'!AW31-'Equation 4 Type I FTE'!AW31</f>
        <v>0.12711715952251765</v>
      </c>
      <c r="AX31" s="25">
        <f>'Equation 4 Type II FTE'!AX31-'Equation 4 Type I FTE'!AX31</f>
        <v>0.12797432175800327</v>
      </c>
      <c r="AY31" s="25">
        <f>'Equation 4 Type II FTE'!AY31-'Equation 4 Type I FTE'!AY31</f>
        <v>0.10423092783505156</v>
      </c>
      <c r="AZ31" s="25">
        <f>'Equation 4 Type II FTE'!AZ31-'Equation 4 Type I FTE'!AZ31</f>
        <v>0.11288826641345633</v>
      </c>
      <c r="BA31" s="25">
        <f>'Equation 4 Type II FTE'!BA31-'Equation 4 Type I FTE'!BA31</f>
        <v>0.11871696961475854</v>
      </c>
      <c r="BB31" s="25">
        <f>'Equation 4 Type II FTE'!BB31-'Equation 4 Type I FTE'!BB31</f>
        <v>0.15548922951709171</v>
      </c>
      <c r="BC31" s="25">
        <f>'Equation 4 Type II FTE'!BC31-'Equation 4 Type I FTE'!BC31</f>
        <v>0.16706091969614761</v>
      </c>
      <c r="BD31" s="25">
        <f>'Equation 4 Type II FTE'!BD31-'Equation 4 Type I FTE'!BD31</f>
        <v>0.1190598345089528</v>
      </c>
      <c r="BE31" s="25">
        <f>'Equation 4 Type II FTE'!BE31-'Equation 4 Type I FTE'!BE31</f>
        <v>0.15223201302224637</v>
      </c>
      <c r="BF31" s="25">
        <f>'Equation 4 Type II FTE'!BF31-'Equation 4 Type I FTE'!BF31</f>
        <v>0.14966052631578947</v>
      </c>
      <c r="BG31" s="25">
        <f>'Equation 4 Type II FTE'!BG31-'Equation 4 Type I FTE'!BG31</f>
        <v>0.18548990775908841</v>
      </c>
      <c r="BH31" s="25">
        <f>'Equation 4 Type II FTE'!BH31-'Equation 4 Type I FTE'!BH31</f>
        <v>0.16277510851871946</v>
      </c>
      <c r="BI31" s="25">
        <f>'Equation 4 Type II FTE'!BI31-'Equation 4 Type I FTE'!BI31</f>
        <v>0.18583277265328269</v>
      </c>
      <c r="BJ31" s="25">
        <f>'Equation 4 Type II FTE'!BJ31-'Equation 4 Type I FTE'!BJ31</f>
        <v>0.16337512208355942</v>
      </c>
      <c r="BK31" s="25">
        <f>'Equation 4 Type II FTE'!BK31-'Equation 4 Type I FTE'!BK31</f>
        <v>0.14563186380900706</v>
      </c>
      <c r="BL31" s="25">
        <f>'Equation 4 Type II FTE'!BL31-'Equation 4 Type I FTE'!BL31</f>
        <v>0.12334564568638091</v>
      </c>
      <c r="BM31" s="25">
        <f>'Equation 4 Type II FTE'!BM31-'Equation 4 Type I FTE'!BM31</f>
        <v>0.14751762072707544</v>
      </c>
      <c r="BN31" s="25">
        <f>'Equation 4 Type II FTE'!BN31-'Equation 4 Type I FTE'!BN31</f>
        <v>0.16560374389582205</v>
      </c>
      <c r="BO31" s="25">
        <f>'Equation 4 Type II FTE'!BO31-'Equation 4 Type I FTE'!BO31</f>
        <v>0.23674820944112862</v>
      </c>
      <c r="BP31" s="25">
        <f>'Equation 4 Type II FTE'!BP31-'Equation 4 Type I FTE'!BP31</f>
        <v>0.13088867335865437</v>
      </c>
      <c r="BQ31" s="25">
        <f>'Equation 4 Type II FTE'!BQ31-'Equation 4 Type I FTE'!BQ31</f>
        <v>0.16080363537710257</v>
      </c>
      <c r="BR31" s="25">
        <f>'Equation 4 Type II FTE'!BR31-'Equation 4 Type I FTE'!BR31</f>
        <v>0.12908863266413456</v>
      </c>
      <c r="BS31" s="25">
        <f>'Equation 4 Type II FTE'!BS31-'Equation 4 Type I FTE'!BS31</f>
        <v>0.15171771568095499</v>
      </c>
      <c r="BT31" s="25">
        <f>'Equation 4 Type II FTE'!BT31-'Equation 4 Type I FTE'!BT31</f>
        <v>0.16851809549647315</v>
      </c>
      <c r="BU31" s="25">
        <f>'Equation 4 Type II FTE'!BU31-'Equation 4 Type I FTE'!BU31</f>
        <v>0.14966052631578949</v>
      </c>
      <c r="BV31" s="25">
        <f>'Equation 4 Type II FTE'!BV31-'Equation 4 Type I FTE'!BV31</f>
        <v>0.15206058057514923</v>
      </c>
      <c r="BW31" s="25">
        <f>'Equation 4 Type II FTE'!BW31-'Equation 4 Type I FTE'!BW31</f>
        <v>0.16963240640260446</v>
      </c>
      <c r="BX31" s="25">
        <f>'Equation 4 Type II FTE'!BX31-'Equation 4 Type I FTE'!BX31</f>
        <v>0.12574569994574064</v>
      </c>
      <c r="BY31" s="25">
        <f>'Equation 4 Type II FTE'!BY31-'Equation 4 Type I FTE'!BY31</f>
        <v>0.12171703743895822</v>
      </c>
      <c r="BZ31" s="25">
        <f>'Equation 4 Type II FTE'!BZ31-'Equation 4 Type I FTE'!BZ31</f>
        <v>0.11974556429734132</v>
      </c>
      <c r="CA31" s="25">
        <f>'Equation 4 Type II FTE'!CA31-'Equation 4 Type I FTE'!CA31</f>
        <v>0.1745182311448725</v>
      </c>
      <c r="CB31" s="25">
        <f>'Equation 4 Type II FTE'!CB31-'Equation 4 Type I FTE'!CB31</f>
        <v>0.16671805480195334</v>
      </c>
      <c r="CC31" s="25">
        <f>'Equation 4 Type II FTE'!CC31-'Equation 4 Type I FTE'!CC31</f>
        <v>0.1573749864351601</v>
      </c>
      <c r="CD31" s="25">
        <f>'Equation 4 Type II FTE'!CD31-'Equation 4 Type I FTE'!CD31</f>
        <v>0.25937729245794905</v>
      </c>
      <c r="CE31" s="25">
        <f>'Equation 4 Type II FTE'!CE31-'Equation 4 Type I FTE'!CE31</f>
        <v>0.19149004340748779</v>
      </c>
      <c r="CF31" s="25">
        <f>'Equation 4 Type II FTE'!CF31-'Equation 4 Type I FTE'!CF31</f>
        <v>0.15806071622354856</v>
      </c>
      <c r="CG31" s="25">
        <f>'Equation 4 Type II FTE'!CG31-'Equation 4 Type I FTE'!CG31</f>
        <v>0.14768905317417258</v>
      </c>
      <c r="CH31" s="25">
        <f>'Equation 4 Type II FTE'!CH31-'Equation 4 Type I FTE'!CH31</f>
        <v>0.12274563212154099</v>
      </c>
      <c r="CI31" s="25">
        <f>'Equation 4 Type II FTE'!CI31-'Equation 4 Type I FTE'!CI31</f>
        <v>0.15343204015192624</v>
      </c>
      <c r="CJ31" s="25">
        <f>'Equation 4 Type II FTE'!CJ31-'Equation 4 Type I FTE'!CJ31</f>
        <v>0.22354791101465005</v>
      </c>
      <c r="CK31" s="25">
        <f>'Equation 4 Type II FTE'!CK31-'Equation 4 Type I FTE'!CK31</f>
        <v>0.26554886055344551</v>
      </c>
      <c r="CL31" s="25">
        <f>'Equation 4 Type II FTE'!CL31-'Equation 4 Type I FTE'!CL31</f>
        <v>0.17751829896907217</v>
      </c>
      <c r="CM31" s="25">
        <f>'Equation 4 Type II FTE'!CM31-'Equation 4 Type I FTE'!CM31</f>
        <v>0.18566134020618555</v>
      </c>
      <c r="CN31" s="25">
        <f>'Equation 4 Type II FTE'!CN31-'Equation 4 Type I FTE'!CN31</f>
        <v>0.13423160607704832</v>
      </c>
      <c r="CO31" s="25">
        <f>'Equation 4 Type II FTE'!CO31-'Equation 4 Type I FTE'!CO31</f>
        <v>0.14606044492674988</v>
      </c>
      <c r="CP31" s="25">
        <f>'Equation 4 Type II FTE'!CP31-'Equation 4 Type I FTE'!CP31</f>
        <v>0.14546043136190995</v>
      </c>
      <c r="CQ31" s="25">
        <f>'Equation 4 Type II FTE'!CQ31-'Equation 4 Type I FTE'!CQ31</f>
        <v>0.13020294357026585</v>
      </c>
      <c r="CR31" s="25">
        <f>'Equation 4 Type II FTE'!CR31-'Equation 4 Type I FTE'!CR31</f>
        <v>0.12788860553445472</v>
      </c>
      <c r="CS31" s="25">
        <f>'Equation 4 Type II FTE'!CS31-'Equation 4 Type I FTE'!CS31</f>
        <v>0.12908863266413456</v>
      </c>
      <c r="CT31" s="25">
        <f>'Equation 4 Type II FTE'!CT31-'Equation 4 Type I FTE'!CT31</f>
        <v>0.1254028350515464</v>
      </c>
      <c r="CU31" s="25">
        <f>'Equation 4 Type II FTE'!CU31-'Equation 4 Type I FTE'!CU31</f>
        <v>0.11923126695604991</v>
      </c>
      <c r="CV31" s="25">
        <f>'Equation 4 Type II FTE'!CV31-'Equation 4 Type I FTE'!CV31</f>
        <v>0.17520396093326099</v>
      </c>
      <c r="CW31" s="25">
        <f>'Equation 4 Type II FTE'!CW31-'Equation 4 Type I FTE'!CW31</f>
        <v>0.17803259631036353</v>
      </c>
      <c r="CX31" s="25">
        <f>'Equation 4 Type II FTE'!CX31-'Equation 4 Type I FTE'!CX31</f>
        <v>0.1396317281606077</v>
      </c>
      <c r="CY31" s="25">
        <f>'Equation 4 Type II FTE'!CY31-'Equation 4 Type I FTE'!CY31</f>
        <v>0.17246104177970703</v>
      </c>
      <c r="CZ31" s="25">
        <f>'Equation 4 Type II FTE'!CZ31-'Equation 4 Type I FTE'!CZ31</f>
        <v>0.27823486163863265</v>
      </c>
      <c r="DA31" s="25">
        <f>'Equation 4 Type II FTE'!DA31-'Equation 4 Type I FTE'!DA31</f>
        <v>0.26152019804666304</v>
      </c>
      <c r="DB31" s="25">
        <f>'Equation 4 Type II FTE'!DB31-'Equation 4 Type I FTE'!DB31</f>
        <v>0.16894667661421595</v>
      </c>
      <c r="DC31" s="25">
        <f>'Equation 4 Type II FTE'!DC31-'Equation 4 Type I FTE'!DC31</f>
        <v>0.2079475583288117</v>
      </c>
      <c r="DD31" s="25">
        <f>'Equation 4 Type II FTE'!DD31-'Equation 4 Type I FTE'!DD31</f>
        <v>0.15574637818773743</v>
      </c>
      <c r="DE31" s="25">
        <f>'Equation 4 Type II FTE'!DE31-'Equation 4 Type I FTE'!DE31</f>
        <v>0.27634910472056429</v>
      </c>
      <c r="DF31" s="25">
        <f>'Equation 4 Type II FTE'!DF31-'Equation 4 Type I FTE'!DF31</f>
        <v>0.19894735485621273</v>
      </c>
      <c r="DG31" s="25">
        <f>'Equation 4 Type II FTE'!DG31-'Equation 4 Type I FTE'!DG31</f>
        <v>0.18728994845360825</v>
      </c>
      <c r="DH31" s="25">
        <f>'Equation 4 Type II FTE'!DH31-'Equation 4 Type I FTE'!DH31</f>
        <v>0.26486313076505696</v>
      </c>
      <c r="DI31" s="25">
        <f>'Equation 4 Type II FTE'!DI31-'Equation 4 Type I FTE'!DI31</f>
        <v>0.12806003798155183</v>
      </c>
      <c r="DJ31" s="25">
        <f>'Equation 4 Type II FTE'!DJ31-'Equation 4 Type I FTE'!DJ31</f>
        <v>0.18403273195876291</v>
      </c>
      <c r="DK31" s="25">
        <f>'Equation 4 Type II FTE'!DK31-'Equation 4 Type I FTE'!DK31</f>
        <v>0.2900637004883343</v>
      </c>
      <c r="DL31" s="25">
        <f>'Equation 4 Type II FTE'!DL31-'Equation 4 Type I FTE'!DL31</f>
        <v>0.30814982365708088</v>
      </c>
      <c r="DM31" s="25">
        <f>'Equation 4 Type II FTE'!DM31-'Equation 4 Type I FTE'!DM31</f>
        <v>9.7802211068909392E-2</v>
      </c>
      <c r="DN31" s="25">
        <f>'Equation 4 Type II FTE'!DN31-'Equation 4 Type I FTE'!DN31</f>
        <v>0.22337647856755291</v>
      </c>
      <c r="DO31" s="25">
        <f>'Equation 4 Type II FTE'!DO31-'Equation 4 Type I FTE'!DO31</f>
        <v>0.14897479652740098</v>
      </c>
      <c r="DP31" s="25">
        <f>'Equation 4 Type II FTE'!DP31-'Equation 4 Type I FTE'!DP31</f>
        <v>0.17554682582745523</v>
      </c>
      <c r="DQ31" s="25">
        <f>'Equation 4 Type II FTE'!DQ31-'Equation 4 Type I FTE'!DQ31</f>
        <v>0.15728927021161151</v>
      </c>
      <c r="DR31" s="25">
        <f>'Equation 4 Type II FTE'!DR31-'Equation 4 Type I FTE'!DR31</f>
        <v>0.24026257460661965</v>
      </c>
      <c r="DS31" s="25">
        <f>'Equation 4 Type II FTE'!DS31-'Equation 4 Type I FTE'!DS31</f>
        <v>0.17031813619099295</v>
      </c>
      <c r="DT31" s="25">
        <f>'Equation 4 Type II FTE'!DT31-'Equation 4 Type I FTE'!DT31</f>
        <v>0.19406153011394467</v>
      </c>
      <c r="DU31" s="25">
        <f>'Equation 4 Type II FTE'!DU31-'Equation 4 Type I FTE'!DU31</f>
        <v>0.15634639175257731</v>
      </c>
      <c r="DV31" s="25">
        <f>'Equation 4 Type II FTE'!DV31-'Equation 4 Type I FTE'!DV31</f>
        <v>0.14726047205642973</v>
      </c>
      <c r="DW31" s="25">
        <f>'Equation 4 Type II FTE'!DW31-'Equation 4 Type I FTE'!DW31</f>
        <v>0.11751694248507868</v>
      </c>
      <c r="DX31" s="25">
        <f>'Equation 4 Type II FTE'!DX31-'Equation 4 Type I FTE'!DX31</f>
        <v>0.15848929734129139</v>
      </c>
      <c r="DY31" s="25">
        <f>'Equation 4 Type II FTE'!DY31-'Equation 4 Type I FTE'!DY31</f>
        <v>0.13800311991318506</v>
      </c>
      <c r="DZ31" s="25">
        <f>'Equation 4 Type II FTE'!DZ31-'Equation 4 Type I FTE'!DZ31</f>
        <v>0.15248916169289201</v>
      </c>
      <c r="EA31" s="25">
        <f>'Equation 4 Type II FTE'!EA31-'Equation 4 Type I FTE'!EA31</f>
        <v>0.20254743624525234</v>
      </c>
      <c r="EB31" s="25">
        <f>'Equation 4 Type II FTE'!EB31-'Equation 4 Type I FTE'!EB31</f>
        <v>0.10894532013022247</v>
      </c>
      <c r="EC31" s="25">
        <f>'Equation 4 Type II FTE'!EC31-'Equation 4 Type I FTE'!EC31</f>
        <v>0.14177463374932175</v>
      </c>
      <c r="ED31" s="25">
        <f>'Equation 4 Type II FTE'!ED31-'Equation 4 Type I FTE'!ED31</f>
        <v>0.11777409115572438</v>
      </c>
      <c r="EE31" s="25">
        <f>'Equation 4 Type II FTE'!EE31-'Equation 4 Type I FTE'!EE31</f>
        <v>0.13671737655995661</v>
      </c>
      <c r="EF31" s="25">
        <f>'Equation 4 Type II FTE'!EF31-'Equation 4 Type I FTE'!EF31</f>
        <v>0.12343136190992945</v>
      </c>
      <c r="EG31" s="25">
        <f>'Equation 4 Type II FTE'!EG31-'Equation 4 Type I FTE'!EG31</f>
        <v>0.17374678513293546</v>
      </c>
      <c r="EH31" s="25">
        <f>'Equation 4 Type II FTE'!EH31-'Equation 4 Type I FTE'!EH31</f>
        <v>0.10628811720021705</v>
      </c>
      <c r="EI31" s="25">
        <f>'Equation 4 Type II FTE'!EI31-'Equation 4 Type I FTE'!EI31</f>
        <v>0.10860245523602821</v>
      </c>
      <c r="EJ31" s="25">
        <f>'Equation 4 Type II FTE'!EJ31-'Equation 4 Type I FTE'!EJ31</f>
        <v>0.11280255018990777</v>
      </c>
      <c r="EK31" s="25">
        <f>'Equation 4 Type II FTE'!EK31-'Equation 4 Type I FTE'!EK31</f>
        <v>0.16620375746066199</v>
      </c>
      <c r="EL31" s="25">
        <f>'Equation 4 Type II FTE'!EL31-'Equation 4 Type I FTE'!EL31</f>
        <v>0.13988887683125339</v>
      </c>
      <c r="EM31" s="25">
        <f>'Equation 4 Type II FTE'!EM31-'Equation 4 Type I FTE'!EM31</f>
        <v>0.13611736299511668</v>
      </c>
      <c r="EN31" s="25">
        <f>'Equation 4 Type II FTE'!EN31-'Equation 4 Type I FTE'!EN31</f>
        <v>0.12728859196961478</v>
      </c>
      <c r="EO31" s="25">
        <f>'Equation 4 Type II FTE'!EO31-'Equation 4 Type I FTE'!EO31</f>
        <v>0.14040317417254478</v>
      </c>
      <c r="EP31" s="25">
        <f>'Equation 4 Type II FTE'!EP31-'Equation 4 Type I FTE'!EP31</f>
        <v>0.14614616115029844</v>
      </c>
      <c r="EQ31" s="25">
        <f>'Equation 4 Type II FTE'!EQ31-'Equation 4 Type I FTE'!EQ31</f>
        <v>0.14151748507867606</v>
      </c>
      <c r="ER31" s="25">
        <f>'Equation 4 Type II FTE'!ER31-'Equation 4 Type I FTE'!ER31</f>
        <v>0.13628879544221378</v>
      </c>
      <c r="ES31" s="25">
        <f>'Equation 4 Type II FTE'!ES31-'Equation 4 Type I FTE'!ES31</f>
        <v>0.12600284861638633</v>
      </c>
      <c r="ET31" s="25">
        <f>'Equation 4 Type II FTE'!ET31-'Equation 4 Type I FTE'!ET31</f>
        <v>0.13603164677156809</v>
      </c>
      <c r="EU31" s="25">
        <f>'Equation 4 Type II FTE'!EU31-'Equation 4 Type I FTE'!EU31</f>
        <v>0.14228893109061314</v>
      </c>
      <c r="EV31" s="25">
        <f>'Equation 4 Type II FTE'!EV31-'Equation 4 Type I FTE'!EV31</f>
        <v>0.13294586272381986</v>
      </c>
      <c r="EW31" s="25">
        <f>'Equation 4 Type II FTE'!EW31-'Equation 4 Type I FTE'!EW31</f>
        <v>0.11768837493217582</v>
      </c>
      <c r="EX31" s="25">
        <f>'Equation 4 Type II FTE'!EX31-'Equation 4 Type I FTE'!EX31</f>
        <v>0.16200366250678241</v>
      </c>
      <c r="EY31" s="25">
        <f>'Equation 4 Type II FTE'!EY31-'Equation 4 Type I FTE'!EY31</f>
        <v>0.27797771296798701</v>
      </c>
      <c r="EZ31" s="25">
        <f>'Equation 4 Type II FTE'!EZ31-'Equation 4 Type I FTE'!EZ31</f>
        <v>0.21309053174172543</v>
      </c>
      <c r="FA31" s="25">
        <f>'Equation 4 Type II FTE'!FA31-'Equation 4 Type I FTE'!FA31</f>
        <v>0.13217441671188282</v>
      </c>
      <c r="FB31" s="25">
        <f>'Equation 4 Type II FTE'!FB31-'Equation 4 Type I FTE'!FB31</f>
        <v>0.22680512750949539</v>
      </c>
      <c r="FC31" s="25">
        <f>'Equation 4 Type II FTE'!FC31-'Equation 4 Type I FTE'!FC31</f>
        <v>0.16346083830710798</v>
      </c>
      <c r="FD31" s="25">
        <f>'Equation 4 Type II FTE'!FD31-'Equation 4 Type I FTE'!FD31</f>
        <v>0.12737430819316331</v>
      </c>
      <c r="FE31" s="25">
        <f>'Equation 4 Type II FTE'!FE31-'Equation 4 Type I FTE'!FE31</f>
        <v>0.12231705100379818</v>
      </c>
      <c r="FF31" s="25">
        <f>'Equation 4 Type II FTE'!FF31-'Equation 4 Type I FTE'!FF31</f>
        <v>0.11691692892023876</v>
      </c>
      <c r="FG31" s="25">
        <f>'Equation 4 Type II FTE'!FG31-'Equation 4 Type I FTE'!FG31</f>
        <v>0.22457650569723275</v>
      </c>
      <c r="FH31" s="25">
        <f>'Equation 4 Type II FTE'!FH31-'Equation 4 Type I FTE'!FH31</f>
        <v>0.14297466087900162</v>
      </c>
      <c r="FI31" s="25">
        <f>'Equation 4 Type II FTE'!FI31-'Equation 4 Type I FTE'!FI31</f>
        <v>0.18763281334780252</v>
      </c>
      <c r="FJ31" s="25">
        <f>'Equation 4 Type II FTE'!FJ31-'Equation 4 Type I FTE'!FJ31</f>
        <v>0.1690323928377645</v>
      </c>
      <c r="FK31" s="25">
        <f>'Equation 4 Type II FTE'!FK31-'Equation 4 Type I FTE'!FK31</f>
        <v>0.14588901247965275</v>
      </c>
      <c r="FL31" s="25">
        <f>'Equation 4 Type II FTE'!FL31-'Equation 4 Type I FTE'!FL31</f>
        <v>0.1856613402061856</v>
      </c>
      <c r="FM31" s="25">
        <f>'Equation 4 Type II FTE'!FM31-'Equation 4 Type I FTE'!FM31</f>
        <v>0.15480349972870319</v>
      </c>
      <c r="FN31" s="25">
        <f>'Equation 4 Type II FTE'!FN31-'Equation 4 Type I FTE'!FN31</f>
        <v>0.16037505425935975</v>
      </c>
      <c r="FO31" s="25">
        <f>'Equation 4 Type II FTE'!FO31-'Equation 4 Type I FTE'!FO31</f>
        <v>0.17426108247422681</v>
      </c>
      <c r="FP31" s="25">
        <f>'Equation 4 Type II FTE'!FP31-'Equation 4 Type I FTE'!FP31</f>
        <v>0.15120341833966361</v>
      </c>
      <c r="FQ31" s="25">
        <f>'Equation 4 Type II FTE'!FQ31-'Equation 4 Type I FTE'!FQ31</f>
        <v>0.15248916169289206</v>
      </c>
      <c r="FR31" s="25">
        <f>'Equation 4 Type II FTE'!FR31-'Equation 4 Type I FTE'!FR31</f>
        <v>0.15480349972870322</v>
      </c>
      <c r="FS31" s="25">
        <f>'Equation 4 Type II FTE'!FS31-'Equation 4 Type I FTE'!FS31</f>
        <v>0.26914894194248506</v>
      </c>
      <c r="FT31" s="25">
        <f>'Equation 4 Type II FTE'!FT31-'Equation 4 Type I FTE'!FT31</f>
        <v>0.12771717308735758</v>
      </c>
      <c r="FU31" s="25">
        <f>'Equation 4 Type II FTE'!FU31-'Equation 4 Type I FTE'!FU31</f>
        <v>0.16423228431904505</v>
      </c>
      <c r="FV31" s="25">
        <f>'Equation 4 Type II FTE'!FV31-'Equation 4 Type I FTE'!FV31</f>
        <v>0.19954736842105264</v>
      </c>
      <c r="FW31" s="25">
        <f>'Equation 4 Type II FTE'!FW31-'Equation 4 Type I FTE'!FW31</f>
        <v>0.14263179598480738</v>
      </c>
      <c r="FX31" s="25">
        <f>'Equation 4 Type II FTE'!FX31-'Equation 4 Type I FTE'!FX31</f>
        <v>0.20211885512750949</v>
      </c>
      <c r="FY31" s="25">
        <f>'Equation 4 Type II FTE'!FY31-'Equation 4 Type I FTE'!FY31</f>
        <v>0.16997527129679874</v>
      </c>
      <c r="FZ31" s="25">
        <f>'Equation 4 Type II FTE'!FZ31-'Equation 4 Type I FTE'!FZ31</f>
        <v>0.12180275366250679</v>
      </c>
      <c r="GA31" s="25">
        <f>'Equation 4 Type II FTE'!GA31-'Equation 4 Type I FTE'!GA31</f>
        <v>0.12257419967444386</v>
      </c>
      <c r="GB31" s="25">
        <f>'Equation 4 Type II FTE'!GB31-'Equation 4 Type I FTE'!GB31</f>
        <v>0.10851673901247966</v>
      </c>
      <c r="GC31" s="25">
        <f>'Equation 4 Type II FTE'!GC31-'Equation 4 Type I FTE'!GC31</f>
        <v>0.10903103635377104</v>
      </c>
      <c r="GD31" s="25">
        <f>'Equation 4 Type II FTE'!GD31-'Equation 4 Type I FTE'!GD31</f>
        <v>0.13543163320672819</v>
      </c>
      <c r="GE31" s="25">
        <f>'Equation 4 Type II FTE'!GE31-'Equation 4 Type I FTE'!GE31</f>
        <v>0.10697384698860553</v>
      </c>
      <c r="GF31" s="25">
        <f>'Equation 4 Type II FTE'!GF31-'Equation 4 Type I FTE'!GF31</f>
        <v>0.1319172680412371</v>
      </c>
      <c r="GG31" s="25">
        <f>'Equation 4 Type II FTE'!GG31-'Equation 4 Type I FTE'!GG31</f>
        <v>0.15334632392837763</v>
      </c>
      <c r="GH31" s="25">
        <f>'Equation 4 Type II FTE'!GH31-'Equation 4 Type I FTE'!GH31</f>
        <v>0.14520328269126426</v>
      </c>
      <c r="GI31" s="25">
        <f>'Equation 4 Type II FTE'!GI31-'Equation 4 Type I FTE'!GI31</f>
        <v>0.15968932447097123</v>
      </c>
      <c r="GJ31" s="25">
        <f>'Equation 4 Type II FTE'!GJ31-'Equation 4 Type I FTE'!GJ31</f>
        <v>0.22011926207270754</v>
      </c>
      <c r="GK31" s="25">
        <f>'Equation 4 Type II FTE'!GK31-'Equation 4 Type I FTE'!GK31</f>
        <v>0.17700400162778079</v>
      </c>
      <c r="GL31" s="25">
        <f>'Equation 4 Type II FTE'!GL31-'Equation 4 Type I FTE'!GL31</f>
        <v>0.1944901112316875</v>
      </c>
      <c r="GM31" s="25">
        <f>'Equation 4 Type II FTE'!GM31-'Equation 4 Type I FTE'!GM31</f>
        <v>0.17271819045035269</v>
      </c>
      <c r="GN31" s="25">
        <f>'Equation 4 Type II FTE'!GN31-'Equation 4 Type I FTE'!GN31</f>
        <v>0.12600284861638633</v>
      </c>
      <c r="GO31" s="25">
        <f>'Equation 4 Type II FTE'!GO31-'Equation 4 Type I FTE'!GO31</f>
        <v>0.1194884156266956</v>
      </c>
      <c r="GP31" s="25">
        <f>'Equation 4 Type II FTE'!GP31-'Equation 4 Type I FTE'!GP31</f>
        <v>0.11854553716766145</v>
      </c>
      <c r="GQ31" s="25">
        <f>'Equation 4 Type II FTE'!GQ31-'Equation 4 Type I FTE'!GQ31</f>
        <v>0.18917570537167663</v>
      </c>
      <c r="GR31" s="25">
        <f>'Equation 4 Type II FTE'!GR31-'Equation 4 Type I FTE'!GR31</f>
        <v>0.14837478296256107</v>
      </c>
      <c r="GS31" s="25">
        <f>'Equation 4 Type II FTE'!GS31-'Equation 4 Type I FTE'!GS31</f>
        <v>0.14931766142159522</v>
      </c>
      <c r="GT31" s="25">
        <f>'Equation 4 Type II FTE'!GT31-'Equation 4 Type I FTE'!GT31</f>
        <v>0.12746002441671189</v>
      </c>
      <c r="GU31" s="25">
        <f>'Equation 4 Type II FTE'!GU31-'Equation 4 Type I FTE'!GU31</f>
        <v>0.13903171459576777</v>
      </c>
      <c r="GV31" s="25">
        <f>'Equation 4 Type II FTE'!GV31-'Equation 4 Type I FTE'!GV31</f>
        <v>0.15548922951709168</v>
      </c>
      <c r="GW31" s="25">
        <f>'Equation 4 Type II FTE'!GW31-'Equation 4 Type I FTE'!GW31</f>
        <v>0.14863193163320673</v>
      </c>
      <c r="GX31" s="25">
        <f>'Equation 4 Type II FTE'!GX31-'Equation 4 Type I FTE'!GX31</f>
        <v>0.14203178241996745</v>
      </c>
      <c r="GY31" s="25">
        <f>'Equation 4 Type II FTE'!GY31-'Equation 4 Type I FTE'!GY31</f>
        <v>0.12274563212154095</v>
      </c>
      <c r="GZ31" s="25">
        <f>'Equation 4 Type II FTE'!GZ31-'Equation 4 Type I FTE'!GZ31</f>
        <v>0.15926074335322843</v>
      </c>
      <c r="HA31" s="25">
        <f>'Equation 4 Type II FTE'!HA31-'Equation 4 Type I FTE'!HA31</f>
        <v>0.11803123982637007</v>
      </c>
      <c r="HB31" s="25">
        <f>'Equation 4 Type II FTE'!HB31-'Equation 4 Type I FTE'!HB31</f>
        <v>9.8745089527943572E-2</v>
      </c>
      <c r="HC31" s="25">
        <f>'Equation 4 Type II FTE'!HC31-'Equation 4 Type I FTE'!HC31</f>
        <v>0.11614548290830169</v>
      </c>
      <c r="HD31" s="25">
        <f>'Equation 4 Type II FTE'!HD31-'Equation 4 Type I FTE'!HD31</f>
        <v>0.13071724091155723</v>
      </c>
      <c r="HE31" s="25">
        <f>'Equation 4 Type II FTE'!HE31-'Equation 4 Type I FTE'!HE31</f>
        <v>0.1681752306022789</v>
      </c>
      <c r="HF31" s="25">
        <f>'Equation 4 Type II FTE'!HF31-'Equation 4 Type I FTE'!HF31</f>
        <v>0.11914555073250135</v>
      </c>
      <c r="HG31" s="25">
        <f>'Equation 4 Type II FTE'!HG31-'Equation 4 Type I FTE'!HG31</f>
        <v>0.15728927021161154</v>
      </c>
      <c r="HH31" s="25">
        <f>'Equation 4 Type II FTE'!HH31-'Equation 4 Type I FTE'!HH31</f>
        <v>0.19277578676071627</v>
      </c>
      <c r="HI31" s="25">
        <f>'Equation 4 Type II FTE'!HI31-'Equation 4 Type I FTE'!HI31</f>
        <v>0.27849201030927834</v>
      </c>
      <c r="HJ31" s="25">
        <f>'Equation 4 Type II FTE'!HJ31-'Equation 4 Type I FTE'!HJ31</f>
        <v>0.17040385241454151</v>
      </c>
      <c r="HK31" s="25">
        <f>'Equation 4 Type II FTE'!HK31-'Equation 4 Type I FTE'!HK31</f>
        <v>0</v>
      </c>
      <c r="HL31" s="25">
        <f>'Equation 4 Type II FTE'!HL31-'Equation 4 Type I FTE'!HL31</f>
        <v>0.12651714595767771</v>
      </c>
      <c r="HM31" s="25">
        <f>'Equation 4 Type II FTE'!HM31-'Equation 4 Type I FTE'!HM31</f>
        <v>0.13654594411285947</v>
      </c>
      <c r="HN31" s="25">
        <f>'Equation 4 Type II FTE'!HN31-'Equation 4 Type I FTE'!HN31</f>
        <v>0.12403137547476939</v>
      </c>
      <c r="HO31" s="25">
        <f>'Equation 4 Type II FTE'!HO31-'Equation 4 Type I FTE'!HO31</f>
        <v>0.12848861909929465</v>
      </c>
      <c r="HP31" s="25">
        <f>'Equation 4 Type II FTE'!HP31-'Equation 4 Type I FTE'!HP31</f>
        <v>0.13191726804123713</v>
      </c>
      <c r="HQ31" s="25">
        <f>'Equation 4 Type II FTE'!HQ31-'Equation 4 Type I FTE'!HQ31</f>
        <v>0.12394565925122084</v>
      </c>
      <c r="HR31" s="25">
        <f>'Equation 4 Type II FTE'!HR31-'Equation 4 Type I FTE'!HR31</f>
        <v>0.13877456592512211</v>
      </c>
      <c r="HS31" s="25">
        <f>'Equation 4 Type II FTE'!HS31-'Equation 4 Type I FTE'!HS31</f>
        <v>0.18677565111231687</v>
      </c>
      <c r="HT31" s="25">
        <f>'Equation 4 Type II FTE'!HT31-'Equation 4 Type I FTE'!HT31</f>
        <v>0.23057664134563219</v>
      </c>
      <c r="HU31" s="25">
        <f>'Equation 4 Type II FTE'!HU31-'Equation 4 Type I FTE'!HU31</f>
        <v>0.10114514378730331</v>
      </c>
      <c r="HV31" s="25">
        <f>'Equation 4 Type II FTE'!HV31-'Equation 4 Type I FTE'!HV31</f>
        <v>0.14811763429191538</v>
      </c>
      <c r="HW31" s="25">
        <f>'Equation 4 Type II FTE'!HW31-'Equation 4 Type I FTE'!HW31</f>
        <v>0.14751762072707542</v>
      </c>
      <c r="HX31" s="25">
        <f>'Equation 4 Type II FTE'!HX31-'Equation 4 Type I FTE'!HX31</f>
        <v>0.12137417254476399</v>
      </c>
      <c r="HY31" s="25">
        <f>'Equation 4 Type II FTE'!HY31-'Equation 4 Type I FTE'!HY31</f>
        <v>0.10637383342376562</v>
      </c>
      <c r="HZ31" s="25">
        <f>'Equation 4 Type II FTE'!HZ31-'Equation 4 Type I FTE'!HZ31</f>
        <v>0.19440439500813889</v>
      </c>
      <c r="IA31" s="25">
        <f>'Equation 4 Type II FTE'!IA31-'Equation 4 Type I FTE'!IA31</f>
        <v>0.12454567281606077</v>
      </c>
      <c r="IB31" s="25">
        <f>'Equation 4 Type II FTE'!IB31-'Equation 4 Type I FTE'!IB31</f>
        <v>0.1254028350515464</v>
      </c>
      <c r="IC31" s="25">
        <f>'Equation 4 Type II FTE'!IC31-'Equation 4 Type I FTE'!IC31</f>
        <v>0.12163132121540966</v>
      </c>
      <c r="ID31" s="25">
        <f>'Equation 4 Type II FTE'!ID31-'Equation 4 Type I FTE'!ID31</f>
        <v>0.11905983450895283</v>
      </c>
      <c r="IE31" s="25">
        <f>'Equation 4 Type II FTE'!IE31-'Equation 4 Type I FTE'!IE31</f>
        <v>0.12248848345089529</v>
      </c>
      <c r="IF31" s="25">
        <f>'Equation 4 Type II FTE'!IF31-'Equation 4 Type I FTE'!IF31</f>
        <v>0.14717475583288117</v>
      </c>
      <c r="IG31" s="25">
        <f>'Equation 4 Type II FTE'!IG31-'Equation 4 Type I FTE'!IG31</f>
        <v>0.14117462018448185</v>
      </c>
      <c r="IH31" s="25">
        <f>'Equation 4 Type II FTE'!IH31-'Equation 4 Type I FTE'!IH31</f>
        <v>0.14031745794899619</v>
      </c>
      <c r="II31" s="25">
        <f>'Equation 4 Type II FTE'!II31-'Equation 4 Type I FTE'!II31</f>
        <v>0.10380234671730873</v>
      </c>
      <c r="IJ31" s="25">
        <f>'Equation 4 Type II FTE'!IJ31-'Equation 4 Type I FTE'!IJ31</f>
        <v>0.13037437601736301</v>
      </c>
      <c r="IK31" s="25">
        <f>'Equation 4 Type II FTE'!IK31-'Equation 4 Type I FTE'!IK31</f>
        <v>0.11511688822571894</v>
      </c>
      <c r="IL31" s="25">
        <f>'Equation 4 Type II FTE'!IL31-'Equation 4 Type I FTE'!IL31</f>
        <v>0.1140882935431362</v>
      </c>
      <c r="IM31" s="25">
        <f>'Equation 4 Type II FTE'!IM31-'Equation 4 Type I FTE'!IM31</f>
        <v>0.12394565925122082</v>
      </c>
      <c r="IN31" s="25">
        <f>'Equation 4 Type II FTE'!IN31-'Equation 4 Type I FTE'!IN31</f>
        <v>0.12120274009766686</v>
      </c>
      <c r="IO31" s="25">
        <f>'Equation 4 Type II FTE'!IO31-'Equation 4 Type I FTE'!IO31</f>
        <v>0.12488853771025504</v>
      </c>
      <c r="IP31" s="25">
        <f>'Equation 4 Type II FTE'!IP31-'Equation 4 Type I FTE'!IP31</f>
        <v>0.12883148399348887</v>
      </c>
      <c r="IQ31" s="25">
        <f>'Equation 4 Type II FTE'!IQ31-'Equation 4 Type I FTE'!IQ31</f>
        <v>0.12403137547476942</v>
      </c>
      <c r="IR31" s="25">
        <f>'Equation 4 Type II FTE'!IR31-'Equation 4 Type I FTE'!IR31</f>
        <v>0.11991699674443843</v>
      </c>
      <c r="IS31" s="25">
        <f>'Equation 4 Type II FTE'!IS31-'Equation 4 Type I FTE'!IS31</f>
        <v>0.12317421323928379</v>
      </c>
      <c r="IT31" s="25">
        <f>'Equation 4 Type II FTE'!IT31-'Equation 4 Type I FTE'!IT31</f>
        <v>0.14460326912642432</v>
      </c>
      <c r="IU31" s="25">
        <f>'Equation 4 Type II FTE'!IU31-'Equation 4 Type I FTE'!IU31</f>
        <v>0.1267742946283234</v>
      </c>
      <c r="IV31" s="25">
        <f>'Equation 4 Type II FTE'!IV31-'Equation 4 Type I FTE'!IV31</f>
        <v>0.12771717308735758</v>
      </c>
      <c r="IW31" s="25">
        <f>'Equation 4 Type II FTE'!IW31-'Equation 4 Type I FTE'!IW31</f>
        <v>0.11511688822571894</v>
      </c>
      <c r="IX31" s="25">
        <f>'Equation 4 Type II FTE'!IX31-'Equation 4 Type I FTE'!IX31</f>
        <v>0.13003151112316874</v>
      </c>
      <c r="IY31" s="25">
        <f>'Equation 4 Type II FTE'!IY31-'Equation 4 Type I FTE'!IY31</f>
        <v>0.12205990233315246</v>
      </c>
      <c r="IZ31" s="25">
        <f>'Equation 4 Type II FTE'!IZ31-'Equation 4 Type I FTE'!IZ31</f>
        <v>0.15848929734129139</v>
      </c>
      <c r="JA31" s="25">
        <f>'Equation 4 Type II FTE'!JA31-'Equation 4 Type I FTE'!JA31</f>
        <v>0.12737430819316334</v>
      </c>
      <c r="JB31" s="25">
        <f>'Equation 4 Type II FTE'!JB31-'Equation 4 Type I FTE'!JB31</f>
        <v>0.19423296256104178</v>
      </c>
      <c r="JC31" s="25">
        <f>'Equation 4 Type II FTE'!JC31-'Equation 4 Type I FTE'!JC31</f>
        <v>0.23546246608790017</v>
      </c>
      <c r="JD31" s="25">
        <f>'Equation 4 Type II FTE'!JD31-'Equation 4 Type I FTE'!JD31</f>
        <v>0.23331956049918615</v>
      </c>
      <c r="JE31" s="25">
        <f>'Equation 4 Type II FTE'!JE31-'Equation 4 Type I FTE'!JE31</f>
        <v>0.21986211340206188</v>
      </c>
      <c r="JF31" s="25">
        <f>'Equation 4 Type II FTE'!JF31-'Equation 4 Type I FTE'!JF31</f>
        <v>0.21669061313076507</v>
      </c>
      <c r="JG31" s="25">
        <f>'Equation 4 Type II FTE'!JG31-'Equation 4 Type I FTE'!JG31</f>
        <v>0.27112041508410201</v>
      </c>
      <c r="JH31" s="25">
        <f>'Equation 4 Type II FTE'!JH31-'Equation 4 Type I FTE'!JH31</f>
        <v>0.22920518176885515</v>
      </c>
      <c r="JI31" s="25">
        <f>'Equation 4 Type II FTE'!JI31-'Equation 4 Type I FTE'!JI31</f>
        <v>0.20649038252848617</v>
      </c>
      <c r="JJ31" s="25">
        <f>'Equation 4 Type II FTE'!JJ31-'Equation 4 Type I FTE'!JJ31</f>
        <v>0.16671805480195334</v>
      </c>
      <c r="JK31" s="25">
        <f>'Equation 4 Type II FTE'!JK31-'Equation 4 Type I FTE'!JK31</f>
        <v>0.26006302224633748</v>
      </c>
      <c r="JL31" s="25">
        <f>'Equation 4 Type II FTE'!JL31-'Equation 4 Type I FTE'!JL31</f>
        <v>0.15900359468258274</v>
      </c>
      <c r="JM31" s="25">
        <f>'Equation 4 Type II FTE'!JM31-'Equation 4 Type I FTE'!JM31</f>
        <v>0.17588969072164953</v>
      </c>
      <c r="JN31" s="25">
        <f>'Equation 4 Type II FTE'!JN31-'Equation 4 Type I FTE'!JN31</f>
        <v>0.18120409658166031</v>
      </c>
      <c r="JO31" s="25">
        <f>'Equation 4 Type II FTE'!JO31-'Equation 4 Type I FTE'!JO31</f>
        <v>0.24369122354856212</v>
      </c>
      <c r="JP31" s="25">
        <f>'Equation 4 Type II FTE'!JP31-'Equation 4 Type I FTE'!JP31</f>
        <v>0.24797703472599025</v>
      </c>
      <c r="JQ31" s="25">
        <f>'Equation 4 Type II FTE'!JQ31-'Equation 4 Type I FTE'!JQ31</f>
        <v>0.31457854042322309</v>
      </c>
      <c r="JR31" s="25">
        <f>'Equation 4 Type II FTE'!JR31-'Equation 4 Type I FTE'!JR31</f>
        <v>0.27754913185024421</v>
      </c>
      <c r="JS31" s="25">
        <f>'Equation 4 Type II FTE'!JS31-'Equation 4 Type I FTE'!JS31</f>
        <v>0.21197622083559414</v>
      </c>
      <c r="JT31" s="25">
        <f>'Equation 4 Type II FTE'!JT31-'Equation 4 Type I FTE'!JT31</f>
        <v>0.20966188279978298</v>
      </c>
      <c r="JU31" s="25">
        <f>'Equation 4 Type II FTE'!JU31-'Equation 4 Type I FTE'!JU31</f>
        <v>0.19457582745523605</v>
      </c>
      <c r="JV31" s="25">
        <f>'Equation 4 Type II FTE'!JV31-'Equation 4 Type I FTE'!JV31</f>
        <v>0.16911810906131308</v>
      </c>
      <c r="JW31" s="25">
        <f>'Equation 4 Type II FTE'!JW31-'Equation 4 Type I FTE'!JW31</f>
        <v>0.15668925664677158</v>
      </c>
      <c r="JX31" s="25">
        <f>'Equation 4 Type II FTE'!JX31-'Equation 4 Type I FTE'!JX31</f>
        <v>0.14014602550189909</v>
      </c>
      <c r="JY31" s="25">
        <f>'Equation 4 Type II FTE'!JY31-'Equation 4 Type I FTE'!JY31</f>
        <v>0.20991903147042867</v>
      </c>
      <c r="JZ31" s="25">
        <f>'Equation 4 Type II FTE'!JZ31-'Equation 4 Type I FTE'!JZ31</f>
        <v>0.18480417797069995</v>
      </c>
      <c r="KA31" s="25">
        <f>'Equation 4 Type II FTE'!KA31-'Equation 4 Type I FTE'!KA31</f>
        <v>9.7973643516006514E-2</v>
      </c>
      <c r="KB31" s="25">
        <f>'Equation 4 Type II FTE'!KB31-'Equation 4 Type I FTE'!KB31</f>
        <v>0.33060747422680414</v>
      </c>
      <c r="KC31" s="25">
        <f>'Equation 4 Type II FTE'!KC31-'Equation 4 Type I FTE'!KC31</f>
        <v>0.24111973684210525</v>
      </c>
      <c r="KD31" s="25">
        <f>'Equation 4 Type II FTE'!KD31-'Equation 4 Type I FTE'!KD31</f>
        <v>0.1514605670103093</v>
      </c>
      <c r="KE31" s="25">
        <f>'Equation 4 Type II FTE'!KE31-'Equation 4 Type I FTE'!KE31</f>
        <v>0.1690323928377645</v>
      </c>
      <c r="KF31" s="25">
        <f>'Equation 4 Type II FTE'!KF31-'Equation 4 Type I FTE'!KF31</f>
        <v>0.17931833966359195</v>
      </c>
      <c r="KG31" s="25">
        <f>'Equation 4 Type II FTE'!KG31-'Equation 4 Type I FTE'!KG31</f>
        <v>0.18643278621812265</v>
      </c>
      <c r="KH31" s="25">
        <f>'Equation 4 Type II FTE'!KH31-'Equation 4 Type I FTE'!KH31</f>
        <v>0.16997527129679868</v>
      </c>
      <c r="KI31" s="25">
        <f>'Equation 4 Type II FTE'!KI31-'Equation 4 Type I FTE'!KI31</f>
        <v>0.20486177428106353</v>
      </c>
      <c r="KJ31" s="25">
        <f>'Equation 4 Type II FTE'!KJ31-'Equation 4 Type I FTE'!KJ31</f>
        <v>0.22937661421595223</v>
      </c>
      <c r="KK31" s="25">
        <f>'Equation 4 Type II FTE'!KK31-'Equation 4 Type I FTE'!KK31</f>
        <v>0.16148936516549106</v>
      </c>
      <c r="KL31" s="25">
        <f>'Equation 4 Type II FTE'!KL31-'Equation 4 Type I FTE'!KL31</f>
        <v>0.28894938958220295</v>
      </c>
      <c r="KM31" s="25">
        <f>'Equation 4 Type II FTE'!KM31-'Equation 4 Type I FTE'!KM31</f>
        <v>0.28500644329896907</v>
      </c>
      <c r="KN31" s="25">
        <f>'Equation 4 Type II FTE'!KN31-'Equation 4 Type I FTE'!KN31</f>
        <v>0.18831854313619101</v>
      </c>
      <c r="KO31" s="25">
        <f>'Equation 4 Type II FTE'!KO31-'Equation 4 Type I FTE'!KO31</f>
        <v>0.17297533912099836</v>
      </c>
      <c r="KP31" s="25">
        <f>'Equation 4 Type II FTE'!KP31-'Equation 4 Type I FTE'!KP31</f>
        <v>0.20237600379815521</v>
      </c>
      <c r="KQ31" s="25">
        <f>'Equation 4 Type II FTE'!KQ31-'Equation 4 Type I FTE'!KQ31</f>
        <v>0.26400596852957137</v>
      </c>
      <c r="KR31" s="25">
        <f>'Equation 4 Type II FTE'!KR31-'Equation 4 Type I FTE'!KR31</f>
        <v>0.11571690179055888</v>
      </c>
      <c r="KS31" s="25">
        <f>'Equation 4 Type II FTE'!KS31-'Equation 4 Type I FTE'!KS31</f>
        <v>0.18626135377102543</v>
      </c>
      <c r="KT31" s="25">
        <f>'Equation 4 Type II FTE'!KT31-'Equation 4 Type I FTE'!KT31</f>
        <v>0.19414724633749322</v>
      </c>
      <c r="KU31" s="25">
        <f>'Equation 4 Type II FTE'!KU31-'Equation 4 Type I FTE'!KU31</f>
        <v>0.24660557514921322</v>
      </c>
      <c r="KV31" s="25">
        <f>'Equation 4 Type II FTE'!KV31-'Equation 4 Type I FTE'!KV31</f>
        <v>0.13577449810092243</v>
      </c>
      <c r="KW31" s="25">
        <f>'Equation 4 Type II FTE'!KW31-'Equation 4 Type I FTE'!KW31</f>
        <v>0.3166357297883885</v>
      </c>
      <c r="KX31" s="25">
        <f>'Equation 4 Type II FTE'!KX31-'Equation 4 Type I FTE'!KX31</f>
        <v>0.31543570265870863</v>
      </c>
      <c r="KY31" s="25">
        <f>'Equation 4 Type II FTE'!KY31-'Equation 4 Type I FTE'!KY31</f>
        <v>0.29383521432447102</v>
      </c>
      <c r="KZ31" s="25">
        <f>'Equation 4 Type II FTE'!KZ31-'Equation 4 Type I FTE'!KZ31</f>
        <v>0.27360618556701033</v>
      </c>
      <c r="LA31" s="25">
        <f>'Equation 4 Type II FTE'!LA31-'Equation 4 Type I FTE'!LA31</f>
        <v>0.30600691806836683</v>
      </c>
      <c r="LB31" s="25">
        <f>'Equation 4 Type II FTE'!LB31-'Equation 4 Type I FTE'!LB31</f>
        <v>0.28517787574606618</v>
      </c>
      <c r="LC31" s="25">
        <f>'Equation 4 Type II FTE'!LC31-'Equation 4 Type I FTE'!LC31</f>
        <v>0.30257826912642433</v>
      </c>
      <c r="LD31" s="25">
        <f>'Equation 4 Type II FTE'!LD31-'Equation 4 Type I FTE'!LD31</f>
        <v>0.34483636733586542</v>
      </c>
      <c r="LE31" s="25">
        <f>'Equation 4 Type II FTE'!LE31-'Equation 4 Type I FTE'!LE31</f>
        <v>0.25706295442213783</v>
      </c>
      <c r="LF31" s="25">
        <f>'Equation 4 Type II FTE'!LF31-'Equation 4 Type I FTE'!LF31</f>
        <v>0.19603300325556161</v>
      </c>
      <c r="LG31" s="25">
        <f>'Equation 4 Type II FTE'!LG31-'Equation 4 Type I FTE'!LG31</f>
        <v>0.30909270211611506</v>
      </c>
      <c r="LH31" s="25">
        <f>'Equation 4 Type II FTE'!LH31-'Equation 4 Type I FTE'!LH31</f>
        <v>0.30617835051546388</v>
      </c>
      <c r="LI31" s="25">
        <f>'Equation 4 Type II FTE'!LI31-'Equation 4 Type I FTE'!LI31</f>
        <v>0.32683596039066742</v>
      </c>
      <c r="LJ31" s="25">
        <f>'Equation 4 Type II FTE'!LJ31-'Equation 4 Type I FTE'!LJ31</f>
        <v>0.22354791101465002</v>
      </c>
      <c r="LK31" s="25">
        <f>'Equation 4 Type II FTE'!LK31-'Equation 4 Type I FTE'!LK31</f>
        <v>0.28012061855670106</v>
      </c>
      <c r="LL31" s="25">
        <f>'Equation 4 Type II FTE'!LL31-'Equation 4 Type I FTE'!LL31</f>
        <v>0.35512231416169288</v>
      </c>
      <c r="LM31" s="25">
        <f>'Equation 4 Type II FTE'!LM31-'Equation 4 Type I FTE'!LM31</f>
        <v>0.23580533098209441</v>
      </c>
      <c r="LN31" s="25">
        <f>'Equation 4 Type II FTE'!LN31-'Equation 4 Type I FTE'!LN31</f>
        <v>0.31895006782419966</v>
      </c>
      <c r="LO31" s="25">
        <f>'Equation 4 Type II FTE'!LO31-'Equation 4 Type I FTE'!LO31</f>
        <v>0.19963308464460117</v>
      </c>
      <c r="LP31" s="25">
        <f>'Equation 4 Type II FTE'!LP31-'Equation 4 Type I FTE'!LP31</f>
        <v>0.30223540423223005</v>
      </c>
      <c r="LQ31" s="25">
        <f>'Equation 4 Type II FTE'!LQ31-'Equation 4 Type I FTE'!LQ31</f>
        <v>0.21651918068366793</v>
      </c>
      <c r="LR31" s="25">
        <f>'Equation 4 Type II FTE'!LR31-'Equation 4 Type I FTE'!LR31</f>
        <v>0.31337851329354316</v>
      </c>
      <c r="LS31" s="25">
        <f>'Equation 4 Type II FTE'!LS31-'Equation 4 Type I FTE'!LS31</f>
        <v>0.24163403418339668</v>
      </c>
      <c r="LT31" s="25">
        <f>'Equation 4 Type II FTE'!LT31-'Equation 4 Type I FTE'!LT31</f>
        <v>0.18754709712425394</v>
      </c>
      <c r="LU31" s="25">
        <f>'Equation 4 Type II FTE'!LU31-'Equation 4 Type I FTE'!LU31</f>
        <v>0.29923533640803041</v>
      </c>
      <c r="LV31" s="25">
        <f>'Equation 4 Type II FTE'!LV31-'Equation 4 Type I FTE'!LV31</f>
        <v>0.25552006239826369</v>
      </c>
      <c r="LW31" s="25">
        <f>'Equation 4 Type II FTE'!LW31-'Equation 4 Type I FTE'!LW31</f>
        <v>0.27300617200217042</v>
      </c>
      <c r="LX31" s="25">
        <f>'Equation 4 Type II FTE'!LX31-'Equation 4 Type I FTE'!LX31</f>
        <v>0.32812170374389588</v>
      </c>
      <c r="LY31" s="25">
        <f>'Equation 4 Type II FTE'!LY31-'Equation 4 Type I FTE'!LY31</f>
        <v>0.29357806565382527</v>
      </c>
      <c r="LZ31" s="25">
        <f>'Equation 4 Type II FTE'!LZ31-'Equation 4 Type I FTE'!LZ31</f>
        <v>0.25029137276180141</v>
      </c>
      <c r="MA31" s="25">
        <f>'Equation 4 Type II FTE'!MA31-'Equation 4 Type I FTE'!MA31</f>
        <v>0.17683256918068366</v>
      </c>
      <c r="MB31" s="25">
        <f>'Equation 4 Type II FTE'!MB31-'Equation 4 Type I FTE'!MB31</f>
        <v>0.26100590070537166</v>
      </c>
      <c r="MC31" s="25">
        <f>'Equation 4 Type II FTE'!MC31-'Equation 4 Type I FTE'!MC31</f>
        <v>0.34029340748779169</v>
      </c>
      <c r="MD31" s="25">
        <f>'Equation 4 Type II FTE'!MD31-'Equation 4 Type I FTE'!MD31</f>
        <v>0.27814914541508412</v>
      </c>
      <c r="ME31" s="25">
        <f>'Equation 4 Type II FTE'!ME31-'Equation 4 Type I FTE'!ME31</f>
        <v>0.26854892837764516</v>
      </c>
      <c r="MF31" s="25">
        <f>'Equation 4 Type II FTE'!MF31-'Equation 4 Type I FTE'!MF31</f>
        <v>0.28423499728703205</v>
      </c>
      <c r="MG31" s="25">
        <f>'Equation 4 Type II FTE'!MG31-'Equation 4 Type I FTE'!MG31</f>
        <v>0.28123492946283235</v>
      </c>
      <c r="MH31" s="25">
        <f>'Equation 4 Type II FTE'!MH31-'Equation 4 Type I FTE'!MH31</f>
        <v>0.29194945740640266</v>
      </c>
      <c r="MI31" s="25">
        <f>'Equation 4 Type II FTE'!MI31-'Equation 4 Type I FTE'!MI31</f>
        <v>0.26700603635377101</v>
      </c>
      <c r="MJ31" s="25">
        <f>'Equation 4 Type II FTE'!MJ31-'Equation 4 Type I FTE'!MJ31</f>
        <v>0.235291033640803</v>
      </c>
      <c r="MK31" s="25">
        <f>'Equation 4 Type II FTE'!MK31-'Equation 4 Type I FTE'!MK31</f>
        <v>0.25989158979924043</v>
      </c>
      <c r="ML31" s="25">
        <f>'Equation 4 Type II FTE'!ML31-'Equation 4 Type I FTE'!ML31</f>
        <v>0.34380777265328272</v>
      </c>
      <c r="MM31" s="25">
        <f>'Equation 4 Type II FTE'!MM31-'Equation 4 Type I FTE'!MM31</f>
        <v>0.24051972327726531</v>
      </c>
      <c r="MN31" s="25">
        <f>'Equation 4 Type II FTE'!MN31-'Equation 4 Type I FTE'!MN31</f>
        <v>0.23194810092240911</v>
      </c>
      <c r="MO31" s="25">
        <f>'Equation 4 Type II FTE'!MO31-'Equation 4 Type I FTE'!MO31</f>
        <v>0.19440439500813889</v>
      </c>
      <c r="MP31" s="25">
        <f>'Equation 4 Type II FTE'!MP31-'Equation 4 Type I FTE'!MP31</f>
        <v>0.19620443570265872</v>
      </c>
      <c r="MQ31" s="25">
        <f>'Equation 4 Type II FTE'!MQ31-'Equation 4 Type I FTE'!MQ31</f>
        <v>0.18188982637004886</v>
      </c>
      <c r="MR31" s="25">
        <f>'Equation 4 Type II FTE'!MR31-'Equation 4 Type I FTE'!MR31</f>
        <v>0.23203381714595767</v>
      </c>
      <c r="MS31" s="25">
        <f>'Equation 4 Type II FTE'!MS31-'Equation 4 Type I FTE'!MS31</f>
        <v>0.20374746337493221</v>
      </c>
      <c r="MT31" s="25">
        <f>'Equation 4 Type II FTE'!MT31-'Equation 4 Type I FTE'!MT31</f>
        <v>0.24026257460661965</v>
      </c>
      <c r="MU31" s="25">
        <f>'Equation 4 Type II FTE'!MU31-'Equation 4 Type I FTE'!MU31</f>
        <v>0.1912328947368421</v>
      </c>
      <c r="MV31" s="25">
        <f>'Equation 4 Type II FTE'!MV31-'Equation 4 Type I FTE'!MV31</f>
        <v>0.28354926749864351</v>
      </c>
      <c r="MW31" s="25">
        <f>'Equation 4 Type II FTE'!MW31-'Equation 4 Type I FTE'!MW31</f>
        <v>0.26786319858925722</v>
      </c>
      <c r="MX31" s="25">
        <f>'Equation 4 Type II FTE'!MX31-'Equation 4 Type I FTE'!MX31</f>
        <v>0.29606383613673337</v>
      </c>
      <c r="MY31" s="25">
        <f>'Equation 4 Type II FTE'!MY31-'Equation 4 Type I FTE'!MY31</f>
        <v>0.27429191535539932</v>
      </c>
      <c r="MZ31" s="25">
        <f>'Equation 4 Type II FTE'!MZ31-'Equation 4 Type I FTE'!MZ31</f>
        <v>0.20374746337493299</v>
      </c>
      <c r="NA31" s="25">
        <f>'Equation 4 Type II FTE'!NA31-'Equation 4 Type I FTE'!NA31</f>
        <v>0.33832193434617608</v>
      </c>
      <c r="NB31" s="25">
        <f>'Equation 4 Type II FTE'!NB31-'Equation 4 Type I FTE'!NB31</f>
        <v>0.24677700759631094</v>
      </c>
      <c r="NC31" s="25">
        <f>'Equation 4 Type II FTE'!NC31-'Equation 4 Type I FTE'!NC31</f>
        <v>0.2748919289202405</v>
      </c>
      <c r="ND31" s="25">
        <f>'Equation 4 Type II FTE'!ND31-'Equation 4 Type I FTE'!ND31</f>
        <v>0.30806410743353396</v>
      </c>
      <c r="NE31" s="25">
        <f>'Equation 4 Type II FTE'!NE31-'Equation 4 Type I FTE'!NE31</f>
        <v>0.19757589527943598</v>
      </c>
      <c r="NF31" s="25">
        <f>'Equation 4 Type II FTE'!NF31-'Equation 4 Type I FTE'!NF31</f>
        <v>0.27472049647314201</v>
      </c>
      <c r="NG31" s="59">
        <f>'Equation 4 Type II FTE'!NG31-'Equation 4 Type I FTE'!NG31</f>
        <v>0.29623526858383009</v>
      </c>
      <c r="NH31" s="25">
        <f>'Equation 4 Type II FTE'!NH31-'Equation 4 Type I FTE'!NH31</f>
        <v>0.31363566196418879</v>
      </c>
      <c r="NI31" s="25">
        <f>'Equation 4 Type II FTE'!NI31-'Equation 4 Type I FTE'!NI31</f>
        <v>0.19654730059685299</v>
      </c>
      <c r="NJ31" s="59">
        <f>'Equation 4 Type II FTE'!NJ31-'Equation 4 Type I FTE'!NJ31</f>
        <v>0.46878202658708634</v>
      </c>
    </row>
    <row r="32" spans="2:374" ht="14.5" thickBot="1" x14ac:dyDescent="0.35">
      <c r="B32" s="32" t="s">
        <v>524</v>
      </c>
      <c r="C32" s="60">
        <f>'Equation 4 Type II FTE'!C32-'Equation 4 Type I FTE'!C32</f>
        <v>3.4427001977419151E-2</v>
      </c>
      <c r="D32" s="60">
        <f>'Equation 4 Type II FTE'!D32-'Equation 4 Type I FTE'!D32</f>
        <v>4.0629255597371947E-2</v>
      </c>
      <c r="E32" s="60">
        <f>'Equation 4 Type II FTE'!E32-'Equation 4 Type I FTE'!E32</f>
        <v>4.1528132933596987E-2</v>
      </c>
      <c r="F32" s="60">
        <f>'Equation 4 Type II FTE'!F32-'Equation 4 Type I FTE'!F32</f>
        <v>5.6359608981310205E-2</v>
      </c>
      <c r="G32" s="60">
        <f>'Equation 4 Type II FTE'!G32-'Equation 4 Type I FTE'!G32</f>
        <v>4.008992919563692E-2</v>
      </c>
      <c r="H32" s="60">
        <f>'Equation 4 Type II FTE'!H32-'Equation 4 Type I FTE'!H32</f>
        <v>3.3078685973081584E-2</v>
      </c>
      <c r="I32" s="60">
        <f>'Equation 4 Type II FTE'!I32-'Equation 4 Type I FTE'!I32</f>
        <v>2.7415758754863812E-2</v>
      </c>
      <c r="J32" s="60">
        <f>'Equation 4 Type II FTE'!J32-'Equation 4 Type I FTE'!J32</f>
        <v>3.2629247304969064E-2</v>
      </c>
      <c r="K32" s="60">
        <f>'Equation 4 Type II FTE'!K32-'Equation 4 Type I FTE'!K32</f>
        <v>2.8134860623843849E-2</v>
      </c>
      <c r="L32" s="60">
        <f>'Equation 4 Type II FTE'!L32-'Equation 4 Type I FTE'!L32</f>
        <v>5.7438261784780252E-2</v>
      </c>
      <c r="M32" s="60">
        <f>'Equation 4 Type II FTE'!M32-'Equation 4 Type I FTE'!M32</f>
        <v>3.3618012374816611E-2</v>
      </c>
      <c r="N32" s="60">
        <f>'Equation 4 Type II FTE'!N32-'Equation 4 Type I FTE'!N32</f>
        <v>6.6696698347898195E-2</v>
      </c>
      <c r="O32" s="60">
        <f>'Equation 4 Type II FTE'!O32-'Equation 4 Type I FTE'!O32</f>
        <v>3.4157338776551638E-2</v>
      </c>
      <c r="P32" s="60">
        <f>'Equation 4 Type II FTE'!P32-'Equation 4 Type I FTE'!P32</f>
        <v>2.4988789947056195E-2</v>
      </c>
      <c r="Q32" s="60">
        <f>'Equation 4 Type II FTE'!Q32-'Equation 4 Type I FTE'!Q32</f>
        <v>0</v>
      </c>
      <c r="R32" s="60">
        <f>'Equation 4 Type II FTE'!R32-'Equation 4 Type I FTE'!R32</f>
        <v>2.4988789947056195E-2</v>
      </c>
      <c r="S32" s="60">
        <f>'Equation 4 Type II FTE'!S32-'Equation 4 Type I FTE'!S32</f>
        <v>2.9303401160936403E-2</v>
      </c>
      <c r="T32" s="60">
        <f>'Equation 4 Type II FTE'!T32-'Equation 4 Type I FTE'!T32</f>
        <v>3.0202278497161446E-2</v>
      </c>
      <c r="U32" s="60">
        <f>'Equation 4 Type II FTE'!U32-'Equation 4 Type I FTE'!U32</f>
        <v>3.7303409453339292E-2</v>
      </c>
      <c r="V32" s="60">
        <f>'Equation 4 Type II FTE'!V32-'Equation 4 Type I FTE'!V32</f>
        <v>4.2247234802577027E-2</v>
      </c>
      <c r="W32" s="60">
        <f>'Equation 4 Type II FTE'!W32-'Equation 4 Type I FTE'!W32</f>
        <v>2.4809014479811188E-2</v>
      </c>
      <c r="X32" s="60">
        <f>'Equation 4 Type II FTE'!X32-'Equation 4 Type I FTE'!X32</f>
        <v>2.4449463545321171E-2</v>
      </c>
      <c r="Y32" s="60">
        <f>'Equation 4 Type II FTE'!Y32-'Equation 4 Type I FTE'!Y32</f>
        <v>2.6337105951393762E-2</v>
      </c>
      <c r="Z32" s="60">
        <f>'Equation 4 Type II FTE'!Z32-'Equation 4 Type I FTE'!Z32</f>
        <v>6.2471974867640501E-2</v>
      </c>
      <c r="AA32" s="60">
        <f>'Equation 4 Type II FTE'!AA32-'Equation 4 Type I FTE'!AA32</f>
        <v>4.1977571601709507E-2</v>
      </c>
      <c r="AB32" s="60">
        <f>'Equation 4 Type II FTE'!AB32-'Equation 4 Type I FTE'!AB32</f>
        <v>5.8966353256362833E-2</v>
      </c>
      <c r="AC32" s="60">
        <f>'Equation 4 Type II FTE'!AC32-'Equation 4 Type I FTE'!AC32</f>
        <v>4.080903106461696E-2</v>
      </c>
      <c r="AD32" s="60">
        <f>'Equation 4 Type II FTE'!AD32-'Equation 4 Type I FTE'!AD32</f>
        <v>3.0292166230783953E-2</v>
      </c>
      <c r="AE32" s="60">
        <f>'Equation 4 Type II FTE'!AE32-'Equation 4 Type I FTE'!AE32</f>
        <v>2.9932615296293937E-2</v>
      </c>
      <c r="AF32" s="60">
        <f>'Equation 4 Type II FTE'!AF32-'Equation 4 Type I FTE'!AF32</f>
        <v>3.3348349173949098E-2</v>
      </c>
      <c r="AG32" s="60">
        <f>'Equation 4 Type II FTE'!AG32-'Equation 4 Type I FTE'!AG32</f>
        <v>3.2359584104101551E-2</v>
      </c>
      <c r="AH32" s="60">
        <f>'Equation 4 Type II FTE'!AH32-'Equation 4 Type I FTE'!AH32</f>
        <v>3.7393297186961792E-2</v>
      </c>
      <c r="AI32" s="60">
        <f>'Equation 4 Type II FTE'!AI32-'Equation 4 Type I FTE'!AI32</f>
        <v>3.2719135038591571E-2</v>
      </c>
      <c r="AJ32" s="60">
        <f>'Equation 4 Type II FTE'!AJ32-'Equation 4 Type I FTE'!AJ32</f>
        <v>2.8224748357466349E-2</v>
      </c>
      <c r="AK32" s="60">
        <f>'Equation 4 Type II FTE'!AK32-'Equation 4 Type I FTE'!AK32</f>
        <v>3.5505654780889198E-2</v>
      </c>
      <c r="AL32" s="60">
        <f>'Equation 4 Type II FTE'!AL32-'Equation 4 Type I FTE'!AL32</f>
        <v>3.5235991580021685E-2</v>
      </c>
      <c r="AM32" s="60">
        <f>'Equation 4 Type II FTE'!AM32-'Equation 4 Type I FTE'!AM32</f>
        <v>3.8831500924921859E-2</v>
      </c>
      <c r="AN32" s="60">
        <f>'Equation 4 Type II FTE'!AN32-'Equation 4 Type I FTE'!AN32</f>
        <v>2.4988789947056195E-2</v>
      </c>
      <c r="AO32" s="60">
        <f>'Equation 4 Type II FTE'!AO32-'Equation 4 Type I FTE'!AO32</f>
        <v>2.1932607003891054E-2</v>
      </c>
      <c r="AP32" s="60">
        <f>'Equation 4 Type II FTE'!AP32-'Equation 4 Type I FTE'!AP32</f>
        <v>3.8471949990431839E-2</v>
      </c>
      <c r="AQ32" s="60">
        <f>'Equation 4 Type II FTE'!AQ32-'Equation 4 Type I FTE'!AQ32</f>
        <v>2.7146095553996302E-2</v>
      </c>
      <c r="AR32" s="60">
        <f>'Equation 4 Type II FTE'!AR32-'Equation 4 Type I FTE'!AR32</f>
        <v>3.0292166230783953E-2</v>
      </c>
      <c r="AS32" s="60">
        <f>'Equation 4 Type II FTE'!AS32-'Equation 4 Type I FTE'!AS32</f>
        <v>2.8494411558333866E-2</v>
      </c>
      <c r="AT32" s="60">
        <f>'Equation 4 Type II FTE'!AT32-'Equation 4 Type I FTE'!AT32</f>
        <v>2.6786544619506282E-2</v>
      </c>
      <c r="AU32" s="60">
        <f>'Equation 4 Type II FTE'!AU32-'Equation 4 Type I FTE'!AU32</f>
        <v>2.4539351278943678E-2</v>
      </c>
      <c r="AV32" s="60">
        <f>'Equation 4 Type II FTE'!AV32-'Equation 4 Type I FTE'!AV32</f>
        <v>2.9932615296293937E-2</v>
      </c>
      <c r="AW32" s="60">
        <f>'Equation 4 Type II FTE'!AW32-'Equation 4 Type I FTE'!AW32</f>
        <v>2.6337105951393762E-2</v>
      </c>
      <c r="AX32" s="60">
        <f>'Equation 4 Type II FTE'!AX32-'Equation 4 Type I FTE'!AX32</f>
        <v>2.6516881418638769E-2</v>
      </c>
      <c r="AY32" s="60">
        <f>'Equation 4 Type II FTE'!AY32-'Equation 4 Type I FTE'!AY32</f>
        <v>2.1573056069401034E-2</v>
      </c>
      <c r="AZ32" s="60">
        <f>'Equation 4 Type II FTE'!AZ32-'Equation 4 Type I FTE'!AZ32</f>
        <v>2.3370810741851118E-2</v>
      </c>
      <c r="BA32" s="60">
        <f>'Equation 4 Type II FTE'!BA32-'Equation 4 Type I FTE'!BA32</f>
        <v>2.4629239012566181E-2</v>
      </c>
      <c r="BB32" s="60">
        <f>'Equation 4 Type II FTE'!BB32-'Equation 4 Type I FTE'!BB32</f>
        <v>3.2269696370479051E-2</v>
      </c>
      <c r="BC32" s="60">
        <f>'Equation 4 Type II FTE'!BC32-'Equation 4 Type I FTE'!BC32</f>
        <v>3.4606777444664158E-2</v>
      </c>
      <c r="BD32" s="60">
        <f>'Equation 4 Type II FTE'!BD32-'Equation 4 Type I FTE'!BD32</f>
        <v>2.4719126746188685E-2</v>
      </c>
      <c r="BE32" s="60">
        <f>'Equation 4 Type II FTE'!BE32-'Equation 4 Type I FTE'!BE32</f>
        <v>3.155059450149901E-2</v>
      </c>
      <c r="BF32" s="60">
        <f>'Equation 4 Type II FTE'!BF32-'Equation 4 Type I FTE'!BF32</f>
        <v>3.1011268099763987E-2</v>
      </c>
      <c r="BG32" s="60">
        <f>'Equation 4 Type II FTE'!BG32-'Equation 4 Type I FTE'!BG32</f>
        <v>3.8471949990431839E-2</v>
      </c>
      <c r="BH32" s="60">
        <f>'Equation 4 Type II FTE'!BH32-'Equation 4 Type I FTE'!BH32</f>
        <v>3.3707900108439111E-2</v>
      </c>
      <c r="BI32" s="60">
        <f>'Equation 4 Type II FTE'!BI32-'Equation 4 Type I FTE'!BI32</f>
        <v>3.8561837724054346E-2</v>
      </c>
      <c r="BJ32" s="60">
        <f>'Equation 4 Type II FTE'!BJ32-'Equation 4 Type I FTE'!BJ32</f>
        <v>3.3887675575684124E-2</v>
      </c>
      <c r="BK32" s="60">
        <f>'Equation 4 Type II FTE'!BK32-'Equation 4 Type I FTE'!BK32</f>
        <v>3.0202278497161446E-2</v>
      </c>
      <c r="BL32" s="60">
        <f>'Equation 4 Type II FTE'!BL32-'Equation 4 Type I FTE'!BL32</f>
        <v>2.5618004082413728E-2</v>
      </c>
      <c r="BM32" s="60">
        <f>'Equation 4 Type II FTE'!BM32-'Equation 4 Type I FTE'!BM32</f>
        <v>3.0561829431651467E-2</v>
      </c>
      <c r="BN32" s="60">
        <f>'Equation 4 Type II FTE'!BN32-'Equation 4 Type I FTE'!BN32</f>
        <v>3.4337114243796645E-2</v>
      </c>
      <c r="BO32" s="60">
        <f>'Equation 4 Type II FTE'!BO32-'Equation 4 Type I FTE'!BO32</f>
        <v>4.9078702557887356E-2</v>
      </c>
      <c r="BP32" s="60">
        <f>'Equation 4 Type II FTE'!BP32-'Equation 4 Type I FTE'!BP32</f>
        <v>2.7146095553996302E-2</v>
      </c>
      <c r="BQ32" s="60">
        <f>'Equation 4 Type II FTE'!BQ32-'Equation 4 Type I FTE'!BQ32</f>
        <v>3.3348349173949098E-2</v>
      </c>
      <c r="BR32" s="60">
        <f>'Equation 4 Type II FTE'!BR32-'Equation 4 Type I FTE'!BR32</f>
        <v>2.6786544619506282E-2</v>
      </c>
      <c r="BS32" s="60">
        <f>'Equation 4 Type II FTE'!BS32-'Equation 4 Type I FTE'!BS32</f>
        <v>3.146070676787651E-2</v>
      </c>
      <c r="BT32" s="60">
        <f>'Equation 4 Type II FTE'!BT32-'Equation 4 Type I FTE'!BT32</f>
        <v>3.4966328379154171E-2</v>
      </c>
      <c r="BU32" s="60">
        <f>'Equation 4 Type II FTE'!BU32-'Equation 4 Type I FTE'!BU32</f>
        <v>3.1011268099763987E-2</v>
      </c>
      <c r="BV32" s="60">
        <f>'Equation 4 Type II FTE'!BV32-'Equation 4 Type I FTE'!BV32</f>
        <v>3.155059450149901E-2</v>
      </c>
      <c r="BW32" s="60">
        <f>'Equation 4 Type II FTE'!BW32-'Equation 4 Type I FTE'!BW32</f>
        <v>3.5146103846399185E-2</v>
      </c>
      <c r="BX32" s="60">
        <f>'Equation 4 Type II FTE'!BX32-'Equation 4 Type I FTE'!BX32</f>
        <v>2.6067442750526252E-2</v>
      </c>
      <c r="BY32" s="60">
        <f>'Equation 4 Type II FTE'!BY32-'Equation 4 Type I FTE'!BY32</f>
        <v>2.5258453147923712E-2</v>
      </c>
      <c r="BZ32" s="60">
        <f>'Equation 4 Type II FTE'!BZ32-'Equation 4 Type I FTE'!BZ32</f>
        <v>2.4809014479811188E-2</v>
      </c>
      <c r="CA32" s="60">
        <f>'Equation 4 Type II FTE'!CA32-'Equation 4 Type I FTE'!CA32</f>
        <v>3.6224756649869239E-2</v>
      </c>
      <c r="CB32" s="60">
        <f>'Equation 4 Type II FTE'!CB32-'Equation 4 Type I FTE'!CB32</f>
        <v>3.4606777444664158E-2</v>
      </c>
      <c r="CC32" s="60">
        <f>'Equation 4 Type II FTE'!CC32-'Equation 4 Type I FTE'!CC32</f>
        <v>3.2629247304969064E-2</v>
      </c>
      <c r="CD32" s="60">
        <f>'Equation 4 Type II FTE'!CD32-'Equation 4 Type I FTE'!CD32</f>
        <v>5.3752864706257578E-2</v>
      </c>
      <c r="CE32" s="60">
        <f>'Equation 4 Type II FTE'!CE32-'Equation 4 Type I FTE'!CE32</f>
        <v>3.9730378261146906E-2</v>
      </c>
      <c r="CF32" s="60">
        <f>'Equation 4 Type II FTE'!CF32-'Equation 4 Type I FTE'!CF32</f>
        <v>3.2809022772214071E-2</v>
      </c>
      <c r="CG32" s="60">
        <f>'Equation 4 Type II FTE'!CG32-'Equation 4 Type I FTE'!CG32</f>
        <v>3.0651717165273967E-2</v>
      </c>
      <c r="CH32" s="60">
        <f>'Equation 4 Type II FTE'!CH32-'Equation 4 Type I FTE'!CH32</f>
        <v>2.5438228615168718E-2</v>
      </c>
      <c r="CI32" s="60">
        <f>'Equation 4 Type II FTE'!CI32-'Equation 4 Type I FTE'!CI32</f>
        <v>3.1820257702366524E-2</v>
      </c>
      <c r="CJ32" s="60">
        <f>'Equation 4 Type II FTE'!CJ32-'Equation 4 Type I FTE'!CJ32</f>
        <v>4.6382070549212222E-2</v>
      </c>
      <c r="CK32" s="60">
        <f>'Equation 4 Type II FTE'!CK32-'Equation 4 Type I FTE'!CK32</f>
        <v>5.5101180710595138E-2</v>
      </c>
      <c r="CL32" s="60">
        <f>'Equation 4 Type II FTE'!CL32-'Equation 4 Type I FTE'!CL32</f>
        <v>3.6853970785226765E-2</v>
      </c>
      <c r="CM32" s="60">
        <f>'Equation 4 Type II FTE'!CM32-'Equation 4 Type I FTE'!CM32</f>
        <v>3.8471949990431839E-2</v>
      </c>
      <c r="CN32" s="60">
        <f>'Equation 4 Type II FTE'!CN32-'Equation 4 Type I FTE'!CN32</f>
        <v>2.7865197422976336E-2</v>
      </c>
      <c r="CO32" s="60">
        <f>'Equation 4 Type II FTE'!CO32-'Equation 4 Type I FTE'!CO32</f>
        <v>3.0292166230783953E-2</v>
      </c>
      <c r="CP32" s="60">
        <f>'Equation 4 Type II FTE'!CP32-'Equation 4 Type I FTE'!CP32</f>
        <v>3.0202278497161446E-2</v>
      </c>
      <c r="CQ32" s="60">
        <f>'Equation 4 Type II FTE'!CQ32-'Equation 4 Type I FTE'!CQ32</f>
        <v>2.6966320086751292E-2</v>
      </c>
      <c r="CR32" s="60">
        <f>'Equation 4 Type II FTE'!CR32-'Equation 4 Type I FTE'!CR32</f>
        <v>2.6516881418638769E-2</v>
      </c>
      <c r="CS32" s="60">
        <f>'Equation 4 Type II FTE'!CS32-'Equation 4 Type I FTE'!CS32</f>
        <v>2.6786544619506282E-2</v>
      </c>
      <c r="CT32" s="60">
        <f>'Equation 4 Type II FTE'!CT32-'Equation 4 Type I FTE'!CT32</f>
        <v>2.5977555016903742E-2</v>
      </c>
      <c r="CU32" s="60">
        <f>'Equation 4 Type II FTE'!CU32-'Equation 4 Type I FTE'!CU32</f>
        <v>2.4719126746188685E-2</v>
      </c>
      <c r="CV32" s="60">
        <f>'Equation 4 Type II FTE'!CV32-'Equation 4 Type I FTE'!CV32</f>
        <v>3.6314644383491738E-2</v>
      </c>
      <c r="CW32" s="60">
        <f>'Equation 4 Type II FTE'!CW32-'Equation 4 Type I FTE'!CW32</f>
        <v>3.6943858518849265E-2</v>
      </c>
      <c r="CX32" s="60">
        <f>'Equation 4 Type II FTE'!CX32-'Equation 4 Type I FTE'!CX32</f>
        <v>2.8943850226446386E-2</v>
      </c>
      <c r="CY32" s="60">
        <f>'Equation 4 Type II FTE'!CY32-'Equation 4 Type I FTE'!CY32</f>
        <v>3.5775317981756719E-2</v>
      </c>
      <c r="CZ32" s="60">
        <f>'Equation 4 Type II FTE'!CZ32-'Equation 4 Type I FTE'!CZ32</f>
        <v>5.7707924985647759E-2</v>
      </c>
      <c r="DA32" s="60">
        <f>'Equation 4 Type II FTE'!DA32-'Equation 4 Type I FTE'!DA32</f>
        <v>5.4202303374370098E-2</v>
      </c>
      <c r="DB32" s="60">
        <f>'Equation 4 Type II FTE'!DB32-'Equation 4 Type I FTE'!DB32</f>
        <v>3.5056216112776678E-2</v>
      </c>
      <c r="DC32" s="60">
        <f>'Equation 4 Type II FTE'!DC32-'Equation 4 Type I FTE'!DC32</f>
        <v>4.3146112138802067E-2</v>
      </c>
      <c r="DD32" s="60">
        <f>'Equation 4 Type II FTE'!DD32-'Equation 4 Type I FTE'!DD32</f>
        <v>3.2269696370479051E-2</v>
      </c>
      <c r="DE32" s="60">
        <f>'Equation 4 Type II FTE'!DE32-'Equation 4 Type I FTE'!DE32</f>
        <v>5.7258486317535252E-2</v>
      </c>
      <c r="DF32" s="60">
        <f>'Equation 4 Type II FTE'!DF32-'Equation 4 Type I FTE'!DF32</f>
        <v>4.125846973272948E-2</v>
      </c>
      <c r="DG32" s="60">
        <f>'Equation 4 Type II FTE'!DG32-'Equation 4 Type I FTE'!DG32</f>
        <v>3.8831500924921859E-2</v>
      </c>
      <c r="DH32" s="60">
        <f>'Equation 4 Type II FTE'!DH32-'Equation 4 Type I FTE'!DH32</f>
        <v>5.4921405243350131E-2</v>
      </c>
      <c r="DI32" s="60">
        <f>'Equation 4 Type II FTE'!DI32-'Equation 4 Type I FTE'!DI32</f>
        <v>2.6516881418638769E-2</v>
      </c>
      <c r="DJ32" s="60">
        <f>'Equation 4 Type II FTE'!DJ32-'Equation 4 Type I FTE'!DJ32</f>
        <v>3.8202286789564333E-2</v>
      </c>
      <c r="DK32" s="60">
        <f>'Equation 4 Type II FTE'!DK32-'Equation 4 Type I FTE'!DK32</f>
        <v>6.013489379345538E-2</v>
      </c>
      <c r="DL32" s="60">
        <f>'Equation 4 Type II FTE'!DL32-'Equation 4 Type I FTE'!DL32</f>
        <v>6.3910178605600554E-2</v>
      </c>
      <c r="DM32" s="60">
        <f>'Equation 4 Type II FTE'!DM32-'Equation 4 Type I FTE'!DM32</f>
        <v>2.0314627798685973E-2</v>
      </c>
      <c r="DN32" s="60">
        <f>'Equation 4 Type II FTE'!DN32-'Equation 4 Type I FTE'!DN32</f>
        <v>4.6292182815589715E-2</v>
      </c>
      <c r="DO32" s="60">
        <f>'Equation 4 Type II FTE'!DO32-'Equation 4 Type I FTE'!DO32</f>
        <v>3.092138036614148E-2</v>
      </c>
      <c r="DP32" s="60">
        <f>'Equation 4 Type II FTE'!DP32-'Equation 4 Type I FTE'!DP32</f>
        <v>3.6404532117114245E-2</v>
      </c>
      <c r="DQ32" s="60">
        <f>'Equation 4 Type II FTE'!DQ32-'Equation 4 Type I FTE'!DQ32</f>
        <v>3.2629247304969064E-2</v>
      </c>
      <c r="DR32" s="60">
        <f>'Equation 4 Type II FTE'!DR32-'Equation 4 Type I FTE'!DR32</f>
        <v>4.9797804426867383E-2</v>
      </c>
      <c r="DS32" s="60">
        <f>'Equation 4 Type II FTE'!DS32-'Equation 4 Type I FTE'!DS32</f>
        <v>3.5325879313644191E-2</v>
      </c>
      <c r="DT32" s="60">
        <f>'Equation 4 Type II FTE'!DT32-'Equation 4 Type I FTE'!DT32</f>
        <v>4.0269704662881926E-2</v>
      </c>
      <c r="DU32" s="60">
        <f>'Equation 4 Type II FTE'!DU32-'Equation 4 Type I FTE'!DU32</f>
        <v>3.2449471837724057E-2</v>
      </c>
      <c r="DV32" s="60">
        <f>'Equation 4 Type II FTE'!DV32-'Equation 4 Type I FTE'!DV32</f>
        <v>3.0561829431651467E-2</v>
      </c>
      <c r="DW32" s="60">
        <f>'Equation 4 Type II FTE'!DW32-'Equation 4 Type I FTE'!DW32</f>
        <v>2.4359575811698668E-2</v>
      </c>
      <c r="DX32" s="60">
        <f>'Equation 4 Type II FTE'!DX32-'Equation 4 Type I FTE'!DX32</f>
        <v>3.2898910505836577E-2</v>
      </c>
      <c r="DY32" s="60">
        <f>'Equation 4 Type II FTE'!DY32-'Equation 4 Type I FTE'!DY32</f>
        <v>2.8584299291956373E-2</v>
      </c>
      <c r="DZ32" s="60">
        <f>'Equation 4 Type II FTE'!DZ32-'Equation 4 Type I FTE'!DZ32</f>
        <v>3.1640482235121517E-2</v>
      </c>
      <c r="EA32" s="60">
        <f>'Equation 4 Type II FTE'!EA32-'Equation 4 Type I FTE'!EA32</f>
        <v>4.1977571601709507E-2</v>
      </c>
      <c r="EB32" s="60">
        <f>'Equation 4 Type II FTE'!EB32-'Equation 4 Type I FTE'!EB32</f>
        <v>2.2561821139248581E-2</v>
      </c>
      <c r="EC32" s="60">
        <f>'Equation 4 Type II FTE'!EC32-'Equation 4 Type I FTE'!EC32</f>
        <v>2.939328889455891E-2</v>
      </c>
      <c r="ED32" s="60">
        <f>'Equation 4 Type II FTE'!ED32-'Equation 4 Type I FTE'!ED32</f>
        <v>2.4449463545321171E-2</v>
      </c>
      <c r="EE32" s="60">
        <f>'Equation 4 Type II FTE'!EE32-'Equation 4 Type I FTE'!EE32</f>
        <v>2.8314636091088856E-2</v>
      </c>
      <c r="EF32" s="60">
        <f>'Equation 4 Type II FTE'!EF32-'Equation 4 Type I FTE'!EF32</f>
        <v>2.5618004082413728E-2</v>
      </c>
      <c r="EG32" s="60">
        <f>'Equation 4 Type II FTE'!EG32-'Equation 4 Type I FTE'!EG32</f>
        <v>3.6044981182624225E-2</v>
      </c>
      <c r="EH32" s="60">
        <f>'Equation 4 Type II FTE'!EH32-'Equation 4 Type I FTE'!EH32</f>
        <v>2.2022494737513557E-2</v>
      </c>
      <c r="EI32" s="60">
        <f>'Equation 4 Type II FTE'!EI32-'Equation 4 Type I FTE'!EI32</f>
        <v>2.2561821139248581E-2</v>
      </c>
      <c r="EJ32" s="60">
        <f>'Equation 4 Type II FTE'!EJ32-'Equation 4 Type I FTE'!EJ32</f>
        <v>2.3370810741851118E-2</v>
      </c>
      <c r="EK32" s="60">
        <f>'Equation 4 Type II FTE'!EK32-'Equation 4 Type I FTE'!EK32</f>
        <v>3.4427001977419151E-2</v>
      </c>
      <c r="EL32" s="60">
        <f>'Equation 4 Type II FTE'!EL32-'Equation 4 Type I FTE'!EL32</f>
        <v>2.9033737960068893E-2</v>
      </c>
      <c r="EM32" s="60">
        <f>'Equation 4 Type II FTE'!EM32-'Equation 4 Type I FTE'!EM32</f>
        <v>2.8224748357466349E-2</v>
      </c>
      <c r="EN32" s="60">
        <f>'Equation 4 Type II FTE'!EN32-'Equation 4 Type I FTE'!EN32</f>
        <v>2.6426993685016265E-2</v>
      </c>
      <c r="EO32" s="60">
        <f>'Equation 4 Type II FTE'!EO32-'Equation 4 Type I FTE'!EO32</f>
        <v>2.9123625693691393E-2</v>
      </c>
      <c r="EP32" s="60">
        <f>'Equation 4 Type II FTE'!EP32-'Equation 4 Type I FTE'!EP32</f>
        <v>3.0292166230783953E-2</v>
      </c>
      <c r="EQ32" s="60">
        <f>'Equation 4 Type II FTE'!EQ32-'Equation 4 Type I FTE'!EQ32</f>
        <v>2.9303401160936403E-2</v>
      </c>
      <c r="ER32" s="60">
        <f>'Equation 4 Type II FTE'!ER32-'Equation 4 Type I FTE'!ER32</f>
        <v>2.8224748357466349E-2</v>
      </c>
      <c r="ES32" s="60">
        <f>'Equation 4 Type II FTE'!ES32-'Equation 4 Type I FTE'!ES32</f>
        <v>2.6157330484148755E-2</v>
      </c>
      <c r="ET32" s="60">
        <f>'Equation 4 Type II FTE'!ET32-'Equation 4 Type I FTE'!ET32</f>
        <v>2.8224748357466349E-2</v>
      </c>
      <c r="EU32" s="60">
        <f>'Equation 4 Type II FTE'!EU32-'Equation 4 Type I FTE'!EU32</f>
        <v>2.9483176628181416E-2</v>
      </c>
      <c r="EV32" s="60">
        <f>'Equation 4 Type II FTE'!EV32-'Equation 4 Type I FTE'!EV32</f>
        <v>2.7595534222108822E-2</v>
      </c>
      <c r="EW32" s="60">
        <f>'Equation 4 Type II FTE'!EW32-'Equation 4 Type I FTE'!EW32</f>
        <v>2.4449463545321171E-2</v>
      </c>
      <c r="EX32" s="60">
        <f>'Equation 4 Type II FTE'!EX32-'Equation 4 Type I FTE'!EX32</f>
        <v>3.3618012374816611E-2</v>
      </c>
      <c r="EY32" s="60">
        <f>'Equation 4 Type II FTE'!EY32-'Equation 4 Type I FTE'!EY32</f>
        <v>5.7618037252025266E-2</v>
      </c>
      <c r="EZ32" s="60">
        <f>'Equation 4 Type II FTE'!EZ32-'Equation 4 Type I FTE'!EZ32</f>
        <v>4.4224764942272121E-2</v>
      </c>
      <c r="FA32" s="60">
        <f>'Equation 4 Type II FTE'!FA32-'Equation 4 Type I FTE'!FA32</f>
        <v>2.7415758754863812E-2</v>
      </c>
      <c r="FB32" s="60">
        <f>'Equation 4 Type II FTE'!FB32-'Equation 4 Type I FTE'!FB32</f>
        <v>4.7011284684569749E-2</v>
      </c>
      <c r="FC32" s="60">
        <f>'Equation 4 Type II FTE'!FC32-'Equation 4 Type I FTE'!FC32</f>
        <v>3.3887675575684124E-2</v>
      </c>
      <c r="FD32" s="60">
        <f>'Equation 4 Type II FTE'!FD32-'Equation 4 Type I FTE'!FD32</f>
        <v>2.6426993685016265E-2</v>
      </c>
      <c r="FE32" s="60">
        <f>'Equation 4 Type II FTE'!FE32-'Equation 4 Type I FTE'!FE32</f>
        <v>2.5348340881546215E-2</v>
      </c>
      <c r="FF32" s="60">
        <f>'Equation 4 Type II FTE'!FF32-'Equation 4 Type I FTE'!FF32</f>
        <v>2.4269688078076161E-2</v>
      </c>
      <c r="FG32" s="60">
        <f>'Equation 4 Type II FTE'!FG32-'Equation 4 Type I FTE'!FG32</f>
        <v>4.6561846016457228E-2</v>
      </c>
      <c r="FH32" s="60">
        <f>'Equation 4 Type II FTE'!FH32-'Equation 4 Type I FTE'!FH32</f>
        <v>2.9662952095426423E-2</v>
      </c>
      <c r="FI32" s="60">
        <f>'Equation 4 Type II FTE'!FI32-'Equation 4 Type I FTE'!FI32</f>
        <v>3.8921388658544366E-2</v>
      </c>
      <c r="FJ32" s="60">
        <f>'Equation 4 Type II FTE'!FJ32-'Equation 4 Type I FTE'!FJ32</f>
        <v>3.5056216112776678E-2</v>
      </c>
      <c r="FK32" s="60">
        <f>'Equation 4 Type II FTE'!FK32-'Equation 4 Type I FTE'!FK32</f>
        <v>3.0292166230783953E-2</v>
      </c>
      <c r="FL32" s="60">
        <f>'Equation 4 Type II FTE'!FL32-'Equation 4 Type I FTE'!FL32</f>
        <v>3.8471949990431839E-2</v>
      </c>
      <c r="FM32" s="60">
        <f>'Equation 4 Type II FTE'!FM32-'Equation 4 Type I FTE'!FM32</f>
        <v>3.2089920903234037E-2</v>
      </c>
      <c r="FN32" s="60">
        <f>'Equation 4 Type II FTE'!FN32-'Equation 4 Type I FTE'!FN32</f>
        <v>3.3258461440326591E-2</v>
      </c>
      <c r="FO32" s="60">
        <f>'Equation 4 Type II FTE'!FO32-'Equation 4 Type I FTE'!FO32</f>
        <v>3.6134868916246732E-2</v>
      </c>
      <c r="FP32" s="60">
        <f>'Equation 4 Type II FTE'!FP32-'Equation 4 Type I FTE'!FP32</f>
        <v>3.1370819034254004E-2</v>
      </c>
      <c r="FQ32" s="60">
        <f>'Equation 4 Type II FTE'!FQ32-'Equation 4 Type I FTE'!FQ32</f>
        <v>3.1640482235121517E-2</v>
      </c>
      <c r="FR32" s="60">
        <f>'Equation 4 Type II FTE'!FR32-'Equation 4 Type I FTE'!FR32</f>
        <v>3.2089920903234037E-2</v>
      </c>
      <c r="FS32" s="60">
        <f>'Equation 4 Type II FTE'!FS32-'Equation 4 Type I FTE'!FS32</f>
        <v>5.5820282579575178E-2</v>
      </c>
      <c r="FT32" s="60">
        <f>'Equation 4 Type II FTE'!FT32-'Equation 4 Type I FTE'!FT32</f>
        <v>2.6516881418638769E-2</v>
      </c>
      <c r="FU32" s="60">
        <f>'Equation 4 Type II FTE'!FU32-'Equation 4 Type I FTE'!FU32</f>
        <v>3.4067451042929138E-2</v>
      </c>
      <c r="FV32" s="60">
        <f>'Equation 4 Type II FTE'!FV32-'Equation 4 Type I FTE'!FV32</f>
        <v>4.134835746635198E-2</v>
      </c>
      <c r="FW32" s="60">
        <f>'Equation 4 Type II FTE'!FW32-'Equation 4 Type I FTE'!FW32</f>
        <v>2.9573064361803916E-2</v>
      </c>
      <c r="FX32" s="60">
        <f>'Equation 4 Type II FTE'!FX32-'Equation 4 Type I FTE'!FX32</f>
        <v>4.1887683868087007E-2</v>
      </c>
      <c r="FY32" s="60">
        <f>'Equation 4 Type II FTE'!FY32-'Equation 4 Type I FTE'!FY32</f>
        <v>3.5235991580021685E-2</v>
      </c>
      <c r="FZ32" s="60">
        <f>'Equation 4 Type II FTE'!FZ32-'Equation 4 Type I FTE'!FZ32</f>
        <v>2.5258453147923712E-2</v>
      </c>
      <c r="GA32" s="60">
        <f>'Equation 4 Type II FTE'!GA32-'Equation 4 Type I FTE'!GA32</f>
        <v>2.5438228615168718E-2</v>
      </c>
      <c r="GB32" s="60">
        <f>'Equation 4 Type II FTE'!GB32-'Equation 4 Type I FTE'!GB32</f>
        <v>2.2471933405626077E-2</v>
      </c>
      <c r="GC32" s="60">
        <f>'Equation 4 Type II FTE'!GC32-'Equation 4 Type I FTE'!GC32</f>
        <v>2.2651708872871084E-2</v>
      </c>
      <c r="GD32" s="60">
        <f>'Equation 4 Type II FTE'!GD32-'Equation 4 Type I FTE'!GD32</f>
        <v>2.8134860623843849E-2</v>
      </c>
      <c r="GE32" s="60">
        <f>'Equation 4 Type II FTE'!GE32-'Equation 4 Type I FTE'!GE32</f>
        <v>2.2202270204758564E-2</v>
      </c>
      <c r="GF32" s="60">
        <f>'Equation 4 Type II FTE'!GF32-'Equation 4 Type I FTE'!GF32</f>
        <v>2.7325871021241309E-2</v>
      </c>
      <c r="GG32" s="60">
        <f>'Equation 4 Type II FTE'!GG32-'Equation 4 Type I FTE'!GG32</f>
        <v>3.1820257702366524E-2</v>
      </c>
      <c r="GH32" s="60">
        <f>'Equation 4 Type II FTE'!GH32-'Equation 4 Type I FTE'!GH32</f>
        <v>3.0112390763538943E-2</v>
      </c>
      <c r="GI32" s="60">
        <f>'Equation 4 Type II FTE'!GI32-'Equation 4 Type I FTE'!GI32</f>
        <v>3.3168573706704091E-2</v>
      </c>
      <c r="GJ32" s="60">
        <f>'Equation 4 Type II FTE'!GJ32-'Equation 4 Type I FTE'!GJ32</f>
        <v>4.5662968680232188E-2</v>
      </c>
      <c r="GK32" s="60">
        <f>'Equation 4 Type II FTE'!GK32-'Equation 4 Type I FTE'!GK32</f>
        <v>3.6674195317981759E-2</v>
      </c>
      <c r="GL32" s="60">
        <f>'Equation 4 Type II FTE'!GL32-'Equation 4 Type I FTE'!GL32</f>
        <v>4.0359592396504433E-2</v>
      </c>
      <c r="GM32" s="60">
        <f>'Equation 4 Type II FTE'!GM32-'Equation 4 Type I FTE'!GM32</f>
        <v>3.5775317981756719E-2</v>
      </c>
      <c r="GN32" s="60">
        <f>'Equation 4 Type II FTE'!GN32-'Equation 4 Type I FTE'!GN32</f>
        <v>2.6157330484148755E-2</v>
      </c>
      <c r="GO32" s="60">
        <f>'Equation 4 Type II FTE'!GO32-'Equation 4 Type I FTE'!GO32</f>
        <v>2.4809014479811188E-2</v>
      </c>
      <c r="GP32" s="60">
        <f>'Equation 4 Type II FTE'!GP32-'Equation 4 Type I FTE'!GP32</f>
        <v>2.4539351278943678E-2</v>
      </c>
      <c r="GQ32" s="60">
        <f>'Equation 4 Type II FTE'!GQ32-'Equation 4 Type I FTE'!GQ32</f>
        <v>3.919105185941188E-2</v>
      </c>
      <c r="GR32" s="60">
        <f>'Equation 4 Type II FTE'!GR32-'Equation 4 Type I FTE'!GR32</f>
        <v>3.0741604898896473E-2</v>
      </c>
      <c r="GS32" s="60">
        <f>'Equation 4 Type II FTE'!GS32-'Equation 4 Type I FTE'!GS32</f>
        <v>3.092138036614148E-2</v>
      </c>
      <c r="GT32" s="60">
        <f>'Equation 4 Type II FTE'!GT32-'Equation 4 Type I FTE'!GT32</f>
        <v>2.6426993685016265E-2</v>
      </c>
      <c r="GU32" s="60">
        <f>'Equation 4 Type II FTE'!GU32-'Equation 4 Type I FTE'!GU32</f>
        <v>2.8853962492823879E-2</v>
      </c>
      <c r="GV32" s="60">
        <f>'Equation 4 Type II FTE'!GV32-'Equation 4 Type I FTE'!GV32</f>
        <v>3.2269696370479051E-2</v>
      </c>
      <c r="GW32" s="60">
        <f>'Equation 4 Type II FTE'!GW32-'Equation 4 Type I FTE'!GW32</f>
        <v>3.0831492632518973E-2</v>
      </c>
      <c r="GX32" s="60">
        <f>'Equation 4 Type II FTE'!GX32-'Equation 4 Type I FTE'!GX32</f>
        <v>2.9483176628181416E-2</v>
      </c>
      <c r="GY32" s="60">
        <f>'Equation 4 Type II FTE'!GY32-'Equation 4 Type I FTE'!GY32</f>
        <v>2.5438228615168718E-2</v>
      </c>
      <c r="GZ32" s="60">
        <f>'Equation 4 Type II FTE'!GZ32-'Equation 4 Type I FTE'!GZ32</f>
        <v>3.2988798239459084E-2</v>
      </c>
      <c r="HA32" s="60">
        <f>'Equation 4 Type II FTE'!HA32-'Equation 4 Type I FTE'!HA32</f>
        <v>2.4449463545321171E-2</v>
      </c>
      <c r="HB32" s="60">
        <f>'Equation 4 Type II FTE'!HB32-'Equation 4 Type I FTE'!HB32</f>
        <v>2.0494403265930983E-2</v>
      </c>
      <c r="HC32" s="60">
        <f>'Equation 4 Type II FTE'!HC32-'Equation 4 Type I FTE'!HC32</f>
        <v>2.4089912610831155E-2</v>
      </c>
      <c r="HD32" s="60">
        <f>'Equation 4 Type II FTE'!HD32-'Equation 4 Type I FTE'!HD32</f>
        <v>2.7146095553996302E-2</v>
      </c>
      <c r="HE32" s="60">
        <f>'Equation 4 Type II FTE'!HE32-'Equation 4 Type I FTE'!HE32</f>
        <v>3.4876440645531671E-2</v>
      </c>
      <c r="HF32" s="60">
        <f>'Equation 4 Type II FTE'!HF32-'Equation 4 Type I FTE'!HF32</f>
        <v>2.4719126746188685E-2</v>
      </c>
      <c r="HG32" s="60">
        <f>'Equation 4 Type II FTE'!HG32-'Equation 4 Type I FTE'!HG32</f>
        <v>3.2629247304969064E-2</v>
      </c>
      <c r="HH32" s="60">
        <f>'Equation 4 Type II FTE'!HH32-'Equation 4 Type I FTE'!HH32</f>
        <v>4.0000041462014413E-2</v>
      </c>
      <c r="HI32" s="60">
        <f>'Equation 4 Type II FTE'!HI32-'Equation 4 Type I FTE'!HI32</f>
        <v>5.7797812719270265E-2</v>
      </c>
      <c r="HJ32" s="60">
        <f>'Equation 4 Type II FTE'!HJ32-'Equation 4 Type I FTE'!HJ32</f>
        <v>3.5325879313644191E-2</v>
      </c>
      <c r="HK32" s="60">
        <f>'Equation 4 Type II FTE'!HK32-'Equation 4 Type I FTE'!HK32</f>
        <v>0</v>
      </c>
      <c r="HL32" s="60">
        <f>'Equation 4 Type II FTE'!HL32-'Equation 4 Type I FTE'!HL32</f>
        <v>2.6247218217771259E-2</v>
      </c>
      <c r="HM32" s="60">
        <f>'Equation 4 Type II FTE'!HM32-'Equation 4 Type I FTE'!HM32</f>
        <v>2.8314636091088856E-2</v>
      </c>
      <c r="HN32" s="60">
        <f>'Equation 4 Type II FTE'!HN32-'Equation 4 Type I FTE'!HN32</f>
        <v>2.5707891816036232E-2</v>
      </c>
      <c r="HO32" s="60">
        <f>'Equation 4 Type II FTE'!HO32-'Equation 4 Type I FTE'!HO32</f>
        <v>2.6606769152261275E-2</v>
      </c>
      <c r="HP32" s="60">
        <f>'Equation 4 Type II FTE'!HP32-'Equation 4 Type I FTE'!HP32</f>
        <v>2.7325871021241309E-2</v>
      </c>
      <c r="HQ32" s="60">
        <f>'Equation 4 Type II FTE'!HQ32-'Equation 4 Type I FTE'!HQ32</f>
        <v>2.5707891816036232E-2</v>
      </c>
      <c r="HR32" s="60">
        <f>'Equation 4 Type II FTE'!HR32-'Equation 4 Type I FTE'!HR32</f>
        <v>2.8764074759201379E-2</v>
      </c>
      <c r="HS32" s="60">
        <f>'Equation 4 Type II FTE'!HS32-'Equation 4 Type I FTE'!HS32</f>
        <v>3.8741613191299352E-2</v>
      </c>
      <c r="HT32" s="60">
        <f>'Equation 4 Type II FTE'!HT32-'Equation 4 Type I FTE'!HT32</f>
        <v>4.7820274287172289E-2</v>
      </c>
      <c r="HU32" s="60">
        <f>'Equation 4 Type II FTE'!HU32-'Equation 4 Type I FTE'!HU32</f>
        <v>2.0943841934043503E-2</v>
      </c>
      <c r="HV32" s="60">
        <f>'Equation 4 Type II FTE'!HV32-'Equation 4 Type I FTE'!HV32</f>
        <v>3.0741604898896473E-2</v>
      </c>
      <c r="HW32" s="60">
        <f>'Equation 4 Type II FTE'!HW32-'Equation 4 Type I FTE'!HW32</f>
        <v>3.0561829431651467E-2</v>
      </c>
      <c r="HX32" s="60">
        <f>'Equation 4 Type II FTE'!HX32-'Equation 4 Type I FTE'!HX32</f>
        <v>2.5168565414301205E-2</v>
      </c>
      <c r="HY32" s="60">
        <f>'Equation 4 Type II FTE'!HY32-'Equation 4 Type I FTE'!HY32</f>
        <v>2.2022494737513557E-2</v>
      </c>
      <c r="HZ32" s="60">
        <f>'Equation 4 Type II FTE'!HZ32-'Equation 4 Type I FTE'!HZ32</f>
        <v>4.0269704662881926E-2</v>
      </c>
      <c r="IA32" s="60">
        <f>'Equation 4 Type II FTE'!IA32-'Equation 4 Type I FTE'!IA32</f>
        <v>2.5797779549658735E-2</v>
      </c>
      <c r="IB32" s="60">
        <f>'Equation 4 Type II FTE'!IB32-'Equation 4 Type I FTE'!IB32</f>
        <v>2.5977555016903742E-2</v>
      </c>
      <c r="IC32" s="60">
        <f>'Equation 4 Type II FTE'!IC32-'Equation 4 Type I FTE'!IC32</f>
        <v>2.5258453147923712E-2</v>
      </c>
      <c r="ID32" s="60">
        <f>'Equation 4 Type II FTE'!ID32-'Equation 4 Type I FTE'!ID32</f>
        <v>2.4719126746188685E-2</v>
      </c>
      <c r="IE32" s="60">
        <f>'Equation 4 Type II FTE'!IE32-'Equation 4 Type I FTE'!IE32</f>
        <v>2.5438228615168718E-2</v>
      </c>
      <c r="IF32" s="60">
        <f>'Equation 4 Type II FTE'!IF32-'Equation 4 Type I FTE'!IF32</f>
        <v>3.0561829431651467E-2</v>
      </c>
      <c r="IG32" s="60">
        <f>'Equation 4 Type II FTE'!IG32-'Equation 4 Type I FTE'!IG32</f>
        <v>2.9303401160936403E-2</v>
      </c>
      <c r="IH32" s="60">
        <f>'Equation 4 Type II FTE'!IH32-'Equation 4 Type I FTE'!IH32</f>
        <v>2.9123625693691393E-2</v>
      </c>
      <c r="II32" s="60">
        <f>'Equation 4 Type II FTE'!II32-'Equation 4 Type I FTE'!II32</f>
        <v>2.148316833577853E-2</v>
      </c>
      <c r="IJ32" s="60">
        <f>'Equation 4 Type II FTE'!IJ32-'Equation 4 Type I FTE'!IJ32</f>
        <v>2.7056207820373795E-2</v>
      </c>
      <c r="IK32" s="60">
        <f>'Equation 4 Type II FTE'!IK32-'Equation 4 Type I FTE'!IK32</f>
        <v>2.3910137143586144E-2</v>
      </c>
      <c r="IL32" s="60">
        <f>'Equation 4 Type II FTE'!IL32-'Equation 4 Type I FTE'!IL32</f>
        <v>2.3640473942718634E-2</v>
      </c>
      <c r="IM32" s="60">
        <f>'Equation 4 Type II FTE'!IM32-'Equation 4 Type I FTE'!IM32</f>
        <v>2.5707891816036232E-2</v>
      </c>
      <c r="IN32" s="60">
        <f>'Equation 4 Type II FTE'!IN32-'Equation 4 Type I FTE'!IN32</f>
        <v>2.5168565414301205E-2</v>
      </c>
      <c r="IO32" s="60">
        <f>'Equation 4 Type II FTE'!IO32-'Equation 4 Type I FTE'!IO32</f>
        <v>2.5887667283281238E-2</v>
      </c>
      <c r="IP32" s="60">
        <f>'Equation 4 Type II FTE'!IP32-'Equation 4 Type I FTE'!IP32</f>
        <v>2.6696656885883779E-2</v>
      </c>
      <c r="IQ32" s="60">
        <f>'Equation 4 Type II FTE'!IQ32-'Equation 4 Type I FTE'!IQ32</f>
        <v>2.5707891816036232E-2</v>
      </c>
      <c r="IR32" s="60">
        <f>'Equation 4 Type II FTE'!IR32-'Equation 4 Type I FTE'!IR32</f>
        <v>2.4898902213433691E-2</v>
      </c>
      <c r="IS32" s="60">
        <f>'Equation 4 Type II FTE'!IS32-'Equation 4 Type I FTE'!IS32</f>
        <v>2.5528116348791225E-2</v>
      </c>
      <c r="IT32" s="60">
        <f>'Equation 4 Type II FTE'!IT32-'Equation 4 Type I FTE'!IT32</f>
        <v>2.9932615296293937E-2</v>
      </c>
      <c r="IU32" s="60">
        <f>'Equation 4 Type II FTE'!IU32-'Equation 4 Type I FTE'!IU32</f>
        <v>2.6247218217771259E-2</v>
      </c>
      <c r="IV32" s="60">
        <f>'Equation 4 Type II FTE'!IV32-'Equation 4 Type I FTE'!IV32</f>
        <v>2.6516881418638769E-2</v>
      </c>
      <c r="IW32" s="60">
        <f>'Equation 4 Type II FTE'!IW32-'Equation 4 Type I FTE'!IW32</f>
        <v>2.3910137143586144E-2</v>
      </c>
      <c r="IX32" s="60">
        <f>'Equation 4 Type II FTE'!IX32-'Equation 4 Type I FTE'!IX32</f>
        <v>2.6966320086751292E-2</v>
      </c>
      <c r="IY32" s="60">
        <f>'Equation 4 Type II FTE'!IY32-'Equation 4 Type I FTE'!IY32</f>
        <v>2.5348340881546215E-2</v>
      </c>
      <c r="IZ32" s="60">
        <f>'Equation 4 Type II FTE'!IZ32-'Equation 4 Type I FTE'!IZ32</f>
        <v>3.2898910505836577E-2</v>
      </c>
      <c r="JA32" s="60">
        <f>'Equation 4 Type II FTE'!JA32-'Equation 4 Type I FTE'!JA32</f>
        <v>2.6426993685016265E-2</v>
      </c>
      <c r="JB32" s="60">
        <f>'Equation 4 Type II FTE'!JB32-'Equation 4 Type I FTE'!JB32</f>
        <v>4.0269704662881926E-2</v>
      </c>
      <c r="JC32" s="60">
        <f>'Equation 4 Type II FTE'!JC32-'Equation 4 Type I FTE'!JC32</f>
        <v>4.8809039357019843E-2</v>
      </c>
      <c r="JD32" s="60">
        <f>'Equation 4 Type II FTE'!JD32-'Equation 4 Type I FTE'!JD32</f>
        <v>4.8359600688907316E-2</v>
      </c>
      <c r="JE32" s="60">
        <f>'Equation 4 Type II FTE'!JE32-'Equation 4 Type I FTE'!JE32</f>
        <v>4.5573080946609688E-2</v>
      </c>
      <c r="JF32" s="60">
        <f>'Equation 4 Type II FTE'!JF32-'Equation 4 Type I FTE'!JF32</f>
        <v>4.4943866811252155E-2</v>
      </c>
      <c r="JG32" s="60">
        <f>'Equation 4 Type II FTE'!JG32-'Equation 4 Type I FTE'!JG32</f>
        <v>5.6179833514065192E-2</v>
      </c>
      <c r="JH32" s="60">
        <f>'Equation 4 Type II FTE'!JH32-'Equation 4 Type I FTE'!JH32</f>
        <v>4.7550611086304782E-2</v>
      </c>
      <c r="JI32" s="60">
        <f>'Equation 4 Type II FTE'!JI32-'Equation 4 Type I FTE'!JI32</f>
        <v>4.2786561204312054E-2</v>
      </c>
      <c r="JJ32" s="60">
        <f>'Equation 4 Type II FTE'!JJ32-'Equation 4 Type I FTE'!JJ32</f>
        <v>3.4606777444664158E-2</v>
      </c>
      <c r="JK32" s="60">
        <f>'Equation 4 Type II FTE'!JK32-'Equation 4 Type I FTE'!JK32</f>
        <v>5.3932640173502584E-2</v>
      </c>
      <c r="JL32" s="60">
        <f>'Equation 4 Type II FTE'!JL32-'Equation 4 Type I FTE'!JL32</f>
        <v>3.2988798239459084E-2</v>
      </c>
      <c r="JM32" s="60">
        <f>'Equation 4 Type II FTE'!JM32-'Equation 4 Type I FTE'!JM32</f>
        <v>3.6494419850736745E-2</v>
      </c>
      <c r="JN32" s="60">
        <f>'Equation 4 Type II FTE'!JN32-'Equation 4 Type I FTE'!JN32</f>
        <v>3.7573072654206799E-2</v>
      </c>
      <c r="JO32" s="60">
        <f>'Equation 4 Type II FTE'!JO32-'Equation 4 Type I FTE'!JO32</f>
        <v>5.0516906295847423E-2</v>
      </c>
      <c r="JP32" s="60">
        <f>'Equation 4 Type II FTE'!JP32-'Equation 4 Type I FTE'!JP32</f>
        <v>5.1415783632072463E-2</v>
      </c>
      <c r="JQ32" s="60">
        <f>'Equation 4 Type II FTE'!JQ32-'Equation 4 Type I FTE'!JQ32</f>
        <v>6.5258494609938128E-2</v>
      </c>
      <c r="JR32" s="60">
        <f>'Equation 4 Type II FTE'!JR32-'Equation 4 Type I FTE'!JR32</f>
        <v>5.7528149518402759E-2</v>
      </c>
      <c r="JS32" s="60">
        <f>'Equation 4 Type II FTE'!JS32-'Equation 4 Type I FTE'!JS32</f>
        <v>4.3955101741404608E-2</v>
      </c>
      <c r="JT32" s="60">
        <f>'Equation 4 Type II FTE'!JT32-'Equation 4 Type I FTE'!JT32</f>
        <v>4.3505663073292081E-2</v>
      </c>
      <c r="JU32" s="60">
        <f>'Equation 4 Type II FTE'!JU32-'Equation 4 Type I FTE'!JU32</f>
        <v>4.0359592396504433E-2</v>
      </c>
      <c r="JV32" s="60">
        <f>'Equation 4 Type II FTE'!JV32-'Equation 4 Type I FTE'!JV32</f>
        <v>3.5056216112776678E-2</v>
      </c>
      <c r="JW32" s="60">
        <f>'Equation 4 Type II FTE'!JW32-'Equation 4 Type I FTE'!JW32</f>
        <v>3.2539359571346564E-2</v>
      </c>
      <c r="JX32" s="60">
        <f>'Equation 4 Type II FTE'!JX32-'Equation 4 Type I FTE'!JX32</f>
        <v>2.9033737960068893E-2</v>
      </c>
      <c r="JY32" s="60">
        <f>'Equation 4 Type II FTE'!JY32-'Equation 4 Type I FTE'!JY32</f>
        <v>4.3505663073292081E-2</v>
      </c>
      <c r="JZ32" s="60">
        <f>'Equation 4 Type II FTE'!JZ32-'Equation 4 Type I FTE'!JZ32</f>
        <v>3.8292174523186832E-2</v>
      </c>
      <c r="KA32" s="60">
        <f>'Equation 4 Type II FTE'!KA32-'Equation 4 Type I FTE'!KA32</f>
        <v>2.0314627798685973E-2</v>
      </c>
      <c r="KB32" s="60">
        <f>'Equation 4 Type II FTE'!KB32-'Equation 4 Type I FTE'!KB32</f>
        <v>6.8584340753970796E-2</v>
      </c>
      <c r="KC32" s="60">
        <f>'Equation 4 Type II FTE'!KC32-'Equation 4 Type I FTE'!KC32</f>
        <v>4.9977579894112389E-2</v>
      </c>
      <c r="KD32" s="60">
        <f>'Equation 4 Type II FTE'!KD32-'Equation 4 Type I FTE'!KD32</f>
        <v>3.1370819034254004E-2</v>
      </c>
      <c r="KE32" s="60">
        <f>'Equation 4 Type II FTE'!KE32-'Equation 4 Type I FTE'!KE32</f>
        <v>3.5056216112776678E-2</v>
      </c>
      <c r="KF32" s="60">
        <f>'Equation 4 Type II FTE'!KF32-'Equation 4 Type I FTE'!KF32</f>
        <v>3.7213521719716786E-2</v>
      </c>
      <c r="KG32" s="60">
        <f>'Equation 4 Type II FTE'!KG32-'Equation 4 Type I FTE'!KG32</f>
        <v>3.8651725457676846E-2</v>
      </c>
      <c r="KH32" s="60">
        <f>'Equation 4 Type II FTE'!KH32-'Equation 4 Type I FTE'!KH32</f>
        <v>3.5235991580021685E-2</v>
      </c>
      <c r="KI32" s="60">
        <f>'Equation 4 Type II FTE'!KI32-'Equation 4 Type I FTE'!KI32</f>
        <v>4.2516898003444541E-2</v>
      </c>
      <c r="KJ32" s="60">
        <f>'Equation 4 Type II FTE'!KJ32-'Equation 4 Type I FTE'!KJ32</f>
        <v>4.7550611086304782E-2</v>
      </c>
      <c r="KK32" s="60">
        <f>'Equation 4 Type II FTE'!KK32-'Equation 4 Type I FTE'!KK32</f>
        <v>3.3528124641194104E-2</v>
      </c>
      <c r="KL32" s="60">
        <f>'Equation 4 Type II FTE'!KL32-'Equation 4 Type I FTE'!KL32</f>
        <v>5.9955118326210366E-2</v>
      </c>
      <c r="KM32" s="60">
        <f>'Equation 4 Type II FTE'!KM32-'Equation 4 Type I FTE'!KM32</f>
        <v>5.9146128723607833E-2</v>
      </c>
      <c r="KN32" s="60">
        <f>'Equation 4 Type II FTE'!KN32-'Equation 4 Type I FTE'!KN32</f>
        <v>3.9101164125789373E-2</v>
      </c>
      <c r="KO32" s="60">
        <f>'Equation 4 Type II FTE'!KO32-'Equation 4 Type I FTE'!KO32</f>
        <v>3.5865205715379218E-2</v>
      </c>
      <c r="KP32" s="60">
        <f>'Equation 4 Type II FTE'!KP32-'Equation 4 Type I FTE'!KP32</f>
        <v>4.1977571601709507E-2</v>
      </c>
      <c r="KQ32" s="60">
        <f>'Equation 4 Type II FTE'!KQ32-'Equation 4 Type I FTE'!KQ32</f>
        <v>5.4741629776105125E-2</v>
      </c>
      <c r="KR32" s="60">
        <f>'Equation 4 Type II FTE'!KR32-'Equation 4 Type I FTE'!KR32</f>
        <v>2.4000024877208651E-2</v>
      </c>
      <c r="KS32" s="60">
        <f>'Equation 4 Type II FTE'!KS32-'Equation 4 Type I FTE'!KS32</f>
        <v>3.8651725457676846E-2</v>
      </c>
      <c r="KT32" s="60">
        <f>'Equation 4 Type II FTE'!KT32-'Equation 4 Type I FTE'!KT32</f>
        <v>4.0269704662881926E-2</v>
      </c>
      <c r="KU32" s="60">
        <f>'Equation 4 Type II FTE'!KU32-'Equation 4 Type I FTE'!KU32</f>
        <v>5.114612043120495E-2</v>
      </c>
      <c r="KV32" s="60">
        <f>'Equation 4 Type II FTE'!KV32-'Equation 4 Type I FTE'!KV32</f>
        <v>2.8134860623843849E-2</v>
      </c>
      <c r="KW32" s="60">
        <f>'Equation 4 Type II FTE'!KW32-'Equation 4 Type I FTE'!KW32</f>
        <v>6.5618045544428141E-2</v>
      </c>
      <c r="KX32" s="60">
        <f>'Equation 4 Type II FTE'!KX32-'Equation 4 Type I FTE'!KX32</f>
        <v>6.5438270077183142E-2</v>
      </c>
      <c r="KY32" s="60">
        <f>'Equation 4 Type II FTE'!KY32-'Equation 4 Type I FTE'!KY32</f>
        <v>6.094388339605792E-2</v>
      </c>
      <c r="KZ32" s="60">
        <f>'Equation 4 Type II FTE'!KZ32-'Equation 4 Type I FTE'!KZ32</f>
        <v>5.6719159915800219E-2</v>
      </c>
      <c r="LA32" s="60">
        <f>'Equation 4 Type II FTE'!LA32-'Equation 4 Type I FTE'!LA32</f>
        <v>6.3460739937488034E-2</v>
      </c>
      <c r="LB32" s="60">
        <f>'Equation 4 Type II FTE'!LB32-'Equation 4 Type I FTE'!LB32</f>
        <v>5.9146128723607833E-2</v>
      </c>
      <c r="LC32" s="60">
        <f>'Equation 4 Type II FTE'!LC32-'Equation 4 Type I FTE'!LC32</f>
        <v>6.2741638068508007E-2</v>
      </c>
      <c r="LD32" s="60">
        <f>'Equation 4 Type II FTE'!LD32-'Equation 4 Type I FTE'!LD32</f>
        <v>7.1550635963513437E-2</v>
      </c>
      <c r="LE32" s="60">
        <f>'Equation 4 Type II FTE'!LE32-'Equation 4 Type I FTE'!LE32</f>
        <v>5.3303426038145051E-2</v>
      </c>
      <c r="LF32" s="60">
        <f>'Equation 4 Type II FTE'!LF32-'Equation 4 Type I FTE'!LF32</f>
        <v>4.0629255597371947E-2</v>
      </c>
      <c r="LG32" s="60">
        <f>'Equation 4 Type II FTE'!LG32-'Equation 4 Type I FTE'!LG32</f>
        <v>6.4089954072845567E-2</v>
      </c>
      <c r="LH32" s="60">
        <f>'Equation 4 Type II FTE'!LH32-'Equation 4 Type I FTE'!LH32</f>
        <v>6.3460739937488034E-2</v>
      </c>
      <c r="LI32" s="60">
        <f>'Equation 4 Type II FTE'!LI32-'Equation 4 Type I FTE'!LI32</f>
        <v>6.7775351151368249E-2</v>
      </c>
      <c r="LJ32" s="60">
        <f>'Equation 4 Type II FTE'!LJ32-'Equation 4 Type I FTE'!LJ32</f>
        <v>4.6382070549212222E-2</v>
      </c>
      <c r="LK32" s="60">
        <f>'Equation 4 Type II FTE'!LK32-'Equation 4 Type I FTE'!LK32</f>
        <v>5.8067475920137786E-2</v>
      </c>
      <c r="LL32" s="60">
        <f>'Equation 4 Type II FTE'!LL32-'Equation 4 Type I FTE'!LL32</f>
        <v>7.3618053836831024E-2</v>
      </c>
      <c r="LM32" s="60">
        <f>'Equation 4 Type II FTE'!LM32-'Equation 4 Type I FTE'!LM32</f>
        <v>4.8898927090642343E-2</v>
      </c>
      <c r="LN32" s="60">
        <f>'Equation 4 Type II FTE'!LN32-'Equation 4 Type I FTE'!LN32</f>
        <v>6.6157371946163168E-2</v>
      </c>
      <c r="LO32" s="60">
        <f>'Equation 4 Type II FTE'!LO32-'Equation 4 Type I FTE'!LO32</f>
        <v>4.134835746635198E-2</v>
      </c>
      <c r="LP32" s="60">
        <f>'Equation 4 Type II FTE'!LP32-'Equation 4 Type I FTE'!LP32</f>
        <v>6.26517503348855E-2</v>
      </c>
      <c r="LQ32" s="60">
        <f>'Equation 4 Type II FTE'!LQ32-'Equation 4 Type I FTE'!LQ32</f>
        <v>4.4853979077629648E-2</v>
      </c>
      <c r="LR32" s="60">
        <f>'Equation 4 Type II FTE'!LR32-'Equation 4 Type I FTE'!LR32</f>
        <v>6.4988831409070622E-2</v>
      </c>
      <c r="LS32" s="60">
        <f>'Equation 4 Type II FTE'!LS32-'Equation 4 Type I FTE'!LS32</f>
        <v>5.0157355361357403E-2</v>
      </c>
      <c r="LT32" s="60">
        <f>'Equation 4 Type II FTE'!LT32-'Equation 4 Type I FTE'!LT32</f>
        <v>3.8921388658544366E-2</v>
      </c>
      <c r="LU32" s="60">
        <f>'Equation 4 Type II FTE'!LU32-'Equation 4 Type I FTE'!LU32</f>
        <v>6.2022536199527974E-2</v>
      </c>
      <c r="LV32" s="60">
        <f>'Equation 4 Type II FTE'!LV32-'Equation 4 Type I FTE'!LV32</f>
        <v>5.2943875103655037E-2</v>
      </c>
      <c r="LW32" s="60">
        <f>'Equation 4 Type II FTE'!LW32-'Equation 4 Type I FTE'!LW32</f>
        <v>5.6629272182177712E-2</v>
      </c>
      <c r="LX32" s="60">
        <f>'Equation 4 Type II FTE'!LX32-'Equation 4 Type I FTE'!LX32</f>
        <v>6.8045014352235769E-2</v>
      </c>
      <c r="LY32" s="60">
        <f>'Equation 4 Type II FTE'!LY32-'Equation 4 Type I FTE'!LY32</f>
        <v>6.0853995662435413E-2</v>
      </c>
      <c r="LZ32" s="60">
        <f>'Equation 4 Type II FTE'!LZ32-'Equation 4 Type I FTE'!LZ32</f>
        <v>5.1955110033807483E-2</v>
      </c>
      <c r="MA32" s="60">
        <f>'Equation 4 Type II FTE'!MA32-'Equation 4 Type I FTE'!MA32</f>
        <v>3.6674195317981759E-2</v>
      </c>
      <c r="MB32" s="60">
        <f>'Equation 4 Type II FTE'!MB32-'Equation 4 Type I FTE'!MB32</f>
        <v>5.4112415640747591E-2</v>
      </c>
      <c r="MC32" s="60">
        <f>'Equation 4 Type II FTE'!MC32-'Equation 4 Type I FTE'!MC32</f>
        <v>7.0561870893665876E-2</v>
      </c>
      <c r="MD32" s="60">
        <f>'Equation 4 Type II FTE'!MD32-'Equation 4 Type I FTE'!MD32</f>
        <v>5.7707924985647759E-2</v>
      </c>
      <c r="ME32" s="60">
        <f>'Equation 4 Type II FTE'!ME32-'Equation 4 Type I FTE'!ME32</f>
        <v>5.5730394845952672E-2</v>
      </c>
      <c r="MF32" s="60">
        <f>'Equation 4 Type II FTE'!MF32-'Equation 4 Type I FTE'!MF32</f>
        <v>5.8966353256362833E-2</v>
      </c>
      <c r="MG32" s="60">
        <f>'Equation 4 Type II FTE'!MG32-'Equation 4 Type I FTE'!MG32</f>
        <v>5.8337139121005292E-2</v>
      </c>
      <c r="MH32" s="60">
        <f>'Equation 4 Type II FTE'!MH32-'Equation 4 Type I FTE'!MH32</f>
        <v>6.04944447279454E-2</v>
      </c>
      <c r="MI32" s="60">
        <f>'Equation 4 Type II FTE'!MI32-'Equation 4 Type I FTE'!MI32</f>
        <v>5.5370843911462651E-2</v>
      </c>
      <c r="MJ32" s="60">
        <f>'Equation 4 Type II FTE'!MJ32-'Equation 4 Type I FTE'!MJ32</f>
        <v>4.8809039357019843E-2</v>
      </c>
      <c r="MK32" s="60">
        <f>'Equation 4 Type II FTE'!MK32-'Equation 4 Type I FTE'!MK32</f>
        <v>5.3932640173502584E-2</v>
      </c>
      <c r="ML32" s="60">
        <f>'Equation 4 Type II FTE'!ML32-'Equation 4 Type I FTE'!ML32</f>
        <v>7.1280972762645917E-2</v>
      </c>
      <c r="MM32" s="60">
        <f>'Equation 4 Type II FTE'!MM32-'Equation 4 Type I FTE'!MM32</f>
        <v>4.988769216048989E-2</v>
      </c>
      <c r="MN32" s="60">
        <f>'Equation 4 Type II FTE'!MN32-'Equation 4 Type I FTE'!MN32</f>
        <v>4.8089937488039802E-2</v>
      </c>
      <c r="MO32" s="60">
        <f>'Equation 4 Type II FTE'!MO32-'Equation 4 Type I FTE'!MO32</f>
        <v>4.0359592396504433E-2</v>
      </c>
      <c r="MP32" s="60">
        <f>'Equation 4 Type II FTE'!MP32-'Equation 4 Type I FTE'!MP32</f>
        <v>4.0719143330994453E-2</v>
      </c>
      <c r="MQ32" s="60">
        <f>'Equation 4 Type II FTE'!MQ32-'Equation 4 Type I FTE'!MQ32</f>
        <v>3.7752848121451812E-2</v>
      </c>
      <c r="MR32" s="60">
        <f>'Equation 4 Type II FTE'!MR32-'Equation 4 Type I FTE'!MR32</f>
        <v>4.8089937488039802E-2</v>
      </c>
      <c r="MS32" s="60">
        <f>'Equation 4 Type II FTE'!MS32-'Equation 4 Type I FTE'!MS32</f>
        <v>4.2247234802577027E-2</v>
      </c>
      <c r="MT32" s="60">
        <f>'Equation 4 Type II FTE'!MT32-'Equation 4 Type I FTE'!MT32</f>
        <v>4.9797804426867383E-2</v>
      </c>
      <c r="MU32" s="60">
        <f>'Equation 4 Type II FTE'!MU32-'Equation 4 Type I FTE'!MU32</f>
        <v>3.96404905275244E-2</v>
      </c>
      <c r="MV32" s="60">
        <f>'Equation 4 Type II FTE'!MV32-'Equation 4 Type I FTE'!MV32</f>
        <v>5.8786577789117819E-2</v>
      </c>
      <c r="MW32" s="60">
        <f>'Equation 4 Type II FTE'!MW32-'Equation 4 Type I FTE'!MW32</f>
        <v>5.5550619378707665E-2</v>
      </c>
      <c r="MX32" s="60">
        <f>'Equation 4 Type II FTE'!MX32-'Equation 4 Type I FTE'!MX32</f>
        <v>6.139332206417044E-2</v>
      </c>
      <c r="MY32" s="60">
        <f>'Equation 4 Type II FTE'!MY32-'Equation 4 Type I FTE'!MY32</f>
        <v>5.6898935383045225E-2</v>
      </c>
      <c r="MZ32" s="60">
        <f>'Equation 4 Type II FTE'!MZ32-'Equation 4 Type I FTE'!MZ32</f>
        <v>4.2247234802577027E-2</v>
      </c>
      <c r="NA32" s="60">
        <f>'Equation 4 Type II FTE'!NA32-'Equation 4 Type I FTE'!NA32</f>
        <v>7.0112432225553356E-2</v>
      </c>
      <c r="NB32" s="60">
        <f>'Equation 4 Type II FTE'!NB32-'Equation 4 Type I FTE'!NB32</f>
        <v>5.114612043120495E-2</v>
      </c>
      <c r="NC32" s="60">
        <f>'Equation 4 Type II FTE'!NC32-'Equation 4 Type I FTE'!NC32</f>
        <v>5.6988823116667732E-2</v>
      </c>
      <c r="ND32" s="60">
        <f>'Equation 4 Type II FTE'!ND32-'Equation 4 Type I FTE'!ND32</f>
        <v>6.3910178605600554E-2</v>
      </c>
      <c r="NE32" s="60">
        <f>'Equation 4 Type II FTE'!NE32-'Equation 4 Type I FTE'!NE32</f>
        <v>4.0988806531861967E-2</v>
      </c>
      <c r="NF32" s="60">
        <f>'Equation 4 Type II FTE'!NF32-'Equation 4 Type I FTE'!NF32</f>
        <v>5.6988823116667732E-2</v>
      </c>
      <c r="NG32" s="61">
        <f>'Equation 4 Type II FTE'!NG32-'Equation 4 Type I FTE'!NG32</f>
        <v>6.139332206417044E-2</v>
      </c>
      <c r="NH32" s="60">
        <f>'Equation 4 Type II FTE'!NH32-'Equation 4 Type I FTE'!NH32</f>
        <v>6.5078719142693128E-2</v>
      </c>
      <c r="NI32" s="60">
        <f>'Equation 4 Type II FTE'!NI32-'Equation 4 Type I FTE'!NI32</f>
        <v>4.0719143330994453E-2</v>
      </c>
      <c r="NJ32" s="61">
        <f>'Equation 4 Type II FTE'!NJ32-'Equation 4 Type I FTE'!NJ32</f>
        <v>9.7168640045927152E-2</v>
      </c>
    </row>
    <row r="33" spans="2:374" ht="15" customHeight="1" thickBot="1" x14ac:dyDescent="0.35">
      <c r="B33" s="62" t="s">
        <v>578</v>
      </c>
      <c r="C33" s="63">
        <f>SUM(C11:C32)</f>
        <v>2.5438253119955476</v>
      </c>
      <c r="D33" s="64">
        <f t="shared" ref="D33:BO33" si="0">SUM(D11:D32)</f>
        <v>3.0028888006255579</v>
      </c>
      <c r="E33" s="64">
        <f t="shared" si="0"/>
        <v>3.0677288201679973</v>
      </c>
      <c r="F33" s="64">
        <f t="shared" si="0"/>
        <v>4.1618031426153062</v>
      </c>
      <c r="G33" s="64">
        <f t="shared" si="0"/>
        <v>2.963590610117929</v>
      </c>
      <c r="H33" s="64">
        <f t="shared" si="0"/>
        <v>2.4454604932136901</v>
      </c>
      <c r="I33" s="64">
        <f t="shared" si="0"/>
        <v>2.0292255521423965</v>
      </c>
      <c r="J33" s="64">
        <f t="shared" si="0"/>
        <v>2.411675368065644</v>
      </c>
      <c r="K33" s="64">
        <f t="shared" si="0"/>
        <v>2.0760048120477994</v>
      </c>
      <c r="L33" s="64">
        <f t="shared" si="0"/>
        <v>4.2467744600683934</v>
      </c>
      <c r="M33" s="64">
        <f t="shared" si="0"/>
        <v>2.4851230680408074</v>
      </c>
      <c r="N33" s="64">
        <f t="shared" si="0"/>
        <v>4.9262452236207617</v>
      </c>
      <c r="O33" s="64">
        <f t="shared" si="0"/>
        <v>2.5214292514313925</v>
      </c>
      <c r="P33" s="64">
        <f t="shared" si="0"/>
        <v>1.8490396461537688</v>
      </c>
      <c r="Q33" s="64">
        <f t="shared" si="0"/>
        <v>0</v>
      </c>
      <c r="R33" s="64">
        <f t="shared" si="0"/>
        <v>1.8443040295031823</v>
      </c>
      <c r="S33" s="64">
        <f t="shared" si="0"/>
        <v>2.1637297744390973</v>
      </c>
      <c r="T33" s="64">
        <f t="shared" si="0"/>
        <v>2.2320345097549672</v>
      </c>
      <c r="U33" s="64">
        <f t="shared" si="0"/>
        <v>2.7549316961058907</v>
      </c>
      <c r="V33" s="64">
        <f t="shared" si="0"/>
        <v>3.1194834046197872</v>
      </c>
      <c r="W33" s="64">
        <f t="shared" si="0"/>
        <v>1.8328428146572437</v>
      </c>
      <c r="X33" s="64">
        <f t="shared" si="0"/>
        <v>1.8051169477723215</v>
      </c>
      <c r="Y33" s="64">
        <f t="shared" si="0"/>
        <v>1.9436906745838152</v>
      </c>
      <c r="Z33" s="64">
        <f t="shared" si="0"/>
        <v>4.6165053315159161</v>
      </c>
      <c r="AA33" s="64">
        <f t="shared" si="0"/>
        <v>3.1005353432438869</v>
      </c>
      <c r="AB33" s="64">
        <f t="shared" si="0"/>
        <v>4.3577995543177739</v>
      </c>
      <c r="AC33" s="64">
        <f t="shared" si="0"/>
        <v>3.0168136075050991</v>
      </c>
      <c r="AD33" s="64">
        <f t="shared" si="0"/>
        <v>2.2361719701981126</v>
      </c>
      <c r="AE33" s="64">
        <f t="shared" si="0"/>
        <v>2.2090878973331343</v>
      </c>
      <c r="AF33" s="64">
        <f t="shared" si="0"/>
        <v>2.4655163319867044</v>
      </c>
      <c r="AG33" s="64">
        <f t="shared" si="0"/>
        <v>2.393337275578709</v>
      </c>
      <c r="AH33" s="64">
        <f t="shared" si="0"/>
        <v>2.7615187561681593</v>
      </c>
      <c r="AI33" s="64">
        <f t="shared" si="0"/>
        <v>2.4158448786716917</v>
      </c>
      <c r="AJ33" s="64">
        <f t="shared" si="0"/>
        <v>2.0868745268839572</v>
      </c>
      <c r="AK33" s="64">
        <f t="shared" si="0"/>
        <v>2.6263077976906573</v>
      </c>
      <c r="AL33" s="64">
        <f t="shared" si="0"/>
        <v>2.6049935493255587</v>
      </c>
      <c r="AM33" s="64">
        <f t="shared" si="0"/>
        <v>2.8718236026382478</v>
      </c>
      <c r="AN33" s="64">
        <f t="shared" si="0"/>
        <v>1.8475721960285885</v>
      </c>
      <c r="AO33" s="64">
        <f t="shared" si="0"/>
        <v>1.6232926259363625</v>
      </c>
      <c r="AP33" s="64">
        <f t="shared" si="0"/>
        <v>2.8400261483756926</v>
      </c>
      <c r="AQ33" s="64">
        <f t="shared" si="0"/>
        <v>2.0069329229267789</v>
      </c>
      <c r="AR33" s="64">
        <f t="shared" si="0"/>
        <v>2.2406964959913642</v>
      </c>
      <c r="AS33" s="64">
        <f t="shared" si="0"/>
        <v>2.1055669904359209</v>
      </c>
      <c r="AT33" s="64">
        <f t="shared" si="0"/>
        <v>1.9771296023942238</v>
      </c>
      <c r="AU33" s="64">
        <f t="shared" si="0"/>
        <v>1.8108129817810965</v>
      </c>
      <c r="AV33" s="64">
        <f t="shared" si="0"/>
        <v>2.2126125612427634</v>
      </c>
      <c r="AW33" s="64">
        <f t="shared" si="0"/>
        <v>1.9489389049247394</v>
      </c>
      <c r="AX33" s="64">
        <f t="shared" si="0"/>
        <v>1.9606627505884127</v>
      </c>
      <c r="AY33" s="64">
        <f t="shared" si="0"/>
        <v>1.5961848225435431</v>
      </c>
      <c r="AZ33" s="64">
        <f t="shared" si="0"/>
        <v>1.729696603626343</v>
      </c>
      <c r="BA33" s="64">
        <f t="shared" si="0"/>
        <v>1.8192210347175453</v>
      </c>
      <c r="BB33" s="64">
        <f t="shared" si="0"/>
        <v>2.3815895031600047</v>
      </c>
      <c r="BC33" s="64">
        <f t="shared" si="0"/>
        <v>2.5600883522708466</v>
      </c>
      <c r="BD33" s="64">
        <f t="shared" si="0"/>
        <v>1.8248216788203957</v>
      </c>
      <c r="BE33" s="64">
        <f t="shared" si="0"/>
        <v>2.3321863184665892</v>
      </c>
      <c r="BF33" s="64">
        <f t="shared" si="0"/>
        <v>2.2933333033671079</v>
      </c>
      <c r="BG33" s="64">
        <f t="shared" si="0"/>
        <v>2.8424719771281151</v>
      </c>
      <c r="BH33" s="64">
        <f t="shared" si="0"/>
        <v>2.4939767500113597</v>
      </c>
      <c r="BI33" s="64">
        <f t="shared" si="0"/>
        <v>2.8487866893311473</v>
      </c>
      <c r="BJ33" s="64">
        <f t="shared" si="0"/>
        <v>2.5029930027173806</v>
      </c>
      <c r="BK33" s="64">
        <f t="shared" si="0"/>
        <v>2.232495799776153</v>
      </c>
      <c r="BL33" s="64">
        <f t="shared" si="0"/>
        <v>1.8912210896941681</v>
      </c>
      <c r="BM33" s="64">
        <f t="shared" si="0"/>
        <v>2.2607390817633739</v>
      </c>
      <c r="BN33" s="64">
        <f t="shared" si="0"/>
        <v>2.5376935228847999</v>
      </c>
      <c r="BO33" s="64">
        <f t="shared" si="0"/>
        <v>3.6278651840276641</v>
      </c>
      <c r="BP33" s="64">
        <f t="shared" ref="BP33:EA33" si="1">SUM(BP11:BP32)</f>
        <v>2.0051182520496913</v>
      </c>
      <c r="BQ33" s="64">
        <f t="shared" si="1"/>
        <v>2.4636871555458661</v>
      </c>
      <c r="BR33" s="64">
        <f t="shared" si="1"/>
        <v>1.9773769506210368</v>
      </c>
      <c r="BS33" s="64">
        <f t="shared" si="1"/>
        <v>2.3244158074566115</v>
      </c>
      <c r="BT33" s="64">
        <f t="shared" si="1"/>
        <v>2.58223190806617</v>
      </c>
      <c r="BU33" s="64">
        <f t="shared" si="1"/>
        <v>2.2940773456583909</v>
      </c>
      <c r="BV33" s="64">
        <f t="shared" si="1"/>
        <v>2.3304893584751407</v>
      </c>
      <c r="BW33" s="64">
        <f t="shared" si="1"/>
        <v>2.5993804592235228</v>
      </c>
      <c r="BX33" s="64">
        <f t="shared" si="1"/>
        <v>1.9272647583259199</v>
      </c>
      <c r="BY33" s="64">
        <f t="shared" si="1"/>
        <v>1.8660989979965035</v>
      </c>
      <c r="BZ33" s="64">
        <f t="shared" si="1"/>
        <v>1.8356602177645869</v>
      </c>
      <c r="CA33" s="64">
        <f t="shared" si="1"/>
        <v>2.6743694435166279</v>
      </c>
      <c r="CB33" s="64">
        <f t="shared" si="1"/>
        <v>2.5544694908350092</v>
      </c>
      <c r="CC33" s="64">
        <f t="shared" si="1"/>
        <v>2.4115997737012411</v>
      </c>
      <c r="CD33" s="64">
        <f t="shared" si="1"/>
        <v>3.9751817714662514</v>
      </c>
      <c r="CE33" s="64">
        <f t="shared" si="1"/>
        <v>2.9349577202093333</v>
      </c>
      <c r="CF33" s="64">
        <f t="shared" si="1"/>
        <v>2.4221671377869352</v>
      </c>
      <c r="CG33" s="64">
        <f t="shared" si="1"/>
        <v>2.2627313530110933</v>
      </c>
      <c r="CH33" s="64">
        <f t="shared" si="1"/>
        <v>1.8803540541397836</v>
      </c>
      <c r="CI33" s="64">
        <f t="shared" si="1"/>
        <v>2.3512410991727313</v>
      </c>
      <c r="CJ33" s="64">
        <f t="shared" si="1"/>
        <v>3.4265962821534526</v>
      </c>
      <c r="CK33" s="64">
        <f t="shared" si="1"/>
        <v>4.0694882153361913</v>
      </c>
      <c r="CL33" s="64">
        <f t="shared" si="1"/>
        <v>2.7203258109510986</v>
      </c>
      <c r="CM33" s="64">
        <f t="shared" si="1"/>
        <v>2.8454531604580713</v>
      </c>
      <c r="CN33" s="64">
        <f t="shared" si="1"/>
        <v>2.0563951230291626</v>
      </c>
      <c r="CO33" s="64">
        <f t="shared" si="1"/>
        <v>2.2392464489792445</v>
      </c>
      <c r="CP33" s="64">
        <f t="shared" si="1"/>
        <v>2.229495049653869</v>
      </c>
      <c r="CQ33" s="64">
        <f t="shared" si="1"/>
        <v>1.9948242246195738</v>
      </c>
      <c r="CR33" s="64">
        <f t="shared" si="1"/>
        <v>1.9599189585466454</v>
      </c>
      <c r="CS33" s="64">
        <f t="shared" si="1"/>
        <v>1.9776562604616867</v>
      </c>
      <c r="CT33" s="64">
        <f t="shared" si="1"/>
        <v>1.9216381299762848</v>
      </c>
      <c r="CU33" s="64">
        <f t="shared" si="1"/>
        <v>1.8268995665728764</v>
      </c>
      <c r="CV33" s="64">
        <f t="shared" si="1"/>
        <v>2.6845335953231957</v>
      </c>
      <c r="CW33" s="64">
        <f t="shared" si="1"/>
        <v>2.7285495645860425</v>
      </c>
      <c r="CX33" s="64">
        <f t="shared" si="1"/>
        <v>2.1398101089073527</v>
      </c>
      <c r="CY33" s="64">
        <f t="shared" si="1"/>
        <v>2.6430192554893877</v>
      </c>
      <c r="CZ33" s="64">
        <f t="shared" si="1"/>
        <v>4.2644227708355853</v>
      </c>
      <c r="DA33" s="64">
        <f t="shared" si="1"/>
        <v>4.0083367577977382</v>
      </c>
      <c r="DB33" s="64">
        <f t="shared" si="1"/>
        <v>2.5888191171629997</v>
      </c>
      <c r="DC33" s="64">
        <f t="shared" si="1"/>
        <v>3.1871406160948785</v>
      </c>
      <c r="DD33" s="64">
        <f t="shared" si="1"/>
        <v>2.386298695389887</v>
      </c>
      <c r="DE33" s="64">
        <f t="shared" si="1"/>
        <v>4.2342226075001408</v>
      </c>
      <c r="DF33" s="64">
        <f t="shared" si="1"/>
        <v>3.048571901650289</v>
      </c>
      <c r="DG33" s="64">
        <f t="shared" si="1"/>
        <v>2.8701059371756434</v>
      </c>
      <c r="DH33" s="64">
        <f t="shared" si="1"/>
        <v>4.058742842944266</v>
      </c>
      <c r="DI33" s="64">
        <f t="shared" si="1"/>
        <v>1.9615671654802083</v>
      </c>
      <c r="DJ33" s="64">
        <f t="shared" si="1"/>
        <v>2.8205059288446415</v>
      </c>
      <c r="DK33" s="64">
        <f t="shared" si="1"/>
        <v>4.4455344367506093</v>
      </c>
      <c r="DL33" s="64">
        <f t="shared" si="1"/>
        <v>4.7217243461151455</v>
      </c>
      <c r="DM33" s="64">
        <f t="shared" si="1"/>
        <v>1.4987424824825668</v>
      </c>
      <c r="DN33" s="64">
        <f t="shared" si="1"/>
        <v>3.4231860321484633</v>
      </c>
      <c r="DO33" s="64">
        <f t="shared" si="1"/>
        <v>2.2828883786205099</v>
      </c>
      <c r="DP33" s="64">
        <f t="shared" si="1"/>
        <v>2.6905338697513796</v>
      </c>
      <c r="DQ33" s="64">
        <f t="shared" si="1"/>
        <v>2.4105009979984184</v>
      </c>
      <c r="DR33" s="64">
        <f t="shared" si="1"/>
        <v>3.6807833515993518</v>
      </c>
      <c r="DS33" s="64">
        <f t="shared" si="1"/>
        <v>2.6103223691461199</v>
      </c>
      <c r="DT33" s="64">
        <f t="shared" si="1"/>
        <v>2.9739736791269253</v>
      </c>
      <c r="DU33" s="64">
        <f t="shared" si="1"/>
        <v>2.3964205276507102</v>
      </c>
      <c r="DV33" s="64">
        <f t="shared" si="1"/>
        <v>2.2567597001060631</v>
      </c>
      <c r="DW33" s="64">
        <f t="shared" si="1"/>
        <v>1.8010619585980907</v>
      </c>
      <c r="DX33" s="64">
        <f t="shared" si="1"/>
        <v>2.4280186229578455</v>
      </c>
      <c r="DY33" s="64">
        <f t="shared" si="1"/>
        <v>2.1143087572425405</v>
      </c>
      <c r="DZ33" s="64">
        <f t="shared" si="1"/>
        <v>2.3372536418083962</v>
      </c>
      <c r="EA33" s="64">
        <f t="shared" si="1"/>
        <v>3.1034053001800483</v>
      </c>
      <c r="EB33" s="64">
        <f t="shared" ref="EB33:GM33" si="2">SUM(EB11:EB32)</f>
        <v>1.6692835738835212</v>
      </c>
      <c r="EC33" s="64">
        <f t="shared" si="2"/>
        <v>2.1722230678171512</v>
      </c>
      <c r="ED33" s="64">
        <f t="shared" si="2"/>
        <v>1.8046663903824682</v>
      </c>
      <c r="EE33" s="64">
        <f t="shared" si="2"/>
        <v>2.0945363715598351</v>
      </c>
      <c r="EF33" s="64">
        <f t="shared" si="2"/>
        <v>1.8913810099186859</v>
      </c>
      <c r="EG33" s="64">
        <f t="shared" si="2"/>
        <v>2.6616910252451813</v>
      </c>
      <c r="EH33" s="64">
        <f t="shared" si="2"/>
        <v>1.6295094814869731</v>
      </c>
      <c r="EI33" s="64">
        <f t="shared" si="2"/>
        <v>1.6647462276374627</v>
      </c>
      <c r="EJ33" s="64">
        <f t="shared" si="2"/>
        <v>1.7281535797791465</v>
      </c>
      <c r="EK33" s="64">
        <f t="shared" si="2"/>
        <v>2.5463513024496347</v>
      </c>
      <c r="EL33" s="64">
        <f t="shared" si="2"/>
        <v>2.1439445493875282</v>
      </c>
      <c r="EM33" s="64">
        <f t="shared" si="2"/>
        <v>2.0858756102400222</v>
      </c>
      <c r="EN33" s="64">
        <f t="shared" si="2"/>
        <v>1.9507465399836765</v>
      </c>
      <c r="EO33" s="64">
        <f t="shared" si="2"/>
        <v>2.1525490018891</v>
      </c>
      <c r="EP33" s="64">
        <f t="shared" si="2"/>
        <v>2.2404124401760401</v>
      </c>
      <c r="EQ33" s="64">
        <f t="shared" si="2"/>
        <v>2.1688852563018557</v>
      </c>
      <c r="ER33" s="64">
        <f t="shared" si="2"/>
        <v>2.0882995669178506</v>
      </c>
      <c r="ES33" s="64">
        <f t="shared" si="2"/>
        <v>1.9317676312091729</v>
      </c>
      <c r="ET33" s="64">
        <f t="shared" si="2"/>
        <v>2.0849707487304903</v>
      </c>
      <c r="EU33" s="64">
        <f t="shared" si="2"/>
        <v>2.1805324521968821</v>
      </c>
      <c r="EV33" s="64">
        <f t="shared" si="2"/>
        <v>2.03682438323631</v>
      </c>
      <c r="EW33" s="64">
        <f t="shared" si="2"/>
        <v>1.8039596656441976</v>
      </c>
      <c r="EX33" s="64">
        <f t="shared" si="2"/>
        <v>2.4827794426356387</v>
      </c>
      <c r="EY33" s="64">
        <f t="shared" si="2"/>
        <v>4.2600842532109073</v>
      </c>
      <c r="EZ33" s="64">
        <f t="shared" si="2"/>
        <v>3.2656421923492003</v>
      </c>
      <c r="FA33" s="64">
        <f t="shared" si="2"/>
        <v>2.0258937767407668</v>
      </c>
      <c r="FB33" s="64">
        <f t="shared" si="2"/>
        <v>3.4758487692421007</v>
      </c>
      <c r="FC33" s="64">
        <f t="shared" si="2"/>
        <v>2.5044605062643974</v>
      </c>
      <c r="FD33" s="64">
        <f t="shared" si="2"/>
        <v>1.9530003557879063</v>
      </c>
      <c r="FE33" s="64">
        <f t="shared" si="2"/>
        <v>1.8739626337266568</v>
      </c>
      <c r="FF33" s="64">
        <f t="shared" si="2"/>
        <v>1.7915651141995685</v>
      </c>
      <c r="FG33" s="64">
        <f t="shared" si="2"/>
        <v>3.4415159599810452</v>
      </c>
      <c r="FH33" s="64">
        <f t="shared" si="2"/>
        <v>2.1907265009931183</v>
      </c>
      <c r="FI33" s="64">
        <f t="shared" si="2"/>
        <v>2.8756817615246466</v>
      </c>
      <c r="FJ33" s="64">
        <f t="shared" si="2"/>
        <v>2.5902688610931501</v>
      </c>
      <c r="FK33" s="64">
        <f t="shared" si="2"/>
        <v>2.2356272179582168</v>
      </c>
      <c r="FL33" s="64">
        <f t="shared" si="2"/>
        <v>2.8457158715321014</v>
      </c>
      <c r="FM33" s="64">
        <f t="shared" si="2"/>
        <v>2.3725811141366049</v>
      </c>
      <c r="FN33" s="64">
        <f t="shared" si="2"/>
        <v>2.4572059362450869</v>
      </c>
      <c r="FO33" s="64">
        <f t="shared" si="2"/>
        <v>2.6709966305375743</v>
      </c>
      <c r="FP33" s="64">
        <f t="shared" si="2"/>
        <v>2.3170109577131273</v>
      </c>
      <c r="FQ33" s="64">
        <f t="shared" si="2"/>
        <v>2.3366915929432186</v>
      </c>
      <c r="FR33" s="64">
        <f t="shared" si="2"/>
        <v>2.372378428791468</v>
      </c>
      <c r="FS33" s="64">
        <f t="shared" si="2"/>
        <v>4.1248590385038639</v>
      </c>
      <c r="FT33" s="64">
        <f t="shared" si="2"/>
        <v>1.9574307065337857</v>
      </c>
      <c r="FU33" s="64">
        <f t="shared" si="2"/>
        <v>2.5172711339446354</v>
      </c>
      <c r="FV33" s="64">
        <f t="shared" si="2"/>
        <v>3.0578875179456135</v>
      </c>
      <c r="FW33" s="64">
        <f t="shared" si="2"/>
        <v>2.1857665733863594</v>
      </c>
      <c r="FX33" s="64">
        <f t="shared" si="2"/>
        <v>3.0970077376791036</v>
      </c>
      <c r="FY33" s="64">
        <f t="shared" si="2"/>
        <v>2.6052664835176618</v>
      </c>
      <c r="FZ33" s="64">
        <f t="shared" si="2"/>
        <v>1.8675627301845632</v>
      </c>
      <c r="GA33" s="64">
        <f t="shared" si="2"/>
        <v>1.8783777561587691</v>
      </c>
      <c r="GB33" s="64">
        <f t="shared" si="2"/>
        <v>1.6621294947904797</v>
      </c>
      <c r="GC33" s="64">
        <f t="shared" si="2"/>
        <v>1.6708971286508476</v>
      </c>
      <c r="GD33" s="64">
        <f t="shared" si="2"/>
        <v>2.0762871785576045</v>
      </c>
      <c r="GE33" s="64">
        <f t="shared" si="2"/>
        <v>1.6393607088152637</v>
      </c>
      <c r="GF33" s="64">
        <f t="shared" si="2"/>
        <v>2.0218164502662921</v>
      </c>
      <c r="GG33" s="64">
        <f t="shared" si="2"/>
        <v>2.3493366808838796</v>
      </c>
      <c r="GH33" s="64">
        <f t="shared" si="2"/>
        <v>2.2248873786808154</v>
      </c>
      <c r="GI33" s="64">
        <f t="shared" si="2"/>
        <v>2.4480836533189212</v>
      </c>
      <c r="GJ33" s="64">
        <f t="shared" si="2"/>
        <v>3.3726800932245049</v>
      </c>
      <c r="GK33" s="64">
        <f t="shared" si="2"/>
        <v>2.7120261037269042</v>
      </c>
      <c r="GL33" s="64">
        <f t="shared" si="2"/>
        <v>2.9811195982872025</v>
      </c>
      <c r="GM33" s="64">
        <f t="shared" si="2"/>
        <v>2.6463578719367074</v>
      </c>
      <c r="GN33" s="64">
        <f t="shared" ref="GN33:IY33" si="3">SUM(GN11:GN32)</f>
        <v>1.9305021691916882</v>
      </c>
      <c r="GO33" s="64">
        <f t="shared" si="3"/>
        <v>1.8312317485863949</v>
      </c>
      <c r="GP33" s="64">
        <f t="shared" si="3"/>
        <v>1.8161442622825266</v>
      </c>
      <c r="GQ33" s="64">
        <f t="shared" si="3"/>
        <v>2.8991953269962578</v>
      </c>
      <c r="GR33" s="64">
        <f t="shared" si="3"/>
        <v>2.2725638432284567</v>
      </c>
      <c r="GS33" s="64">
        <f t="shared" si="3"/>
        <v>2.2883812433977755</v>
      </c>
      <c r="GT33" s="64">
        <f t="shared" si="3"/>
        <v>1.952897486848336</v>
      </c>
      <c r="GU33" s="64">
        <f t="shared" si="3"/>
        <v>2.1303020933753181</v>
      </c>
      <c r="GV33" s="64">
        <f t="shared" si="3"/>
        <v>2.3830630328627755</v>
      </c>
      <c r="GW33" s="64">
        <f t="shared" si="3"/>
        <v>2.2789089345055786</v>
      </c>
      <c r="GX33" s="64">
        <f t="shared" si="3"/>
        <v>2.1767357874286111</v>
      </c>
      <c r="GY33" s="64">
        <f t="shared" si="3"/>
        <v>1.8811885100213825</v>
      </c>
      <c r="GZ33" s="64">
        <f t="shared" si="3"/>
        <v>2.4410501693048978</v>
      </c>
      <c r="HA33" s="64">
        <f t="shared" si="3"/>
        <v>1.8090296282695035</v>
      </c>
      <c r="HB33" s="64">
        <f t="shared" si="3"/>
        <v>1.5136271774705925</v>
      </c>
      <c r="HC33" s="64">
        <f t="shared" si="3"/>
        <v>1.7806426697621669</v>
      </c>
      <c r="HD33" s="64">
        <f t="shared" si="3"/>
        <v>2.0043266710454515</v>
      </c>
      <c r="HE33" s="64">
        <f t="shared" si="3"/>
        <v>2.5773575137676832</v>
      </c>
      <c r="HF33" s="64">
        <f t="shared" si="3"/>
        <v>1.825354131507005</v>
      </c>
      <c r="HG33" s="64">
        <f t="shared" si="3"/>
        <v>2.4107975606283065</v>
      </c>
      <c r="HH33" s="64">
        <f t="shared" si="3"/>
        <v>2.9549984036262367</v>
      </c>
      <c r="HI33" s="64">
        <f t="shared" si="3"/>
        <v>4.2680071715566372</v>
      </c>
      <c r="HJ33" s="64">
        <f t="shared" si="3"/>
        <v>2.6108484805391203</v>
      </c>
      <c r="HK33" s="64">
        <f t="shared" si="3"/>
        <v>0</v>
      </c>
      <c r="HL33" s="64">
        <f t="shared" si="3"/>
        <v>1.9383527126265259</v>
      </c>
      <c r="HM33" s="64">
        <f t="shared" si="3"/>
        <v>2.0918369204373159</v>
      </c>
      <c r="HN33" s="64">
        <f t="shared" si="3"/>
        <v>1.9009638052792894</v>
      </c>
      <c r="HO33" s="64">
        <f t="shared" si="3"/>
        <v>1.9687875559775434</v>
      </c>
      <c r="HP33" s="64">
        <f t="shared" si="3"/>
        <v>2.0221023583908488</v>
      </c>
      <c r="HQ33" s="64">
        <f t="shared" si="3"/>
        <v>1.8993426720648399</v>
      </c>
      <c r="HR33" s="64">
        <f t="shared" si="3"/>
        <v>2.1260649309606623</v>
      </c>
      <c r="HS33" s="64">
        <f t="shared" si="3"/>
        <v>2.8629578509935572</v>
      </c>
      <c r="HT33" s="64">
        <f t="shared" si="3"/>
        <v>3.5345603900016962</v>
      </c>
      <c r="HU33" s="64">
        <f t="shared" si="3"/>
        <v>1.5503176648432344</v>
      </c>
      <c r="HV33" s="64">
        <f t="shared" si="3"/>
        <v>2.2694165533056552</v>
      </c>
      <c r="HW33" s="64">
        <f t="shared" si="3"/>
        <v>2.260391025188651</v>
      </c>
      <c r="HX33" s="64">
        <f t="shared" si="3"/>
        <v>1.8613261481842145</v>
      </c>
      <c r="HY33" s="64">
        <f t="shared" si="3"/>
        <v>1.6297151735493751</v>
      </c>
      <c r="HZ33" s="64">
        <f t="shared" si="3"/>
        <v>2.9787729414516764</v>
      </c>
      <c r="IA33" s="64">
        <f t="shared" si="3"/>
        <v>1.9086430477259533</v>
      </c>
      <c r="IB33" s="64">
        <f t="shared" si="3"/>
        <v>1.9223645379069292</v>
      </c>
      <c r="IC33" s="64">
        <f t="shared" si="3"/>
        <v>1.8645884650391533</v>
      </c>
      <c r="ID33" s="64">
        <f t="shared" si="3"/>
        <v>1.824192468357142</v>
      </c>
      <c r="IE33" s="64">
        <f t="shared" si="3"/>
        <v>1.8770191978051081</v>
      </c>
      <c r="IF33" s="64">
        <f t="shared" si="3"/>
        <v>2.2555098218738383</v>
      </c>
      <c r="IG33" s="64">
        <f t="shared" si="3"/>
        <v>2.1635567222065903</v>
      </c>
      <c r="IH33" s="64">
        <f t="shared" si="3"/>
        <v>2.1509293920503443</v>
      </c>
      <c r="II33" s="64">
        <f t="shared" si="3"/>
        <v>1.5905103221597934</v>
      </c>
      <c r="IJ33" s="64">
        <f t="shared" si="3"/>
        <v>1.9983415606170649</v>
      </c>
      <c r="IK33" s="64">
        <f t="shared" si="3"/>
        <v>1.7646641727636356</v>
      </c>
      <c r="IL33" s="64">
        <f t="shared" si="3"/>
        <v>1.7477615012480301</v>
      </c>
      <c r="IM33" s="64">
        <f t="shared" si="3"/>
        <v>1.8992474553560856</v>
      </c>
      <c r="IN33" s="64">
        <f t="shared" si="3"/>
        <v>1.8570551872825012</v>
      </c>
      <c r="IO33" s="64">
        <f t="shared" si="3"/>
        <v>1.9134400748193219</v>
      </c>
      <c r="IP33" s="64">
        <f t="shared" si="3"/>
        <v>1.9747666383383273</v>
      </c>
      <c r="IQ33" s="64">
        <f t="shared" si="3"/>
        <v>1.9010541002895731</v>
      </c>
      <c r="IR33" s="64">
        <f t="shared" si="3"/>
        <v>1.8371775869611446</v>
      </c>
      <c r="IS33" s="64">
        <f t="shared" si="3"/>
        <v>1.8876044120322073</v>
      </c>
      <c r="IT33" s="64">
        <f t="shared" si="3"/>
        <v>2.2145750780281794</v>
      </c>
      <c r="IU33" s="64">
        <f t="shared" si="3"/>
        <v>1.9423222953628796</v>
      </c>
      <c r="IV33" s="64">
        <f t="shared" si="3"/>
        <v>1.9568761127679914</v>
      </c>
      <c r="IW33" s="64">
        <f t="shared" si="3"/>
        <v>1.7643033855174863</v>
      </c>
      <c r="IX33" s="64">
        <f t="shared" si="3"/>
        <v>1.9921972227461104</v>
      </c>
      <c r="IY33" s="64">
        <f t="shared" si="3"/>
        <v>1.8702345132783353</v>
      </c>
      <c r="IZ33" s="64">
        <f t="shared" ref="IZ33:LK33" si="4">SUM(IZ11:IZ32)</f>
        <v>2.4293121408491571</v>
      </c>
      <c r="JA33" s="64">
        <f t="shared" si="4"/>
        <v>1.9526319063512041</v>
      </c>
      <c r="JB33" s="64">
        <f t="shared" si="4"/>
        <v>2.9764933128990561</v>
      </c>
      <c r="JC33" s="64">
        <f t="shared" si="4"/>
        <v>3.6089983830041557</v>
      </c>
      <c r="JD33" s="64">
        <f t="shared" si="4"/>
        <v>3.575938873083385</v>
      </c>
      <c r="JE33" s="64">
        <f t="shared" si="4"/>
        <v>3.3689102400895896</v>
      </c>
      <c r="JF33" s="64">
        <f t="shared" si="4"/>
        <v>3.3210211596387924</v>
      </c>
      <c r="JG33" s="64">
        <f t="shared" si="4"/>
        <v>4.1545634271579646</v>
      </c>
      <c r="JH33" s="64">
        <f t="shared" si="4"/>
        <v>3.512518092012316</v>
      </c>
      <c r="JI33" s="64">
        <f t="shared" si="4"/>
        <v>3.1643822320929056</v>
      </c>
      <c r="JJ33" s="64">
        <f t="shared" si="4"/>
        <v>2.554848649747405</v>
      </c>
      <c r="JK33" s="64">
        <f t="shared" si="4"/>
        <v>3.9848532450029897</v>
      </c>
      <c r="JL33" s="64">
        <f t="shared" si="4"/>
        <v>2.4368751585604516</v>
      </c>
      <c r="JM33" s="64">
        <f t="shared" si="4"/>
        <v>2.6954772207968363</v>
      </c>
      <c r="JN33" s="64">
        <f t="shared" si="4"/>
        <v>2.7760694133162231</v>
      </c>
      <c r="JO33" s="64">
        <f t="shared" si="4"/>
        <v>3.7349897810158739</v>
      </c>
      <c r="JP33" s="64">
        <f t="shared" si="4"/>
        <v>3.8003903002985711</v>
      </c>
      <c r="JQ33" s="64">
        <f t="shared" si="4"/>
        <v>4.8206511542778321</v>
      </c>
      <c r="JR33" s="64">
        <f t="shared" si="4"/>
        <v>4.2532098767170377</v>
      </c>
      <c r="JS33" s="64">
        <f t="shared" si="4"/>
        <v>3.2481287536322729</v>
      </c>
      <c r="JT33" s="64">
        <f t="shared" si="4"/>
        <v>3.2131855714629252</v>
      </c>
      <c r="JU33" s="64">
        <f t="shared" si="4"/>
        <v>2.9820143721153669</v>
      </c>
      <c r="JV33" s="64">
        <f t="shared" si="4"/>
        <v>2.5920660841951708</v>
      </c>
      <c r="JW33" s="64">
        <f t="shared" si="4"/>
        <v>2.4020050983900134</v>
      </c>
      <c r="JX33" s="64">
        <f t="shared" si="4"/>
        <v>2.1482887781610147</v>
      </c>
      <c r="JY33" s="64">
        <f t="shared" si="4"/>
        <v>3.216585382864364</v>
      </c>
      <c r="JZ33" s="64">
        <f t="shared" si="4"/>
        <v>2.8325248766355551</v>
      </c>
      <c r="KA33" s="64">
        <f t="shared" si="4"/>
        <v>1.5016261956640296</v>
      </c>
      <c r="KB33" s="64">
        <f t="shared" si="4"/>
        <v>5.065799402084707</v>
      </c>
      <c r="KC33" s="64">
        <f t="shared" si="4"/>
        <v>3.6956206283790256</v>
      </c>
      <c r="KD33" s="64">
        <f t="shared" si="4"/>
        <v>2.320647929457563</v>
      </c>
      <c r="KE33" s="64">
        <f t="shared" si="4"/>
        <v>2.5903511264221066</v>
      </c>
      <c r="KF33" s="64">
        <f t="shared" si="4"/>
        <v>2.7477845619988432</v>
      </c>
      <c r="KG33" s="64">
        <f t="shared" si="4"/>
        <v>2.8567309150002598</v>
      </c>
      <c r="KH33" s="64">
        <f t="shared" si="4"/>
        <v>2.6053400789577768</v>
      </c>
      <c r="KI33" s="64">
        <f t="shared" si="4"/>
        <v>3.1390929697140204</v>
      </c>
      <c r="KJ33" s="64">
        <f t="shared" si="4"/>
        <v>3.5153157654196732</v>
      </c>
      <c r="KK33" s="64">
        <f t="shared" si="4"/>
        <v>2.4748264804450284</v>
      </c>
      <c r="KL33" s="64">
        <f t="shared" si="4"/>
        <v>4.4283523983761928</v>
      </c>
      <c r="KM33" s="64">
        <f t="shared" si="4"/>
        <v>4.3679253771315123</v>
      </c>
      <c r="KN33" s="64">
        <f t="shared" si="4"/>
        <v>2.8871842746946124</v>
      </c>
      <c r="KO33" s="64">
        <f t="shared" si="4"/>
        <v>2.6512330513793883</v>
      </c>
      <c r="KP33" s="64">
        <f t="shared" si="4"/>
        <v>3.101349628460786</v>
      </c>
      <c r="KQ33" s="64">
        <f t="shared" si="4"/>
        <v>4.0456352388539587</v>
      </c>
      <c r="KR33" s="64">
        <f t="shared" si="4"/>
        <v>1.7728679877358986</v>
      </c>
      <c r="KS33" s="64">
        <f t="shared" si="4"/>
        <v>2.8543886197051265</v>
      </c>
      <c r="KT33" s="64">
        <f t="shared" si="4"/>
        <v>2.9749640083058964</v>
      </c>
      <c r="KU33" s="64">
        <f t="shared" si="4"/>
        <v>3.7787150346574139</v>
      </c>
      <c r="KV33" s="64">
        <f t="shared" si="4"/>
        <v>2.0817371184784648</v>
      </c>
      <c r="KW33" s="64">
        <f t="shared" si="4"/>
        <v>4.8520941775919368</v>
      </c>
      <c r="KX33" s="64">
        <f t="shared" si="4"/>
        <v>4.8335595664335544</v>
      </c>
      <c r="KY33" s="64">
        <f t="shared" si="4"/>
        <v>4.5020529854268849</v>
      </c>
      <c r="KZ33" s="64">
        <f t="shared" si="4"/>
        <v>4.192773353342071</v>
      </c>
      <c r="LA33" s="64">
        <f t="shared" si="4"/>
        <v>4.6886833407395674</v>
      </c>
      <c r="LB33" s="64">
        <f t="shared" si="4"/>
        <v>4.3696260499438866</v>
      </c>
      <c r="LC33" s="64">
        <f t="shared" si="4"/>
        <v>4.6373901815921359</v>
      </c>
      <c r="LD33" s="64">
        <f t="shared" si="4"/>
        <v>5.2848459533619234</v>
      </c>
      <c r="LE33" s="64">
        <f t="shared" si="4"/>
        <v>3.9390313921493774</v>
      </c>
      <c r="LF33" s="64">
        <f t="shared" si="4"/>
        <v>3.0038863588553872</v>
      </c>
      <c r="LG33" s="64">
        <f t="shared" si="4"/>
        <v>4.73692316337248</v>
      </c>
      <c r="LH33" s="64">
        <f t="shared" si="4"/>
        <v>4.6922076902081464</v>
      </c>
      <c r="LI33" s="64">
        <f t="shared" si="4"/>
        <v>5.0086081812002741</v>
      </c>
      <c r="LJ33" s="64">
        <f t="shared" si="4"/>
        <v>3.4267807674258099</v>
      </c>
      <c r="LK33" s="64">
        <f t="shared" si="4"/>
        <v>4.2922208864317604</v>
      </c>
      <c r="LL33" s="64">
        <f t="shared" ref="LL33:NJ33" si="5">SUM(LL11:LL32)</f>
        <v>5.4423772010710891</v>
      </c>
      <c r="LM33" s="64">
        <f t="shared" si="5"/>
        <v>3.6124973761213832</v>
      </c>
      <c r="LN33" s="64">
        <f t="shared" si="5"/>
        <v>4.8879370563441711</v>
      </c>
      <c r="LO33" s="64">
        <f t="shared" si="5"/>
        <v>3.0580768557829128</v>
      </c>
      <c r="LP33" s="64">
        <f t="shared" si="5"/>
        <v>4.6314124565215851</v>
      </c>
      <c r="LQ33" s="64">
        <f t="shared" si="5"/>
        <v>3.317305338296801</v>
      </c>
      <c r="LR33" s="64">
        <f t="shared" si="5"/>
        <v>4.8025924841642924</v>
      </c>
      <c r="LS33" s="64">
        <f t="shared" si="5"/>
        <v>3.7033819031056203</v>
      </c>
      <c r="LT33" s="64">
        <f t="shared" si="5"/>
        <v>2.8737933634340496</v>
      </c>
      <c r="LU33" s="64">
        <f t="shared" si="5"/>
        <v>4.5861686645386559</v>
      </c>
      <c r="LV33" s="64">
        <f t="shared" si="5"/>
        <v>3.9156577956723662</v>
      </c>
      <c r="LW33" s="64">
        <f t="shared" si="5"/>
        <v>4.1827429728104475</v>
      </c>
      <c r="LX33" s="64">
        <f t="shared" si="5"/>
        <v>5.0273031811069746</v>
      </c>
      <c r="LY33" s="64">
        <f t="shared" si="5"/>
        <v>4.4987247331569362</v>
      </c>
      <c r="LZ33" s="64">
        <f t="shared" si="5"/>
        <v>3.8361550111710101</v>
      </c>
      <c r="MA33" s="64">
        <f t="shared" si="5"/>
        <v>2.710218321146789</v>
      </c>
      <c r="MB33" s="64">
        <f t="shared" si="5"/>
        <v>3.9996438945153683</v>
      </c>
      <c r="MC33" s="64">
        <f t="shared" si="5"/>
        <v>5.2143168142332961</v>
      </c>
      <c r="MD33" s="64">
        <f t="shared" si="5"/>
        <v>4.2626051252639909</v>
      </c>
      <c r="ME33" s="64">
        <f t="shared" si="5"/>
        <v>4.1163685193543937</v>
      </c>
      <c r="MF33" s="64">
        <f t="shared" si="5"/>
        <v>4.3564421027992992</v>
      </c>
      <c r="MG33" s="64">
        <f t="shared" si="5"/>
        <v>4.3098513607285529</v>
      </c>
      <c r="MH33" s="64">
        <f t="shared" si="5"/>
        <v>4.4736964720880836</v>
      </c>
      <c r="MI33" s="64">
        <f t="shared" si="5"/>
        <v>4.091604808623071</v>
      </c>
      <c r="MJ33" s="64">
        <f t="shared" si="5"/>
        <v>3.6046373786676442</v>
      </c>
      <c r="MK33" s="64">
        <f t="shared" si="5"/>
        <v>3.9826890219266518</v>
      </c>
      <c r="ML33" s="64">
        <f t="shared" si="5"/>
        <v>5.2693164267742789</v>
      </c>
      <c r="MM33" s="64">
        <f t="shared" si="5"/>
        <v>3.6850488175285032</v>
      </c>
      <c r="MN33" s="64">
        <f t="shared" si="5"/>
        <v>3.5542374614274883</v>
      </c>
      <c r="MO33" s="64">
        <f t="shared" si="5"/>
        <v>2.9793786657875425</v>
      </c>
      <c r="MP33" s="64">
        <f t="shared" si="5"/>
        <v>3.0065905751139907</v>
      </c>
      <c r="MQ33" s="64">
        <f t="shared" si="5"/>
        <v>2.7874560587167285</v>
      </c>
      <c r="MR33" s="64">
        <f t="shared" si="5"/>
        <v>3.5557923540759</v>
      </c>
      <c r="MS33" s="64">
        <f t="shared" si="5"/>
        <v>3.1225694143826428</v>
      </c>
      <c r="MT33" s="64">
        <f t="shared" si="5"/>
        <v>3.6821554010702018</v>
      </c>
      <c r="MU33" s="64">
        <f t="shared" si="5"/>
        <v>2.9305399113133972</v>
      </c>
      <c r="MV33" s="64">
        <f t="shared" si="5"/>
        <v>4.3455255333670708</v>
      </c>
      <c r="MW33" s="64">
        <f t="shared" si="5"/>
        <v>4.1043367896106657</v>
      </c>
      <c r="MX33" s="64">
        <f t="shared" si="5"/>
        <v>4.5374041660888667</v>
      </c>
      <c r="MY33" s="64">
        <f t="shared" si="5"/>
        <v>4.2040761426490993</v>
      </c>
      <c r="MZ33" s="64">
        <f t="shared" si="5"/>
        <v>3.1230093235945233</v>
      </c>
      <c r="NA33" s="64">
        <f t="shared" si="5"/>
        <v>5.1838605861043616</v>
      </c>
      <c r="NB33" s="64">
        <f t="shared" si="5"/>
        <v>3.7808658409053884</v>
      </c>
      <c r="NC33" s="64">
        <f t="shared" si="5"/>
        <v>4.212643682290012</v>
      </c>
      <c r="ND33" s="64">
        <f t="shared" si="5"/>
        <v>4.7200150515623296</v>
      </c>
      <c r="NE33" s="64">
        <f t="shared" si="5"/>
        <v>3.0272586419660561</v>
      </c>
      <c r="NF33" s="64">
        <f t="shared" si="5"/>
        <v>4.2100335530939672</v>
      </c>
      <c r="NG33" s="65">
        <f t="shared" si="5"/>
        <v>4.539621251610515</v>
      </c>
      <c r="NH33" s="64">
        <f t="shared" si="5"/>
        <v>4.8068340473591284</v>
      </c>
      <c r="NI33" s="64">
        <f t="shared" si="5"/>
        <v>3.0123677346156574</v>
      </c>
      <c r="NJ33" s="65">
        <f t="shared" si="5"/>
        <v>7.1832935904874811</v>
      </c>
    </row>
  </sheetData>
  <sheetProtection algorithmName="SHA-512" hashValue="X8gsx40cgx7aiescmpc2wzLDZWBidEKaZo6pY/1dmO9uNlfyutA+q9RGUVKEgTUlelgIjpB4yz16sverB9RqIA==" saltValue="CGduft3uKWsKrFKIaB84rg=="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showGridLines="0" zoomScaleNormal="100" zoomScalePageLayoutView="64" workbookViewId="0"/>
  </sheetViews>
  <sheetFormatPr defaultColWidth="9.1796875" defaultRowHeight="14" x14ac:dyDescent="0.3"/>
  <cols>
    <col min="1" max="1" width="3.1796875" style="9" customWidth="1"/>
    <col min="2" max="2" width="28" style="9" customWidth="1"/>
    <col min="3" max="3" width="36.26953125" style="9" customWidth="1"/>
    <col min="4" max="4" width="22.453125" style="9" customWidth="1"/>
    <col min="5" max="5" width="18.26953125" style="9" customWidth="1"/>
    <col min="6" max="6" width="6.7265625" style="9" customWidth="1"/>
    <col min="7" max="7" width="9.1796875" style="9" customWidth="1"/>
    <col min="8" max="8" width="34.54296875" style="9" bestFit="1" customWidth="1"/>
    <col min="9" max="9" width="19.453125" style="9" customWidth="1"/>
    <col min="10" max="10" width="16.81640625" style="9" customWidth="1"/>
    <col min="11" max="11" width="14.1796875" style="9" customWidth="1"/>
    <col min="12" max="12" width="31.7265625" style="9" customWidth="1"/>
    <col min="13" max="16384" width="9.1796875" style="9"/>
  </cols>
  <sheetData>
    <row r="1" spans="1:11" ht="18.75" customHeight="1" x14ac:dyDescent="0.3">
      <c r="A1" s="286"/>
      <c r="B1" s="118"/>
      <c r="C1" s="118"/>
      <c r="D1" s="118"/>
      <c r="E1" s="118"/>
      <c r="F1" s="119"/>
    </row>
    <row r="2" spans="1:11" ht="15" customHeight="1" x14ac:dyDescent="0.3">
      <c r="A2" s="287"/>
      <c r="B2" s="119"/>
      <c r="C2" s="119"/>
      <c r="D2" s="119"/>
      <c r="E2" s="119"/>
      <c r="F2" s="119"/>
    </row>
    <row r="3" spans="1:11" ht="18.75" customHeight="1" x14ac:dyDescent="0.3">
      <c r="A3" s="286"/>
      <c r="B3" s="118"/>
      <c r="C3" s="118"/>
      <c r="D3" s="118"/>
      <c r="E3" s="118"/>
      <c r="F3" s="119"/>
    </row>
    <row r="4" spans="1:11" ht="15" customHeight="1" x14ac:dyDescent="0.3">
      <c r="A4" s="287"/>
      <c r="B4" s="119"/>
      <c r="C4" s="119"/>
      <c r="D4" s="119"/>
      <c r="E4" s="119"/>
      <c r="F4" s="119"/>
    </row>
    <row r="5" spans="1:11" ht="18.75" customHeight="1" x14ac:dyDescent="0.3">
      <c r="A5" s="286"/>
      <c r="B5" s="118"/>
      <c r="C5" s="118"/>
      <c r="D5" s="118"/>
      <c r="E5" s="118"/>
      <c r="F5" s="119"/>
    </row>
    <row r="6" spans="1:11" ht="15" customHeight="1" x14ac:dyDescent="0.3"/>
    <row r="7" spans="1:11" ht="15" customHeight="1" x14ac:dyDescent="0.3">
      <c r="A7" s="10"/>
      <c r="B7" s="10"/>
      <c r="C7" s="10"/>
      <c r="D7" s="10"/>
      <c r="E7" s="10"/>
    </row>
    <row r="8" spans="1:11" ht="15" customHeight="1" thickBot="1" x14ac:dyDescent="0.35">
      <c r="A8" s="10"/>
      <c r="B8" s="10"/>
      <c r="C8" s="10"/>
      <c r="D8" s="10"/>
      <c r="E8" s="10"/>
    </row>
    <row r="9" spans="1:11" ht="36.75" customHeight="1" thickBot="1" x14ac:dyDescent="0.4">
      <c r="B9" s="36" t="s">
        <v>115</v>
      </c>
      <c r="C9" s="37" t="s">
        <v>760</v>
      </c>
      <c r="D9" s="38" t="s">
        <v>761</v>
      </c>
      <c r="E9" s="39" t="s">
        <v>540</v>
      </c>
    </row>
    <row r="10" spans="1:11" ht="15" customHeight="1" x14ac:dyDescent="0.35">
      <c r="B10" s="40">
        <v>333112</v>
      </c>
      <c r="C10" s="41">
        <v>656</v>
      </c>
      <c r="D10" s="42">
        <v>1766</v>
      </c>
      <c r="E10" s="43">
        <f>C10/D10</f>
        <v>0.37146092865232161</v>
      </c>
    </row>
    <row r="11" spans="1:11" ht="15" customHeight="1" x14ac:dyDescent="0.35">
      <c r="B11" s="44">
        <v>333414</v>
      </c>
      <c r="C11" s="45">
        <v>1213</v>
      </c>
      <c r="D11" s="46">
        <v>2446</v>
      </c>
      <c r="E11" s="47">
        <f>C11/D11</f>
        <v>0.49591169255928047</v>
      </c>
    </row>
    <row r="12" spans="1:11" ht="15" customHeight="1" x14ac:dyDescent="0.35">
      <c r="B12" s="48">
        <v>336111</v>
      </c>
      <c r="C12" s="45">
        <v>55846</v>
      </c>
      <c r="D12" s="46">
        <v>94646</v>
      </c>
      <c r="E12" s="47">
        <f>C12/D12</f>
        <v>0.59005134923821401</v>
      </c>
    </row>
    <row r="13" spans="1:11" ht="15" customHeight="1" thickBot="1" x14ac:dyDescent="0.4">
      <c r="B13" s="49">
        <v>336112</v>
      </c>
      <c r="C13" s="50">
        <v>118993</v>
      </c>
      <c r="D13" s="51">
        <v>142312</v>
      </c>
      <c r="E13" s="52">
        <f>C13/D13</f>
        <v>0.83614171679127547</v>
      </c>
    </row>
    <row r="14" spans="1:11" ht="15.5" x14ac:dyDescent="0.35">
      <c r="A14" s="12"/>
      <c r="B14" s="12"/>
      <c r="C14" s="53"/>
      <c r="D14" s="54"/>
      <c r="F14" s="13"/>
      <c r="G14" s="13"/>
      <c r="H14" s="13"/>
      <c r="I14" s="13"/>
      <c r="J14" s="13"/>
      <c r="K14" s="13"/>
    </row>
    <row r="15" spans="1:11" ht="18" x14ac:dyDescent="0.35">
      <c r="A15" s="12"/>
      <c r="B15" s="55" t="s">
        <v>762</v>
      </c>
      <c r="C15" s="53"/>
      <c r="D15" s="54"/>
      <c r="F15" s="13"/>
      <c r="G15" s="13"/>
      <c r="H15" s="13"/>
      <c r="I15" s="13"/>
      <c r="J15" s="13"/>
      <c r="K15" s="13"/>
    </row>
    <row r="16" spans="1:11" ht="15.5" x14ac:dyDescent="0.35">
      <c r="A16" s="12"/>
      <c r="B16" s="12"/>
      <c r="C16" s="53"/>
      <c r="D16" s="54"/>
      <c r="F16" s="13"/>
      <c r="G16" s="13"/>
      <c r="H16" s="13"/>
      <c r="I16" s="13"/>
      <c r="J16" s="13"/>
      <c r="K16" s="13"/>
    </row>
    <row r="17" spans="1:11" ht="15.5" x14ac:dyDescent="0.35">
      <c r="A17" s="12"/>
      <c r="B17" s="12"/>
      <c r="C17" s="53"/>
      <c r="D17" s="54"/>
      <c r="F17" s="13"/>
      <c r="G17" s="13"/>
      <c r="H17" s="13"/>
      <c r="I17" s="13"/>
      <c r="J17" s="13"/>
      <c r="K17" s="13"/>
    </row>
    <row r="18" spans="1:11" ht="15.5" x14ac:dyDescent="0.35">
      <c r="A18" s="12"/>
      <c r="B18" s="12"/>
      <c r="C18" s="53"/>
      <c r="D18" s="54"/>
      <c r="F18" s="13"/>
      <c r="G18" s="13"/>
      <c r="H18" s="13"/>
      <c r="I18" s="13"/>
      <c r="J18" s="13"/>
      <c r="K18" s="13"/>
    </row>
    <row r="19" spans="1:11" ht="15.5" x14ac:dyDescent="0.35">
      <c r="A19" s="12"/>
      <c r="B19" s="12"/>
      <c r="C19" s="53"/>
      <c r="D19" s="54"/>
      <c r="F19" s="13"/>
      <c r="G19" s="13"/>
      <c r="H19" s="13"/>
      <c r="I19" s="13"/>
      <c r="J19" s="13"/>
      <c r="K19" s="13"/>
    </row>
    <row r="20" spans="1:11" ht="15.5" x14ac:dyDescent="0.35">
      <c r="A20" s="12"/>
      <c r="B20" s="12"/>
      <c r="C20" s="53"/>
      <c r="D20" s="54"/>
      <c r="F20" s="13"/>
      <c r="G20" s="13"/>
      <c r="H20" s="13"/>
      <c r="I20" s="13"/>
      <c r="J20" s="13"/>
      <c r="K20" s="13"/>
    </row>
    <row r="21" spans="1:11" ht="15.5" x14ac:dyDescent="0.35">
      <c r="A21" s="12"/>
      <c r="B21" s="12"/>
      <c r="C21" s="53"/>
      <c r="D21" s="54"/>
      <c r="F21" s="13"/>
      <c r="G21" s="13"/>
      <c r="H21" s="13"/>
      <c r="I21" s="13"/>
      <c r="J21" s="13"/>
      <c r="K21" s="13"/>
    </row>
    <row r="22" spans="1:11" ht="15.5" x14ac:dyDescent="0.35">
      <c r="A22" s="12"/>
      <c r="B22" s="12"/>
      <c r="C22" s="53"/>
      <c r="D22" s="54"/>
      <c r="F22" s="13"/>
      <c r="G22" s="13"/>
      <c r="H22" s="13"/>
      <c r="I22" s="13"/>
      <c r="J22" s="13"/>
      <c r="K22" s="13"/>
    </row>
    <row r="23" spans="1:11" ht="15.5" x14ac:dyDescent="0.35">
      <c r="A23" s="12"/>
      <c r="B23" s="12"/>
      <c r="C23" s="53"/>
      <c r="D23" s="54"/>
      <c r="F23" s="13"/>
      <c r="G23" s="13"/>
      <c r="H23" s="13"/>
      <c r="I23" s="13"/>
      <c r="J23" s="13"/>
      <c r="K23" s="13"/>
    </row>
    <row r="24" spans="1:11" ht="15.5" x14ac:dyDescent="0.35">
      <c r="A24" s="12"/>
      <c r="B24" s="12"/>
      <c r="C24" s="53"/>
      <c r="D24" s="54"/>
      <c r="F24" s="13"/>
      <c r="G24" s="13"/>
      <c r="H24" s="13"/>
      <c r="I24" s="13"/>
      <c r="J24" s="13"/>
      <c r="K24" s="13"/>
    </row>
    <row r="25" spans="1:11" ht="15.5" x14ac:dyDescent="0.35">
      <c r="A25" s="12"/>
      <c r="B25" s="12"/>
      <c r="C25" s="53"/>
      <c r="D25" s="54"/>
      <c r="F25" s="13"/>
      <c r="G25" s="13"/>
      <c r="H25" s="13"/>
      <c r="I25" s="13"/>
      <c r="J25" s="13"/>
      <c r="K25" s="13"/>
    </row>
    <row r="26" spans="1:11" ht="15.5" x14ac:dyDescent="0.35">
      <c r="A26" s="12"/>
      <c r="B26" s="12"/>
      <c r="C26" s="53"/>
      <c r="D26" s="54"/>
      <c r="F26" s="13"/>
      <c r="G26" s="13"/>
      <c r="H26" s="13"/>
      <c r="I26" s="13"/>
      <c r="J26" s="13"/>
      <c r="K26" s="13"/>
    </row>
    <row r="27" spans="1:11" ht="15.5" x14ac:dyDescent="0.35">
      <c r="A27" s="12"/>
      <c r="B27" s="12"/>
      <c r="C27" s="53"/>
      <c r="D27" s="54"/>
      <c r="F27" s="13"/>
      <c r="G27" s="13"/>
      <c r="H27" s="13"/>
      <c r="I27" s="13"/>
      <c r="J27" s="13"/>
      <c r="K27" s="13"/>
    </row>
    <row r="28" spans="1:11" ht="15.5" x14ac:dyDescent="0.35">
      <c r="A28" s="12"/>
      <c r="B28" s="12"/>
      <c r="C28" s="53"/>
      <c r="D28" s="54"/>
      <c r="F28" s="13"/>
      <c r="G28" s="13"/>
      <c r="H28" s="13"/>
      <c r="I28" s="13"/>
      <c r="J28" s="13"/>
      <c r="K28" s="13"/>
    </row>
    <row r="29" spans="1:11" ht="15.5" x14ac:dyDescent="0.35">
      <c r="A29" s="12"/>
      <c r="B29" s="12"/>
      <c r="C29" s="53"/>
      <c r="D29" s="54"/>
      <c r="F29" s="13"/>
      <c r="G29" s="13"/>
      <c r="H29" s="13"/>
      <c r="I29" s="13"/>
      <c r="J29" s="13"/>
      <c r="K29" s="13"/>
    </row>
    <row r="30" spans="1:11" ht="15.5" x14ac:dyDescent="0.35">
      <c r="A30" s="12"/>
      <c r="B30" s="12"/>
      <c r="C30" s="53"/>
      <c r="D30" s="54"/>
      <c r="F30" s="13"/>
      <c r="G30" s="13"/>
      <c r="H30" s="13"/>
      <c r="I30" s="13"/>
      <c r="J30" s="13"/>
      <c r="K30" s="13"/>
    </row>
    <row r="31" spans="1:11" ht="15.5" x14ac:dyDescent="0.35">
      <c r="A31" s="12"/>
      <c r="B31" s="12"/>
      <c r="C31" s="53"/>
      <c r="D31" s="54"/>
      <c r="F31" s="13"/>
      <c r="G31" s="13"/>
      <c r="H31" s="13"/>
      <c r="I31" s="13"/>
      <c r="J31" s="13"/>
      <c r="K31" s="13"/>
    </row>
    <row r="32" spans="1:11" ht="15.5" x14ac:dyDescent="0.35">
      <c r="A32" s="12"/>
      <c r="B32" s="12"/>
      <c r="C32" s="53"/>
      <c r="D32" s="54"/>
      <c r="F32" s="13"/>
      <c r="G32" s="13"/>
      <c r="H32" s="13"/>
      <c r="I32" s="13"/>
      <c r="J32" s="13"/>
      <c r="K32" s="13"/>
    </row>
    <row r="33" spans="1:11" ht="15.5" x14ac:dyDescent="0.35">
      <c r="A33" s="12"/>
      <c r="B33" s="12"/>
      <c r="C33" s="53"/>
      <c r="D33" s="54"/>
      <c r="F33" s="13"/>
      <c r="G33" s="13"/>
      <c r="H33" s="13"/>
      <c r="I33" s="13"/>
      <c r="J33" s="13"/>
      <c r="K33" s="13"/>
    </row>
    <row r="34" spans="1:11" ht="15.5" x14ac:dyDescent="0.35">
      <c r="A34" s="12"/>
      <c r="B34" s="12"/>
      <c r="C34" s="53"/>
      <c r="D34" s="54"/>
    </row>
    <row r="35" spans="1:11" ht="15.5" x14ac:dyDescent="0.35">
      <c r="A35" s="12"/>
      <c r="B35" s="12"/>
      <c r="C35" s="53"/>
      <c r="D35" s="54"/>
    </row>
    <row r="36" spans="1:11" ht="15.5" x14ac:dyDescent="0.35">
      <c r="A36" s="12"/>
      <c r="B36" s="12"/>
      <c r="C36" s="53"/>
      <c r="D36" s="54"/>
    </row>
    <row r="37" spans="1:11" ht="15.5" x14ac:dyDescent="0.35">
      <c r="A37" s="12"/>
      <c r="B37" s="12"/>
      <c r="C37" s="53"/>
      <c r="D37" s="54"/>
    </row>
    <row r="38" spans="1:11" ht="15.5" x14ac:dyDescent="0.35">
      <c r="A38" s="12"/>
      <c r="B38" s="12"/>
      <c r="C38" s="53"/>
      <c r="D38" s="54"/>
    </row>
    <row r="39" spans="1:11" ht="15.5" x14ac:dyDescent="0.35">
      <c r="A39" s="12"/>
      <c r="B39" s="12"/>
      <c r="C39" s="53"/>
      <c r="D39" s="54"/>
    </row>
    <row r="40" spans="1:11" ht="15.5" x14ac:dyDescent="0.35">
      <c r="A40" s="12"/>
      <c r="B40" s="12"/>
      <c r="C40" s="53"/>
      <c r="D40" s="54"/>
    </row>
    <row r="41" spans="1:11" ht="15.5" x14ac:dyDescent="0.35">
      <c r="A41" s="12"/>
      <c r="B41" s="12"/>
      <c r="C41" s="53"/>
      <c r="D41" s="54"/>
    </row>
    <row r="42" spans="1:11" ht="15.5" x14ac:dyDescent="0.35">
      <c r="A42" s="12"/>
      <c r="B42" s="12"/>
      <c r="C42" s="53"/>
      <c r="D42" s="54"/>
    </row>
    <row r="43" spans="1:11" ht="15.5" x14ac:dyDescent="0.35">
      <c r="A43" s="12"/>
      <c r="B43" s="12"/>
      <c r="C43" s="53"/>
      <c r="D43" s="54"/>
    </row>
    <row r="44" spans="1:11" ht="15.5" x14ac:dyDescent="0.35">
      <c r="A44" s="12"/>
      <c r="B44" s="12"/>
      <c r="C44" s="53"/>
      <c r="D44" s="54"/>
    </row>
    <row r="45" spans="1:11" ht="15.5" x14ac:dyDescent="0.35">
      <c r="A45" s="12"/>
      <c r="B45" s="12"/>
      <c r="C45" s="53"/>
      <c r="D45" s="54"/>
    </row>
    <row r="46" spans="1:11" ht="15.5" x14ac:dyDescent="0.35">
      <c r="A46" s="12"/>
      <c r="B46" s="12"/>
      <c r="C46" s="53"/>
      <c r="D46" s="54"/>
    </row>
    <row r="47" spans="1:11" ht="15.5" x14ac:dyDescent="0.35">
      <c r="A47" s="12"/>
      <c r="B47" s="12"/>
      <c r="C47" s="53"/>
      <c r="D47" s="54"/>
    </row>
    <row r="48" spans="1:11" ht="15.5" x14ac:dyDescent="0.35">
      <c r="A48" s="12"/>
      <c r="B48" s="12"/>
      <c r="C48" s="53"/>
      <c r="D48" s="54"/>
    </row>
    <row r="49" spans="1:4" ht="15.5" x14ac:dyDescent="0.35">
      <c r="A49" s="12"/>
      <c r="B49" s="12"/>
      <c r="C49" s="53"/>
      <c r="D49" s="54"/>
    </row>
    <row r="50" spans="1:4" ht="15.5" x14ac:dyDescent="0.35">
      <c r="A50" s="12"/>
      <c r="B50" s="12"/>
      <c r="C50" s="53"/>
      <c r="D50" s="54"/>
    </row>
    <row r="51" spans="1:4" ht="15.5" x14ac:dyDescent="0.35">
      <c r="A51" s="12"/>
      <c r="B51" s="12"/>
      <c r="C51" s="53"/>
      <c r="D51" s="54"/>
    </row>
    <row r="52" spans="1:4" ht="15.5" x14ac:dyDescent="0.35">
      <c r="A52" s="12"/>
      <c r="B52" s="12"/>
      <c r="C52" s="53"/>
      <c r="D52" s="54"/>
    </row>
    <row r="53" spans="1:4" ht="15.5" x14ac:dyDescent="0.35">
      <c r="A53" s="12"/>
      <c r="B53" s="12"/>
      <c r="C53" s="53"/>
      <c r="D53" s="54"/>
    </row>
    <row r="54" spans="1:4" ht="15.5" x14ac:dyDescent="0.35">
      <c r="A54" s="12"/>
      <c r="B54" s="12"/>
      <c r="C54" s="53"/>
      <c r="D54" s="54"/>
    </row>
    <row r="55" spans="1:4" ht="15.5" x14ac:dyDescent="0.35">
      <c r="A55" s="12"/>
      <c r="B55" s="12"/>
      <c r="C55" s="53"/>
      <c r="D55" s="54"/>
    </row>
    <row r="56" spans="1:4" ht="15.5" x14ac:dyDescent="0.35">
      <c r="A56" s="12"/>
      <c r="B56" s="12"/>
      <c r="C56" s="53"/>
      <c r="D56" s="54"/>
    </row>
    <row r="57" spans="1:4" ht="15.5" x14ac:dyDescent="0.35">
      <c r="A57" s="12"/>
      <c r="B57" s="12"/>
      <c r="C57" s="53"/>
      <c r="D57" s="54"/>
    </row>
    <row r="58" spans="1:4" ht="15.5" x14ac:dyDescent="0.35">
      <c r="A58" s="12"/>
      <c r="B58" s="12"/>
      <c r="C58" s="53"/>
      <c r="D58" s="54"/>
    </row>
    <row r="59" spans="1:4" ht="15.5" x14ac:dyDescent="0.35">
      <c r="A59" s="12"/>
      <c r="B59" s="12"/>
      <c r="C59" s="53"/>
      <c r="D59" s="54"/>
    </row>
    <row r="60" spans="1:4" ht="15.5" x14ac:dyDescent="0.35">
      <c r="A60" s="12"/>
      <c r="B60" s="12"/>
      <c r="C60" s="53"/>
      <c r="D60" s="54"/>
    </row>
    <row r="61" spans="1:4" ht="15.5" x14ac:dyDescent="0.35">
      <c r="A61" s="12"/>
      <c r="B61" s="12"/>
      <c r="C61" s="53"/>
      <c r="D61" s="54"/>
    </row>
    <row r="62" spans="1:4" ht="15.5" x14ac:dyDescent="0.35">
      <c r="A62" s="12"/>
      <c r="B62" s="12"/>
      <c r="C62" s="53"/>
      <c r="D62" s="54"/>
    </row>
    <row r="63" spans="1:4" ht="15.5" x14ac:dyDescent="0.35">
      <c r="A63" s="12"/>
      <c r="B63" s="12"/>
      <c r="C63" s="53"/>
      <c r="D63" s="54"/>
    </row>
    <row r="64" spans="1:4" ht="15.5" x14ac:dyDescent="0.35">
      <c r="A64" s="12"/>
      <c r="B64" s="12"/>
      <c r="C64" s="53"/>
      <c r="D64" s="54"/>
    </row>
    <row r="65" spans="1:4" ht="15.5" x14ac:dyDescent="0.35">
      <c r="A65" s="12"/>
      <c r="B65" s="12"/>
      <c r="C65" s="53"/>
      <c r="D65" s="54"/>
    </row>
    <row r="66" spans="1:4" ht="15.5" x14ac:dyDescent="0.35">
      <c r="A66" s="12"/>
      <c r="B66" s="12"/>
      <c r="C66" s="53"/>
      <c r="D66" s="54"/>
    </row>
    <row r="67" spans="1:4" ht="15.5" x14ac:dyDescent="0.35">
      <c r="A67" s="12"/>
      <c r="B67" s="12"/>
      <c r="C67" s="53"/>
      <c r="D67" s="54"/>
    </row>
    <row r="68" spans="1:4" ht="15.5" x14ac:dyDescent="0.35">
      <c r="A68" s="12"/>
      <c r="B68" s="12"/>
      <c r="C68" s="53"/>
      <c r="D68" s="54"/>
    </row>
    <row r="69" spans="1:4" ht="15.5" x14ac:dyDescent="0.35">
      <c r="A69" s="12"/>
      <c r="B69" s="12"/>
      <c r="C69" s="53"/>
      <c r="D69" s="54"/>
    </row>
    <row r="70" spans="1:4" ht="15.5" x14ac:dyDescent="0.35">
      <c r="A70" s="12"/>
      <c r="B70" s="12"/>
      <c r="C70" s="53"/>
      <c r="D70" s="54"/>
    </row>
    <row r="71" spans="1:4" ht="15.5" x14ac:dyDescent="0.35">
      <c r="A71" s="12"/>
      <c r="B71" s="12"/>
      <c r="C71" s="53"/>
      <c r="D71" s="54"/>
    </row>
    <row r="72" spans="1:4" ht="15.5" x14ac:dyDescent="0.35">
      <c r="A72" s="12"/>
      <c r="B72" s="12"/>
      <c r="C72" s="53"/>
      <c r="D72" s="54"/>
    </row>
    <row r="73" spans="1:4" ht="15.5" x14ac:dyDescent="0.35">
      <c r="A73" s="12"/>
      <c r="B73" s="12"/>
      <c r="C73" s="53"/>
      <c r="D73" s="54"/>
    </row>
    <row r="74" spans="1:4" ht="15.5" x14ac:dyDescent="0.35">
      <c r="A74" s="12"/>
      <c r="B74" s="12"/>
      <c r="C74" s="53"/>
      <c r="D74" s="54"/>
    </row>
    <row r="75" spans="1:4" ht="15.5" x14ac:dyDescent="0.35">
      <c r="A75" s="12"/>
      <c r="B75" s="12"/>
      <c r="C75" s="53"/>
      <c r="D75" s="54"/>
    </row>
    <row r="76" spans="1:4" ht="15.5" x14ac:dyDescent="0.35">
      <c r="A76" s="12"/>
      <c r="B76" s="12"/>
      <c r="C76" s="53"/>
      <c r="D76" s="54"/>
    </row>
    <row r="77" spans="1:4" ht="15.5" x14ac:dyDescent="0.35">
      <c r="A77" s="12"/>
      <c r="B77" s="12"/>
      <c r="C77" s="53"/>
      <c r="D77" s="54"/>
    </row>
    <row r="78" spans="1:4" ht="15.5" x14ac:dyDescent="0.35">
      <c r="A78" s="12"/>
      <c r="B78" s="12"/>
      <c r="C78" s="53"/>
      <c r="D78" s="54"/>
    </row>
    <row r="79" spans="1:4" ht="15.5" x14ac:dyDescent="0.35">
      <c r="A79" s="12"/>
      <c r="B79" s="12"/>
      <c r="C79" s="53"/>
      <c r="D79" s="54"/>
    </row>
    <row r="80" spans="1:4" ht="15.5" x14ac:dyDescent="0.35">
      <c r="A80" s="12"/>
      <c r="B80" s="12"/>
      <c r="C80" s="53"/>
      <c r="D80" s="54"/>
    </row>
    <row r="81" spans="1:4" ht="15.5" x14ac:dyDescent="0.35">
      <c r="A81" s="12"/>
      <c r="B81" s="12"/>
      <c r="C81" s="53"/>
      <c r="D81" s="54"/>
    </row>
    <row r="82" spans="1:4" ht="15.5" x14ac:dyDescent="0.35">
      <c r="A82" s="12"/>
      <c r="B82" s="12"/>
      <c r="C82" s="53"/>
      <c r="D82" s="54"/>
    </row>
    <row r="83" spans="1:4" ht="15.5" x14ac:dyDescent="0.35">
      <c r="A83" s="12"/>
      <c r="B83" s="12"/>
      <c r="C83" s="53"/>
      <c r="D83" s="54"/>
    </row>
    <row r="84" spans="1:4" ht="15.5" x14ac:dyDescent="0.35">
      <c r="A84" s="12"/>
      <c r="B84" s="12"/>
      <c r="C84" s="53"/>
      <c r="D84" s="54"/>
    </row>
    <row r="85" spans="1:4" ht="15.5" x14ac:dyDescent="0.35">
      <c r="A85" s="12"/>
      <c r="B85" s="12"/>
      <c r="C85" s="53"/>
      <c r="D85" s="54"/>
    </row>
    <row r="86" spans="1:4" ht="15.5" x14ac:dyDescent="0.35">
      <c r="A86" s="12"/>
      <c r="B86" s="12"/>
      <c r="C86" s="53"/>
      <c r="D86" s="54"/>
    </row>
    <row r="87" spans="1:4" ht="15.5" x14ac:dyDescent="0.35">
      <c r="A87" s="12"/>
      <c r="B87" s="12"/>
      <c r="C87" s="53"/>
      <c r="D87" s="54"/>
    </row>
    <row r="88" spans="1:4" ht="15.5" x14ac:dyDescent="0.35">
      <c r="A88" s="12"/>
      <c r="B88" s="12"/>
      <c r="C88" s="53"/>
      <c r="D88" s="54"/>
    </row>
    <row r="89" spans="1:4" ht="15.5" x14ac:dyDescent="0.35">
      <c r="A89" s="12"/>
      <c r="B89" s="12"/>
      <c r="C89" s="53"/>
      <c r="D89" s="54"/>
    </row>
    <row r="90" spans="1:4" ht="15.5" x14ac:dyDescent="0.35">
      <c r="A90" s="12"/>
      <c r="B90" s="12"/>
      <c r="C90" s="53"/>
      <c r="D90" s="54"/>
    </row>
    <row r="91" spans="1:4" ht="15.5" x14ac:dyDescent="0.35">
      <c r="A91" s="12"/>
      <c r="B91" s="12"/>
      <c r="C91" s="53"/>
      <c r="D91" s="54"/>
    </row>
    <row r="92" spans="1:4" ht="15.5" x14ac:dyDescent="0.35">
      <c r="A92" s="12"/>
      <c r="B92" s="12"/>
      <c r="C92" s="53"/>
      <c r="D92" s="54"/>
    </row>
    <row r="93" spans="1:4" ht="15.5" x14ac:dyDescent="0.35">
      <c r="A93" s="12"/>
      <c r="B93" s="12"/>
      <c r="C93" s="53"/>
      <c r="D93" s="54"/>
    </row>
    <row r="94" spans="1:4" ht="15.5" x14ac:dyDescent="0.35">
      <c r="A94" s="12"/>
      <c r="B94" s="12"/>
      <c r="C94" s="53"/>
      <c r="D94" s="54"/>
    </row>
    <row r="95" spans="1:4" ht="15.5" x14ac:dyDescent="0.35">
      <c r="A95" s="12"/>
      <c r="B95" s="12"/>
      <c r="C95" s="53"/>
      <c r="D95" s="54"/>
    </row>
    <row r="96" spans="1:4" ht="15.5" x14ac:dyDescent="0.35">
      <c r="A96" s="12"/>
      <c r="B96" s="12"/>
      <c r="C96" s="53"/>
      <c r="D96" s="54"/>
    </row>
    <row r="97" spans="1:4" ht="15.5" x14ac:dyDescent="0.35">
      <c r="A97" s="12"/>
      <c r="B97" s="12"/>
      <c r="C97" s="53"/>
      <c r="D97" s="54"/>
    </row>
    <row r="98" spans="1:4" ht="15.5" x14ac:dyDescent="0.35">
      <c r="A98" s="12"/>
      <c r="B98" s="12"/>
      <c r="C98" s="53"/>
      <c r="D98" s="54"/>
    </row>
    <row r="99" spans="1:4" ht="15.5" x14ac:dyDescent="0.35">
      <c r="A99" s="12"/>
      <c r="B99" s="12"/>
      <c r="C99" s="53"/>
      <c r="D99" s="54"/>
    </row>
    <row r="100" spans="1:4" ht="15.5" x14ac:dyDescent="0.35">
      <c r="A100" s="12"/>
      <c r="B100" s="12"/>
      <c r="C100" s="53"/>
      <c r="D100" s="54"/>
    </row>
    <row r="101" spans="1:4" ht="15.5" x14ac:dyDescent="0.35">
      <c r="A101" s="12"/>
      <c r="B101" s="12"/>
      <c r="C101" s="53"/>
      <c r="D101" s="54"/>
    </row>
    <row r="102" spans="1:4" ht="15.5" x14ac:dyDescent="0.35">
      <c r="A102" s="12"/>
      <c r="B102" s="12"/>
      <c r="C102" s="53"/>
      <c r="D102" s="54"/>
    </row>
    <row r="103" spans="1:4" ht="15.5" x14ac:dyDescent="0.35">
      <c r="A103" s="12"/>
      <c r="B103" s="12"/>
      <c r="C103" s="53"/>
      <c r="D103" s="54"/>
    </row>
    <row r="104" spans="1:4" ht="15.5" x14ac:dyDescent="0.35">
      <c r="A104" s="12"/>
      <c r="B104" s="12"/>
      <c r="C104" s="53"/>
      <c r="D104" s="54"/>
    </row>
    <row r="105" spans="1:4" ht="15.5" x14ac:dyDescent="0.35">
      <c r="A105" s="12"/>
      <c r="B105" s="12"/>
      <c r="C105" s="53"/>
      <c r="D105" s="54"/>
    </row>
    <row r="106" spans="1:4" ht="15.5" x14ac:dyDescent="0.35">
      <c r="A106" s="12"/>
      <c r="B106" s="12"/>
      <c r="C106" s="53"/>
      <c r="D106" s="54"/>
    </row>
    <row r="107" spans="1:4" ht="15.5" x14ac:dyDescent="0.35">
      <c r="A107" s="12"/>
      <c r="B107" s="12"/>
      <c r="C107" s="53"/>
      <c r="D107" s="54"/>
    </row>
    <row r="108" spans="1:4" ht="15.5" x14ac:dyDescent="0.35">
      <c r="A108" s="12"/>
      <c r="B108" s="12"/>
      <c r="C108" s="53"/>
      <c r="D108" s="54"/>
    </row>
    <row r="109" spans="1:4" ht="15.5" x14ac:dyDescent="0.35">
      <c r="A109" s="12"/>
      <c r="B109" s="12"/>
      <c r="C109" s="53"/>
      <c r="D109" s="54"/>
    </row>
    <row r="110" spans="1:4" ht="15.5" x14ac:dyDescent="0.35">
      <c r="A110" s="12"/>
      <c r="B110" s="12"/>
      <c r="C110" s="53"/>
      <c r="D110" s="54"/>
    </row>
    <row r="111" spans="1:4" ht="15.5" x14ac:dyDescent="0.35">
      <c r="A111" s="12"/>
      <c r="B111" s="12"/>
      <c r="C111" s="53"/>
      <c r="D111" s="54"/>
    </row>
    <row r="112" spans="1:4" ht="15.5" x14ac:dyDescent="0.35">
      <c r="A112" s="12"/>
      <c r="B112" s="12"/>
      <c r="C112" s="53"/>
      <c r="D112" s="54"/>
    </row>
    <row r="113" spans="1:4" ht="15.5" x14ac:dyDescent="0.35">
      <c r="A113" s="12"/>
      <c r="B113" s="12"/>
      <c r="C113" s="53"/>
      <c r="D113" s="54"/>
    </row>
    <row r="114" spans="1:4" ht="15.5" x14ac:dyDescent="0.35">
      <c r="A114" s="12"/>
      <c r="B114" s="12"/>
      <c r="C114" s="53"/>
      <c r="D114" s="54"/>
    </row>
    <row r="115" spans="1:4" ht="15.5" x14ac:dyDescent="0.35">
      <c r="A115" s="12"/>
      <c r="B115" s="12"/>
      <c r="C115" s="53"/>
      <c r="D115" s="54"/>
    </row>
    <row r="116" spans="1:4" ht="15.5" x14ac:dyDescent="0.35">
      <c r="A116" s="12"/>
      <c r="B116" s="12"/>
      <c r="C116" s="53"/>
      <c r="D116" s="54"/>
    </row>
    <row r="117" spans="1:4" ht="15.5" x14ac:dyDescent="0.35">
      <c r="A117" s="12"/>
      <c r="B117" s="12"/>
      <c r="C117" s="53"/>
      <c r="D117" s="54"/>
    </row>
    <row r="118" spans="1:4" ht="15.5" x14ac:dyDescent="0.35">
      <c r="A118" s="12"/>
      <c r="B118" s="12"/>
      <c r="C118" s="53"/>
      <c r="D118" s="54"/>
    </row>
    <row r="119" spans="1:4" ht="15.5" x14ac:dyDescent="0.35">
      <c r="A119" s="12"/>
      <c r="B119" s="12"/>
      <c r="C119" s="53"/>
      <c r="D119" s="54"/>
    </row>
    <row r="120" spans="1:4" ht="15.5" x14ac:dyDescent="0.35">
      <c r="A120" s="12"/>
      <c r="B120" s="12"/>
      <c r="C120" s="53"/>
      <c r="D120" s="54"/>
    </row>
    <row r="121" spans="1:4" ht="15.5" x14ac:dyDescent="0.35">
      <c r="A121" s="12"/>
      <c r="B121" s="12"/>
      <c r="C121" s="53"/>
      <c r="D121" s="54"/>
    </row>
    <row r="122" spans="1:4" ht="15.5" x14ac:dyDescent="0.35">
      <c r="A122" s="12"/>
      <c r="B122" s="12"/>
      <c r="C122" s="53"/>
      <c r="D122" s="54"/>
    </row>
    <row r="123" spans="1:4" ht="15.5" x14ac:dyDescent="0.35">
      <c r="A123" s="12"/>
      <c r="B123" s="12"/>
      <c r="C123" s="53"/>
      <c r="D123" s="54"/>
    </row>
    <row r="124" spans="1:4" ht="15.5" x14ac:dyDescent="0.35">
      <c r="A124" s="12"/>
      <c r="B124" s="12"/>
      <c r="C124" s="53"/>
      <c r="D124" s="54"/>
    </row>
    <row r="125" spans="1:4" ht="15.5" x14ac:dyDescent="0.35">
      <c r="A125" s="12"/>
      <c r="B125" s="12"/>
      <c r="C125" s="53"/>
      <c r="D125" s="54"/>
    </row>
    <row r="126" spans="1:4" ht="15.5" x14ac:dyDescent="0.35">
      <c r="A126" s="12"/>
      <c r="B126" s="12"/>
      <c r="C126" s="53"/>
      <c r="D126" s="54"/>
    </row>
    <row r="127" spans="1:4" ht="15.5" x14ac:dyDescent="0.35">
      <c r="A127" s="12"/>
      <c r="B127" s="12"/>
      <c r="C127" s="53"/>
      <c r="D127" s="54"/>
    </row>
    <row r="128" spans="1:4" ht="15.5" x14ac:dyDescent="0.35">
      <c r="A128" s="12"/>
      <c r="B128" s="12"/>
      <c r="C128" s="53"/>
      <c r="D128" s="54"/>
    </row>
    <row r="129" spans="1:4" ht="15.5" x14ac:dyDescent="0.35">
      <c r="A129" s="12"/>
      <c r="B129" s="12"/>
      <c r="C129" s="53"/>
      <c r="D129" s="54"/>
    </row>
    <row r="130" spans="1:4" ht="15.5" x14ac:dyDescent="0.35">
      <c r="A130" s="12"/>
      <c r="B130" s="12"/>
      <c r="C130" s="53"/>
      <c r="D130" s="54"/>
    </row>
    <row r="131" spans="1:4" ht="15.5" x14ac:dyDescent="0.35">
      <c r="A131" s="12"/>
      <c r="B131" s="12"/>
      <c r="C131" s="53"/>
      <c r="D131" s="54"/>
    </row>
    <row r="132" spans="1:4" ht="15.5" x14ac:dyDescent="0.35">
      <c r="A132" s="12"/>
      <c r="B132" s="12"/>
      <c r="C132" s="53"/>
      <c r="D132" s="54"/>
    </row>
    <row r="133" spans="1:4" ht="15.5" x14ac:dyDescent="0.35">
      <c r="A133" s="12"/>
      <c r="B133" s="12"/>
      <c r="C133" s="53"/>
      <c r="D133" s="54"/>
    </row>
    <row r="134" spans="1:4" ht="15.5" x14ac:dyDescent="0.35">
      <c r="A134" s="12"/>
      <c r="B134" s="12"/>
      <c r="C134" s="53"/>
      <c r="D134" s="54"/>
    </row>
    <row r="135" spans="1:4" ht="15.5" x14ac:dyDescent="0.35">
      <c r="A135" s="12"/>
      <c r="B135" s="12"/>
      <c r="C135" s="53"/>
      <c r="D135" s="54"/>
    </row>
    <row r="136" spans="1:4" ht="15.5" x14ac:dyDescent="0.35">
      <c r="A136" s="12"/>
      <c r="B136" s="12"/>
      <c r="C136" s="53"/>
      <c r="D136" s="54"/>
    </row>
    <row r="137" spans="1:4" ht="15.5" x14ac:dyDescent="0.35">
      <c r="A137" s="12"/>
      <c r="B137" s="12"/>
      <c r="C137" s="53"/>
      <c r="D137" s="54"/>
    </row>
    <row r="138" spans="1:4" ht="15.5" x14ac:dyDescent="0.35">
      <c r="A138" s="12"/>
      <c r="B138" s="12"/>
      <c r="C138" s="53"/>
      <c r="D138" s="54"/>
    </row>
    <row r="139" spans="1:4" ht="15.5" x14ac:dyDescent="0.35">
      <c r="A139" s="12"/>
      <c r="B139" s="12"/>
      <c r="C139" s="53"/>
      <c r="D139" s="54"/>
    </row>
    <row r="140" spans="1:4" ht="15.5" x14ac:dyDescent="0.35">
      <c r="A140" s="12"/>
      <c r="B140" s="12"/>
      <c r="C140" s="53"/>
      <c r="D140" s="54"/>
    </row>
    <row r="141" spans="1:4" ht="15.5" x14ac:dyDescent="0.35">
      <c r="A141" s="12"/>
      <c r="B141" s="12"/>
      <c r="C141" s="53"/>
      <c r="D141" s="54"/>
    </row>
    <row r="142" spans="1:4" ht="15.5" x14ac:dyDescent="0.35">
      <c r="A142" s="12"/>
      <c r="B142" s="12"/>
      <c r="C142" s="53"/>
      <c r="D142" s="54"/>
    </row>
    <row r="143" spans="1:4" ht="15.5" x14ac:dyDescent="0.35">
      <c r="A143" s="12"/>
      <c r="B143" s="12"/>
      <c r="C143" s="53"/>
      <c r="D143" s="54"/>
    </row>
    <row r="144" spans="1:4" ht="15.5" x14ac:dyDescent="0.35">
      <c r="A144" s="12"/>
      <c r="B144" s="12"/>
      <c r="C144" s="53"/>
      <c r="D144" s="54"/>
    </row>
    <row r="145" spans="1:4" ht="15.5" x14ac:dyDescent="0.35">
      <c r="A145" s="12"/>
      <c r="B145" s="12"/>
      <c r="C145" s="53"/>
      <c r="D145" s="54"/>
    </row>
    <row r="146" spans="1:4" ht="15.5" x14ac:dyDescent="0.35">
      <c r="A146" s="12"/>
      <c r="B146" s="12"/>
      <c r="C146" s="53"/>
      <c r="D146" s="54"/>
    </row>
    <row r="147" spans="1:4" ht="15.5" x14ac:dyDescent="0.35">
      <c r="A147" s="12"/>
      <c r="B147" s="12"/>
      <c r="C147" s="53"/>
      <c r="D147" s="54"/>
    </row>
    <row r="148" spans="1:4" ht="15.5" x14ac:dyDescent="0.35">
      <c r="A148" s="12"/>
      <c r="B148" s="12"/>
      <c r="C148" s="53"/>
      <c r="D148" s="54"/>
    </row>
    <row r="149" spans="1:4" ht="15.5" x14ac:dyDescent="0.35">
      <c r="A149" s="12"/>
      <c r="B149" s="12"/>
      <c r="C149" s="53"/>
      <c r="D149" s="54"/>
    </row>
    <row r="150" spans="1:4" ht="15.5" x14ac:dyDescent="0.35">
      <c r="A150" s="12"/>
      <c r="B150" s="12"/>
      <c r="C150" s="53"/>
      <c r="D150" s="54"/>
    </row>
    <row r="151" spans="1:4" ht="15.5" x14ac:dyDescent="0.35">
      <c r="A151" s="12"/>
      <c r="B151" s="12"/>
      <c r="C151" s="53"/>
      <c r="D151" s="54"/>
    </row>
    <row r="152" spans="1:4" ht="15.5" x14ac:dyDescent="0.35">
      <c r="A152" s="12"/>
      <c r="B152" s="12"/>
      <c r="C152" s="53"/>
      <c r="D152" s="54"/>
    </row>
    <row r="153" spans="1:4" ht="15.5" x14ac:dyDescent="0.35">
      <c r="A153" s="12"/>
      <c r="B153" s="12"/>
      <c r="C153" s="53"/>
      <c r="D153" s="54"/>
    </row>
    <row r="154" spans="1:4" ht="15.5" x14ac:dyDescent="0.35">
      <c r="A154" s="12"/>
      <c r="B154" s="12"/>
      <c r="C154" s="53"/>
      <c r="D154" s="54"/>
    </row>
    <row r="155" spans="1:4" ht="15.5" x14ac:dyDescent="0.35">
      <c r="A155" s="12"/>
      <c r="B155" s="12"/>
      <c r="C155" s="53"/>
      <c r="D155" s="54"/>
    </row>
    <row r="156" spans="1:4" ht="15.5" x14ac:dyDescent="0.35">
      <c r="A156" s="12"/>
      <c r="B156" s="12"/>
      <c r="C156" s="53"/>
      <c r="D156" s="54"/>
    </row>
    <row r="157" spans="1:4" ht="15.5" x14ac:dyDescent="0.35">
      <c r="A157" s="12"/>
      <c r="B157" s="12"/>
      <c r="C157" s="53"/>
      <c r="D157" s="54"/>
    </row>
    <row r="158" spans="1:4" ht="15.5" x14ac:dyDescent="0.35">
      <c r="A158" s="12"/>
      <c r="B158" s="12"/>
      <c r="C158" s="53"/>
      <c r="D158" s="54"/>
    </row>
    <row r="159" spans="1:4" ht="15.5" x14ac:dyDescent="0.35">
      <c r="A159" s="12"/>
      <c r="B159" s="12"/>
      <c r="C159" s="53"/>
      <c r="D159" s="54"/>
    </row>
    <row r="160" spans="1:4" ht="15.5" x14ac:dyDescent="0.35">
      <c r="A160" s="12"/>
      <c r="B160" s="12"/>
      <c r="C160" s="53"/>
      <c r="D160" s="54"/>
    </row>
    <row r="161" spans="1:4" ht="15.5" x14ac:dyDescent="0.35">
      <c r="A161" s="12"/>
      <c r="B161" s="12"/>
      <c r="C161" s="53"/>
      <c r="D161" s="54"/>
    </row>
    <row r="162" spans="1:4" ht="15.5" x14ac:dyDescent="0.35">
      <c r="A162" s="12"/>
      <c r="B162" s="12"/>
      <c r="C162" s="53"/>
      <c r="D162" s="54"/>
    </row>
    <row r="163" spans="1:4" ht="15.5" x14ac:dyDescent="0.35">
      <c r="A163" s="12"/>
      <c r="B163" s="12"/>
      <c r="C163" s="53"/>
      <c r="D163" s="54"/>
    </row>
    <row r="164" spans="1:4" ht="15.5" x14ac:dyDescent="0.35">
      <c r="A164" s="12"/>
      <c r="B164" s="12"/>
      <c r="C164" s="53"/>
      <c r="D164" s="54"/>
    </row>
    <row r="165" spans="1:4" ht="15.5" x14ac:dyDescent="0.35">
      <c r="A165" s="12"/>
      <c r="B165" s="12"/>
      <c r="C165" s="53"/>
      <c r="D165" s="54"/>
    </row>
    <row r="166" spans="1:4" ht="15.5" x14ac:dyDescent="0.35">
      <c r="A166" s="12"/>
      <c r="B166" s="12"/>
      <c r="C166" s="53"/>
      <c r="D166" s="54"/>
    </row>
    <row r="167" spans="1:4" ht="15.5" x14ac:dyDescent="0.35">
      <c r="A167" s="12"/>
      <c r="B167" s="12"/>
      <c r="C167" s="53"/>
      <c r="D167" s="54"/>
    </row>
    <row r="168" spans="1:4" ht="15.5" x14ac:dyDescent="0.35">
      <c r="A168" s="12"/>
      <c r="B168" s="12"/>
      <c r="C168" s="53"/>
      <c r="D168" s="54"/>
    </row>
    <row r="169" spans="1:4" ht="15.5" x14ac:dyDescent="0.35">
      <c r="A169" s="12"/>
      <c r="B169" s="12"/>
      <c r="C169" s="53"/>
      <c r="D169" s="54"/>
    </row>
    <row r="170" spans="1:4" ht="15.5" x14ac:dyDescent="0.35">
      <c r="A170" s="12"/>
      <c r="B170" s="12"/>
      <c r="C170" s="53"/>
      <c r="D170" s="54"/>
    </row>
    <row r="171" spans="1:4" ht="15.5" x14ac:dyDescent="0.35">
      <c r="A171" s="12"/>
      <c r="B171" s="12"/>
      <c r="C171" s="53"/>
      <c r="D171" s="54"/>
    </row>
    <row r="172" spans="1:4" ht="15.5" x14ac:dyDescent="0.35">
      <c r="A172" s="12"/>
      <c r="B172" s="12"/>
      <c r="C172" s="53"/>
      <c r="D172" s="54"/>
    </row>
    <row r="173" spans="1:4" ht="15.5" x14ac:dyDescent="0.35">
      <c r="A173" s="12"/>
      <c r="B173" s="12"/>
      <c r="C173" s="53"/>
      <c r="D173" s="54"/>
    </row>
    <row r="174" spans="1:4" ht="15.5" x14ac:dyDescent="0.35">
      <c r="A174" s="12"/>
      <c r="B174" s="12"/>
      <c r="C174" s="53"/>
      <c r="D174" s="54"/>
    </row>
    <row r="175" spans="1:4" ht="15.5" x14ac:dyDescent="0.35">
      <c r="A175" s="12"/>
      <c r="B175" s="12"/>
      <c r="C175" s="53"/>
      <c r="D175" s="54"/>
    </row>
    <row r="176" spans="1:4" ht="15.5" x14ac:dyDescent="0.35">
      <c r="A176" s="12"/>
      <c r="B176" s="12"/>
      <c r="C176" s="53"/>
      <c r="D176" s="54"/>
    </row>
    <row r="177" spans="1:4" ht="15.5" x14ac:dyDescent="0.35">
      <c r="A177" s="12"/>
      <c r="B177" s="12"/>
      <c r="C177" s="53"/>
      <c r="D177" s="54"/>
    </row>
    <row r="178" spans="1:4" ht="15.5" x14ac:dyDescent="0.35">
      <c r="A178" s="12"/>
      <c r="B178" s="12"/>
      <c r="C178" s="53"/>
      <c r="D178" s="54"/>
    </row>
    <row r="179" spans="1:4" ht="15.5" x14ac:dyDescent="0.35">
      <c r="A179" s="12"/>
      <c r="B179" s="12"/>
      <c r="C179" s="53"/>
      <c r="D179" s="54"/>
    </row>
    <row r="180" spans="1:4" ht="15.5" x14ac:dyDescent="0.35">
      <c r="A180" s="12"/>
      <c r="B180" s="12"/>
      <c r="C180" s="53"/>
      <c r="D180" s="54"/>
    </row>
    <row r="181" spans="1:4" ht="15.5" x14ac:dyDescent="0.35">
      <c r="A181" s="12"/>
      <c r="B181" s="12"/>
      <c r="C181" s="53"/>
      <c r="D181" s="54"/>
    </row>
    <row r="182" spans="1:4" ht="15.5" x14ac:dyDescent="0.35">
      <c r="A182" s="12"/>
      <c r="B182" s="12"/>
      <c r="C182" s="53"/>
      <c r="D182" s="54"/>
    </row>
    <row r="183" spans="1:4" ht="15.5" x14ac:dyDescent="0.35">
      <c r="A183" s="12"/>
      <c r="B183" s="12"/>
      <c r="C183" s="53"/>
      <c r="D183" s="54"/>
    </row>
    <row r="184" spans="1:4" ht="15.5" x14ac:dyDescent="0.35">
      <c r="A184" s="12"/>
      <c r="B184" s="12"/>
      <c r="C184" s="53"/>
      <c r="D184" s="54"/>
    </row>
    <row r="185" spans="1:4" ht="15.5" x14ac:dyDescent="0.35">
      <c r="A185" s="12"/>
      <c r="B185" s="12"/>
      <c r="C185" s="53"/>
      <c r="D185" s="54"/>
    </row>
    <row r="186" spans="1:4" ht="15.5" x14ac:dyDescent="0.35">
      <c r="A186" s="12"/>
      <c r="B186" s="12"/>
      <c r="C186" s="53"/>
      <c r="D186" s="54"/>
    </row>
    <row r="187" spans="1:4" ht="15.5" x14ac:dyDescent="0.35">
      <c r="A187" s="12"/>
      <c r="B187" s="12"/>
      <c r="C187" s="53"/>
      <c r="D187" s="54"/>
    </row>
    <row r="188" spans="1:4" ht="15.5" x14ac:dyDescent="0.35">
      <c r="A188" s="53"/>
      <c r="B188" s="53"/>
      <c r="C188" s="53"/>
      <c r="D188" s="54"/>
    </row>
    <row r="189" spans="1:4" ht="15.5" x14ac:dyDescent="0.35">
      <c r="A189" s="53"/>
      <c r="B189" s="53"/>
      <c r="C189" s="53"/>
      <c r="D189" s="54"/>
    </row>
    <row r="190" spans="1:4" ht="15.5" x14ac:dyDescent="0.35">
      <c r="A190" s="53"/>
      <c r="B190" s="53"/>
      <c r="C190" s="53"/>
      <c r="D190" s="54"/>
    </row>
    <row r="191" spans="1:4" ht="15.5" x14ac:dyDescent="0.35">
      <c r="A191" s="53"/>
      <c r="B191" s="53"/>
      <c r="C191" s="53"/>
      <c r="D191" s="54"/>
    </row>
    <row r="192" spans="1:4" ht="15.5" x14ac:dyDescent="0.35">
      <c r="A192" s="53"/>
      <c r="B192" s="53"/>
      <c r="C192" s="53"/>
      <c r="D192" s="54"/>
    </row>
  </sheetData>
  <sheetProtection algorithmName="SHA-512" hashValue="zwbq10NFpoxyxJg4KWvBH0EjwGVI2H7Ri2tc8LwS9LTsGo04AzOuJUik9bCKq9nqZJRj6yNPe0AMmS5LSEy7SQ==" saltValue="ex2OTyzo/rGu9Yon9iMNZQ==" spinCount="100000" sheet="1" objects="1" scenarios="1"/>
  <pageMargins left="0.7" right="0.7" top="0.98479166666666662" bottom="0.75" header="0.3" footer="0.3"/>
  <pageSetup scale="6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2"/>
  <sheetViews>
    <sheetView showGridLines="0" zoomScaleNormal="100" zoomScalePageLayoutView="64" workbookViewId="0"/>
  </sheetViews>
  <sheetFormatPr defaultColWidth="9.1796875" defaultRowHeight="14" x14ac:dyDescent="0.3"/>
  <cols>
    <col min="1" max="1" width="3" style="9" customWidth="1"/>
    <col min="2" max="2" width="51.453125" style="9" customWidth="1"/>
    <col min="3" max="371" width="16.7265625" style="9" customWidth="1"/>
    <col min="372" max="372" width="9.1796875" style="9"/>
    <col min="373" max="373" width="14.453125" style="9" customWidth="1"/>
    <col min="374" max="374" width="13.45312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B8" s="11"/>
      <c r="C8" s="12"/>
      <c r="D8" s="12"/>
      <c r="E8" s="12"/>
      <c r="F8" s="13"/>
    </row>
    <row r="9" spans="1:374" s="14" customFormat="1" ht="28" x14ac:dyDescent="0.3">
      <c r="B9" s="15" t="s">
        <v>855</v>
      </c>
      <c r="C9" s="16" t="s">
        <v>133</v>
      </c>
      <c r="D9" s="17">
        <v>111200</v>
      </c>
      <c r="E9" s="17">
        <v>111300</v>
      </c>
      <c r="F9" s="17">
        <v>111400</v>
      </c>
      <c r="G9" s="17">
        <v>111900</v>
      </c>
      <c r="H9" s="17">
        <v>112120</v>
      </c>
      <c r="I9" s="17" t="s">
        <v>139</v>
      </c>
      <c r="J9" s="17">
        <v>112300</v>
      </c>
      <c r="K9" s="17" t="s">
        <v>142</v>
      </c>
      <c r="L9" s="17">
        <v>113000</v>
      </c>
      <c r="M9" s="17">
        <v>114000</v>
      </c>
      <c r="N9" s="17">
        <v>115000</v>
      </c>
      <c r="O9" s="17">
        <v>211000</v>
      </c>
      <c r="P9" s="17">
        <v>212100</v>
      </c>
      <c r="Q9" s="17">
        <v>212230</v>
      </c>
      <c r="R9" s="17" t="s">
        <v>150</v>
      </c>
      <c r="S9" s="17">
        <v>212310</v>
      </c>
      <c r="T9" s="17" t="s">
        <v>154</v>
      </c>
      <c r="U9" s="17">
        <v>213111</v>
      </c>
      <c r="V9" s="17" t="s">
        <v>157</v>
      </c>
      <c r="W9" s="17" t="s">
        <v>159</v>
      </c>
      <c r="X9" s="17">
        <v>221200</v>
      </c>
      <c r="Y9" s="17">
        <v>221300</v>
      </c>
      <c r="Z9" s="348" t="s">
        <v>810</v>
      </c>
      <c r="AA9" s="17" t="s">
        <v>163</v>
      </c>
      <c r="AB9" s="17" t="s">
        <v>123</v>
      </c>
      <c r="AC9" s="17" t="s">
        <v>784</v>
      </c>
      <c r="AD9" s="17">
        <v>321100</v>
      </c>
      <c r="AE9" s="17">
        <v>321200</v>
      </c>
      <c r="AF9" s="17">
        <v>321910</v>
      </c>
      <c r="AG9" s="17" t="s">
        <v>118</v>
      </c>
      <c r="AH9" s="17">
        <v>327100</v>
      </c>
      <c r="AI9" s="17">
        <v>327200</v>
      </c>
      <c r="AJ9" s="17">
        <v>327310</v>
      </c>
      <c r="AK9" s="17">
        <v>327320</v>
      </c>
      <c r="AL9" s="17">
        <v>327330</v>
      </c>
      <c r="AM9" s="17">
        <v>327390</v>
      </c>
      <c r="AN9" s="17">
        <v>327400</v>
      </c>
      <c r="AO9" s="17">
        <v>327910</v>
      </c>
      <c r="AP9" s="17">
        <v>327991</v>
      </c>
      <c r="AQ9" s="17">
        <v>327992</v>
      </c>
      <c r="AR9" s="17">
        <v>327993</v>
      </c>
      <c r="AS9" s="17">
        <v>327999</v>
      </c>
      <c r="AT9" s="17">
        <v>331110</v>
      </c>
      <c r="AU9" s="17">
        <v>331200</v>
      </c>
      <c r="AV9" s="17">
        <v>331314</v>
      </c>
      <c r="AW9" s="17">
        <v>331313</v>
      </c>
      <c r="AX9" s="17" t="s">
        <v>187</v>
      </c>
      <c r="AY9" s="17">
        <v>331410</v>
      </c>
      <c r="AZ9" s="17">
        <v>331420</v>
      </c>
      <c r="BA9" s="17">
        <v>331490</v>
      </c>
      <c r="BB9" s="17">
        <v>331510</v>
      </c>
      <c r="BC9" s="17">
        <v>331520</v>
      </c>
      <c r="BD9" s="17">
        <v>332114</v>
      </c>
      <c r="BE9" s="17" t="s">
        <v>193</v>
      </c>
      <c r="BF9" s="17">
        <v>332119</v>
      </c>
      <c r="BG9" s="17">
        <v>332200</v>
      </c>
      <c r="BH9" s="17">
        <v>332310</v>
      </c>
      <c r="BI9" s="17">
        <v>332320</v>
      </c>
      <c r="BJ9" s="17">
        <v>332410</v>
      </c>
      <c r="BK9" s="17">
        <v>332420</v>
      </c>
      <c r="BL9" s="17">
        <v>332430</v>
      </c>
      <c r="BM9" s="17">
        <v>332500</v>
      </c>
      <c r="BN9" s="17">
        <v>332600</v>
      </c>
      <c r="BO9" s="17">
        <v>332710</v>
      </c>
      <c r="BP9" s="17">
        <v>332720</v>
      </c>
      <c r="BQ9" s="17">
        <v>332800</v>
      </c>
      <c r="BR9" s="17">
        <v>332913</v>
      </c>
      <c r="BS9" s="17" t="s">
        <v>129</v>
      </c>
      <c r="BT9" s="17">
        <v>332991</v>
      </c>
      <c r="BU9" s="17">
        <v>332996</v>
      </c>
      <c r="BV9" s="17" t="s">
        <v>209</v>
      </c>
      <c r="BW9" s="17">
        <v>332999</v>
      </c>
      <c r="BX9" s="17">
        <v>333111</v>
      </c>
      <c r="BY9" s="17">
        <v>333112</v>
      </c>
      <c r="BZ9" s="17">
        <v>333120</v>
      </c>
      <c r="CA9" s="17">
        <v>333130</v>
      </c>
      <c r="CB9" s="17">
        <v>333242</v>
      </c>
      <c r="CC9" s="17" t="s">
        <v>785</v>
      </c>
      <c r="CD9" s="17">
        <v>333314</v>
      </c>
      <c r="CE9" s="17">
        <v>333316</v>
      </c>
      <c r="CF9" s="17">
        <v>333318</v>
      </c>
      <c r="CG9" s="17">
        <v>333414</v>
      </c>
      <c r="CH9" s="17">
        <v>333415</v>
      </c>
      <c r="CI9" s="17">
        <v>333413</v>
      </c>
      <c r="CJ9" s="17">
        <v>333511</v>
      </c>
      <c r="CK9" s="17">
        <v>333514</v>
      </c>
      <c r="CL9" s="17">
        <v>333517</v>
      </c>
      <c r="CM9" s="17" t="s">
        <v>224</v>
      </c>
      <c r="CN9" s="17">
        <v>333611</v>
      </c>
      <c r="CO9" s="17">
        <v>333612</v>
      </c>
      <c r="CP9" s="17">
        <v>333613</v>
      </c>
      <c r="CQ9" s="17">
        <v>333618</v>
      </c>
      <c r="CR9" s="17">
        <v>333912</v>
      </c>
      <c r="CS9" s="17" t="s">
        <v>119</v>
      </c>
      <c r="CT9" s="17">
        <v>333920</v>
      </c>
      <c r="CU9" s="17">
        <v>333991</v>
      </c>
      <c r="CV9" s="17">
        <v>333993</v>
      </c>
      <c r="CW9" s="17">
        <v>333994</v>
      </c>
      <c r="CX9" s="17" t="s">
        <v>234</v>
      </c>
      <c r="CY9" s="17" t="s">
        <v>238</v>
      </c>
      <c r="CZ9" s="17">
        <v>334111</v>
      </c>
      <c r="DA9" s="17">
        <v>334112</v>
      </c>
      <c r="DB9" s="17">
        <v>334118</v>
      </c>
      <c r="DC9" s="17">
        <v>334210</v>
      </c>
      <c r="DD9" s="17">
        <v>334220</v>
      </c>
      <c r="DE9" s="17">
        <v>334290</v>
      </c>
      <c r="DF9" s="17">
        <v>334413</v>
      </c>
      <c r="DG9" s="17">
        <v>334418</v>
      </c>
      <c r="DH9" s="17" t="s">
        <v>247</v>
      </c>
      <c r="DI9" s="17">
        <v>334510</v>
      </c>
      <c r="DJ9" s="17">
        <v>334511</v>
      </c>
      <c r="DK9" s="17">
        <v>334512</v>
      </c>
      <c r="DL9" s="17">
        <v>334513</v>
      </c>
      <c r="DM9" s="17">
        <v>334514</v>
      </c>
      <c r="DN9" s="17">
        <v>334515</v>
      </c>
      <c r="DO9" s="17">
        <v>334516</v>
      </c>
      <c r="DP9" s="17">
        <v>334517</v>
      </c>
      <c r="DQ9" s="17" t="s">
        <v>124</v>
      </c>
      <c r="DR9" s="17">
        <v>334300</v>
      </c>
      <c r="DS9" s="17">
        <v>334610</v>
      </c>
      <c r="DT9" s="17">
        <v>335110</v>
      </c>
      <c r="DU9" s="17">
        <v>335120</v>
      </c>
      <c r="DV9" s="17">
        <v>335210</v>
      </c>
      <c r="DW9" s="17">
        <v>335220</v>
      </c>
      <c r="DX9" s="17">
        <v>335311</v>
      </c>
      <c r="DY9" s="17">
        <v>335312</v>
      </c>
      <c r="DZ9" s="17">
        <v>335313</v>
      </c>
      <c r="EA9" s="17">
        <v>335314</v>
      </c>
      <c r="EB9" s="17">
        <v>335911</v>
      </c>
      <c r="EC9" s="17">
        <v>335912</v>
      </c>
      <c r="ED9" s="17">
        <v>335920</v>
      </c>
      <c r="EE9" s="17">
        <v>335930</v>
      </c>
      <c r="EF9" s="17">
        <v>335991</v>
      </c>
      <c r="EG9" s="17">
        <v>335999</v>
      </c>
      <c r="EH9" s="17">
        <v>336111</v>
      </c>
      <c r="EI9" s="17">
        <v>336112</v>
      </c>
      <c r="EJ9" s="17">
        <v>336120</v>
      </c>
      <c r="EK9" s="17">
        <v>336211</v>
      </c>
      <c r="EL9" s="17">
        <v>336212</v>
      </c>
      <c r="EM9" s="17">
        <v>336213</v>
      </c>
      <c r="EN9" s="17">
        <v>336214</v>
      </c>
      <c r="EO9" s="17">
        <v>336310</v>
      </c>
      <c r="EP9" s="17">
        <v>336320</v>
      </c>
      <c r="EQ9" s="17">
        <v>336350</v>
      </c>
      <c r="ER9" s="17">
        <v>336360</v>
      </c>
      <c r="ES9" s="17">
        <v>336370</v>
      </c>
      <c r="ET9" s="17">
        <v>336390</v>
      </c>
      <c r="EU9" s="17" t="s">
        <v>283</v>
      </c>
      <c r="EV9" s="17">
        <v>336411</v>
      </c>
      <c r="EW9" s="17">
        <v>336412</v>
      </c>
      <c r="EX9" s="17">
        <v>336413</v>
      </c>
      <c r="EY9" s="17">
        <v>336414</v>
      </c>
      <c r="EZ9" s="17" t="s">
        <v>293</v>
      </c>
      <c r="FA9" s="17">
        <v>336500</v>
      </c>
      <c r="FB9" s="17">
        <v>336611</v>
      </c>
      <c r="FC9" s="17">
        <v>336612</v>
      </c>
      <c r="FD9" s="17">
        <v>336991</v>
      </c>
      <c r="FE9" s="17">
        <v>336992</v>
      </c>
      <c r="FF9" s="17">
        <v>336999</v>
      </c>
      <c r="FG9" s="17">
        <v>337110</v>
      </c>
      <c r="FH9" s="17">
        <v>337121</v>
      </c>
      <c r="FI9" s="17">
        <v>337122</v>
      </c>
      <c r="FJ9" s="17">
        <v>337127</v>
      </c>
      <c r="FK9" s="17" t="s">
        <v>786</v>
      </c>
      <c r="FL9" s="17">
        <v>337215</v>
      </c>
      <c r="FM9" s="17" t="s">
        <v>306</v>
      </c>
      <c r="FN9" s="17">
        <v>337900</v>
      </c>
      <c r="FO9" s="17">
        <v>339112</v>
      </c>
      <c r="FP9" s="17">
        <v>339113</v>
      </c>
      <c r="FQ9" s="17">
        <v>339114</v>
      </c>
      <c r="FR9" s="17">
        <v>339115</v>
      </c>
      <c r="FS9" s="17">
        <v>339116</v>
      </c>
      <c r="FT9" s="17">
        <v>339910</v>
      </c>
      <c r="FU9" s="17">
        <v>339920</v>
      </c>
      <c r="FV9" s="17">
        <v>339930</v>
      </c>
      <c r="FW9" s="17">
        <v>339940</v>
      </c>
      <c r="FX9" s="17">
        <v>339950</v>
      </c>
      <c r="FY9" s="17">
        <v>339990</v>
      </c>
      <c r="FZ9" s="17">
        <v>311111</v>
      </c>
      <c r="GA9" s="17">
        <v>311119</v>
      </c>
      <c r="GB9" s="17">
        <v>311210</v>
      </c>
      <c r="GC9" s="17">
        <v>311221</v>
      </c>
      <c r="GD9" s="17">
        <v>311225</v>
      </c>
      <c r="GE9" s="17">
        <v>311224</v>
      </c>
      <c r="GF9" s="17">
        <v>311230</v>
      </c>
      <c r="GG9" s="17">
        <v>311300</v>
      </c>
      <c r="GH9" s="17">
        <v>311410</v>
      </c>
      <c r="GI9" s="17">
        <v>311420</v>
      </c>
      <c r="GJ9" s="17">
        <v>311513</v>
      </c>
      <c r="GK9" s="17">
        <v>311514</v>
      </c>
      <c r="GL9" s="17" t="s">
        <v>331</v>
      </c>
      <c r="GM9" s="17">
        <v>311520</v>
      </c>
      <c r="GN9" s="17">
        <v>311615</v>
      </c>
      <c r="GO9" s="17" t="s">
        <v>336</v>
      </c>
      <c r="GP9" s="17">
        <v>311700</v>
      </c>
      <c r="GQ9" s="17">
        <v>311810</v>
      </c>
      <c r="GR9" s="17" t="s">
        <v>341</v>
      </c>
      <c r="GS9" s="17">
        <v>311910</v>
      </c>
      <c r="GT9" s="17">
        <v>311920</v>
      </c>
      <c r="GU9" s="17">
        <v>311930</v>
      </c>
      <c r="GV9" s="17">
        <v>311940</v>
      </c>
      <c r="GW9" s="17">
        <v>311990</v>
      </c>
      <c r="GX9" s="17">
        <v>312110</v>
      </c>
      <c r="GY9" s="17">
        <v>312120</v>
      </c>
      <c r="GZ9" s="17">
        <v>312130</v>
      </c>
      <c r="HA9" s="17">
        <v>312140</v>
      </c>
      <c r="HB9" s="17">
        <v>312200</v>
      </c>
      <c r="HC9" s="17">
        <v>313100</v>
      </c>
      <c r="HD9" s="17">
        <v>313200</v>
      </c>
      <c r="HE9" s="17">
        <v>313300</v>
      </c>
      <c r="HF9" s="17">
        <v>314110</v>
      </c>
      <c r="HG9" s="17">
        <v>314120</v>
      </c>
      <c r="HH9" s="17">
        <v>314900</v>
      </c>
      <c r="HI9" s="17">
        <v>315000</v>
      </c>
      <c r="HJ9" s="17">
        <v>316000</v>
      </c>
      <c r="HK9" s="17">
        <v>322110</v>
      </c>
      <c r="HL9" s="17">
        <v>322120</v>
      </c>
      <c r="HM9" s="17">
        <v>322130</v>
      </c>
      <c r="HN9" s="17">
        <v>322210</v>
      </c>
      <c r="HO9" s="17">
        <v>322220</v>
      </c>
      <c r="HP9" s="17">
        <v>322230</v>
      </c>
      <c r="HQ9" s="17">
        <v>322291</v>
      </c>
      <c r="HR9" s="17">
        <v>322299</v>
      </c>
      <c r="HS9" s="17">
        <v>323110</v>
      </c>
      <c r="HT9" s="17">
        <v>323120</v>
      </c>
      <c r="HU9" s="17">
        <v>324110</v>
      </c>
      <c r="HV9" s="17">
        <v>324121</v>
      </c>
      <c r="HW9" s="17">
        <v>324122</v>
      </c>
      <c r="HX9" s="17">
        <v>324190</v>
      </c>
      <c r="HY9" s="17">
        <v>325110</v>
      </c>
      <c r="HZ9" s="17">
        <v>325120</v>
      </c>
      <c r="IA9" s="17">
        <v>325130</v>
      </c>
      <c r="IB9" s="17">
        <v>325180</v>
      </c>
      <c r="IC9" s="17">
        <v>325190</v>
      </c>
      <c r="ID9" s="17">
        <v>325211</v>
      </c>
      <c r="IE9" s="17" t="s">
        <v>128</v>
      </c>
      <c r="IF9" s="17">
        <v>325411</v>
      </c>
      <c r="IG9" s="17">
        <v>325412</v>
      </c>
      <c r="IH9" s="17">
        <v>325413</v>
      </c>
      <c r="II9" s="17">
        <v>325414</v>
      </c>
      <c r="IJ9" s="17">
        <v>325310</v>
      </c>
      <c r="IK9" s="17">
        <v>325320</v>
      </c>
      <c r="IL9" s="17">
        <v>325510</v>
      </c>
      <c r="IM9" s="17">
        <v>325520</v>
      </c>
      <c r="IN9" s="17">
        <v>325610</v>
      </c>
      <c r="IO9" s="17">
        <v>325620</v>
      </c>
      <c r="IP9" s="17">
        <v>325910</v>
      </c>
      <c r="IQ9" s="17" t="s">
        <v>393</v>
      </c>
      <c r="IR9" s="17">
        <v>326110</v>
      </c>
      <c r="IS9" s="17">
        <v>326120</v>
      </c>
      <c r="IT9" s="17">
        <v>326130</v>
      </c>
      <c r="IU9" s="17">
        <v>326140</v>
      </c>
      <c r="IV9" s="17">
        <v>326150</v>
      </c>
      <c r="IW9" s="17">
        <v>326160</v>
      </c>
      <c r="IX9" s="17">
        <v>326190</v>
      </c>
      <c r="IY9" s="17">
        <v>326210</v>
      </c>
      <c r="IZ9" s="17">
        <v>326220</v>
      </c>
      <c r="JA9" s="17">
        <v>326290</v>
      </c>
      <c r="JB9" s="17">
        <v>420000</v>
      </c>
      <c r="JC9" s="17">
        <v>441000</v>
      </c>
      <c r="JD9" s="17">
        <v>445000</v>
      </c>
      <c r="JE9" s="17">
        <v>452000</v>
      </c>
      <c r="JF9" s="17">
        <v>444000</v>
      </c>
      <c r="JG9" s="17">
        <v>446000</v>
      </c>
      <c r="JH9" s="17">
        <v>447000</v>
      </c>
      <c r="JI9" s="17">
        <v>448000</v>
      </c>
      <c r="JJ9" s="17">
        <v>454000</v>
      </c>
      <c r="JK9" s="17" t="s">
        <v>787</v>
      </c>
      <c r="JL9" s="17">
        <v>481000</v>
      </c>
      <c r="JM9" s="17">
        <v>482000</v>
      </c>
      <c r="JN9" s="17">
        <v>483000</v>
      </c>
      <c r="JO9" s="17">
        <v>484000</v>
      </c>
      <c r="JP9" s="17" t="s">
        <v>413</v>
      </c>
      <c r="JQ9" s="17">
        <v>486000</v>
      </c>
      <c r="JR9" s="17" t="s">
        <v>416</v>
      </c>
      <c r="JS9" s="17">
        <v>492000</v>
      </c>
      <c r="JT9" s="17">
        <v>493000</v>
      </c>
      <c r="JU9" s="17">
        <v>511110</v>
      </c>
      <c r="JV9" s="17">
        <v>511120</v>
      </c>
      <c r="JW9" s="17">
        <v>511130</v>
      </c>
      <c r="JX9" s="17" t="s">
        <v>423</v>
      </c>
      <c r="JY9" s="17">
        <v>511200</v>
      </c>
      <c r="JZ9" s="17">
        <v>512100</v>
      </c>
      <c r="KA9" s="17">
        <v>512200</v>
      </c>
      <c r="KB9" s="17">
        <v>515100</v>
      </c>
      <c r="KC9" s="17">
        <v>515200</v>
      </c>
      <c r="KD9" s="17">
        <v>517110</v>
      </c>
      <c r="KE9" s="17">
        <v>517210</v>
      </c>
      <c r="KF9" s="17" t="s">
        <v>432</v>
      </c>
      <c r="KG9" s="17">
        <v>518200</v>
      </c>
      <c r="KH9" s="17">
        <v>519130</v>
      </c>
      <c r="KI9" s="17" t="s">
        <v>435</v>
      </c>
      <c r="KJ9" s="17" t="s">
        <v>439</v>
      </c>
      <c r="KK9" s="17" t="s">
        <v>437</v>
      </c>
      <c r="KL9" s="17">
        <v>523900</v>
      </c>
      <c r="KM9" s="17" t="s">
        <v>441</v>
      </c>
      <c r="KN9" s="17">
        <v>524113</v>
      </c>
      <c r="KO9" s="17" t="s">
        <v>788</v>
      </c>
      <c r="KP9" s="17">
        <v>524200</v>
      </c>
      <c r="KQ9" s="17">
        <v>525000</v>
      </c>
      <c r="KR9" s="17">
        <v>531000</v>
      </c>
      <c r="KS9" s="17">
        <v>532100</v>
      </c>
      <c r="KT9" s="17">
        <v>532400</v>
      </c>
      <c r="KU9" s="17" t="s">
        <v>448</v>
      </c>
      <c r="KV9" s="17">
        <v>533000</v>
      </c>
      <c r="KW9" s="17">
        <v>541100</v>
      </c>
      <c r="KX9" s="17">
        <v>541511</v>
      </c>
      <c r="KY9" s="17">
        <v>541512</v>
      </c>
      <c r="KZ9" s="17" t="s">
        <v>454</v>
      </c>
      <c r="LA9" s="17">
        <v>541200</v>
      </c>
      <c r="LB9" s="17">
        <v>541300</v>
      </c>
      <c r="LC9" s="17">
        <v>541610</v>
      </c>
      <c r="LD9" s="17" t="s">
        <v>121</v>
      </c>
      <c r="LE9" s="17">
        <v>541700</v>
      </c>
      <c r="LF9" s="17">
        <v>541800</v>
      </c>
      <c r="LG9" s="17">
        <v>541400</v>
      </c>
      <c r="LH9" s="17">
        <v>541920</v>
      </c>
      <c r="LI9" s="17">
        <v>541940</v>
      </c>
      <c r="LJ9" s="17" t="s">
        <v>463</v>
      </c>
      <c r="LK9" s="17">
        <v>550000</v>
      </c>
      <c r="LL9" s="17">
        <v>561300</v>
      </c>
      <c r="LM9" s="17">
        <v>561700</v>
      </c>
      <c r="LN9" s="17">
        <v>561100</v>
      </c>
      <c r="LO9" s="17">
        <v>561200</v>
      </c>
      <c r="LP9" s="17">
        <v>561400</v>
      </c>
      <c r="LQ9" s="17">
        <v>561500</v>
      </c>
      <c r="LR9" s="17">
        <v>561600</v>
      </c>
      <c r="LS9" s="17">
        <v>561900</v>
      </c>
      <c r="LT9" s="17">
        <v>562000</v>
      </c>
      <c r="LU9" s="17">
        <v>611100</v>
      </c>
      <c r="LV9" s="17" t="s">
        <v>127</v>
      </c>
      <c r="LW9" s="17" t="s">
        <v>478</v>
      </c>
      <c r="LX9" s="17">
        <v>621100</v>
      </c>
      <c r="LY9" s="17">
        <v>621200</v>
      </c>
      <c r="LZ9" s="17">
        <v>621300</v>
      </c>
      <c r="MA9" s="17">
        <v>621400</v>
      </c>
      <c r="MB9" s="17">
        <v>621500</v>
      </c>
      <c r="MC9" s="17">
        <v>621600</v>
      </c>
      <c r="MD9" s="17">
        <v>621900</v>
      </c>
      <c r="ME9" s="17">
        <v>622000</v>
      </c>
      <c r="MF9" s="17" t="s">
        <v>488</v>
      </c>
      <c r="MG9" s="17" t="s">
        <v>490</v>
      </c>
      <c r="MH9" s="17">
        <v>624100</v>
      </c>
      <c r="MI9" s="17">
        <v>624400</v>
      </c>
      <c r="MJ9" s="17" t="s">
        <v>120</v>
      </c>
      <c r="MK9" s="17">
        <v>711100</v>
      </c>
      <c r="ML9" s="17">
        <v>711200</v>
      </c>
      <c r="MM9" s="17">
        <v>711500</v>
      </c>
      <c r="MN9" s="17" t="s">
        <v>496</v>
      </c>
      <c r="MO9" s="17">
        <v>712000</v>
      </c>
      <c r="MP9" s="17">
        <v>713100</v>
      </c>
      <c r="MQ9" s="17">
        <v>713200</v>
      </c>
      <c r="MR9" s="17">
        <v>713900</v>
      </c>
      <c r="MS9" s="17">
        <v>721000</v>
      </c>
      <c r="MT9" s="17">
        <v>722110</v>
      </c>
      <c r="MU9" s="17">
        <v>722211</v>
      </c>
      <c r="MV9" s="17" t="s">
        <v>506</v>
      </c>
      <c r="MW9" s="17">
        <v>811100</v>
      </c>
      <c r="MX9" s="17">
        <v>811200</v>
      </c>
      <c r="MY9" s="17">
        <v>811300</v>
      </c>
      <c r="MZ9" s="17">
        <v>811400</v>
      </c>
      <c r="NA9" s="17">
        <v>812100</v>
      </c>
      <c r="NB9" s="17">
        <v>812200</v>
      </c>
      <c r="NC9" s="17">
        <v>812300</v>
      </c>
      <c r="ND9" s="17">
        <v>812900</v>
      </c>
      <c r="NE9" s="17">
        <v>813100</v>
      </c>
      <c r="NF9" s="17" t="s">
        <v>116</v>
      </c>
      <c r="NG9" s="297" t="s">
        <v>518</v>
      </c>
      <c r="NH9" s="312">
        <v>491000</v>
      </c>
      <c r="NI9" s="313" t="s">
        <v>521</v>
      </c>
      <c r="NJ9" s="314" t="s">
        <v>523</v>
      </c>
    </row>
    <row r="10" spans="1:374" s="18" customFormat="1" ht="46.5" customHeight="1" thickBot="1" x14ac:dyDescent="0.4">
      <c r="B10" s="19" t="s">
        <v>579</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21" t="s">
        <v>516</v>
      </c>
      <c r="NF10" s="21" t="s">
        <v>517</v>
      </c>
      <c r="NG10" s="298" t="s">
        <v>519</v>
      </c>
      <c r="NH10" s="309" t="s">
        <v>520</v>
      </c>
      <c r="NI10" s="310" t="s">
        <v>522</v>
      </c>
      <c r="NJ10" s="311" t="s">
        <v>524</v>
      </c>
    </row>
    <row r="11" spans="1:374" x14ac:dyDescent="0.3">
      <c r="B11" s="22" t="s">
        <v>557</v>
      </c>
      <c r="C11" s="25">
        <v>5.9480000000000004</v>
      </c>
      <c r="D11" s="26">
        <v>8.4542000000000002</v>
      </c>
      <c r="E11" s="26">
        <v>11.766999999999999</v>
      </c>
      <c r="F11" s="26">
        <v>13.553699999999999</v>
      </c>
      <c r="G11" s="26">
        <v>7.8893000000000004</v>
      </c>
      <c r="H11" s="26">
        <v>4.6219999999999999</v>
      </c>
      <c r="I11" s="26">
        <v>4.7739000000000003</v>
      </c>
      <c r="J11" s="26">
        <v>3.5527000000000002</v>
      </c>
      <c r="K11" s="26">
        <v>5.4976000000000003</v>
      </c>
      <c r="L11" s="26">
        <v>11.3848</v>
      </c>
      <c r="M11" s="26">
        <v>15.6561</v>
      </c>
      <c r="N11" s="26">
        <v>18.948699999999999</v>
      </c>
      <c r="O11" s="26">
        <v>6.9999999999999999E-4</v>
      </c>
      <c r="P11" s="26">
        <v>5.7999999999999996E-3</v>
      </c>
      <c r="Q11" s="27">
        <v>0</v>
      </c>
      <c r="R11" s="26">
        <v>3.2000000000000002E-3</v>
      </c>
      <c r="S11" s="26">
        <v>2.0999999999999999E-3</v>
      </c>
      <c r="T11" s="26">
        <v>2.7000000000000001E-3</v>
      </c>
      <c r="U11" s="26">
        <v>2.3999999999999998E-3</v>
      </c>
      <c r="V11" s="26">
        <v>2.3999999999999998E-3</v>
      </c>
      <c r="W11" s="26">
        <v>1.1999999999999999E-3</v>
      </c>
      <c r="X11" s="26">
        <v>1.1000000000000001E-3</v>
      </c>
      <c r="Y11" s="26">
        <v>8.0000000000000004E-4</v>
      </c>
      <c r="Z11" s="26">
        <v>4.5999999999999999E-3</v>
      </c>
      <c r="AA11" s="26">
        <v>1.06E-2</v>
      </c>
      <c r="AB11" s="26">
        <v>1.4E-2</v>
      </c>
      <c r="AC11" s="26">
        <v>3.8E-3</v>
      </c>
      <c r="AD11" s="26">
        <v>0.90459999999999996</v>
      </c>
      <c r="AE11" s="26">
        <v>0.3987</v>
      </c>
      <c r="AF11" s="26">
        <v>0.1482</v>
      </c>
      <c r="AG11" s="26">
        <v>5.8900000000000001E-2</v>
      </c>
      <c r="AH11" s="26">
        <v>3.3999999999999998E-3</v>
      </c>
      <c r="AI11" s="26">
        <v>2.0999999999999999E-3</v>
      </c>
      <c r="AJ11" s="26">
        <v>2E-3</v>
      </c>
      <c r="AK11" s="26">
        <v>2.7000000000000001E-3</v>
      </c>
      <c r="AL11" s="26">
        <v>2.8E-3</v>
      </c>
      <c r="AM11" s="26">
        <v>2.5999999999999999E-3</v>
      </c>
      <c r="AN11" s="26">
        <v>2.8999999999999998E-3</v>
      </c>
      <c r="AO11" s="26">
        <v>1.2999999999999999E-3</v>
      </c>
      <c r="AP11" s="26">
        <v>2.5999999999999999E-3</v>
      </c>
      <c r="AQ11" s="26">
        <v>1.8E-3</v>
      </c>
      <c r="AR11" s="26">
        <v>2.3E-3</v>
      </c>
      <c r="AS11" s="26">
        <v>2.0999999999999999E-3</v>
      </c>
      <c r="AT11" s="26">
        <v>1.8E-3</v>
      </c>
      <c r="AU11" s="26">
        <v>1.1999999999999999E-3</v>
      </c>
      <c r="AV11" s="26">
        <v>2.0999999999999999E-3</v>
      </c>
      <c r="AW11" s="26">
        <v>1.1000000000000001E-3</v>
      </c>
      <c r="AX11" s="26">
        <v>1.2999999999999999E-3</v>
      </c>
      <c r="AY11" s="26">
        <v>8.0000000000000004E-4</v>
      </c>
      <c r="AZ11" s="26">
        <v>1E-3</v>
      </c>
      <c r="BA11" s="26">
        <v>1.5E-3</v>
      </c>
      <c r="BB11" s="26">
        <v>1.4E-3</v>
      </c>
      <c r="BC11" s="26">
        <v>1.6999999999999999E-3</v>
      </c>
      <c r="BD11" s="26">
        <v>1.1000000000000001E-3</v>
      </c>
      <c r="BE11" s="26">
        <v>1.4E-3</v>
      </c>
      <c r="BF11" s="26">
        <v>1.1000000000000001E-3</v>
      </c>
      <c r="BG11" s="26">
        <v>1.4E-3</v>
      </c>
      <c r="BH11" s="26">
        <v>1.1000000000000001E-3</v>
      </c>
      <c r="BI11" s="26">
        <v>1.4E-3</v>
      </c>
      <c r="BJ11" s="26">
        <v>1E-3</v>
      </c>
      <c r="BK11" s="26">
        <v>1.1000000000000001E-3</v>
      </c>
      <c r="BL11" s="26">
        <v>1E-3</v>
      </c>
      <c r="BM11" s="26">
        <v>1.4E-3</v>
      </c>
      <c r="BN11" s="26">
        <v>1.6000000000000001E-3</v>
      </c>
      <c r="BO11" s="26">
        <v>1.2999999999999999E-3</v>
      </c>
      <c r="BP11" s="26">
        <v>1.4E-3</v>
      </c>
      <c r="BQ11" s="26">
        <v>1.2999999999999999E-3</v>
      </c>
      <c r="BR11" s="26">
        <v>1.1000000000000001E-3</v>
      </c>
      <c r="BS11" s="26">
        <v>1.2999999999999999E-3</v>
      </c>
      <c r="BT11" s="26">
        <v>1.1000000000000001E-3</v>
      </c>
      <c r="BU11" s="26">
        <v>1.1000000000000001E-3</v>
      </c>
      <c r="BV11" s="26">
        <v>2E-3</v>
      </c>
      <c r="BW11" s="26">
        <v>1.2999999999999999E-3</v>
      </c>
      <c r="BX11" s="26">
        <v>1.6999999999999999E-3</v>
      </c>
      <c r="BY11" s="26">
        <v>1.8E-3</v>
      </c>
      <c r="BZ11" s="26">
        <v>1.5E-3</v>
      </c>
      <c r="CA11" s="26">
        <v>3.2000000000000002E-3</v>
      </c>
      <c r="CB11" s="26">
        <v>2.2000000000000001E-3</v>
      </c>
      <c r="CC11" s="26">
        <v>2.5000000000000001E-3</v>
      </c>
      <c r="CD11" s="26">
        <v>1.9E-3</v>
      </c>
      <c r="CE11" s="26">
        <v>3.2000000000000002E-3</v>
      </c>
      <c r="CF11" s="26">
        <v>1.8E-3</v>
      </c>
      <c r="CG11" s="26">
        <v>2.3E-3</v>
      </c>
      <c r="CH11" s="26">
        <v>1.2999999999999999E-3</v>
      </c>
      <c r="CI11" s="26">
        <v>2E-3</v>
      </c>
      <c r="CJ11" s="26">
        <v>1.1999999999999999E-3</v>
      </c>
      <c r="CK11" s="26">
        <v>1E-3</v>
      </c>
      <c r="CL11" s="26">
        <v>1.4E-3</v>
      </c>
      <c r="CM11" s="26">
        <v>1.1999999999999999E-3</v>
      </c>
      <c r="CN11" s="26">
        <v>2E-3</v>
      </c>
      <c r="CO11" s="26">
        <v>1.2999999999999999E-3</v>
      </c>
      <c r="CP11" s="26">
        <v>1.1000000000000001E-3</v>
      </c>
      <c r="CQ11" s="26">
        <v>4.4000000000000003E-3</v>
      </c>
      <c r="CR11" s="26">
        <v>1.6999999999999999E-3</v>
      </c>
      <c r="CS11" s="26">
        <v>1.9E-3</v>
      </c>
      <c r="CT11" s="26">
        <v>2.0999999999999999E-3</v>
      </c>
      <c r="CU11" s="26">
        <v>1E-3</v>
      </c>
      <c r="CV11" s="26">
        <v>1.6000000000000001E-3</v>
      </c>
      <c r="CW11" s="26">
        <v>8.9999999999999998E-4</v>
      </c>
      <c r="CX11" s="26">
        <v>1.8E-3</v>
      </c>
      <c r="CY11" s="26">
        <v>1.8E-3</v>
      </c>
      <c r="CZ11" s="26">
        <v>4.0000000000000002E-4</v>
      </c>
      <c r="DA11" s="26">
        <v>8.9999999999999998E-4</v>
      </c>
      <c r="DB11" s="26">
        <v>5.9999999999999995E-4</v>
      </c>
      <c r="DC11" s="26">
        <v>5.9999999999999995E-4</v>
      </c>
      <c r="DD11" s="26">
        <v>5.9999999999999995E-4</v>
      </c>
      <c r="DE11" s="26">
        <v>6.9999999999999999E-4</v>
      </c>
      <c r="DF11" s="26">
        <v>5.9999999999999995E-4</v>
      </c>
      <c r="DG11" s="26">
        <v>8.9999999999999998E-4</v>
      </c>
      <c r="DH11" s="26">
        <v>1.1000000000000001E-3</v>
      </c>
      <c r="DI11" s="26">
        <v>5.0000000000000001E-4</v>
      </c>
      <c r="DJ11" s="26">
        <v>4.0000000000000002E-4</v>
      </c>
      <c r="DK11" s="26">
        <v>6.9999999999999999E-4</v>
      </c>
      <c r="DL11" s="26">
        <v>6.9999999999999999E-4</v>
      </c>
      <c r="DM11" s="26">
        <v>2.9999999999999997E-4</v>
      </c>
      <c r="DN11" s="26">
        <v>1E-3</v>
      </c>
      <c r="DO11" s="26">
        <v>5.0000000000000001E-4</v>
      </c>
      <c r="DP11" s="26">
        <v>5.9999999999999995E-4</v>
      </c>
      <c r="DQ11" s="26">
        <v>4.0000000000000002E-4</v>
      </c>
      <c r="DR11" s="26">
        <v>3.3999999999999998E-3</v>
      </c>
      <c r="DS11" s="26">
        <v>8.0000000000000004E-4</v>
      </c>
      <c r="DT11" s="26">
        <v>1.2999999999999999E-3</v>
      </c>
      <c r="DU11" s="26">
        <v>1.1999999999999999E-3</v>
      </c>
      <c r="DV11" s="26">
        <v>1.1000000000000001E-3</v>
      </c>
      <c r="DW11" s="26">
        <v>8.9999999999999998E-4</v>
      </c>
      <c r="DX11" s="26">
        <v>1E-3</v>
      </c>
      <c r="DY11" s="26">
        <v>1.5E-3</v>
      </c>
      <c r="DZ11" s="26">
        <v>1.6999999999999999E-3</v>
      </c>
      <c r="EA11" s="26">
        <v>5.1999999999999998E-3</v>
      </c>
      <c r="EB11" s="26">
        <v>1E-3</v>
      </c>
      <c r="EC11" s="26">
        <v>1E-3</v>
      </c>
      <c r="ED11" s="26">
        <v>1.5E-3</v>
      </c>
      <c r="EE11" s="26">
        <v>8.9999999999999998E-4</v>
      </c>
      <c r="EF11" s="26">
        <v>1.5E-3</v>
      </c>
      <c r="EG11" s="26">
        <v>1.1999999999999999E-3</v>
      </c>
      <c r="EH11" s="26">
        <v>1E-3</v>
      </c>
      <c r="EI11" s="26">
        <v>1E-3</v>
      </c>
      <c r="EJ11" s="26">
        <v>1.1000000000000001E-3</v>
      </c>
      <c r="EK11" s="26">
        <v>2.8999999999999998E-3</v>
      </c>
      <c r="EL11" s="26">
        <v>4.1000000000000003E-3</v>
      </c>
      <c r="EM11" s="26">
        <v>1.6000000000000001E-3</v>
      </c>
      <c r="EN11" s="26">
        <v>4.4999999999999997E-3</v>
      </c>
      <c r="EO11" s="26">
        <v>2.3999999999999998E-3</v>
      </c>
      <c r="EP11" s="26">
        <v>1.5E-3</v>
      </c>
      <c r="EQ11" s="26">
        <v>1.5E-3</v>
      </c>
      <c r="ER11" s="26">
        <v>6.4000000000000003E-3</v>
      </c>
      <c r="ES11" s="26">
        <v>1.5E-3</v>
      </c>
      <c r="ET11" s="26">
        <v>2.7000000000000001E-3</v>
      </c>
      <c r="EU11" s="26">
        <v>3.3E-3</v>
      </c>
      <c r="EV11" s="26">
        <v>6.9999999999999999E-4</v>
      </c>
      <c r="EW11" s="26">
        <v>5.9999999999999995E-4</v>
      </c>
      <c r="EX11" s="26">
        <v>8.0000000000000004E-4</v>
      </c>
      <c r="EY11" s="26">
        <v>1E-3</v>
      </c>
      <c r="EZ11" s="26">
        <v>1E-3</v>
      </c>
      <c r="FA11" s="26">
        <v>1.6000000000000001E-3</v>
      </c>
      <c r="FB11" s="26">
        <v>2E-3</v>
      </c>
      <c r="FC11" s="26">
        <v>2.7000000000000001E-3</v>
      </c>
      <c r="FD11" s="26">
        <v>1E-3</v>
      </c>
      <c r="FE11" s="26">
        <v>2.2000000000000001E-3</v>
      </c>
      <c r="FF11" s="26">
        <v>1.5E-3</v>
      </c>
      <c r="FG11" s="26">
        <v>2.0299999999999999E-2</v>
      </c>
      <c r="FH11" s="26">
        <v>5.8999999999999999E-3</v>
      </c>
      <c r="FI11" s="26">
        <v>2.5899999999999999E-2</v>
      </c>
      <c r="FJ11" s="26">
        <v>1.01E-2</v>
      </c>
      <c r="FK11" s="26">
        <v>6.6E-3</v>
      </c>
      <c r="FL11" s="26">
        <v>6.7000000000000002E-3</v>
      </c>
      <c r="FM11" s="26">
        <v>1.55E-2</v>
      </c>
      <c r="FN11" s="26">
        <v>4.5999999999999999E-3</v>
      </c>
      <c r="FO11" s="26">
        <v>1.1999999999999999E-3</v>
      </c>
      <c r="FP11" s="26">
        <v>1.9E-3</v>
      </c>
      <c r="FQ11" s="26">
        <v>1.1000000000000001E-3</v>
      </c>
      <c r="FR11" s="26">
        <v>1E-3</v>
      </c>
      <c r="FS11" s="26">
        <v>1.1999999999999999E-3</v>
      </c>
      <c r="FT11" s="26">
        <v>1.5E-3</v>
      </c>
      <c r="FU11" s="26">
        <v>6.4999999999999997E-3</v>
      </c>
      <c r="FV11" s="26">
        <v>4.1999999999999997E-3</v>
      </c>
      <c r="FW11" s="26">
        <v>8.9999999999999993E-3</v>
      </c>
      <c r="FX11" s="26">
        <v>3.7000000000000002E-3</v>
      </c>
      <c r="FY11" s="26">
        <v>0.20019999999999999</v>
      </c>
      <c r="FZ11" s="26">
        <v>9.9500000000000005E-2</v>
      </c>
      <c r="GA11" s="26">
        <v>0.16750000000000001</v>
      </c>
      <c r="GB11" s="26">
        <v>0.25750000000000001</v>
      </c>
      <c r="GC11" s="26">
        <v>0.2681</v>
      </c>
      <c r="GD11" s="26">
        <v>9.8500000000000004E-2</v>
      </c>
      <c r="GE11" s="26">
        <v>0.30599999999999999</v>
      </c>
      <c r="GF11" s="26">
        <v>0.1517</v>
      </c>
      <c r="GG11" s="26">
        <v>0.35</v>
      </c>
      <c r="GH11" s="26">
        <v>0.73770000000000002</v>
      </c>
      <c r="GI11" s="26">
        <v>0.9254</v>
      </c>
      <c r="GJ11" s="26">
        <v>2.2155</v>
      </c>
      <c r="GK11" s="26">
        <v>1.3888</v>
      </c>
      <c r="GL11" s="26">
        <v>1.9830000000000001</v>
      </c>
      <c r="GM11" s="26">
        <v>0.82730000000000004</v>
      </c>
      <c r="GN11" s="26">
        <v>0.48380000000000001</v>
      </c>
      <c r="GO11" s="26">
        <v>0.66049999999999998</v>
      </c>
      <c r="GP11" s="26">
        <v>0.18310000000000001</v>
      </c>
      <c r="GQ11" s="26">
        <v>0.15659999999999999</v>
      </c>
      <c r="GR11" s="26">
        <v>0.23760000000000001</v>
      </c>
      <c r="GS11" s="26">
        <v>0.99029999999999996</v>
      </c>
      <c r="GT11" s="26">
        <v>0.2442</v>
      </c>
      <c r="GU11" s="26">
        <v>0.1757</v>
      </c>
      <c r="GV11" s="26">
        <v>0.80300000000000005</v>
      </c>
      <c r="GW11" s="26">
        <v>0.87139999999999995</v>
      </c>
      <c r="GX11" s="26">
        <v>2.3900000000000001E-2</v>
      </c>
      <c r="GY11" s="26">
        <v>4.8399999999999999E-2</v>
      </c>
      <c r="GZ11" s="26">
        <v>1.4333</v>
      </c>
      <c r="HA11" s="26">
        <v>5.3900000000000003E-2</v>
      </c>
      <c r="HB11" s="26">
        <v>9.5100000000000004E-2</v>
      </c>
      <c r="HC11" s="26">
        <v>0.57520000000000004</v>
      </c>
      <c r="HD11" s="26">
        <v>7.2499999999999995E-2</v>
      </c>
      <c r="HE11" s="26">
        <v>4.7000000000000002E-3</v>
      </c>
      <c r="HF11" s="26">
        <v>5.8999999999999999E-3</v>
      </c>
      <c r="HG11" s="26">
        <v>6.8999999999999999E-3</v>
      </c>
      <c r="HH11" s="26">
        <v>6.3E-3</v>
      </c>
      <c r="HI11" s="26">
        <v>5.4999999999999997E-3</v>
      </c>
      <c r="HJ11" s="26">
        <v>2.9700000000000001E-2</v>
      </c>
      <c r="HK11" s="26">
        <v>0</v>
      </c>
      <c r="HL11" s="26">
        <v>0.12839999999999999</v>
      </c>
      <c r="HM11" s="26">
        <v>0.2059</v>
      </c>
      <c r="HN11" s="26">
        <v>6.7000000000000002E-3</v>
      </c>
      <c r="HO11" s="26">
        <v>3.3999999999999998E-3</v>
      </c>
      <c r="HP11" s="26">
        <v>5.3E-3</v>
      </c>
      <c r="HQ11" s="26">
        <v>3.2000000000000002E-3</v>
      </c>
      <c r="HR11" s="26">
        <v>3.8999999999999998E-3</v>
      </c>
      <c r="HS11" s="26">
        <v>3.8E-3</v>
      </c>
      <c r="HT11" s="26">
        <v>3.8E-3</v>
      </c>
      <c r="HU11" s="26">
        <v>6.9999999999999999E-4</v>
      </c>
      <c r="HV11" s="26">
        <v>2.7000000000000001E-3</v>
      </c>
      <c r="HW11" s="26">
        <v>1.2999999999999999E-3</v>
      </c>
      <c r="HX11" s="26">
        <v>3.3999999999999998E-3</v>
      </c>
      <c r="HY11" s="26">
        <v>3.0999999999999999E-3</v>
      </c>
      <c r="HZ11" s="26">
        <v>1.0999999999999999E-2</v>
      </c>
      <c r="IA11" s="26">
        <v>2.3999999999999998E-3</v>
      </c>
      <c r="IB11" s="26">
        <v>1.8E-3</v>
      </c>
      <c r="IC11" s="26">
        <v>0.1167</v>
      </c>
      <c r="ID11" s="26">
        <v>5.7999999999999996E-3</v>
      </c>
      <c r="IE11" s="26">
        <v>3.3999999999999998E-3</v>
      </c>
      <c r="IF11" s="26">
        <v>1.04E-2</v>
      </c>
      <c r="IG11" s="26">
        <v>4.4000000000000003E-3</v>
      </c>
      <c r="IH11" s="26">
        <v>2.3E-3</v>
      </c>
      <c r="II11" s="26">
        <v>8.9999999999999998E-4</v>
      </c>
      <c r="IJ11" s="26">
        <v>2.3E-3</v>
      </c>
      <c r="IK11" s="26">
        <v>9.7000000000000003E-3</v>
      </c>
      <c r="IL11" s="26">
        <v>3.5000000000000001E-3</v>
      </c>
      <c r="IM11" s="26">
        <v>3.8E-3</v>
      </c>
      <c r="IN11" s="26">
        <v>2.7000000000000001E-3</v>
      </c>
      <c r="IO11" s="26">
        <v>2.5999999999999999E-3</v>
      </c>
      <c r="IP11" s="26">
        <v>1.6000000000000001E-3</v>
      </c>
      <c r="IQ11" s="26">
        <v>2.7000000000000001E-3</v>
      </c>
      <c r="IR11" s="26">
        <v>2.2000000000000001E-3</v>
      </c>
      <c r="IS11" s="26">
        <v>1.9E-3</v>
      </c>
      <c r="IT11" s="26">
        <v>1.8E-3</v>
      </c>
      <c r="IU11" s="26">
        <v>2.5999999999999999E-3</v>
      </c>
      <c r="IV11" s="26">
        <v>2.5999999999999999E-3</v>
      </c>
      <c r="IW11" s="26">
        <v>2.3999999999999998E-3</v>
      </c>
      <c r="IX11" s="26">
        <v>3.3E-3</v>
      </c>
      <c r="IY11" s="26">
        <v>2.4299999999999999E-2</v>
      </c>
      <c r="IZ11" s="26">
        <v>5.4000000000000003E-3</v>
      </c>
      <c r="JA11" s="26">
        <v>1.0699999999999999E-2</v>
      </c>
      <c r="JB11" s="26">
        <v>2.8999999999999998E-3</v>
      </c>
      <c r="JC11" s="26">
        <v>2.93E-2</v>
      </c>
      <c r="JD11" s="26">
        <v>3.7100000000000001E-2</v>
      </c>
      <c r="JE11" s="26">
        <v>4.3E-3</v>
      </c>
      <c r="JF11" s="26">
        <v>1.1000000000000001E-3</v>
      </c>
      <c r="JG11" s="26">
        <v>1.4E-3</v>
      </c>
      <c r="JH11" s="26">
        <v>7.3400000000000007E-2</v>
      </c>
      <c r="JI11" s="26">
        <v>2.0999999999999999E-3</v>
      </c>
      <c r="JJ11" s="26">
        <v>2.0999999999999999E-3</v>
      </c>
      <c r="JK11" s="26">
        <v>3.0999999999999999E-3</v>
      </c>
      <c r="JL11" s="26">
        <v>3.3999999999999998E-3</v>
      </c>
      <c r="JM11" s="26">
        <v>5.7000000000000002E-3</v>
      </c>
      <c r="JN11" s="26">
        <v>4.3E-3</v>
      </c>
      <c r="JO11" s="26">
        <v>2.8E-3</v>
      </c>
      <c r="JP11" s="26">
        <v>2.3E-3</v>
      </c>
      <c r="JQ11" s="26">
        <v>1.1999999999999999E-3</v>
      </c>
      <c r="JR11" s="26">
        <v>8.6E-3</v>
      </c>
      <c r="JS11" s="26">
        <v>2E-3</v>
      </c>
      <c r="JT11" s="26">
        <v>1.9E-3</v>
      </c>
      <c r="JU11" s="26">
        <v>1.1000000000000001E-3</v>
      </c>
      <c r="JV11" s="26">
        <v>1.4E-3</v>
      </c>
      <c r="JW11" s="26">
        <v>1.6000000000000001E-3</v>
      </c>
      <c r="JX11" s="26">
        <v>1.6000000000000001E-3</v>
      </c>
      <c r="JY11" s="26">
        <v>8.0000000000000004E-4</v>
      </c>
      <c r="JZ11" s="26">
        <v>1E-3</v>
      </c>
      <c r="KA11" s="26">
        <v>5.0000000000000001E-4</v>
      </c>
      <c r="KB11" s="26">
        <v>1.4E-3</v>
      </c>
      <c r="KC11" s="26">
        <v>1E-3</v>
      </c>
      <c r="KD11" s="26">
        <v>1E-3</v>
      </c>
      <c r="KE11" s="26">
        <v>1.8E-3</v>
      </c>
      <c r="KF11" s="26">
        <v>1.5E-3</v>
      </c>
      <c r="KG11" s="26">
        <v>3.2000000000000002E-3</v>
      </c>
      <c r="KH11" s="26">
        <v>1.9E-3</v>
      </c>
      <c r="KI11" s="26">
        <v>6.9999999999999999E-4</v>
      </c>
      <c r="KJ11" s="26">
        <v>1.2999999999999999E-3</v>
      </c>
      <c r="KK11" s="26">
        <v>1.1999999999999999E-3</v>
      </c>
      <c r="KL11" s="26">
        <v>2E-3</v>
      </c>
      <c r="KM11" s="26">
        <v>1.1000000000000001E-3</v>
      </c>
      <c r="KN11" s="26">
        <v>5.0000000000000001E-4</v>
      </c>
      <c r="KO11" s="26">
        <v>5.9999999999999995E-4</v>
      </c>
      <c r="KP11" s="26">
        <v>5.0000000000000001E-4</v>
      </c>
      <c r="KQ11" s="26">
        <v>1.8E-3</v>
      </c>
      <c r="KR11" s="26">
        <v>2.5999999999999999E-3</v>
      </c>
      <c r="KS11" s="26">
        <v>2E-3</v>
      </c>
      <c r="KT11" s="26">
        <v>2.8999999999999998E-3</v>
      </c>
      <c r="KU11" s="26">
        <v>1.8E-3</v>
      </c>
      <c r="KV11" s="26">
        <v>1.2999999999999999E-3</v>
      </c>
      <c r="KW11" s="26">
        <v>1.4E-3</v>
      </c>
      <c r="KX11" s="26">
        <v>8.0000000000000004E-4</v>
      </c>
      <c r="KY11" s="26">
        <v>1.1000000000000001E-3</v>
      </c>
      <c r="KZ11" s="26">
        <v>2.2000000000000001E-3</v>
      </c>
      <c r="LA11" s="26">
        <v>2.8999999999999998E-3</v>
      </c>
      <c r="LB11" s="26">
        <v>2.7000000000000001E-3</v>
      </c>
      <c r="LC11" s="26">
        <v>3.5000000000000001E-3</v>
      </c>
      <c r="LD11" s="26">
        <v>1.2999999999999999E-3</v>
      </c>
      <c r="LE11" s="26">
        <v>2.4899999999999999E-2</v>
      </c>
      <c r="LF11" s="26">
        <v>0.01</v>
      </c>
      <c r="LG11" s="26">
        <v>1.6999999999999999E-3</v>
      </c>
      <c r="LH11" s="26">
        <v>1.5E-3</v>
      </c>
      <c r="LI11" s="26">
        <v>5.5999999999999999E-3</v>
      </c>
      <c r="LJ11" s="26">
        <v>1.1999999999999999E-3</v>
      </c>
      <c r="LK11" s="26">
        <v>1.6999999999999999E-3</v>
      </c>
      <c r="LL11" s="26">
        <v>1E-3</v>
      </c>
      <c r="LM11" s="26">
        <v>9.06E-2</v>
      </c>
      <c r="LN11" s="26">
        <v>2.3E-3</v>
      </c>
      <c r="LO11" s="26">
        <v>2.7000000000000001E-3</v>
      </c>
      <c r="LP11" s="26">
        <v>2.0999999999999999E-3</v>
      </c>
      <c r="LQ11" s="26">
        <v>2.3999999999999998E-3</v>
      </c>
      <c r="LR11" s="26">
        <v>1.5E-3</v>
      </c>
      <c r="LS11" s="26">
        <v>2.8999999999999998E-3</v>
      </c>
      <c r="LT11" s="26">
        <v>1.6000000000000001E-3</v>
      </c>
      <c r="LU11" s="26">
        <v>2.3699999999999999E-2</v>
      </c>
      <c r="LV11" s="26">
        <v>1.3299999999999999E-2</v>
      </c>
      <c r="LW11" s="26">
        <v>1.6999999999999999E-3</v>
      </c>
      <c r="LX11" s="26">
        <v>1.6000000000000001E-3</v>
      </c>
      <c r="LY11" s="26">
        <v>1.1999999999999999E-3</v>
      </c>
      <c r="LZ11" s="26">
        <v>1.2999999999999999E-3</v>
      </c>
      <c r="MA11" s="26">
        <v>2.2000000000000001E-3</v>
      </c>
      <c r="MB11" s="26">
        <v>1.1999999999999999E-3</v>
      </c>
      <c r="MC11" s="26">
        <v>1.1000000000000001E-3</v>
      </c>
      <c r="MD11" s="26">
        <v>1.6999999999999999E-3</v>
      </c>
      <c r="ME11" s="26">
        <v>7.7000000000000002E-3</v>
      </c>
      <c r="MF11" s="26">
        <v>1.5299999999999999E-2</v>
      </c>
      <c r="MG11" s="26">
        <v>1.29E-2</v>
      </c>
      <c r="MH11" s="26">
        <v>9.7000000000000003E-3</v>
      </c>
      <c r="MI11" s="26">
        <v>5.4300000000000001E-2</v>
      </c>
      <c r="MJ11" s="26">
        <v>2.3300000000000001E-2</v>
      </c>
      <c r="MK11" s="26">
        <v>2.0999999999999999E-3</v>
      </c>
      <c r="ML11" s="26">
        <v>9.9000000000000008E-3</v>
      </c>
      <c r="MM11" s="26">
        <v>4.0000000000000002E-4</v>
      </c>
      <c r="MN11" s="26">
        <v>3.8E-3</v>
      </c>
      <c r="MO11" s="26">
        <v>5.3E-3</v>
      </c>
      <c r="MP11" s="26">
        <v>3.6499999999999998E-2</v>
      </c>
      <c r="MQ11" s="26">
        <v>1.9599999999999999E-2</v>
      </c>
      <c r="MR11" s="26">
        <v>1.9800000000000002E-2</v>
      </c>
      <c r="MS11" s="26">
        <v>1.38E-2</v>
      </c>
      <c r="MT11" s="26">
        <v>4.2200000000000001E-2</v>
      </c>
      <c r="MU11" s="26">
        <v>5.0200000000000002E-2</v>
      </c>
      <c r="MV11" s="26">
        <v>2.3E-2</v>
      </c>
      <c r="MW11" s="26">
        <v>1.4E-3</v>
      </c>
      <c r="MX11" s="26">
        <v>8.0000000000000004E-4</v>
      </c>
      <c r="MY11" s="26">
        <v>1.4E-3</v>
      </c>
      <c r="MZ11" s="26">
        <v>5.9999999999999995E-4</v>
      </c>
      <c r="NA11" s="26">
        <v>1.6999999999999999E-3</v>
      </c>
      <c r="NB11" s="26">
        <v>5.5999999999999999E-3</v>
      </c>
      <c r="NC11" s="26">
        <v>1.2999999999999999E-3</v>
      </c>
      <c r="ND11" s="26">
        <v>1.2999999999999999E-3</v>
      </c>
      <c r="NE11" s="26">
        <v>1.9300000000000001E-2</v>
      </c>
      <c r="NF11" s="26">
        <v>2.0999999999999999E-3</v>
      </c>
      <c r="NG11" s="315">
        <v>9.9000000000000008E-3</v>
      </c>
      <c r="NH11" s="306">
        <v>3.2000000000000002E-3</v>
      </c>
      <c r="NI11" s="307">
        <v>4.3E-3</v>
      </c>
      <c r="NJ11" s="308">
        <v>0</v>
      </c>
    </row>
    <row r="12" spans="1:374" x14ac:dyDescent="0.3">
      <c r="B12" s="23" t="s">
        <v>558</v>
      </c>
      <c r="C12" s="29">
        <v>1.9300000000000001E-2</v>
      </c>
      <c r="D12" s="30">
        <v>8.0000000000000002E-3</v>
      </c>
      <c r="E12" s="30">
        <v>5.7999999999999996E-3</v>
      </c>
      <c r="F12" s="30">
        <v>1.2500000000000001E-2</v>
      </c>
      <c r="G12" s="30">
        <v>1.4800000000000001E-2</v>
      </c>
      <c r="H12" s="30">
        <v>8.2000000000000007E-3</v>
      </c>
      <c r="I12" s="30">
        <v>8.9999999999999993E-3</v>
      </c>
      <c r="J12" s="30">
        <v>7.4000000000000003E-3</v>
      </c>
      <c r="K12" s="30">
        <v>3.5999999999999999E-3</v>
      </c>
      <c r="L12" s="30">
        <v>8.0000000000000002E-3</v>
      </c>
      <c r="M12" s="30">
        <v>1.18E-2</v>
      </c>
      <c r="N12" s="30">
        <v>4.7999999999999996E-3</v>
      </c>
      <c r="O12" s="30">
        <v>3.262</v>
      </c>
      <c r="P12" s="30">
        <v>2.4489999999999998</v>
      </c>
      <c r="Q12" s="31">
        <v>0</v>
      </c>
      <c r="R12" s="30">
        <v>1.8154999999999999</v>
      </c>
      <c r="S12" s="30">
        <v>2.3311000000000002</v>
      </c>
      <c r="T12" s="30">
        <v>2.3603000000000001</v>
      </c>
      <c r="U12" s="30">
        <v>2.4134000000000002</v>
      </c>
      <c r="V12" s="30">
        <v>3.4601000000000002</v>
      </c>
      <c r="W12" s="30">
        <v>5.8000000000000003E-2</v>
      </c>
      <c r="X12" s="30">
        <v>0.1517</v>
      </c>
      <c r="Y12" s="30">
        <v>2.12E-2</v>
      </c>
      <c r="Z12" s="30">
        <v>1.46E-2</v>
      </c>
      <c r="AA12" s="30">
        <v>2.24E-2</v>
      </c>
      <c r="AB12" s="30">
        <v>1.4800000000000001E-2</v>
      </c>
      <c r="AC12" s="30">
        <v>2.86E-2</v>
      </c>
      <c r="AD12" s="30">
        <v>6.7999999999999996E-3</v>
      </c>
      <c r="AE12" s="30">
        <v>7.6E-3</v>
      </c>
      <c r="AF12" s="30">
        <v>4.4999999999999997E-3</v>
      </c>
      <c r="AG12" s="30">
        <v>7.6E-3</v>
      </c>
      <c r="AH12" s="30">
        <v>4.6899999999999997E-2</v>
      </c>
      <c r="AI12" s="30">
        <v>2.9399999999999999E-2</v>
      </c>
      <c r="AJ12" s="30">
        <v>3.85E-2</v>
      </c>
      <c r="AK12" s="30">
        <v>0.1479</v>
      </c>
      <c r="AL12" s="30">
        <v>6.0600000000000001E-2</v>
      </c>
      <c r="AM12" s="30">
        <v>2.52E-2</v>
      </c>
      <c r="AN12" s="30">
        <v>5.3199999999999997E-2</v>
      </c>
      <c r="AO12" s="30">
        <v>8.0999999999999996E-3</v>
      </c>
      <c r="AP12" s="30">
        <v>4.3099999999999999E-2</v>
      </c>
      <c r="AQ12" s="30">
        <v>0.1071</v>
      </c>
      <c r="AR12" s="30">
        <v>2.3099999999999999E-2</v>
      </c>
      <c r="AS12" s="30">
        <v>8.9300000000000004E-2</v>
      </c>
      <c r="AT12" s="30">
        <v>1.9900000000000001E-2</v>
      </c>
      <c r="AU12" s="30">
        <v>6.7999999999999996E-3</v>
      </c>
      <c r="AV12" s="30">
        <v>1.03E-2</v>
      </c>
      <c r="AW12" s="30">
        <v>2.4400000000000002E-2</v>
      </c>
      <c r="AX12" s="30">
        <v>5.5999999999999999E-3</v>
      </c>
      <c r="AY12" s="30">
        <v>3.1899999999999998E-2</v>
      </c>
      <c r="AZ12" s="30">
        <v>3.5000000000000001E-3</v>
      </c>
      <c r="BA12" s="30">
        <v>1.5599999999999999E-2</v>
      </c>
      <c r="BB12" s="30">
        <v>1.61E-2</v>
      </c>
      <c r="BC12" s="30">
        <v>8.9999999999999993E-3</v>
      </c>
      <c r="BD12" s="30">
        <v>4.1999999999999997E-3</v>
      </c>
      <c r="BE12" s="30">
        <v>5.7999999999999996E-3</v>
      </c>
      <c r="BF12" s="30">
        <v>3.5000000000000001E-3</v>
      </c>
      <c r="BG12" s="30">
        <v>3.0999999999999999E-3</v>
      </c>
      <c r="BH12" s="30">
        <v>3.2000000000000002E-3</v>
      </c>
      <c r="BI12" s="30">
        <v>3.8999999999999998E-3</v>
      </c>
      <c r="BJ12" s="30">
        <v>2.7000000000000001E-3</v>
      </c>
      <c r="BK12" s="30">
        <v>3.2000000000000002E-3</v>
      </c>
      <c r="BL12" s="30">
        <v>3.8E-3</v>
      </c>
      <c r="BM12" s="30">
        <v>3.3E-3</v>
      </c>
      <c r="BN12" s="30">
        <v>5.7000000000000002E-3</v>
      </c>
      <c r="BO12" s="30">
        <v>3.5000000000000001E-3</v>
      </c>
      <c r="BP12" s="30">
        <v>3.5000000000000001E-3</v>
      </c>
      <c r="BQ12" s="30">
        <v>6.0000000000000001E-3</v>
      </c>
      <c r="BR12" s="30">
        <v>2.8999999999999998E-3</v>
      </c>
      <c r="BS12" s="30">
        <v>2.8E-3</v>
      </c>
      <c r="BT12" s="30">
        <v>2.8E-3</v>
      </c>
      <c r="BU12" s="30">
        <v>2.7000000000000001E-3</v>
      </c>
      <c r="BV12" s="30">
        <v>2.7000000000000001E-3</v>
      </c>
      <c r="BW12" s="30">
        <v>3.8E-3</v>
      </c>
      <c r="BX12" s="30">
        <v>2.5999999999999999E-3</v>
      </c>
      <c r="BY12" s="30">
        <v>2E-3</v>
      </c>
      <c r="BZ12" s="30">
        <v>2.5999999999999999E-3</v>
      </c>
      <c r="CA12" s="30">
        <v>3.8E-3</v>
      </c>
      <c r="CB12" s="30">
        <v>2.0999999999999999E-3</v>
      </c>
      <c r="CC12" s="30">
        <v>2.8E-3</v>
      </c>
      <c r="CD12" s="30">
        <v>3.0000000000000001E-3</v>
      </c>
      <c r="CE12" s="30">
        <v>4.4999999999999997E-3</v>
      </c>
      <c r="CF12" s="30">
        <v>1.5599999999999999E-2</v>
      </c>
      <c r="CG12" s="30">
        <v>3.8E-3</v>
      </c>
      <c r="CH12" s="30">
        <v>2.2000000000000001E-3</v>
      </c>
      <c r="CI12" s="30">
        <v>2.5000000000000001E-3</v>
      </c>
      <c r="CJ12" s="30">
        <v>3.0999999999999999E-3</v>
      </c>
      <c r="CK12" s="30">
        <v>2.3999999999999998E-3</v>
      </c>
      <c r="CL12" s="30">
        <v>3.5999999999999999E-3</v>
      </c>
      <c r="CM12" s="30">
        <v>3.5999999999999999E-3</v>
      </c>
      <c r="CN12" s="30">
        <v>2.5000000000000001E-3</v>
      </c>
      <c r="CO12" s="30">
        <v>2.8E-3</v>
      </c>
      <c r="CP12" s="30">
        <v>2.5999999999999999E-3</v>
      </c>
      <c r="CQ12" s="30">
        <v>3.0000000000000001E-3</v>
      </c>
      <c r="CR12" s="30">
        <v>2.5999999999999999E-3</v>
      </c>
      <c r="CS12" s="30">
        <v>2.3999999999999998E-3</v>
      </c>
      <c r="CT12" s="30">
        <v>2.5000000000000001E-3</v>
      </c>
      <c r="CU12" s="30">
        <v>2E-3</v>
      </c>
      <c r="CV12" s="30">
        <v>2.3999999999999998E-3</v>
      </c>
      <c r="CW12" s="30">
        <v>2.3E-3</v>
      </c>
      <c r="CX12" s="30">
        <v>2.5999999999999999E-3</v>
      </c>
      <c r="CY12" s="30">
        <v>4.7999999999999996E-3</v>
      </c>
      <c r="CZ12" s="30">
        <v>5.9999999999999995E-4</v>
      </c>
      <c r="DA12" s="30">
        <v>1.2999999999999999E-3</v>
      </c>
      <c r="DB12" s="30">
        <v>1.6999999999999999E-3</v>
      </c>
      <c r="DC12" s="30">
        <v>8.9999999999999998E-4</v>
      </c>
      <c r="DD12" s="30">
        <v>8.0000000000000004E-4</v>
      </c>
      <c r="DE12" s="30">
        <v>1.4E-3</v>
      </c>
      <c r="DF12" s="30">
        <v>1.9E-3</v>
      </c>
      <c r="DG12" s="30">
        <v>1.9E-3</v>
      </c>
      <c r="DH12" s="30">
        <v>2.3E-3</v>
      </c>
      <c r="DI12" s="30">
        <v>8.0000000000000004E-4</v>
      </c>
      <c r="DJ12" s="30">
        <v>5.9999999999999995E-4</v>
      </c>
      <c r="DK12" s="30">
        <v>1.2999999999999999E-3</v>
      </c>
      <c r="DL12" s="30">
        <v>1.4E-3</v>
      </c>
      <c r="DM12" s="30">
        <v>5.9999999999999995E-4</v>
      </c>
      <c r="DN12" s="30">
        <v>1.4E-3</v>
      </c>
      <c r="DO12" s="30">
        <v>1.1000000000000001E-3</v>
      </c>
      <c r="DP12" s="30">
        <v>1.1999999999999999E-3</v>
      </c>
      <c r="DQ12" s="30">
        <v>8.9999999999999998E-4</v>
      </c>
      <c r="DR12" s="30">
        <v>1.5E-3</v>
      </c>
      <c r="DS12" s="30">
        <v>1.1999999999999999E-3</v>
      </c>
      <c r="DT12" s="30">
        <v>7.0000000000000001E-3</v>
      </c>
      <c r="DU12" s="30">
        <v>4.8999999999999998E-3</v>
      </c>
      <c r="DV12" s="30">
        <v>3.5999999999999999E-3</v>
      </c>
      <c r="DW12" s="30">
        <v>2.5000000000000001E-3</v>
      </c>
      <c r="DX12" s="30">
        <v>7.9000000000000008E-3</v>
      </c>
      <c r="DY12" s="30">
        <v>2.3999999999999998E-3</v>
      </c>
      <c r="DZ12" s="30">
        <v>2.8E-3</v>
      </c>
      <c r="EA12" s="30">
        <v>2.8E-3</v>
      </c>
      <c r="EB12" s="30">
        <v>4.7000000000000002E-3</v>
      </c>
      <c r="EC12" s="30">
        <v>3.3E-3</v>
      </c>
      <c r="ED12" s="30">
        <v>3.5000000000000001E-3</v>
      </c>
      <c r="EE12" s="30">
        <v>2.3999999999999998E-3</v>
      </c>
      <c r="EF12" s="30">
        <v>3.04E-2</v>
      </c>
      <c r="EG12" s="30">
        <v>2.8999999999999998E-3</v>
      </c>
      <c r="EH12" s="30">
        <v>1.6999999999999999E-3</v>
      </c>
      <c r="EI12" s="30">
        <v>1.6000000000000001E-3</v>
      </c>
      <c r="EJ12" s="30">
        <v>1.8E-3</v>
      </c>
      <c r="EK12" s="30">
        <v>2.3999999999999998E-3</v>
      </c>
      <c r="EL12" s="30">
        <v>2.2000000000000001E-3</v>
      </c>
      <c r="EM12" s="30">
        <v>1.5E-3</v>
      </c>
      <c r="EN12" s="30">
        <v>2.8E-3</v>
      </c>
      <c r="EO12" s="30">
        <v>3.3999999999999998E-3</v>
      </c>
      <c r="EP12" s="30">
        <v>2.7000000000000001E-3</v>
      </c>
      <c r="EQ12" s="30">
        <v>3.8E-3</v>
      </c>
      <c r="ER12" s="30">
        <v>3.3999999999999998E-3</v>
      </c>
      <c r="ES12" s="30">
        <v>3.8E-3</v>
      </c>
      <c r="ET12" s="30">
        <v>3.8E-3</v>
      </c>
      <c r="EU12" s="30">
        <v>4.1999999999999997E-3</v>
      </c>
      <c r="EV12" s="30">
        <v>1.4E-3</v>
      </c>
      <c r="EW12" s="30">
        <v>1.1000000000000001E-3</v>
      </c>
      <c r="EX12" s="30">
        <v>4.1999999999999997E-3</v>
      </c>
      <c r="EY12" s="30">
        <v>1.6999999999999999E-3</v>
      </c>
      <c r="EZ12" s="30">
        <v>2.0999999999999999E-3</v>
      </c>
      <c r="FA12" s="30">
        <v>3.0000000000000001E-3</v>
      </c>
      <c r="FB12" s="30">
        <v>2.7000000000000001E-3</v>
      </c>
      <c r="FC12" s="30">
        <v>2.3E-3</v>
      </c>
      <c r="FD12" s="30">
        <v>1.6999999999999999E-3</v>
      </c>
      <c r="FE12" s="30">
        <v>2.3E-3</v>
      </c>
      <c r="FF12" s="30">
        <v>2E-3</v>
      </c>
      <c r="FG12" s="30">
        <v>4.1999999999999997E-3</v>
      </c>
      <c r="FH12" s="30">
        <v>3.5000000000000001E-3</v>
      </c>
      <c r="FI12" s="30">
        <v>4.5999999999999999E-3</v>
      </c>
      <c r="FJ12" s="30">
        <v>6.3E-3</v>
      </c>
      <c r="FK12" s="30">
        <v>5.4000000000000003E-3</v>
      </c>
      <c r="FL12" s="30">
        <v>4.4000000000000003E-3</v>
      </c>
      <c r="FM12" s="30">
        <v>4.1999999999999997E-3</v>
      </c>
      <c r="FN12" s="30">
        <v>5.3E-3</v>
      </c>
      <c r="FO12" s="30">
        <v>2.0999999999999999E-3</v>
      </c>
      <c r="FP12" s="30">
        <v>3.0000000000000001E-3</v>
      </c>
      <c r="FQ12" s="30">
        <v>2.5000000000000001E-3</v>
      </c>
      <c r="FR12" s="30">
        <v>1.8E-3</v>
      </c>
      <c r="FS12" s="30">
        <v>2E-3</v>
      </c>
      <c r="FT12" s="30">
        <v>4.3E-3</v>
      </c>
      <c r="FU12" s="30">
        <v>4.1000000000000003E-3</v>
      </c>
      <c r="FV12" s="30">
        <v>4.1999999999999997E-3</v>
      </c>
      <c r="FW12" s="30">
        <v>5.7000000000000002E-3</v>
      </c>
      <c r="FX12" s="30">
        <v>4.5999999999999999E-3</v>
      </c>
      <c r="FY12" s="30">
        <v>3.7000000000000002E-3</v>
      </c>
      <c r="FZ12" s="30">
        <v>3.3999999999999998E-3</v>
      </c>
      <c r="GA12" s="30">
        <v>4.4999999999999997E-3</v>
      </c>
      <c r="GB12" s="30">
        <v>4.8999999999999998E-3</v>
      </c>
      <c r="GC12" s="30">
        <v>8.0999999999999996E-3</v>
      </c>
      <c r="GD12" s="30">
        <v>3.2000000000000002E-3</v>
      </c>
      <c r="GE12" s="30">
        <v>4.3E-3</v>
      </c>
      <c r="GF12" s="30">
        <v>4.4999999999999997E-3</v>
      </c>
      <c r="GG12" s="30">
        <v>7.7000000000000002E-3</v>
      </c>
      <c r="GH12" s="30">
        <v>4.7999999999999996E-3</v>
      </c>
      <c r="GI12" s="30">
        <v>5.1000000000000004E-3</v>
      </c>
      <c r="GJ12" s="30">
        <v>7.4999999999999997E-3</v>
      </c>
      <c r="GK12" s="30">
        <v>6.7999999999999996E-3</v>
      </c>
      <c r="GL12" s="30">
        <v>7.1000000000000004E-3</v>
      </c>
      <c r="GM12" s="30">
        <v>7.1000000000000004E-3</v>
      </c>
      <c r="GN12" s="30">
        <v>3.5999999999999999E-3</v>
      </c>
      <c r="GO12" s="30">
        <v>3.7000000000000002E-3</v>
      </c>
      <c r="GP12" s="30">
        <v>4.1000000000000003E-3</v>
      </c>
      <c r="GQ12" s="30">
        <v>4.5999999999999999E-3</v>
      </c>
      <c r="GR12" s="30">
        <v>4.5999999999999999E-3</v>
      </c>
      <c r="GS12" s="30">
        <v>5.4999999999999997E-3</v>
      </c>
      <c r="GT12" s="30">
        <v>3.3999999999999998E-3</v>
      </c>
      <c r="GU12" s="30">
        <v>4.0000000000000001E-3</v>
      </c>
      <c r="GV12" s="30">
        <v>4.7000000000000002E-3</v>
      </c>
      <c r="GW12" s="30">
        <v>4.5999999999999999E-3</v>
      </c>
      <c r="GX12" s="30">
        <v>4.4999999999999997E-3</v>
      </c>
      <c r="GY12" s="30">
        <v>5.3E-3</v>
      </c>
      <c r="GZ12" s="30">
        <v>4.4000000000000003E-3</v>
      </c>
      <c r="HA12" s="30">
        <v>3.5999999999999999E-3</v>
      </c>
      <c r="HB12" s="30">
        <v>1.6999999999999999E-3</v>
      </c>
      <c r="HC12" s="30">
        <v>5.4000000000000003E-3</v>
      </c>
      <c r="HD12" s="30">
        <v>5.8999999999999999E-3</v>
      </c>
      <c r="HE12" s="30">
        <v>5.3E-3</v>
      </c>
      <c r="HF12" s="30">
        <v>3.5999999999999999E-3</v>
      </c>
      <c r="HG12" s="30">
        <v>2.3999999999999998E-3</v>
      </c>
      <c r="HH12" s="30">
        <v>3.2000000000000002E-3</v>
      </c>
      <c r="HI12" s="30">
        <v>1.5E-3</v>
      </c>
      <c r="HJ12" s="30">
        <v>2.7000000000000001E-3</v>
      </c>
      <c r="HK12" s="30">
        <v>0</v>
      </c>
      <c r="HL12" s="30">
        <v>1.9300000000000001E-2</v>
      </c>
      <c r="HM12" s="30">
        <v>1.7600000000000001E-2</v>
      </c>
      <c r="HN12" s="30">
        <v>5.4000000000000003E-3</v>
      </c>
      <c r="HO12" s="30">
        <v>5.5999999999999999E-3</v>
      </c>
      <c r="HP12" s="30">
        <v>3.8E-3</v>
      </c>
      <c r="HQ12" s="30">
        <v>3.3E-3</v>
      </c>
      <c r="HR12" s="30">
        <v>5.4999999999999997E-3</v>
      </c>
      <c r="HS12" s="30">
        <v>9.7999999999999997E-3</v>
      </c>
      <c r="HT12" s="30">
        <v>2.5000000000000001E-3</v>
      </c>
      <c r="HU12" s="30">
        <v>0.26329999999999998</v>
      </c>
      <c r="HV12" s="30">
        <v>0.1656</v>
      </c>
      <c r="HW12" s="30">
        <v>9.3700000000000006E-2</v>
      </c>
      <c r="HX12" s="30">
        <v>0.13039999999999999</v>
      </c>
      <c r="HY12" s="30">
        <v>7.4700000000000003E-2</v>
      </c>
      <c r="HZ12" s="30">
        <v>3.3599999999999998E-2</v>
      </c>
      <c r="IA12" s="30">
        <v>3.7900000000000003E-2</v>
      </c>
      <c r="IB12" s="30">
        <v>5.0999999999999997E-2</v>
      </c>
      <c r="IC12" s="30">
        <v>3.5400000000000001E-2</v>
      </c>
      <c r="ID12" s="30">
        <v>3.15E-2</v>
      </c>
      <c r="IE12" s="30">
        <v>2.5100000000000001E-2</v>
      </c>
      <c r="IF12" s="30">
        <v>3.2000000000000002E-3</v>
      </c>
      <c r="IG12" s="30">
        <v>2.3999999999999998E-3</v>
      </c>
      <c r="IH12" s="30">
        <v>1.8E-3</v>
      </c>
      <c r="II12" s="30">
        <v>1.1000000000000001E-3</v>
      </c>
      <c r="IJ12" s="30">
        <v>9.7199999999999995E-2</v>
      </c>
      <c r="IK12" s="30">
        <v>1.0200000000000001E-2</v>
      </c>
      <c r="IL12" s="30">
        <v>1.4200000000000001E-2</v>
      </c>
      <c r="IM12" s="30">
        <v>2.0400000000000001E-2</v>
      </c>
      <c r="IN12" s="30">
        <v>9.7999999999999997E-3</v>
      </c>
      <c r="IO12" s="30">
        <v>3.8E-3</v>
      </c>
      <c r="IP12" s="30">
        <v>2.2599999999999999E-2</v>
      </c>
      <c r="IQ12" s="30">
        <v>1.66E-2</v>
      </c>
      <c r="IR12" s="30">
        <v>6.3E-3</v>
      </c>
      <c r="IS12" s="30">
        <v>5.7000000000000002E-3</v>
      </c>
      <c r="IT12" s="30">
        <v>6.7999999999999996E-3</v>
      </c>
      <c r="IU12" s="30">
        <v>8.2000000000000007E-3</v>
      </c>
      <c r="IV12" s="30">
        <v>2.2800000000000001E-2</v>
      </c>
      <c r="IW12" s="30">
        <v>6.1999999999999998E-3</v>
      </c>
      <c r="IX12" s="30">
        <v>5.7999999999999996E-3</v>
      </c>
      <c r="IY12" s="30">
        <v>1.3299999999999999E-2</v>
      </c>
      <c r="IZ12" s="30">
        <v>5.1000000000000004E-3</v>
      </c>
      <c r="JA12" s="30">
        <v>0.01</v>
      </c>
      <c r="JB12" s="30">
        <v>3.0999999999999999E-3</v>
      </c>
      <c r="JC12" s="30">
        <v>2.3E-3</v>
      </c>
      <c r="JD12" s="30">
        <v>3.7000000000000002E-3</v>
      </c>
      <c r="JE12" s="30">
        <v>2.5000000000000001E-3</v>
      </c>
      <c r="JF12" s="30">
        <v>2.7000000000000001E-3</v>
      </c>
      <c r="JG12" s="30">
        <v>1.9E-3</v>
      </c>
      <c r="JH12" s="30">
        <v>5.3E-3</v>
      </c>
      <c r="JI12" s="30">
        <v>2.5999999999999999E-3</v>
      </c>
      <c r="JJ12" s="30">
        <v>2.0999999999999999E-3</v>
      </c>
      <c r="JK12" s="30">
        <v>2.7000000000000001E-3</v>
      </c>
      <c r="JL12" s="30">
        <v>4.5699999999999998E-2</v>
      </c>
      <c r="JM12" s="30">
        <v>2.3400000000000001E-2</v>
      </c>
      <c r="JN12" s="30">
        <v>3.0599999999999999E-2</v>
      </c>
      <c r="JO12" s="30">
        <v>4.7899999999999998E-2</v>
      </c>
      <c r="JP12" s="30">
        <v>7.0599999999999996E-2</v>
      </c>
      <c r="JQ12" s="30">
        <v>5.8999999999999999E-3</v>
      </c>
      <c r="JR12" s="30">
        <v>1.6299999999999999E-2</v>
      </c>
      <c r="JS12" s="30">
        <v>2.7199999999999998E-2</v>
      </c>
      <c r="JT12" s="30">
        <v>7.0000000000000001E-3</v>
      </c>
      <c r="JU12" s="30">
        <v>1.8E-3</v>
      </c>
      <c r="JV12" s="30">
        <v>2.3E-3</v>
      </c>
      <c r="JW12" s="30">
        <v>2.3999999999999998E-3</v>
      </c>
      <c r="JX12" s="30">
        <v>2.3999999999999998E-3</v>
      </c>
      <c r="JY12" s="30">
        <v>1E-3</v>
      </c>
      <c r="JZ12" s="30">
        <v>1.2999999999999999E-3</v>
      </c>
      <c r="KA12" s="30">
        <v>5.9999999999999995E-4</v>
      </c>
      <c r="KB12" s="30">
        <v>6.9999999999999999E-4</v>
      </c>
      <c r="KC12" s="30">
        <v>8.9999999999999998E-4</v>
      </c>
      <c r="KD12" s="30">
        <v>1.2999999999999999E-3</v>
      </c>
      <c r="KE12" s="30">
        <v>2.3999999999999998E-3</v>
      </c>
      <c r="KF12" s="30">
        <v>2.3999999999999998E-3</v>
      </c>
      <c r="KG12" s="30">
        <v>3.8999999999999998E-3</v>
      </c>
      <c r="KH12" s="30">
        <v>2.5000000000000001E-3</v>
      </c>
      <c r="KI12" s="30">
        <v>1.6000000000000001E-3</v>
      </c>
      <c r="KJ12" s="30">
        <v>3.5999999999999999E-3</v>
      </c>
      <c r="KK12" s="30">
        <v>4.0000000000000001E-3</v>
      </c>
      <c r="KL12" s="30">
        <v>5.3E-3</v>
      </c>
      <c r="KM12" s="30">
        <v>2.5999999999999999E-3</v>
      </c>
      <c r="KN12" s="30">
        <v>5.0000000000000001E-4</v>
      </c>
      <c r="KO12" s="30">
        <v>5.0000000000000001E-4</v>
      </c>
      <c r="KP12" s="30">
        <v>6.9999999999999999E-4</v>
      </c>
      <c r="KQ12" s="30">
        <v>6.7000000000000002E-3</v>
      </c>
      <c r="KR12" s="30">
        <v>3.2000000000000002E-3</v>
      </c>
      <c r="KS12" s="30">
        <v>1.03E-2</v>
      </c>
      <c r="KT12" s="30">
        <v>7.1000000000000004E-3</v>
      </c>
      <c r="KU12" s="30">
        <v>5.0000000000000001E-3</v>
      </c>
      <c r="KV12" s="30">
        <v>1.2999999999999999E-3</v>
      </c>
      <c r="KW12" s="30">
        <v>1.1999999999999999E-3</v>
      </c>
      <c r="KX12" s="30">
        <v>8.0000000000000004E-4</v>
      </c>
      <c r="KY12" s="30">
        <v>1.4E-3</v>
      </c>
      <c r="KZ12" s="30">
        <v>3.3E-3</v>
      </c>
      <c r="LA12" s="30">
        <v>1.2999999999999999E-3</v>
      </c>
      <c r="LB12" s="30">
        <v>3.5000000000000001E-3</v>
      </c>
      <c r="LC12" s="30">
        <v>1.9E-3</v>
      </c>
      <c r="LD12" s="30">
        <v>1.5E-3</v>
      </c>
      <c r="LE12" s="30">
        <v>3.8999999999999998E-3</v>
      </c>
      <c r="LF12" s="30">
        <v>1.6999999999999999E-3</v>
      </c>
      <c r="LG12" s="30">
        <v>1.2999999999999999E-3</v>
      </c>
      <c r="LH12" s="30">
        <v>1.9E-3</v>
      </c>
      <c r="LI12" s="30">
        <v>1.1000000000000001E-3</v>
      </c>
      <c r="LJ12" s="30">
        <v>1.5E-3</v>
      </c>
      <c r="LK12" s="30">
        <v>2.3999999999999998E-3</v>
      </c>
      <c r="LL12" s="30">
        <v>8.9999999999999998E-4</v>
      </c>
      <c r="LM12" s="30">
        <v>6.6E-3</v>
      </c>
      <c r="LN12" s="30">
        <v>2.2000000000000001E-3</v>
      </c>
      <c r="LO12" s="30">
        <v>3.8E-3</v>
      </c>
      <c r="LP12" s="30">
        <v>2.8E-3</v>
      </c>
      <c r="LQ12" s="30">
        <v>2.3E-3</v>
      </c>
      <c r="LR12" s="30">
        <v>2E-3</v>
      </c>
      <c r="LS12" s="30">
        <v>2.5999999999999999E-3</v>
      </c>
      <c r="LT12" s="30">
        <v>6.8999999999999999E-3</v>
      </c>
      <c r="LU12" s="30">
        <v>2.3999999999999998E-3</v>
      </c>
      <c r="LV12" s="30">
        <v>2.8999999999999998E-3</v>
      </c>
      <c r="LW12" s="30">
        <v>4.4000000000000003E-3</v>
      </c>
      <c r="LX12" s="30">
        <v>1.6000000000000001E-3</v>
      </c>
      <c r="LY12" s="30">
        <v>1.8E-3</v>
      </c>
      <c r="LZ12" s="30">
        <v>2E-3</v>
      </c>
      <c r="MA12" s="30">
        <v>1.9E-3</v>
      </c>
      <c r="MB12" s="30">
        <v>2.3999999999999998E-3</v>
      </c>
      <c r="MC12" s="30">
        <v>1.8E-3</v>
      </c>
      <c r="MD12" s="30">
        <v>3.8E-3</v>
      </c>
      <c r="ME12" s="30">
        <v>3.7000000000000002E-3</v>
      </c>
      <c r="MF12" s="30">
        <v>2.8999999999999998E-3</v>
      </c>
      <c r="MG12" s="30">
        <v>2.5000000000000001E-3</v>
      </c>
      <c r="MH12" s="30">
        <v>3.3E-3</v>
      </c>
      <c r="MI12" s="30">
        <v>2.8999999999999998E-3</v>
      </c>
      <c r="MJ12" s="30">
        <v>3.5999999999999999E-3</v>
      </c>
      <c r="MK12" s="30">
        <v>1.6000000000000001E-3</v>
      </c>
      <c r="ML12" s="30">
        <v>1.5E-3</v>
      </c>
      <c r="MM12" s="30">
        <v>4.0000000000000002E-4</v>
      </c>
      <c r="MN12" s="30">
        <v>3.7000000000000002E-3</v>
      </c>
      <c r="MO12" s="30">
        <v>3.2000000000000002E-3</v>
      </c>
      <c r="MP12" s="30">
        <v>2.7000000000000001E-3</v>
      </c>
      <c r="MQ12" s="30">
        <v>4.4000000000000003E-3</v>
      </c>
      <c r="MR12" s="30">
        <v>5.1000000000000004E-3</v>
      </c>
      <c r="MS12" s="30">
        <v>3.5999999999999999E-3</v>
      </c>
      <c r="MT12" s="30">
        <v>3.8999999999999998E-3</v>
      </c>
      <c r="MU12" s="30">
        <v>5.1999999999999998E-3</v>
      </c>
      <c r="MV12" s="30">
        <v>1.9E-3</v>
      </c>
      <c r="MW12" s="30">
        <v>2.2000000000000001E-3</v>
      </c>
      <c r="MX12" s="30">
        <v>1.4E-3</v>
      </c>
      <c r="MY12" s="30">
        <v>2.3E-3</v>
      </c>
      <c r="MZ12" s="30">
        <v>8.9999999999999998E-4</v>
      </c>
      <c r="NA12" s="30">
        <v>1.9E-3</v>
      </c>
      <c r="NB12" s="30">
        <v>8.0000000000000004E-4</v>
      </c>
      <c r="NC12" s="30">
        <v>5.1999999999999998E-3</v>
      </c>
      <c r="ND12" s="30">
        <v>1.6999999999999999E-3</v>
      </c>
      <c r="NE12" s="30">
        <v>9.5999999999999992E-3</v>
      </c>
      <c r="NF12" s="30">
        <v>2.2000000000000001E-3</v>
      </c>
      <c r="NG12" s="316">
        <v>4.4999999999999997E-3</v>
      </c>
      <c r="NH12" s="300">
        <v>1.03E-2</v>
      </c>
      <c r="NI12" s="301">
        <v>2.7099999999999999E-2</v>
      </c>
      <c r="NJ12" s="302">
        <v>0</v>
      </c>
    </row>
    <row r="13" spans="1:374" x14ac:dyDescent="0.3">
      <c r="B13" s="23" t="s">
        <v>559</v>
      </c>
      <c r="C13" s="29">
        <v>1.4E-2</v>
      </c>
      <c r="D13" s="30">
        <v>1.3299999999999999E-2</v>
      </c>
      <c r="E13" s="30">
        <v>1.0800000000000001E-2</v>
      </c>
      <c r="F13" s="30">
        <v>1.5100000000000001E-2</v>
      </c>
      <c r="G13" s="30">
        <v>1.4E-2</v>
      </c>
      <c r="H13" s="30">
        <v>1.49E-2</v>
      </c>
      <c r="I13" s="30">
        <v>7.1999999999999998E-3</v>
      </c>
      <c r="J13" s="30">
        <v>1.2E-2</v>
      </c>
      <c r="K13" s="30">
        <v>4.4000000000000003E-3</v>
      </c>
      <c r="L13" s="30">
        <v>4.4999999999999997E-3</v>
      </c>
      <c r="M13" s="30">
        <v>5.1999999999999998E-3</v>
      </c>
      <c r="N13" s="30">
        <v>5.4999999999999997E-3</v>
      </c>
      <c r="O13" s="30">
        <v>1.14E-2</v>
      </c>
      <c r="P13" s="30">
        <v>1.7100000000000001E-2</v>
      </c>
      <c r="Q13" s="31">
        <v>0</v>
      </c>
      <c r="R13" s="30">
        <v>3.7499999999999999E-2</v>
      </c>
      <c r="S13" s="30">
        <v>2.3400000000000001E-2</v>
      </c>
      <c r="T13" s="30">
        <v>3.5799999999999998E-2</v>
      </c>
      <c r="U13" s="30">
        <v>2.8999999999999998E-3</v>
      </c>
      <c r="V13" s="30">
        <v>4.4000000000000003E-3</v>
      </c>
      <c r="W13" s="30">
        <v>1.1245000000000001</v>
      </c>
      <c r="X13" s="30">
        <v>1.0984</v>
      </c>
      <c r="Y13" s="30">
        <v>1.9154</v>
      </c>
      <c r="Z13" s="30">
        <v>5.7000000000000002E-3</v>
      </c>
      <c r="AA13" s="30">
        <v>6.7999999999999996E-3</v>
      </c>
      <c r="AB13" s="30">
        <v>6.7000000000000002E-3</v>
      </c>
      <c r="AC13" s="30">
        <v>6.1999999999999998E-3</v>
      </c>
      <c r="AD13" s="30">
        <v>2.3599999999999999E-2</v>
      </c>
      <c r="AE13" s="30">
        <v>2.7300000000000001E-2</v>
      </c>
      <c r="AF13" s="30">
        <v>1.52E-2</v>
      </c>
      <c r="AG13" s="30">
        <v>1.47E-2</v>
      </c>
      <c r="AH13" s="30">
        <v>2.6499999999999999E-2</v>
      </c>
      <c r="AI13" s="30">
        <v>4.3400000000000001E-2</v>
      </c>
      <c r="AJ13" s="30">
        <v>0.1154</v>
      </c>
      <c r="AK13" s="30">
        <v>2.5100000000000001E-2</v>
      </c>
      <c r="AL13" s="30">
        <v>1.67E-2</v>
      </c>
      <c r="AM13" s="30">
        <v>1.47E-2</v>
      </c>
      <c r="AN13" s="30">
        <v>6.3700000000000007E-2</v>
      </c>
      <c r="AO13" s="30">
        <v>1.0999999999999999E-2</v>
      </c>
      <c r="AP13" s="30">
        <v>1.17E-2</v>
      </c>
      <c r="AQ13" s="30">
        <v>3.1699999999999999E-2</v>
      </c>
      <c r="AR13" s="30">
        <v>4.4299999999999999E-2</v>
      </c>
      <c r="AS13" s="30">
        <v>1.9300000000000001E-2</v>
      </c>
      <c r="AT13" s="30">
        <v>2.7699999999999999E-2</v>
      </c>
      <c r="AU13" s="30">
        <v>1.4200000000000001E-2</v>
      </c>
      <c r="AV13" s="30">
        <v>2.63E-2</v>
      </c>
      <c r="AW13" s="30">
        <v>0.14349999999999999</v>
      </c>
      <c r="AX13" s="30">
        <v>2.4500000000000001E-2</v>
      </c>
      <c r="AY13" s="30">
        <v>2.8299999999999999E-2</v>
      </c>
      <c r="AZ13" s="30">
        <v>1.09E-2</v>
      </c>
      <c r="BA13" s="30">
        <v>1.18E-2</v>
      </c>
      <c r="BB13" s="30">
        <v>2.6700000000000002E-2</v>
      </c>
      <c r="BC13" s="30">
        <v>2.6200000000000001E-2</v>
      </c>
      <c r="BD13" s="30">
        <v>1.5699999999999999E-2</v>
      </c>
      <c r="BE13" s="30">
        <v>2.47E-2</v>
      </c>
      <c r="BF13" s="30">
        <v>1.37E-2</v>
      </c>
      <c r="BG13" s="30">
        <v>1.34E-2</v>
      </c>
      <c r="BH13" s="30">
        <v>9.1999999999999998E-3</v>
      </c>
      <c r="BI13" s="30">
        <v>1.03E-2</v>
      </c>
      <c r="BJ13" s="30">
        <v>8.6E-3</v>
      </c>
      <c r="BK13" s="30">
        <v>9.2999999999999992E-3</v>
      </c>
      <c r="BL13" s="30">
        <v>1.6500000000000001E-2</v>
      </c>
      <c r="BM13" s="30">
        <v>1.0200000000000001E-2</v>
      </c>
      <c r="BN13" s="30">
        <v>1.29E-2</v>
      </c>
      <c r="BO13" s="30">
        <v>1.35E-2</v>
      </c>
      <c r="BP13" s="30">
        <v>1.5100000000000001E-2</v>
      </c>
      <c r="BQ13" s="30">
        <v>2.53E-2</v>
      </c>
      <c r="BR13" s="30">
        <v>7.3000000000000001E-3</v>
      </c>
      <c r="BS13" s="30">
        <v>1.0500000000000001E-2</v>
      </c>
      <c r="BT13" s="30">
        <v>1.6299999999999999E-2</v>
      </c>
      <c r="BU13" s="30">
        <v>9.1000000000000004E-3</v>
      </c>
      <c r="BV13" s="30">
        <v>9.4999999999999998E-3</v>
      </c>
      <c r="BW13" s="30">
        <v>1.2800000000000001E-2</v>
      </c>
      <c r="BX13" s="30">
        <v>5.4999999999999997E-3</v>
      </c>
      <c r="BY13" s="30">
        <v>5.5999999999999999E-3</v>
      </c>
      <c r="BZ13" s="30">
        <v>5.3E-3</v>
      </c>
      <c r="CA13" s="30">
        <v>7.1999999999999998E-3</v>
      </c>
      <c r="CB13" s="30">
        <v>6.4000000000000003E-3</v>
      </c>
      <c r="CC13" s="30">
        <v>8.5000000000000006E-3</v>
      </c>
      <c r="CD13" s="30">
        <v>9.5999999999999992E-3</v>
      </c>
      <c r="CE13" s="30">
        <v>6.1000000000000004E-3</v>
      </c>
      <c r="CF13" s="30">
        <v>7.0000000000000001E-3</v>
      </c>
      <c r="CG13" s="30">
        <v>1.15E-2</v>
      </c>
      <c r="CH13" s="30">
        <v>6.4999999999999997E-3</v>
      </c>
      <c r="CI13" s="30">
        <v>8.3000000000000001E-3</v>
      </c>
      <c r="CJ13" s="30">
        <v>1.6500000000000001E-2</v>
      </c>
      <c r="CK13" s="30">
        <v>1.06E-2</v>
      </c>
      <c r="CL13" s="30">
        <v>7.7999999999999996E-3</v>
      </c>
      <c r="CM13" s="30">
        <v>1.24E-2</v>
      </c>
      <c r="CN13" s="30">
        <v>7.9000000000000008E-3</v>
      </c>
      <c r="CO13" s="30">
        <v>1.0200000000000001E-2</v>
      </c>
      <c r="CP13" s="30">
        <v>1.11E-2</v>
      </c>
      <c r="CQ13" s="30">
        <v>7.9000000000000008E-3</v>
      </c>
      <c r="CR13" s="30">
        <v>7.0000000000000001E-3</v>
      </c>
      <c r="CS13" s="30">
        <v>7.1999999999999998E-3</v>
      </c>
      <c r="CT13" s="30">
        <v>6.1000000000000004E-3</v>
      </c>
      <c r="CU13" s="30">
        <v>6.3E-3</v>
      </c>
      <c r="CV13" s="30">
        <v>6.7000000000000002E-3</v>
      </c>
      <c r="CW13" s="30">
        <v>7.6E-3</v>
      </c>
      <c r="CX13" s="30">
        <v>8.3000000000000001E-3</v>
      </c>
      <c r="CY13" s="30">
        <v>8.3000000000000001E-3</v>
      </c>
      <c r="CZ13" s="30">
        <v>2.2000000000000001E-3</v>
      </c>
      <c r="DA13" s="30">
        <v>7.7000000000000002E-3</v>
      </c>
      <c r="DB13" s="30">
        <v>3.7000000000000002E-3</v>
      </c>
      <c r="DC13" s="30">
        <v>3.3999999999999998E-3</v>
      </c>
      <c r="DD13" s="30">
        <v>3.0999999999999999E-3</v>
      </c>
      <c r="DE13" s="30">
        <v>4.7999999999999996E-3</v>
      </c>
      <c r="DF13" s="30">
        <v>9.7000000000000003E-3</v>
      </c>
      <c r="DG13" s="30">
        <v>6.1999999999999998E-3</v>
      </c>
      <c r="DH13" s="30">
        <v>8.8000000000000005E-3</v>
      </c>
      <c r="DI13" s="30">
        <v>2.7000000000000001E-3</v>
      </c>
      <c r="DJ13" s="30">
        <v>3.2000000000000002E-3</v>
      </c>
      <c r="DK13" s="30">
        <v>4.7999999999999996E-3</v>
      </c>
      <c r="DL13" s="30">
        <v>4.4000000000000003E-3</v>
      </c>
      <c r="DM13" s="30">
        <v>1.8E-3</v>
      </c>
      <c r="DN13" s="30">
        <v>7.1000000000000004E-3</v>
      </c>
      <c r="DO13" s="30">
        <v>3.2000000000000002E-3</v>
      </c>
      <c r="DP13" s="30">
        <v>4.1000000000000003E-3</v>
      </c>
      <c r="DQ13" s="30">
        <v>3.0000000000000001E-3</v>
      </c>
      <c r="DR13" s="30">
        <v>4.5999999999999999E-3</v>
      </c>
      <c r="DS13" s="30">
        <v>5.7999999999999996E-3</v>
      </c>
      <c r="DT13" s="30">
        <v>1.55E-2</v>
      </c>
      <c r="DU13" s="30">
        <v>8.2000000000000007E-3</v>
      </c>
      <c r="DV13" s="30">
        <v>6.8999999999999999E-3</v>
      </c>
      <c r="DW13" s="30">
        <v>6.7000000000000002E-3</v>
      </c>
      <c r="DX13" s="30">
        <v>8.6999999999999994E-3</v>
      </c>
      <c r="DY13" s="30">
        <v>6.3E-3</v>
      </c>
      <c r="DZ13" s="30">
        <v>7.0000000000000001E-3</v>
      </c>
      <c r="EA13" s="30">
        <v>4.1000000000000003E-3</v>
      </c>
      <c r="EB13" s="30">
        <v>1.9199999999999998E-2</v>
      </c>
      <c r="EC13" s="30">
        <v>9.1000000000000004E-3</v>
      </c>
      <c r="ED13" s="30">
        <v>1.1299999999999999E-2</v>
      </c>
      <c r="EE13" s="30">
        <v>8.2000000000000007E-3</v>
      </c>
      <c r="EF13" s="30">
        <v>2.3900000000000001E-2</v>
      </c>
      <c r="EG13" s="30">
        <v>9.1000000000000004E-3</v>
      </c>
      <c r="EH13" s="30">
        <v>4.3E-3</v>
      </c>
      <c r="EI13" s="30">
        <v>3.8999999999999998E-3</v>
      </c>
      <c r="EJ13" s="30">
        <v>3.3E-3</v>
      </c>
      <c r="EK13" s="30">
        <v>6.8999999999999999E-3</v>
      </c>
      <c r="EL13" s="30">
        <v>6.8999999999999999E-3</v>
      </c>
      <c r="EM13" s="30">
        <v>4.8999999999999998E-3</v>
      </c>
      <c r="EN13" s="30">
        <v>1.0800000000000001E-2</v>
      </c>
      <c r="EO13" s="30">
        <v>1.17E-2</v>
      </c>
      <c r="EP13" s="30">
        <v>9.1999999999999998E-3</v>
      </c>
      <c r="EQ13" s="30">
        <v>1.18E-2</v>
      </c>
      <c r="ER13" s="30">
        <v>7.0000000000000001E-3</v>
      </c>
      <c r="ES13" s="30">
        <v>1.23E-2</v>
      </c>
      <c r="ET13" s="30">
        <v>9.2999999999999992E-3</v>
      </c>
      <c r="EU13" s="30">
        <v>1.2999999999999999E-2</v>
      </c>
      <c r="EV13" s="30">
        <v>4.5999999999999999E-3</v>
      </c>
      <c r="EW13" s="30">
        <v>3.3999999999999998E-3</v>
      </c>
      <c r="EX13" s="30">
        <v>9.7999999999999997E-3</v>
      </c>
      <c r="EY13" s="30">
        <v>8.8000000000000005E-3</v>
      </c>
      <c r="EZ13" s="30">
        <v>7.6E-3</v>
      </c>
      <c r="FA13" s="30">
        <v>6.7999999999999996E-3</v>
      </c>
      <c r="FB13" s="30">
        <v>9.1999999999999998E-3</v>
      </c>
      <c r="FC13" s="30">
        <v>7.6E-3</v>
      </c>
      <c r="FD13" s="30">
        <v>4.5999999999999999E-3</v>
      </c>
      <c r="FE13" s="30">
        <v>5.1999999999999998E-3</v>
      </c>
      <c r="FF13" s="30">
        <v>5.3E-3</v>
      </c>
      <c r="FG13" s="30">
        <v>1.2800000000000001E-2</v>
      </c>
      <c r="FH13" s="30">
        <v>7.7999999999999996E-3</v>
      </c>
      <c r="FI13" s="30">
        <v>1.4999999999999999E-2</v>
      </c>
      <c r="FJ13" s="30">
        <v>1.21E-2</v>
      </c>
      <c r="FK13" s="30">
        <v>1.2500000000000001E-2</v>
      </c>
      <c r="FL13" s="30">
        <v>1.34E-2</v>
      </c>
      <c r="FM13" s="30">
        <v>1.17E-2</v>
      </c>
      <c r="FN13" s="30">
        <v>7.1000000000000004E-3</v>
      </c>
      <c r="FO13" s="30">
        <v>6.7999999999999996E-3</v>
      </c>
      <c r="FP13" s="30">
        <v>6.7000000000000002E-3</v>
      </c>
      <c r="FQ13" s="30">
        <v>5.0000000000000001E-3</v>
      </c>
      <c r="FR13" s="30">
        <v>7.4999999999999997E-3</v>
      </c>
      <c r="FS13" s="30">
        <v>7.0000000000000001E-3</v>
      </c>
      <c r="FT13" s="30">
        <v>4.7000000000000002E-3</v>
      </c>
      <c r="FU13" s="30">
        <v>1.0800000000000001E-2</v>
      </c>
      <c r="FV13" s="30">
        <v>9.1000000000000004E-3</v>
      </c>
      <c r="FW13" s="30">
        <v>9.4999999999999998E-3</v>
      </c>
      <c r="FX13" s="30">
        <v>9.9000000000000008E-3</v>
      </c>
      <c r="FY13" s="30">
        <v>1.0200000000000001E-2</v>
      </c>
      <c r="FZ13" s="30">
        <v>8.9999999999999993E-3</v>
      </c>
      <c r="GA13" s="30">
        <v>8.0000000000000002E-3</v>
      </c>
      <c r="GB13" s="30">
        <v>2.1700000000000001E-2</v>
      </c>
      <c r="GC13" s="30">
        <v>3.44E-2</v>
      </c>
      <c r="GD13" s="30">
        <v>8.2000000000000007E-3</v>
      </c>
      <c r="GE13" s="30">
        <v>1.0500000000000001E-2</v>
      </c>
      <c r="GF13" s="30">
        <v>1.2999999999999999E-2</v>
      </c>
      <c r="GG13" s="30">
        <v>1.9400000000000001E-2</v>
      </c>
      <c r="GH13" s="30">
        <v>1.7100000000000001E-2</v>
      </c>
      <c r="GI13" s="30">
        <v>1.6E-2</v>
      </c>
      <c r="GJ13" s="30">
        <v>1.7399999999999999E-2</v>
      </c>
      <c r="GK13" s="30">
        <v>1.8100000000000002E-2</v>
      </c>
      <c r="GL13" s="30">
        <v>1.7500000000000002E-2</v>
      </c>
      <c r="GM13" s="30">
        <v>1.7399999999999999E-2</v>
      </c>
      <c r="GN13" s="30">
        <v>1.0800000000000001E-2</v>
      </c>
      <c r="GO13" s="30">
        <v>6.7000000000000002E-3</v>
      </c>
      <c r="GP13" s="30">
        <v>1.11E-2</v>
      </c>
      <c r="GQ13" s="30">
        <v>1.66E-2</v>
      </c>
      <c r="GR13" s="30">
        <v>1.5299999999999999E-2</v>
      </c>
      <c r="GS13" s="30">
        <v>1.4E-2</v>
      </c>
      <c r="GT13" s="30">
        <v>8.3000000000000001E-3</v>
      </c>
      <c r="GU13" s="30">
        <v>8.3999999999999995E-3</v>
      </c>
      <c r="GV13" s="30">
        <v>1.18E-2</v>
      </c>
      <c r="GW13" s="30">
        <v>1.41E-2</v>
      </c>
      <c r="GX13" s="30">
        <v>1.83E-2</v>
      </c>
      <c r="GY13" s="30">
        <v>1.43E-2</v>
      </c>
      <c r="GZ13" s="30">
        <v>9.4000000000000004E-3</v>
      </c>
      <c r="HA13" s="30">
        <v>7.0000000000000001E-3</v>
      </c>
      <c r="HB13" s="30">
        <v>4.8999999999999998E-3</v>
      </c>
      <c r="HC13" s="30">
        <v>3.9899999999999998E-2</v>
      </c>
      <c r="HD13" s="30">
        <v>2.7900000000000001E-2</v>
      </c>
      <c r="HE13" s="30">
        <v>2.3699999999999999E-2</v>
      </c>
      <c r="HF13" s="30">
        <v>1.5100000000000001E-2</v>
      </c>
      <c r="HG13" s="30">
        <v>8.2000000000000007E-3</v>
      </c>
      <c r="HH13" s="30">
        <v>1.4E-2</v>
      </c>
      <c r="HI13" s="30">
        <v>5.4000000000000003E-3</v>
      </c>
      <c r="HJ13" s="30">
        <v>6.1000000000000004E-3</v>
      </c>
      <c r="HK13" s="30">
        <v>0</v>
      </c>
      <c r="HL13" s="30">
        <v>4.4200000000000003E-2</v>
      </c>
      <c r="HM13" s="30">
        <v>5.9799999999999999E-2</v>
      </c>
      <c r="HN13" s="30">
        <v>1.41E-2</v>
      </c>
      <c r="HO13" s="30">
        <v>1.5800000000000002E-2</v>
      </c>
      <c r="HP13" s="30">
        <v>1.26E-2</v>
      </c>
      <c r="HQ13" s="30">
        <v>1.43E-2</v>
      </c>
      <c r="HR13" s="30">
        <v>1.9599999999999999E-2</v>
      </c>
      <c r="HS13" s="30">
        <v>1.6E-2</v>
      </c>
      <c r="HT13" s="30">
        <v>1.0999999999999999E-2</v>
      </c>
      <c r="HU13" s="30">
        <v>1.03E-2</v>
      </c>
      <c r="HV13" s="30">
        <v>2.3699999999999999E-2</v>
      </c>
      <c r="HW13" s="30">
        <v>1.09E-2</v>
      </c>
      <c r="HX13" s="30">
        <v>8.6999999999999994E-3</v>
      </c>
      <c r="HY13" s="30">
        <v>2.8899999999999999E-2</v>
      </c>
      <c r="HZ13" s="30">
        <v>0.13750000000000001</v>
      </c>
      <c r="IA13" s="30">
        <v>2.3800000000000002E-2</v>
      </c>
      <c r="IB13" s="30">
        <v>4.9099999999999998E-2</v>
      </c>
      <c r="IC13" s="30">
        <v>2.18E-2</v>
      </c>
      <c r="ID13" s="30">
        <v>2.24E-2</v>
      </c>
      <c r="IE13" s="30">
        <v>2.1700000000000001E-2</v>
      </c>
      <c r="IF13" s="30">
        <v>9.7999999999999997E-3</v>
      </c>
      <c r="IG13" s="30">
        <v>6.1000000000000004E-3</v>
      </c>
      <c r="IH13" s="30">
        <v>4.4999999999999997E-3</v>
      </c>
      <c r="II13" s="30">
        <v>3.0000000000000001E-3</v>
      </c>
      <c r="IJ13" s="30">
        <v>7.8200000000000006E-2</v>
      </c>
      <c r="IK13" s="30">
        <v>9.1999999999999998E-3</v>
      </c>
      <c r="IL13" s="30">
        <v>8.0000000000000002E-3</v>
      </c>
      <c r="IM13" s="30">
        <v>1.2E-2</v>
      </c>
      <c r="IN13" s="30">
        <v>8.6E-3</v>
      </c>
      <c r="IO13" s="30">
        <v>7.4000000000000003E-3</v>
      </c>
      <c r="IP13" s="30">
        <v>9.4000000000000004E-3</v>
      </c>
      <c r="IQ13" s="30">
        <v>1.4200000000000001E-2</v>
      </c>
      <c r="IR13" s="30">
        <v>2.1100000000000001E-2</v>
      </c>
      <c r="IS13" s="30">
        <v>2.0400000000000001E-2</v>
      </c>
      <c r="IT13" s="30">
        <v>1.6899999999999998E-2</v>
      </c>
      <c r="IU13" s="30">
        <v>2.5399999999999999E-2</v>
      </c>
      <c r="IV13" s="30">
        <v>1.3100000000000001E-2</v>
      </c>
      <c r="IW13" s="30">
        <v>3.0700000000000002E-2</v>
      </c>
      <c r="IX13" s="30">
        <v>2.0799999999999999E-2</v>
      </c>
      <c r="IY13" s="30">
        <v>1.6500000000000001E-2</v>
      </c>
      <c r="IZ13" s="30">
        <v>1.34E-2</v>
      </c>
      <c r="JA13" s="30">
        <v>1.7000000000000001E-2</v>
      </c>
      <c r="JB13" s="30">
        <v>1.0699999999999999E-2</v>
      </c>
      <c r="JC13" s="30">
        <v>1.2200000000000001E-2</v>
      </c>
      <c r="JD13" s="30">
        <v>3.4299999999999997E-2</v>
      </c>
      <c r="JE13" s="30">
        <v>2.3400000000000001E-2</v>
      </c>
      <c r="JF13" s="30">
        <v>1.7500000000000002E-2</v>
      </c>
      <c r="JG13" s="30">
        <v>1.5900000000000001E-2</v>
      </c>
      <c r="JH13" s="30">
        <v>3.5799999999999998E-2</v>
      </c>
      <c r="JI13" s="30">
        <v>1.8700000000000001E-2</v>
      </c>
      <c r="JJ13" s="30">
        <v>8.3999999999999995E-3</v>
      </c>
      <c r="JK13" s="30">
        <v>1.78E-2</v>
      </c>
      <c r="JL13" s="30">
        <v>4.4000000000000003E-3</v>
      </c>
      <c r="JM13" s="30">
        <v>3.8999999999999998E-3</v>
      </c>
      <c r="JN13" s="30">
        <v>6.4999999999999997E-3</v>
      </c>
      <c r="JO13" s="30">
        <v>8.2000000000000007E-3</v>
      </c>
      <c r="JP13" s="30">
        <v>7.3000000000000001E-3</v>
      </c>
      <c r="JQ13" s="30">
        <v>2.93E-2</v>
      </c>
      <c r="JR13" s="30">
        <v>7.6E-3</v>
      </c>
      <c r="JS13" s="30">
        <v>6.4999999999999997E-3</v>
      </c>
      <c r="JT13" s="30">
        <v>8.8599999999999998E-2</v>
      </c>
      <c r="JU13" s="30">
        <v>6.1000000000000004E-3</v>
      </c>
      <c r="JV13" s="30">
        <v>4.8999999999999998E-3</v>
      </c>
      <c r="JW13" s="30">
        <v>6.3E-3</v>
      </c>
      <c r="JX13" s="30">
        <v>6.1999999999999998E-3</v>
      </c>
      <c r="JY13" s="30">
        <v>3.3E-3</v>
      </c>
      <c r="JZ13" s="30">
        <v>4.4999999999999997E-3</v>
      </c>
      <c r="KA13" s="30">
        <v>1.1999999999999999E-3</v>
      </c>
      <c r="KB13" s="30">
        <v>3.0000000000000001E-3</v>
      </c>
      <c r="KC13" s="30">
        <v>2.8E-3</v>
      </c>
      <c r="KD13" s="30">
        <v>6.7999999999999996E-3</v>
      </c>
      <c r="KE13" s="30">
        <v>6.1000000000000004E-3</v>
      </c>
      <c r="KF13" s="30">
        <v>8.9999999999999993E-3</v>
      </c>
      <c r="KG13" s="30">
        <v>1.0500000000000001E-2</v>
      </c>
      <c r="KH13" s="30">
        <v>5.5999999999999999E-3</v>
      </c>
      <c r="KI13" s="30">
        <v>1.03E-2</v>
      </c>
      <c r="KJ13" s="30">
        <v>4.1999999999999997E-3</v>
      </c>
      <c r="KK13" s="30">
        <v>4.4999999999999997E-3</v>
      </c>
      <c r="KL13" s="30">
        <v>5.8999999999999999E-3</v>
      </c>
      <c r="KM13" s="30">
        <v>4.4000000000000003E-3</v>
      </c>
      <c r="KN13" s="30">
        <v>1.1999999999999999E-3</v>
      </c>
      <c r="KO13" s="30">
        <v>1.6999999999999999E-3</v>
      </c>
      <c r="KP13" s="30">
        <v>1.6999999999999999E-3</v>
      </c>
      <c r="KQ13" s="30">
        <v>1.44E-2</v>
      </c>
      <c r="KR13" s="30">
        <v>1.84E-2</v>
      </c>
      <c r="KS13" s="30">
        <v>1.9E-2</v>
      </c>
      <c r="KT13" s="30">
        <v>7.4999999999999997E-3</v>
      </c>
      <c r="KU13" s="30">
        <v>1.0500000000000001E-2</v>
      </c>
      <c r="KV13" s="30">
        <v>3.0999999999999999E-3</v>
      </c>
      <c r="KW13" s="30">
        <v>4.1000000000000003E-3</v>
      </c>
      <c r="KX13" s="30">
        <v>2.3999999999999998E-3</v>
      </c>
      <c r="KY13" s="30">
        <v>1.9E-3</v>
      </c>
      <c r="KZ13" s="30">
        <v>3.3999999999999998E-3</v>
      </c>
      <c r="LA13" s="30">
        <v>3.7000000000000002E-3</v>
      </c>
      <c r="LB13" s="30">
        <v>5.8999999999999999E-3</v>
      </c>
      <c r="LC13" s="30">
        <v>3.3999999999999998E-3</v>
      </c>
      <c r="LD13" s="30">
        <v>3.0999999999999999E-3</v>
      </c>
      <c r="LE13" s="30">
        <v>7.4000000000000003E-3</v>
      </c>
      <c r="LF13" s="30">
        <v>5.1000000000000004E-3</v>
      </c>
      <c r="LG13" s="30">
        <v>4.8999999999999998E-3</v>
      </c>
      <c r="LH13" s="30">
        <v>6.4999999999999997E-3</v>
      </c>
      <c r="LI13" s="30">
        <v>2.7000000000000001E-3</v>
      </c>
      <c r="LJ13" s="30">
        <v>4.7000000000000002E-3</v>
      </c>
      <c r="LK13" s="30">
        <v>1.3899999999999999E-2</v>
      </c>
      <c r="LL13" s="30">
        <v>2.2000000000000001E-3</v>
      </c>
      <c r="LM13" s="30">
        <v>5.5999999999999999E-3</v>
      </c>
      <c r="LN13" s="30">
        <v>5.1999999999999998E-3</v>
      </c>
      <c r="LO13" s="30">
        <v>1.4800000000000001E-2</v>
      </c>
      <c r="LP13" s="30">
        <v>6.6E-3</v>
      </c>
      <c r="LQ13" s="30">
        <v>5.8999999999999999E-3</v>
      </c>
      <c r="LR13" s="30">
        <v>3.8999999999999998E-3</v>
      </c>
      <c r="LS13" s="30">
        <v>6.7000000000000002E-3</v>
      </c>
      <c r="LT13" s="30">
        <v>7.1999999999999998E-3</v>
      </c>
      <c r="LU13" s="30">
        <v>1.4E-2</v>
      </c>
      <c r="LV13" s="30">
        <v>2.2200000000000001E-2</v>
      </c>
      <c r="LW13" s="30">
        <v>6.1999999999999998E-3</v>
      </c>
      <c r="LX13" s="30">
        <v>4.5999999999999999E-3</v>
      </c>
      <c r="LY13" s="30">
        <v>7.1000000000000004E-3</v>
      </c>
      <c r="LZ13" s="30">
        <v>5.5999999999999999E-3</v>
      </c>
      <c r="MA13" s="30">
        <v>7.7000000000000002E-3</v>
      </c>
      <c r="MB13" s="30">
        <v>4.8999999999999998E-3</v>
      </c>
      <c r="MC13" s="30">
        <v>3.3999999999999998E-3</v>
      </c>
      <c r="MD13" s="30">
        <v>7.7000000000000002E-3</v>
      </c>
      <c r="ME13" s="30">
        <v>1.17E-2</v>
      </c>
      <c r="MF13" s="30">
        <v>1.1900000000000001E-2</v>
      </c>
      <c r="MG13" s="30">
        <v>1.03E-2</v>
      </c>
      <c r="MH13" s="30">
        <v>8.6E-3</v>
      </c>
      <c r="MI13" s="30">
        <v>9.9000000000000008E-3</v>
      </c>
      <c r="MJ13" s="30">
        <v>9.9000000000000008E-3</v>
      </c>
      <c r="MK13" s="30">
        <v>4.5999999999999999E-3</v>
      </c>
      <c r="ML13" s="30">
        <v>5.7999999999999996E-3</v>
      </c>
      <c r="MM13" s="30">
        <v>8.9999999999999998E-4</v>
      </c>
      <c r="MN13" s="30">
        <v>6.7999999999999996E-3</v>
      </c>
      <c r="MO13" s="30">
        <v>1.49E-2</v>
      </c>
      <c r="MP13" s="30">
        <v>1.1599999999999999E-2</v>
      </c>
      <c r="MQ13" s="30">
        <v>6.1000000000000004E-3</v>
      </c>
      <c r="MR13" s="30">
        <v>2.2800000000000001E-2</v>
      </c>
      <c r="MS13" s="30">
        <v>2.1499999999999998E-2</v>
      </c>
      <c r="MT13" s="30">
        <v>2.24E-2</v>
      </c>
      <c r="MU13" s="30">
        <v>3.4500000000000003E-2</v>
      </c>
      <c r="MV13" s="30">
        <v>1.11E-2</v>
      </c>
      <c r="MW13" s="30">
        <v>7.6E-3</v>
      </c>
      <c r="MX13" s="30">
        <v>5.1999999999999998E-3</v>
      </c>
      <c r="MY13" s="30">
        <v>5.1000000000000004E-3</v>
      </c>
      <c r="MZ13" s="30">
        <v>3.3E-3</v>
      </c>
      <c r="NA13" s="30">
        <v>1.0699999999999999E-2</v>
      </c>
      <c r="NB13" s="30">
        <v>8.0000000000000004E-4</v>
      </c>
      <c r="NC13" s="30">
        <v>1.67E-2</v>
      </c>
      <c r="ND13" s="30">
        <v>6.4000000000000003E-3</v>
      </c>
      <c r="NE13" s="30">
        <v>1.21E-2</v>
      </c>
      <c r="NF13" s="30">
        <v>4.1999999999999997E-3</v>
      </c>
      <c r="NG13" s="316">
        <v>1.0800000000000001E-2</v>
      </c>
      <c r="NH13" s="317">
        <v>7.9000000000000008E-3</v>
      </c>
      <c r="NI13" s="301">
        <v>9.2999999999999992E-3</v>
      </c>
      <c r="NJ13" s="302">
        <v>0</v>
      </c>
    </row>
    <row r="14" spans="1:374" x14ac:dyDescent="0.3">
      <c r="B14" s="23" t="s">
        <v>560</v>
      </c>
      <c r="C14" s="29">
        <v>6.1699999999999998E-2</v>
      </c>
      <c r="D14" s="30">
        <v>5.4699999999999999E-2</v>
      </c>
      <c r="E14" s="30">
        <v>3.2099999999999997E-2</v>
      </c>
      <c r="F14" s="30">
        <v>3.1199999999999999E-2</v>
      </c>
      <c r="G14" s="30">
        <v>5.9700000000000003E-2</v>
      </c>
      <c r="H14" s="30">
        <v>2.8400000000000002E-2</v>
      </c>
      <c r="I14" s="30">
        <v>1.47E-2</v>
      </c>
      <c r="J14" s="30">
        <v>1.7600000000000001E-2</v>
      </c>
      <c r="K14" s="30">
        <v>1.7500000000000002E-2</v>
      </c>
      <c r="L14" s="30">
        <v>7.0000000000000001E-3</v>
      </c>
      <c r="M14" s="30">
        <v>1.4800000000000001E-2</v>
      </c>
      <c r="N14" s="30">
        <v>6.1000000000000004E-3</v>
      </c>
      <c r="O14" s="30">
        <v>1.84E-2</v>
      </c>
      <c r="P14" s="30">
        <v>5.6800000000000003E-2</v>
      </c>
      <c r="Q14" s="31">
        <v>0</v>
      </c>
      <c r="R14" s="30">
        <v>3.9699999999999999E-2</v>
      </c>
      <c r="S14" s="30">
        <v>0.1242</v>
      </c>
      <c r="T14" s="30">
        <v>0.1232</v>
      </c>
      <c r="U14" s="30">
        <v>2.7099999999999999E-2</v>
      </c>
      <c r="V14" s="30">
        <v>8.9300000000000004E-2</v>
      </c>
      <c r="W14" s="30">
        <v>9.6799999999999997E-2</v>
      </c>
      <c r="X14" s="30">
        <v>2.4799999999999999E-2</v>
      </c>
      <c r="Y14" s="30">
        <v>4.4699999999999997E-2</v>
      </c>
      <c r="Z14" s="30">
        <v>7.8188000000000004</v>
      </c>
      <c r="AA14" s="30">
        <v>4.4673999999999996</v>
      </c>
      <c r="AB14" s="30">
        <v>7.1265999999999998</v>
      </c>
      <c r="AC14" s="30">
        <v>4.2740999999999998</v>
      </c>
      <c r="AD14" s="30">
        <v>1.9300000000000001E-2</v>
      </c>
      <c r="AE14" s="30">
        <v>1.8599999999999998E-2</v>
      </c>
      <c r="AF14" s="30">
        <v>1.6899999999999998E-2</v>
      </c>
      <c r="AG14" s="30">
        <v>1.7600000000000001E-2</v>
      </c>
      <c r="AH14" s="30">
        <v>2.76E-2</v>
      </c>
      <c r="AI14" s="30">
        <v>2.9899999999999999E-2</v>
      </c>
      <c r="AJ14" s="30">
        <v>4.3799999999999999E-2</v>
      </c>
      <c r="AK14" s="30">
        <v>3.5000000000000003E-2</v>
      </c>
      <c r="AL14" s="30">
        <v>3.8199999999999998E-2</v>
      </c>
      <c r="AM14" s="30">
        <v>2.3400000000000001E-2</v>
      </c>
      <c r="AN14" s="30">
        <v>2.53E-2</v>
      </c>
      <c r="AO14" s="30">
        <v>1.35E-2</v>
      </c>
      <c r="AP14" s="30">
        <v>2.1700000000000001E-2</v>
      </c>
      <c r="AQ14" s="30">
        <v>3.1300000000000001E-2</v>
      </c>
      <c r="AR14" s="30">
        <v>2.3800000000000002E-2</v>
      </c>
      <c r="AS14" s="30">
        <v>2.1399999999999999E-2</v>
      </c>
      <c r="AT14" s="30">
        <v>2.2599999999999999E-2</v>
      </c>
      <c r="AU14" s="30">
        <v>1.4200000000000001E-2</v>
      </c>
      <c r="AV14" s="30">
        <v>1.7600000000000001E-2</v>
      </c>
      <c r="AW14" s="30">
        <v>2.8500000000000001E-2</v>
      </c>
      <c r="AX14" s="30">
        <v>1.7000000000000001E-2</v>
      </c>
      <c r="AY14" s="30">
        <v>1.47E-2</v>
      </c>
      <c r="AZ14" s="30">
        <v>9.4999999999999998E-3</v>
      </c>
      <c r="BA14" s="30">
        <v>1.18E-2</v>
      </c>
      <c r="BB14" s="30">
        <v>1.8800000000000001E-2</v>
      </c>
      <c r="BC14" s="30">
        <v>2.4799999999999999E-2</v>
      </c>
      <c r="BD14" s="30">
        <v>1.5599999999999999E-2</v>
      </c>
      <c r="BE14" s="30">
        <v>2.2599999999999999E-2</v>
      </c>
      <c r="BF14" s="30">
        <v>1.47E-2</v>
      </c>
      <c r="BG14" s="30">
        <v>1.5299999999999999E-2</v>
      </c>
      <c r="BH14" s="30">
        <v>1.26E-2</v>
      </c>
      <c r="BI14" s="30">
        <v>1.4200000000000001E-2</v>
      </c>
      <c r="BJ14" s="30">
        <v>1.21E-2</v>
      </c>
      <c r="BK14" s="30">
        <v>1.15E-2</v>
      </c>
      <c r="BL14" s="30">
        <v>1.09E-2</v>
      </c>
      <c r="BM14" s="30">
        <v>1.3299999999999999E-2</v>
      </c>
      <c r="BN14" s="30">
        <v>1.7399999999999999E-2</v>
      </c>
      <c r="BO14" s="30">
        <v>1.9300000000000001E-2</v>
      </c>
      <c r="BP14" s="30">
        <v>1.9300000000000001E-2</v>
      </c>
      <c r="BQ14" s="30">
        <v>2.01E-2</v>
      </c>
      <c r="BR14" s="30">
        <v>1.1299999999999999E-2</v>
      </c>
      <c r="BS14" s="30">
        <v>1.43E-2</v>
      </c>
      <c r="BT14" s="30">
        <v>1.72E-2</v>
      </c>
      <c r="BU14" s="30">
        <v>1.38E-2</v>
      </c>
      <c r="BV14" s="30">
        <v>1.2E-2</v>
      </c>
      <c r="BW14" s="30">
        <v>1.55E-2</v>
      </c>
      <c r="BX14" s="30">
        <v>8.8999999999999999E-3</v>
      </c>
      <c r="BY14" s="30">
        <v>7.4000000000000003E-3</v>
      </c>
      <c r="BZ14" s="30">
        <v>1.01E-2</v>
      </c>
      <c r="CA14" s="30">
        <v>1.26E-2</v>
      </c>
      <c r="CB14" s="30">
        <v>1.03E-2</v>
      </c>
      <c r="CC14" s="30">
        <v>1.23E-2</v>
      </c>
      <c r="CD14" s="30">
        <v>1.37E-2</v>
      </c>
      <c r="CE14" s="30">
        <v>1.0800000000000001E-2</v>
      </c>
      <c r="CF14" s="30">
        <v>1.2500000000000001E-2</v>
      </c>
      <c r="CG14" s="30">
        <v>1.1900000000000001E-2</v>
      </c>
      <c r="CH14" s="30">
        <v>8.2000000000000007E-3</v>
      </c>
      <c r="CI14" s="30">
        <v>1.0500000000000001E-2</v>
      </c>
      <c r="CJ14" s="30">
        <v>1.95E-2</v>
      </c>
      <c r="CK14" s="30">
        <v>1.46E-2</v>
      </c>
      <c r="CL14" s="30">
        <v>1.17E-2</v>
      </c>
      <c r="CM14" s="30">
        <v>1.66E-2</v>
      </c>
      <c r="CN14" s="30">
        <v>9.9000000000000008E-3</v>
      </c>
      <c r="CO14" s="30">
        <v>2.1999999999999999E-2</v>
      </c>
      <c r="CP14" s="30">
        <v>1.4500000000000001E-2</v>
      </c>
      <c r="CQ14" s="30">
        <v>1.0200000000000001E-2</v>
      </c>
      <c r="CR14" s="30">
        <v>9.1999999999999998E-3</v>
      </c>
      <c r="CS14" s="30">
        <v>1.11E-2</v>
      </c>
      <c r="CT14" s="30">
        <v>9.4999999999999998E-3</v>
      </c>
      <c r="CU14" s="30">
        <v>1.0999999999999999E-2</v>
      </c>
      <c r="CV14" s="30">
        <v>1.0500000000000001E-2</v>
      </c>
      <c r="CW14" s="30">
        <v>1.04E-2</v>
      </c>
      <c r="CX14" s="30">
        <v>1.18E-2</v>
      </c>
      <c r="CY14" s="30">
        <v>1.21E-2</v>
      </c>
      <c r="CZ14" s="30">
        <v>4.5999999999999999E-3</v>
      </c>
      <c r="DA14" s="30">
        <v>1.26E-2</v>
      </c>
      <c r="DB14" s="30">
        <v>5.4999999999999997E-3</v>
      </c>
      <c r="DC14" s="30">
        <v>6.4000000000000003E-3</v>
      </c>
      <c r="DD14" s="30">
        <v>5.1999999999999998E-3</v>
      </c>
      <c r="DE14" s="30">
        <v>8.3000000000000001E-3</v>
      </c>
      <c r="DF14" s="30">
        <v>1.03E-2</v>
      </c>
      <c r="DG14" s="30">
        <v>8.5000000000000006E-3</v>
      </c>
      <c r="DH14" s="30">
        <v>1.4200000000000001E-2</v>
      </c>
      <c r="DI14" s="30">
        <v>3.8E-3</v>
      </c>
      <c r="DJ14" s="30">
        <v>4.4999999999999997E-3</v>
      </c>
      <c r="DK14" s="30">
        <v>7.0000000000000001E-3</v>
      </c>
      <c r="DL14" s="30">
        <v>7.4000000000000003E-3</v>
      </c>
      <c r="DM14" s="30">
        <v>2.8E-3</v>
      </c>
      <c r="DN14" s="30">
        <v>9.4999999999999998E-3</v>
      </c>
      <c r="DO14" s="30">
        <v>4.8999999999999998E-3</v>
      </c>
      <c r="DP14" s="30">
        <v>5.1000000000000004E-3</v>
      </c>
      <c r="DQ14" s="30">
        <v>4.7999999999999996E-3</v>
      </c>
      <c r="DR14" s="30">
        <v>6.7000000000000002E-3</v>
      </c>
      <c r="DS14" s="30">
        <v>8.0999999999999996E-3</v>
      </c>
      <c r="DT14" s="30">
        <v>1.23E-2</v>
      </c>
      <c r="DU14" s="30">
        <v>1.23E-2</v>
      </c>
      <c r="DV14" s="30">
        <v>8.3000000000000001E-3</v>
      </c>
      <c r="DW14" s="30">
        <v>7.6E-3</v>
      </c>
      <c r="DX14" s="30">
        <v>1.23E-2</v>
      </c>
      <c r="DY14" s="30">
        <v>7.3000000000000001E-3</v>
      </c>
      <c r="DZ14" s="30">
        <v>1.2E-2</v>
      </c>
      <c r="EA14" s="30">
        <v>7.4000000000000003E-3</v>
      </c>
      <c r="EB14" s="30">
        <v>1.84E-2</v>
      </c>
      <c r="EC14" s="30">
        <v>1.49E-2</v>
      </c>
      <c r="ED14" s="30">
        <v>1.0999999999999999E-2</v>
      </c>
      <c r="EE14" s="30">
        <v>9.9000000000000008E-3</v>
      </c>
      <c r="EF14" s="30">
        <v>1.89E-2</v>
      </c>
      <c r="EG14" s="30">
        <v>1.11E-2</v>
      </c>
      <c r="EH14" s="30">
        <v>5.3E-3</v>
      </c>
      <c r="EI14" s="30">
        <v>5.1999999999999998E-3</v>
      </c>
      <c r="EJ14" s="30">
        <v>5.7000000000000002E-3</v>
      </c>
      <c r="EK14" s="30">
        <v>0.01</v>
      </c>
      <c r="EL14" s="30">
        <v>9.5999999999999992E-3</v>
      </c>
      <c r="EM14" s="30">
        <v>7.3000000000000001E-3</v>
      </c>
      <c r="EN14" s="30">
        <v>1.7899999999999999E-2</v>
      </c>
      <c r="EO14" s="30">
        <v>1.2699999999999999E-2</v>
      </c>
      <c r="EP14" s="30">
        <v>1.0200000000000001E-2</v>
      </c>
      <c r="EQ14" s="30">
        <v>1.5800000000000002E-2</v>
      </c>
      <c r="ER14" s="30">
        <v>1.15E-2</v>
      </c>
      <c r="ES14" s="30">
        <v>1.4800000000000001E-2</v>
      </c>
      <c r="ET14" s="30">
        <v>1.1900000000000001E-2</v>
      </c>
      <c r="EU14" s="30">
        <v>1.3899999999999999E-2</v>
      </c>
      <c r="EV14" s="30">
        <v>8.2000000000000007E-3</v>
      </c>
      <c r="EW14" s="30">
        <v>6.1000000000000004E-3</v>
      </c>
      <c r="EX14" s="30">
        <v>9.4000000000000004E-3</v>
      </c>
      <c r="EY14" s="30">
        <v>9.2999999999999992E-3</v>
      </c>
      <c r="EZ14" s="30">
        <v>1.66E-2</v>
      </c>
      <c r="FA14" s="30">
        <v>1.0999999999999999E-2</v>
      </c>
      <c r="FB14" s="30">
        <v>1.8700000000000001E-2</v>
      </c>
      <c r="FC14" s="30">
        <v>9.7999999999999997E-3</v>
      </c>
      <c r="FD14" s="30">
        <v>7.0000000000000001E-3</v>
      </c>
      <c r="FE14" s="30">
        <v>6.4999999999999997E-3</v>
      </c>
      <c r="FF14" s="30">
        <v>6.4999999999999997E-3</v>
      </c>
      <c r="FG14" s="30">
        <v>1.55E-2</v>
      </c>
      <c r="FH14" s="30">
        <v>1.21E-2</v>
      </c>
      <c r="FI14" s="30">
        <v>1.6899999999999998E-2</v>
      </c>
      <c r="FJ14" s="30">
        <v>1.7999999999999999E-2</v>
      </c>
      <c r="FK14" s="30">
        <v>1.78E-2</v>
      </c>
      <c r="FL14" s="30">
        <v>1.5800000000000002E-2</v>
      </c>
      <c r="FM14" s="30">
        <v>1.7100000000000001E-2</v>
      </c>
      <c r="FN14" s="30">
        <v>0.02</v>
      </c>
      <c r="FO14" s="30">
        <v>1.01E-2</v>
      </c>
      <c r="FP14" s="30">
        <v>9.5999999999999992E-3</v>
      </c>
      <c r="FQ14" s="30">
        <v>8.6E-3</v>
      </c>
      <c r="FR14" s="30">
        <v>1.0699999999999999E-2</v>
      </c>
      <c r="FS14" s="30">
        <v>1.46E-2</v>
      </c>
      <c r="FT14" s="30">
        <v>8.3999999999999995E-3</v>
      </c>
      <c r="FU14" s="30">
        <v>1.43E-2</v>
      </c>
      <c r="FV14" s="30">
        <v>1.0999999999999999E-2</v>
      </c>
      <c r="FW14" s="30">
        <v>1.3899999999999999E-2</v>
      </c>
      <c r="FX14" s="30">
        <v>1.5699999999999999E-2</v>
      </c>
      <c r="FY14" s="30">
        <v>1.43E-2</v>
      </c>
      <c r="FZ14" s="30">
        <v>1.1599999999999999E-2</v>
      </c>
      <c r="GA14" s="30">
        <v>1.03E-2</v>
      </c>
      <c r="GB14" s="30">
        <v>1.72E-2</v>
      </c>
      <c r="GC14" s="30">
        <v>2.2499999999999999E-2</v>
      </c>
      <c r="GD14" s="30">
        <v>1.2500000000000001E-2</v>
      </c>
      <c r="GE14" s="30">
        <v>1.0500000000000001E-2</v>
      </c>
      <c r="GF14" s="30">
        <v>1.3299999999999999E-2</v>
      </c>
      <c r="GG14" s="30">
        <v>2.0299999999999999E-2</v>
      </c>
      <c r="GH14" s="30">
        <v>1.8100000000000002E-2</v>
      </c>
      <c r="GI14" s="30">
        <v>1.84E-2</v>
      </c>
      <c r="GJ14" s="30">
        <v>2.3300000000000001E-2</v>
      </c>
      <c r="GK14" s="30">
        <v>2.1899999999999999E-2</v>
      </c>
      <c r="GL14" s="30">
        <v>2.8000000000000001E-2</v>
      </c>
      <c r="GM14" s="30">
        <v>2.7E-2</v>
      </c>
      <c r="GN14" s="30">
        <v>1.11E-2</v>
      </c>
      <c r="GO14" s="30">
        <v>9.1000000000000004E-3</v>
      </c>
      <c r="GP14" s="30">
        <v>1.26E-2</v>
      </c>
      <c r="GQ14" s="30">
        <v>1.9199999999999998E-2</v>
      </c>
      <c r="GR14" s="30">
        <v>1.7999999999999999E-2</v>
      </c>
      <c r="GS14" s="30">
        <v>1.9599999999999999E-2</v>
      </c>
      <c r="GT14" s="30">
        <v>1.21E-2</v>
      </c>
      <c r="GU14" s="30">
        <v>1.4200000000000001E-2</v>
      </c>
      <c r="GV14" s="30">
        <v>2.01E-2</v>
      </c>
      <c r="GW14" s="30">
        <v>2.07E-2</v>
      </c>
      <c r="GX14" s="30">
        <v>1.8800000000000001E-2</v>
      </c>
      <c r="GY14" s="30">
        <v>1.11E-2</v>
      </c>
      <c r="GZ14" s="30">
        <v>1.6500000000000001E-2</v>
      </c>
      <c r="HA14" s="30">
        <v>8.3000000000000001E-3</v>
      </c>
      <c r="HB14" s="30">
        <v>6.7000000000000002E-3</v>
      </c>
      <c r="HC14" s="30">
        <v>1.5599999999999999E-2</v>
      </c>
      <c r="HD14" s="30">
        <v>1.6299999999999999E-2</v>
      </c>
      <c r="HE14" s="30">
        <v>1.8599999999999998E-2</v>
      </c>
      <c r="HF14" s="30">
        <v>1.2E-2</v>
      </c>
      <c r="HG14" s="30">
        <v>1.1900000000000001E-2</v>
      </c>
      <c r="HH14" s="30">
        <v>1.89E-2</v>
      </c>
      <c r="HI14" s="30">
        <v>6.8999999999999999E-3</v>
      </c>
      <c r="HJ14" s="30">
        <v>0.01</v>
      </c>
      <c r="HK14" s="30">
        <v>0</v>
      </c>
      <c r="HL14" s="30">
        <v>2.3E-2</v>
      </c>
      <c r="HM14" s="30">
        <v>3.6799999999999999E-2</v>
      </c>
      <c r="HN14" s="30">
        <v>2.23E-2</v>
      </c>
      <c r="HO14" s="30">
        <v>1.67E-2</v>
      </c>
      <c r="HP14" s="30">
        <v>1.4E-2</v>
      </c>
      <c r="HQ14" s="30">
        <v>1.24E-2</v>
      </c>
      <c r="HR14" s="30">
        <v>2.2700000000000001E-2</v>
      </c>
      <c r="HS14" s="30">
        <v>2.3099999999999999E-2</v>
      </c>
      <c r="HT14" s="30">
        <v>1.89E-2</v>
      </c>
      <c r="HU14" s="30">
        <v>4.3499999999999997E-2</v>
      </c>
      <c r="HV14" s="30">
        <v>3.3700000000000001E-2</v>
      </c>
      <c r="HW14" s="30">
        <v>2.3800000000000002E-2</v>
      </c>
      <c r="HX14" s="30">
        <v>2.23E-2</v>
      </c>
      <c r="HY14" s="30">
        <v>2.01E-2</v>
      </c>
      <c r="HZ14" s="30">
        <v>4.3499999999999997E-2</v>
      </c>
      <c r="IA14" s="30">
        <v>2.5899999999999999E-2</v>
      </c>
      <c r="IB14" s="30">
        <v>3.3500000000000002E-2</v>
      </c>
      <c r="IC14" s="30">
        <v>2.7699999999999999E-2</v>
      </c>
      <c r="ID14" s="30">
        <v>2.2800000000000001E-2</v>
      </c>
      <c r="IE14" s="30">
        <v>2.0899999999999998E-2</v>
      </c>
      <c r="IF14" s="30">
        <v>1.41E-2</v>
      </c>
      <c r="IG14" s="30">
        <v>1.0500000000000001E-2</v>
      </c>
      <c r="IH14" s="30">
        <v>9.7000000000000003E-3</v>
      </c>
      <c r="II14" s="30">
        <v>6.8999999999999999E-3</v>
      </c>
      <c r="IJ14" s="30">
        <v>2.4199999999999999E-2</v>
      </c>
      <c r="IK14" s="30">
        <v>1.4200000000000001E-2</v>
      </c>
      <c r="IL14" s="30">
        <v>1.11E-2</v>
      </c>
      <c r="IM14" s="30">
        <v>1.6299999999999999E-2</v>
      </c>
      <c r="IN14" s="30">
        <v>1.35E-2</v>
      </c>
      <c r="IO14" s="30">
        <v>1.0800000000000001E-2</v>
      </c>
      <c r="IP14" s="30">
        <v>1.6899999999999998E-2</v>
      </c>
      <c r="IQ14" s="30">
        <v>1.95E-2</v>
      </c>
      <c r="IR14" s="30">
        <v>1.77E-2</v>
      </c>
      <c r="IS14" s="30">
        <v>1.5299999999999999E-2</v>
      </c>
      <c r="IT14" s="30">
        <v>1.3100000000000001E-2</v>
      </c>
      <c r="IU14" s="30">
        <v>2.1600000000000001E-2</v>
      </c>
      <c r="IV14" s="30">
        <v>1.7299999999999999E-2</v>
      </c>
      <c r="IW14" s="30">
        <v>2.2700000000000001E-2</v>
      </c>
      <c r="IX14" s="30">
        <v>1.9699999999999999E-2</v>
      </c>
      <c r="IY14" s="30">
        <v>1.41E-2</v>
      </c>
      <c r="IZ14" s="30">
        <v>1.52E-2</v>
      </c>
      <c r="JA14" s="30">
        <v>1.4500000000000001E-2</v>
      </c>
      <c r="JB14" s="30">
        <v>1.9699999999999999E-2</v>
      </c>
      <c r="JC14" s="30">
        <v>2.12E-2</v>
      </c>
      <c r="JD14" s="30">
        <v>3.1199999999999999E-2</v>
      </c>
      <c r="JE14" s="30">
        <v>2.6100000000000002E-2</v>
      </c>
      <c r="JF14" s="30">
        <v>2.3E-2</v>
      </c>
      <c r="JG14" s="30">
        <v>3.15E-2</v>
      </c>
      <c r="JH14" s="30">
        <v>6.1400000000000003E-2</v>
      </c>
      <c r="JI14" s="30">
        <v>4.2900000000000001E-2</v>
      </c>
      <c r="JJ14" s="30">
        <v>1.4E-2</v>
      </c>
      <c r="JK14" s="30">
        <v>3.4599999999999999E-2</v>
      </c>
      <c r="JL14" s="30">
        <v>3.0300000000000001E-2</v>
      </c>
      <c r="JM14" s="30">
        <v>0.114</v>
      </c>
      <c r="JN14" s="30">
        <v>3.1199999999999999E-2</v>
      </c>
      <c r="JO14" s="30">
        <v>2.69E-2</v>
      </c>
      <c r="JP14" s="30">
        <v>2.9499999999999998E-2</v>
      </c>
      <c r="JQ14" s="30">
        <v>0.11849999999999999</v>
      </c>
      <c r="JR14" s="30">
        <v>7.7700000000000005E-2</v>
      </c>
      <c r="JS14" s="30">
        <v>3.1099999999999999E-2</v>
      </c>
      <c r="JT14" s="30">
        <v>7.3800000000000004E-2</v>
      </c>
      <c r="JU14" s="30">
        <v>8.5000000000000006E-3</v>
      </c>
      <c r="JV14" s="30">
        <v>1.23E-2</v>
      </c>
      <c r="JW14" s="30">
        <v>1.44E-2</v>
      </c>
      <c r="JX14" s="30">
        <v>1.14E-2</v>
      </c>
      <c r="JY14" s="30">
        <v>7.9000000000000008E-3</v>
      </c>
      <c r="JZ14" s="30">
        <v>1.0800000000000001E-2</v>
      </c>
      <c r="KA14" s="30">
        <v>3.8E-3</v>
      </c>
      <c r="KB14" s="30">
        <v>5.5999999999999999E-3</v>
      </c>
      <c r="KC14" s="30">
        <v>5.8999999999999999E-3</v>
      </c>
      <c r="KD14" s="30">
        <v>1.7100000000000001E-2</v>
      </c>
      <c r="KE14" s="30">
        <v>0.04</v>
      </c>
      <c r="KF14" s="30">
        <v>2.47E-2</v>
      </c>
      <c r="KG14" s="30">
        <v>1.78E-2</v>
      </c>
      <c r="KH14" s="30">
        <v>1.43E-2</v>
      </c>
      <c r="KI14" s="30">
        <v>8.0000000000000002E-3</v>
      </c>
      <c r="KJ14" s="30">
        <v>2.4299999999999999E-2</v>
      </c>
      <c r="KK14" s="30">
        <v>3.39E-2</v>
      </c>
      <c r="KL14" s="30">
        <v>5.3699999999999998E-2</v>
      </c>
      <c r="KM14" s="30">
        <v>2.63E-2</v>
      </c>
      <c r="KN14" s="30">
        <v>8.5000000000000006E-3</v>
      </c>
      <c r="KO14" s="30">
        <v>1.01E-2</v>
      </c>
      <c r="KP14" s="30">
        <v>1.06E-2</v>
      </c>
      <c r="KQ14" s="30">
        <v>4.3200000000000002E-2</v>
      </c>
      <c r="KR14" s="30">
        <v>0.1789</v>
      </c>
      <c r="KS14" s="30">
        <v>2.4500000000000001E-2</v>
      </c>
      <c r="KT14" s="30">
        <v>2.1399999999999999E-2</v>
      </c>
      <c r="KU14" s="30">
        <v>2.81E-2</v>
      </c>
      <c r="KV14" s="30">
        <v>1.35E-2</v>
      </c>
      <c r="KW14" s="30">
        <v>1.8800000000000001E-2</v>
      </c>
      <c r="KX14" s="30">
        <v>6.7000000000000002E-3</v>
      </c>
      <c r="KY14" s="30">
        <v>5.1000000000000004E-3</v>
      </c>
      <c r="KZ14" s="30">
        <v>1.09E-2</v>
      </c>
      <c r="LA14" s="30">
        <v>1.17E-2</v>
      </c>
      <c r="LB14" s="30">
        <v>1.21E-2</v>
      </c>
      <c r="LC14" s="30">
        <v>1.2500000000000001E-2</v>
      </c>
      <c r="LD14" s="30">
        <v>9.1000000000000004E-3</v>
      </c>
      <c r="LE14" s="30">
        <v>2.0299999999999999E-2</v>
      </c>
      <c r="LF14" s="30">
        <v>2.1999999999999999E-2</v>
      </c>
      <c r="LG14" s="30">
        <v>8.6E-3</v>
      </c>
      <c r="LH14" s="30">
        <v>1.78E-2</v>
      </c>
      <c r="LI14" s="30">
        <v>6.1000000000000004E-3</v>
      </c>
      <c r="LJ14" s="30">
        <v>1.2E-2</v>
      </c>
      <c r="LK14" s="30">
        <v>1.72E-2</v>
      </c>
      <c r="LL14" s="30">
        <v>5.0000000000000001E-3</v>
      </c>
      <c r="LM14" s="30">
        <v>1.2699999999999999E-2</v>
      </c>
      <c r="LN14" s="30">
        <v>1.5100000000000001E-2</v>
      </c>
      <c r="LO14" s="30">
        <v>4.48E-2</v>
      </c>
      <c r="LP14" s="30">
        <v>1.41E-2</v>
      </c>
      <c r="LQ14" s="30">
        <v>1.67E-2</v>
      </c>
      <c r="LR14" s="30">
        <v>1.11E-2</v>
      </c>
      <c r="LS14" s="30">
        <v>1.35E-2</v>
      </c>
      <c r="LT14" s="30">
        <v>1.32E-2</v>
      </c>
      <c r="LU14" s="30">
        <v>1.3899999999999999E-2</v>
      </c>
      <c r="LV14" s="30">
        <v>3.7499999999999999E-2</v>
      </c>
      <c r="LW14" s="30">
        <v>3.3700000000000001E-2</v>
      </c>
      <c r="LX14" s="30">
        <v>1.1900000000000001E-2</v>
      </c>
      <c r="LY14" s="30">
        <v>1.67E-2</v>
      </c>
      <c r="LZ14" s="30">
        <v>1.7399999999999999E-2</v>
      </c>
      <c r="MA14" s="30">
        <v>3.1300000000000001E-2</v>
      </c>
      <c r="MB14" s="30">
        <v>1.04E-2</v>
      </c>
      <c r="MC14" s="30">
        <v>1.41E-2</v>
      </c>
      <c r="MD14" s="30">
        <v>1.9400000000000001E-2</v>
      </c>
      <c r="ME14" s="30">
        <v>1.8499999999999999E-2</v>
      </c>
      <c r="MF14" s="30">
        <v>2.8500000000000001E-2</v>
      </c>
      <c r="MG14" s="30">
        <v>3.2399999999999998E-2</v>
      </c>
      <c r="MH14" s="30">
        <v>4.0800000000000003E-2</v>
      </c>
      <c r="MI14" s="30">
        <v>4.1599999999999998E-2</v>
      </c>
      <c r="MJ14" s="30">
        <v>2.52E-2</v>
      </c>
      <c r="MK14" s="30">
        <v>1.9E-2</v>
      </c>
      <c r="ML14" s="30">
        <v>0.01</v>
      </c>
      <c r="MM14" s="30">
        <v>2.8999999999999998E-3</v>
      </c>
      <c r="MN14" s="30">
        <v>2.64E-2</v>
      </c>
      <c r="MO14" s="30">
        <v>5.1900000000000002E-2</v>
      </c>
      <c r="MP14" s="30">
        <v>1.3299999999999999E-2</v>
      </c>
      <c r="MQ14" s="30">
        <v>1.9E-2</v>
      </c>
      <c r="MR14" s="30">
        <v>4.5600000000000002E-2</v>
      </c>
      <c r="MS14" s="30">
        <v>2.7400000000000001E-2</v>
      </c>
      <c r="MT14" s="30">
        <v>2.8899999999999999E-2</v>
      </c>
      <c r="MU14" s="30">
        <v>4.07E-2</v>
      </c>
      <c r="MV14" s="30">
        <v>1.8100000000000002E-2</v>
      </c>
      <c r="MW14" s="30">
        <v>1.43E-2</v>
      </c>
      <c r="MX14" s="30">
        <v>1.2500000000000001E-2</v>
      </c>
      <c r="MY14" s="30">
        <v>9.7999999999999997E-3</v>
      </c>
      <c r="MZ14" s="30">
        <v>5.4999999999999997E-3</v>
      </c>
      <c r="NA14" s="30">
        <v>2.63E-2</v>
      </c>
      <c r="NB14" s="30">
        <v>1.4E-3</v>
      </c>
      <c r="NC14" s="30">
        <v>2.2800000000000001E-2</v>
      </c>
      <c r="ND14" s="30">
        <v>3.9E-2</v>
      </c>
      <c r="NE14" s="30">
        <v>0.1709</v>
      </c>
      <c r="NF14" s="30">
        <v>1.78E-2</v>
      </c>
      <c r="NG14" s="316">
        <v>4.6300000000000001E-2</v>
      </c>
      <c r="NH14" s="300">
        <v>5.4600000000000003E-2</v>
      </c>
      <c r="NI14" s="301">
        <v>0.71919999999999995</v>
      </c>
      <c r="NJ14" s="302">
        <v>0</v>
      </c>
    </row>
    <row r="15" spans="1:374" x14ac:dyDescent="0.3">
      <c r="B15" s="23" t="s">
        <v>561</v>
      </c>
      <c r="C15" s="29">
        <v>3.32E-2</v>
      </c>
      <c r="D15" s="30">
        <v>4.0300000000000002E-2</v>
      </c>
      <c r="E15" s="30">
        <v>2.69E-2</v>
      </c>
      <c r="F15" s="30">
        <v>2.1700000000000001E-2</v>
      </c>
      <c r="G15" s="30">
        <v>3.6799999999999999E-2</v>
      </c>
      <c r="H15" s="30">
        <v>4.2200000000000001E-2</v>
      </c>
      <c r="I15" s="30">
        <v>4.0599999999999997E-2</v>
      </c>
      <c r="J15" s="30">
        <v>2.7199999999999998E-2</v>
      </c>
      <c r="K15" s="30">
        <v>1.1599999999999999E-2</v>
      </c>
      <c r="L15" s="30">
        <v>2.3699999999999999E-2</v>
      </c>
      <c r="M15" s="30">
        <v>9.6100000000000005E-2</v>
      </c>
      <c r="N15" s="30">
        <v>1.2999999999999999E-2</v>
      </c>
      <c r="O15" s="30">
        <v>5.5E-2</v>
      </c>
      <c r="P15" s="30">
        <v>5.7000000000000002E-2</v>
      </c>
      <c r="Q15" s="31">
        <v>0</v>
      </c>
      <c r="R15" s="30">
        <v>0.1414</v>
      </c>
      <c r="S15" s="30">
        <v>3.9699999999999999E-2</v>
      </c>
      <c r="T15" s="30">
        <v>6.7900000000000002E-2</v>
      </c>
      <c r="U15" s="30">
        <v>9.1200000000000003E-2</v>
      </c>
      <c r="V15" s="30">
        <v>0.1012</v>
      </c>
      <c r="W15" s="30">
        <v>2.24E-2</v>
      </c>
      <c r="X15" s="30">
        <v>1.5900000000000001E-2</v>
      </c>
      <c r="Y15" s="30">
        <v>1.7999999999999999E-2</v>
      </c>
      <c r="Z15" s="30">
        <v>0.39610000000000001</v>
      </c>
      <c r="AA15" s="30">
        <v>0.35039999999999999</v>
      </c>
      <c r="AB15" s="30">
        <v>0.33539999999999998</v>
      </c>
      <c r="AC15" s="30">
        <v>0.38119999999999998</v>
      </c>
      <c r="AD15" s="30">
        <v>3.2490999999999999</v>
      </c>
      <c r="AE15" s="30">
        <v>4.1368999999999998</v>
      </c>
      <c r="AF15" s="30">
        <v>5.1375999999999999</v>
      </c>
      <c r="AG15" s="30">
        <v>5.2180999999999997</v>
      </c>
      <c r="AH15" s="30">
        <v>5.3456000000000001</v>
      </c>
      <c r="AI15" s="30">
        <v>3.6351</v>
      </c>
      <c r="AJ15" s="30">
        <v>2.0607000000000002</v>
      </c>
      <c r="AK15" s="30">
        <v>3.5550000000000002</v>
      </c>
      <c r="AL15" s="30">
        <v>3.5072000000000001</v>
      </c>
      <c r="AM15" s="30">
        <v>4.7583000000000002</v>
      </c>
      <c r="AN15" s="30">
        <v>2.3892000000000002</v>
      </c>
      <c r="AO15" s="30">
        <v>3.0531000000000001</v>
      </c>
      <c r="AP15" s="30">
        <v>5.5986000000000002</v>
      </c>
      <c r="AQ15" s="30">
        <v>2.8155000000000001</v>
      </c>
      <c r="AR15" s="30">
        <v>3.3725000000000001</v>
      </c>
      <c r="AS15" s="30">
        <v>2.8531</v>
      </c>
      <c r="AT15" s="30">
        <v>2.2204999999999999</v>
      </c>
      <c r="AU15" s="30">
        <v>2.4325999999999999</v>
      </c>
      <c r="AV15" s="30">
        <v>2.7633000000000001</v>
      </c>
      <c r="AW15" s="30">
        <v>1.8736999999999999</v>
      </c>
      <c r="AX15" s="30">
        <v>2.9203999999999999</v>
      </c>
      <c r="AY15" s="30">
        <v>2.1341999999999999</v>
      </c>
      <c r="AZ15" s="30">
        <v>2.9510000000000001</v>
      </c>
      <c r="BA15" s="30">
        <v>2.8491</v>
      </c>
      <c r="BB15" s="30">
        <v>4.0209999999999999</v>
      </c>
      <c r="BC15" s="30">
        <v>4.5728</v>
      </c>
      <c r="BD15" s="30">
        <v>2.6166999999999998</v>
      </c>
      <c r="BE15" s="30">
        <v>3.2338</v>
      </c>
      <c r="BF15" s="30">
        <v>4.0044000000000004</v>
      </c>
      <c r="BG15" s="30">
        <v>5.7176</v>
      </c>
      <c r="BH15" s="30">
        <v>3.9611000000000001</v>
      </c>
      <c r="BI15" s="30">
        <v>5.1006</v>
      </c>
      <c r="BJ15" s="30">
        <v>3.9512999999999998</v>
      </c>
      <c r="BK15" s="30">
        <v>3.2406999999999999</v>
      </c>
      <c r="BL15" s="30">
        <v>2.8376000000000001</v>
      </c>
      <c r="BM15" s="30">
        <v>3.0749</v>
      </c>
      <c r="BN15" s="30">
        <v>4.3944000000000001</v>
      </c>
      <c r="BO15" s="30">
        <v>6.7713000000000001</v>
      </c>
      <c r="BP15" s="30">
        <v>3.0293000000000001</v>
      </c>
      <c r="BQ15" s="30">
        <v>4.8075999999999999</v>
      </c>
      <c r="BR15" s="30">
        <v>2.7738999999999998</v>
      </c>
      <c r="BS15" s="30">
        <v>2.9611000000000001</v>
      </c>
      <c r="BT15" s="30">
        <v>3.8980999999999999</v>
      </c>
      <c r="BU15" s="30">
        <v>4.0335999999999999</v>
      </c>
      <c r="BV15" s="30">
        <v>3.488</v>
      </c>
      <c r="BW15" s="30">
        <v>4.4836</v>
      </c>
      <c r="BX15" s="30">
        <v>2.8509000000000002</v>
      </c>
      <c r="BY15" s="30">
        <v>4.2404999999999999</v>
      </c>
      <c r="BZ15" s="30">
        <v>3.2810999999999999</v>
      </c>
      <c r="CA15" s="30">
        <v>4.0366</v>
      </c>
      <c r="CB15" s="30">
        <v>2.1288</v>
      </c>
      <c r="CC15" s="30">
        <v>3.3125</v>
      </c>
      <c r="CD15" s="30">
        <v>4.9085999999999999</v>
      </c>
      <c r="CE15" s="30">
        <v>2.7374000000000001</v>
      </c>
      <c r="CF15" s="30">
        <v>3.1850999999999998</v>
      </c>
      <c r="CG15" s="30">
        <v>3.0049999999999999</v>
      </c>
      <c r="CH15" s="30">
        <v>3.0148000000000001</v>
      </c>
      <c r="CI15" s="30">
        <v>4.7042999999999999</v>
      </c>
      <c r="CJ15" s="30">
        <v>6.9816000000000003</v>
      </c>
      <c r="CK15" s="30">
        <v>8.2749000000000006</v>
      </c>
      <c r="CL15" s="30">
        <v>4.2762000000000002</v>
      </c>
      <c r="CM15" s="30">
        <v>5.0635000000000003</v>
      </c>
      <c r="CN15" s="30">
        <v>2.2004999999999999</v>
      </c>
      <c r="CO15" s="30">
        <v>2.7707000000000002</v>
      </c>
      <c r="CP15" s="30">
        <v>4.1059999999999999</v>
      </c>
      <c r="CQ15" s="30">
        <v>2.3908</v>
      </c>
      <c r="CR15" s="30">
        <v>2.5863</v>
      </c>
      <c r="CS15" s="30">
        <v>2.3900999999999999</v>
      </c>
      <c r="CT15" s="30">
        <v>2.8940000000000001</v>
      </c>
      <c r="CU15" s="30">
        <v>3.1107</v>
      </c>
      <c r="CV15" s="30">
        <v>3.8553000000000002</v>
      </c>
      <c r="CW15" s="30">
        <v>4.3951000000000002</v>
      </c>
      <c r="CX15" s="30">
        <v>2.7948</v>
      </c>
      <c r="CY15" s="30">
        <v>3.0575999999999999</v>
      </c>
      <c r="CZ15" s="30">
        <v>3.7578999999999998</v>
      </c>
      <c r="DA15" s="30">
        <v>2.8450000000000002</v>
      </c>
      <c r="DB15" s="30">
        <v>2.8191000000000002</v>
      </c>
      <c r="DC15" s="30">
        <v>2.7115999999999998</v>
      </c>
      <c r="DD15" s="30">
        <v>2.3927</v>
      </c>
      <c r="DE15" s="30">
        <v>5.9248000000000003</v>
      </c>
      <c r="DF15" s="30">
        <v>2.4834000000000001</v>
      </c>
      <c r="DG15" s="30">
        <v>4.2492000000000001</v>
      </c>
      <c r="DH15" s="30">
        <v>6.5073999999999996</v>
      </c>
      <c r="DI15" s="30">
        <v>2.0265</v>
      </c>
      <c r="DJ15" s="30">
        <v>2.9089999999999998</v>
      </c>
      <c r="DK15" s="30">
        <v>6.4359999999999999</v>
      </c>
      <c r="DL15" s="30">
        <v>6.8425000000000002</v>
      </c>
      <c r="DM15" s="30">
        <v>2.1219999999999999</v>
      </c>
      <c r="DN15" s="30">
        <v>3.0167000000000002</v>
      </c>
      <c r="DO15" s="30">
        <v>2.5034000000000001</v>
      </c>
      <c r="DP15" s="30">
        <v>3.2339000000000002</v>
      </c>
      <c r="DQ15" s="30">
        <v>3.2027000000000001</v>
      </c>
      <c r="DR15" s="30">
        <v>4.0964</v>
      </c>
      <c r="DS15" s="30">
        <v>2.2850999999999999</v>
      </c>
      <c r="DT15" s="30">
        <v>4.6082000000000001</v>
      </c>
      <c r="DU15" s="30">
        <v>3.7505000000000002</v>
      </c>
      <c r="DV15" s="30">
        <v>2.7618999999999998</v>
      </c>
      <c r="DW15" s="30">
        <v>3.0461</v>
      </c>
      <c r="DX15" s="30">
        <v>3.331</v>
      </c>
      <c r="DY15" s="30">
        <v>3.4289999999999998</v>
      </c>
      <c r="DZ15" s="30">
        <v>3.3536000000000001</v>
      </c>
      <c r="EA15" s="30">
        <v>4.7969999999999997</v>
      </c>
      <c r="EB15" s="30">
        <v>2.6265000000000001</v>
      </c>
      <c r="EC15" s="30">
        <v>2.8591000000000002</v>
      </c>
      <c r="ED15" s="30">
        <v>2.4184000000000001</v>
      </c>
      <c r="EE15" s="30">
        <v>3.3879000000000001</v>
      </c>
      <c r="EF15" s="30">
        <v>2.8671000000000002</v>
      </c>
      <c r="EG15" s="30">
        <v>3.2412000000000001</v>
      </c>
      <c r="EH15" s="30">
        <v>1.9521999999999999</v>
      </c>
      <c r="EI15" s="30">
        <v>3.5594999999999999</v>
      </c>
      <c r="EJ15" s="30">
        <v>2.6067999999999998</v>
      </c>
      <c r="EK15" s="30">
        <v>4.8148</v>
      </c>
      <c r="EL15" s="30">
        <v>3.7536999999999998</v>
      </c>
      <c r="EM15" s="30">
        <v>4.5922000000000001</v>
      </c>
      <c r="EN15" s="30">
        <v>4.3780999999999999</v>
      </c>
      <c r="EO15" s="30">
        <v>3.2313999999999998</v>
      </c>
      <c r="EP15" s="30">
        <v>2.8313000000000001</v>
      </c>
      <c r="EQ15" s="30">
        <v>3.3715999999999999</v>
      </c>
      <c r="ER15" s="30">
        <v>3.6545999999999998</v>
      </c>
      <c r="ES15" s="30">
        <v>3.7170999999999998</v>
      </c>
      <c r="ET15" s="30">
        <v>3.6964000000000001</v>
      </c>
      <c r="EU15" s="30">
        <v>4.1325000000000003</v>
      </c>
      <c r="EV15" s="30">
        <v>1.9598</v>
      </c>
      <c r="EW15" s="30">
        <v>2.4041000000000001</v>
      </c>
      <c r="EX15" s="30">
        <v>3.4756</v>
      </c>
      <c r="EY15" s="30">
        <v>3.4346000000000001</v>
      </c>
      <c r="EZ15" s="30">
        <v>2.6861999999999999</v>
      </c>
      <c r="FA15" s="30">
        <v>2.7841</v>
      </c>
      <c r="FB15" s="30">
        <v>5.0551000000000004</v>
      </c>
      <c r="FC15" s="30">
        <v>4.2777000000000003</v>
      </c>
      <c r="FD15" s="30">
        <v>3.9066999999999998</v>
      </c>
      <c r="FE15" s="30">
        <v>2.1057999999999999</v>
      </c>
      <c r="FF15" s="30">
        <v>3.4281000000000001</v>
      </c>
      <c r="FG15" s="30">
        <v>8.0411999999999999</v>
      </c>
      <c r="FH15" s="30">
        <v>4.4992999999999999</v>
      </c>
      <c r="FI15" s="30">
        <v>6.6916000000000002</v>
      </c>
      <c r="FJ15" s="30">
        <v>4.2405999999999997</v>
      </c>
      <c r="FK15" s="30">
        <v>3.5026000000000002</v>
      </c>
      <c r="FL15" s="30">
        <v>5.6433</v>
      </c>
      <c r="FM15" s="30">
        <v>3.7418999999999998</v>
      </c>
      <c r="FN15" s="30">
        <v>3.6732999999999998</v>
      </c>
      <c r="FO15" s="30">
        <v>3.0358999999999998</v>
      </c>
      <c r="FP15" s="30">
        <v>2.9337</v>
      </c>
      <c r="FQ15" s="30">
        <v>3.3290999999999999</v>
      </c>
      <c r="FR15" s="30">
        <v>3.7673000000000001</v>
      </c>
      <c r="FS15" s="30">
        <v>10.3447</v>
      </c>
      <c r="FT15" s="30">
        <v>3.9628000000000001</v>
      </c>
      <c r="FU15" s="30">
        <v>3.6869999999999998</v>
      </c>
      <c r="FV15" s="30">
        <v>4.4134000000000002</v>
      </c>
      <c r="FW15" s="30">
        <v>3.4432999999999998</v>
      </c>
      <c r="FX15" s="30">
        <v>6.7079000000000004</v>
      </c>
      <c r="FY15" s="30">
        <v>4.4755000000000003</v>
      </c>
      <c r="FZ15" s="30">
        <v>0.1593</v>
      </c>
      <c r="GA15" s="30">
        <v>2.24E-2</v>
      </c>
      <c r="GB15" s="30">
        <v>1.12E-2</v>
      </c>
      <c r="GC15" s="30">
        <v>1.37E-2</v>
      </c>
      <c r="GD15" s="30">
        <v>2.4199999999999999E-2</v>
      </c>
      <c r="GE15" s="30">
        <v>1.61E-2</v>
      </c>
      <c r="GF15" s="30">
        <v>2.9700000000000001E-2</v>
      </c>
      <c r="GG15" s="30">
        <v>6.0100000000000001E-2</v>
      </c>
      <c r="GH15" s="30">
        <v>2.8199999999999999E-2</v>
      </c>
      <c r="GI15" s="30">
        <v>0.1673</v>
      </c>
      <c r="GJ15" s="30">
        <v>5.2299999999999999E-2</v>
      </c>
      <c r="GK15" s="30">
        <v>7.6399999999999996E-2</v>
      </c>
      <c r="GL15" s="30">
        <v>5.67E-2</v>
      </c>
      <c r="GM15" s="30">
        <v>4.7399999999999998E-2</v>
      </c>
      <c r="GN15" s="30">
        <v>2.0500000000000001E-2</v>
      </c>
      <c r="GO15" s="30">
        <v>1.4500000000000001E-2</v>
      </c>
      <c r="GP15" s="30">
        <v>1.9300000000000001E-2</v>
      </c>
      <c r="GQ15" s="30">
        <v>3.7600000000000001E-2</v>
      </c>
      <c r="GR15" s="30">
        <v>3.1300000000000001E-2</v>
      </c>
      <c r="GS15" s="30">
        <v>6.1499999999999999E-2</v>
      </c>
      <c r="GT15" s="30">
        <v>6.9199999999999998E-2</v>
      </c>
      <c r="GU15" s="30">
        <v>2.76E-2</v>
      </c>
      <c r="GV15" s="30">
        <v>8.6599999999999996E-2</v>
      </c>
      <c r="GW15" s="30">
        <v>3.5400000000000001E-2</v>
      </c>
      <c r="GX15" s="30">
        <v>0.33710000000000001</v>
      </c>
      <c r="GY15" s="30">
        <v>0.378</v>
      </c>
      <c r="GZ15" s="30">
        <v>0.45269999999999999</v>
      </c>
      <c r="HA15" s="30">
        <v>0.25480000000000003</v>
      </c>
      <c r="HB15" s="30">
        <v>6.54E-2</v>
      </c>
      <c r="HC15" s="30">
        <v>6.3899999999999998E-2</v>
      </c>
      <c r="HD15" s="30">
        <v>8.2000000000000003E-2</v>
      </c>
      <c r="HE15" s="30">
        <v>0.1462</v>
      </c>
      <c r="HF15" s="30">
        <v>8.0100000000000005E-2</v>
      </c>
      <c r="HG15" s="30">
        <v>0.27629999999999999</v>
      </c>
      <c r="HH15" s="30">
        <v>0.14879999999999999</v>
      </c>
      <c r="HI15" s="30">
        <v>5.5500000000000001E-2</v>
      </c>
      <c r="HJ15" s="30">
        <v>8.1799999999999998E-2</v>
      </c>
      <c r="HK15" s="30">
        <v>0</v>
      </c>
      <c r="HL15" s="30">
        <v>0.22670000000000001</v>
      </c>
      <c r="HM15" s="30">
        <v>0.2984</v>
      </c>
      <c r="HN15" s="30">
        <v>0.14929999999999999</v>
      </c>
      <c r="HO15" s="30">
        <v>0.21060000000000001</v>
      </c>
      <c r="HP15" s="30">
        <v>0.18429999999999999</v>
      </c>
      <c r="HQ15" s="30">
        <v>0.1961</v>
      </c>
      <c r="HR15" s="30">
        <v>0.22900000000000001</v>
      </c>
      <c r="HS15" s="30">
        <v>0.1391</v>
      </c>
      <c r="HT15" s="30">
        <v>0.2006</v>
      </c>
      <c r="HU15" s="30">
        <v>1.23E-2</v>
      </c>
      <c r="HV15" s="30">
        <v>8.14E-2</v>
      </c>
      <c r="HW15" s="30">
        <v>0.2135</v>
      </c>
      <c r="HX15" s="30">
        <v>5.91E-2</v>
      </c>
      <c r="HY15" s="30">
        <v>1.67E-2</v>
      </c>
      <c r="HZ15" s="30">
        <v>5.4600000000000003E-2</v>
      </c>
      <c r="IA15" s="30">
        <v>0.1183</v>
      </c>
      <c r="IB15" s="30">
        <v>0.19189999999999999</v>
      </c>
      <c r="IC15" s="30">
        <v>7.1999999999999995E-2</v>
      </c>
      <c r="ID15" s="30">
        <v>8.09E-2</v>
      </c>
      <c r="IE15" s="30">
        <v>0.1154</v>
      </c>
      <c r="IF15" s="30">
        <v>1.9099999999999999E-2</v>
      </c>
      <c r="IG15" s="30">
        <v>1.9300000000000001E-2</v>
      </c>
      <c r="IH15" s="30">
        <v>2.5899999999999999E-2</v>
      </c>
      <c r="II15" s="30">
        <v>9.7000000000000003E-3</v>
      </c>
      <c r="IJ15" s="30">
        <v>6.1400000000000003E-2</v>
      </c>
      <c r="IK15" s="30">
        <v>0.1434</v>
      </c>
      <c r="IL15" s="30">
        <v>0.14349999999999999</v>
      </c>
      <c r="IM15" s="30">
        <v>0.18279999999999999</v>
      </c>
      <c r="IN15" s="30">
        <v>0.15429999999999999</v>
      </c>
      <c r="IO15" s="30">
        <v>0.1973</v>
      </c>
      <c r="IP15" s="30">
        <v>0.1515</v>
      </c>
      <c r="IQ15" s="30">
        <v>0.13200000000000001</v>
      </c>
      <c r="IR15" s="30">
        <v>0.12690000000000001</v>
      </c>
      <c r="IS15" s="30">
        <v>9.35E-2</v>
      </c>
      <c r="IT15" s="30">
        <v>0.1225</v>
      </c>
      <c r="IU15" s="30">
        <v>0.1198</v>
      </c>
      <c r="IV15" s="30">
        <v>0.1207</v>
      </c>
      <c r="IW15" s="30">
        <v>7.8E-2</v>
      </c>
      <c r="IX15" s="30">
        <v>0.26129999999999998</v>
      </c>
      <c r="IY15" s="30">
        <v>0.1074</v>
      </c>
      <c r="IZ15" s="30">
        <v>0.1799</v>
      </c>
      <c r="JA15" s="30">
        <v>0.38350000000000001</v>
      </c>
      <c r="JB15" s="30">
        <v>3.7100000000000001E-2</v>
      </c>
      <c r="JC15" s="30">
        <v>3.6400000000000002E-2</v>
      </c>
      <c r="JD15" s="30">
        <v>2.6599999999999999E-2</v>
      </c>
      <c r="JE15" s="30">
        <v>1.9599999999999999E-2</v>
      </c>
      <c r="JF15" s="30">
        <v>1.8499999999999999E-2</v>
      </c>
      <c r="JG15" s="30">
        <v>2.46E-2</v>
      </c>
      <c r="JH15" s="30">
        <v>2.7799999999999998E-2</v>
      </c>
      <c r="JI15" s="30">
        <v>4.02E-2</v>
      </c>
      <c r="JJ15" s="30">
        <v>3.2099999999999997E-2</v>
      </c>
      <c r="JK15" s="30">
        <v>4.1000000000000002E-2</v>
      </c>
      <c r="JL15" s="30">
        <v>4.2999999999999997E-2</v>
      </c>
      <c r="JM15" s="30">
        <v>0.1086</v>
      </c>
      <c r="JN15" s="30">
        <v>0.15140000000000001</v>
      </c>
      <c r="JO15" s="30">
        <v>3.7900000000000003E-2</v>
      </c>
      <c r="JP15" s="30">
        <v>3.9100000000000003E-2</v>
      </c>
      <c r="JQ15" s="30">
        <v>6.4500000000000002E-2</v>
      </c>
      <c r="JR15" s="30">
        <v>5.28E-2</v>
      </c>
      <c r="JS15" s="30">
        <v>5.3800000000000001E-2</v>
      </c>
      <c r="JT15" s="30">
        <v>6.7699999999999996E-2</v>
      </c>
      <c r="JU15" s="30">
        <v>4.2799999999999998E-2</v>
      </c>
      <c r="JV15" s="30">
        <v>5.2200000000000003E-2</v>
      </c>
      <c r="JW15" s="30">
        <v>4.4900000000000002E-2</v>
      </c>
      <c r="JX15" s="30">
        <v>8.0199999999999994E-2</v>
      </c>
      <c r="JY15" s="30">
        <v>6.7000000000000004E-2</v>
      </c>
      <c r="JZ15" s="30">
        <v>2.6800000000000001E-2</v>
      </c>
      <c r="KA15" s="30">
        <v>0.10150000000000001</v>
      </c>
      <c r="KB15" s="30">
        <v>2.9700000000000001E-2</v>
      </c>
      <c r="KC15" s="30">
        <v>8.6300000000000002E-2</v>
      </c>
      <c r="KD15" s="30">
        <v>6.1699999999999998E-2</v>
      </c>
      <c r="KE15" s="30">
        <v>0.1353</v>
      </c>
      <c r="KF15" s="30">
        <v>6.8900000000000003E-2</v>
      </c>
      <c r="KG15" s="30">
        <v>0.15190000000000001</v>
      </c>
      <c r="KH15" s="30">
        <v>8.3099999999999993E-2</v>
      </c>
      <c r="KI15" s="30">
        <v>5.0299999999999997E-2</v>
      </c>
      <c r="KJ15" s="30">
        <v>1.7299999999999999E-2</v>
      </c>
      <c r="KK15" s="30">
        <v>1.4E-2</v>
      </c>
      <c r="KL15" s="30">
        <v>2.1999999999999999E-2</v>
      </c>
      <c r="KM15" s="30">
        <v>1.5599999999999999E-2</v>
      </c>
      <c r="KN15" s="30">
        <v>4.7999999999999996E-3</v>
      </c>
      <c r="KO15" s="30">
        <v>5.1000000000000004E-3</v>
      </c>
      <c r="KP15" s="30">
        <v>4.5999999999999999E-3</v>
      </c>
      <c r="KQ15" s="30">
        <v>1.9099999999999999E-2</v>
      </c>
      <c r="KR15" s="30">
        <v>2.8899999999999999E-2</v>
      </c>
      <c r="KS15" s="30">
        <v>5.7599999999999998E-2</v>
      </c>
      <c r="KT15" s="30">
        <v>0.1109</v>
      </c>
      <c r="KU15" s="30">
        <v>2.53E-2</v>
      </c>
      <c r="KV15" s="30">
        <v>1.3599999999999999E-2</v>
      </c>
      <c r="KW15" s="30">
        <v>1.5299999999999999E-2</v>
      </c>
      <c r="KX15" s="30">
        <v>2.52E-2</v>
      </c>
      <c r="KY15" s="30">
        <v>7.7799999999999994E-2</v>
      </c>
      <c r="KZ15" s="30">
        <v>0.11600000000000001</v>
      </c>
      <c r="LA15" s="30">
        <v>1.54E-2</v>
      </c>
      <c r="LB15" s="30">
        <v>6.5500000000000003E-2</v>
      </c>
      <c r="LC15" s="30">
        <v>1.95E-2</v>
      </c>
      <c r="LD15" s="30">
        <v>3.8300000000000001E-2</v>
      </c>
      <c r="LE15" s="30">
        <v>8.7999999999999995E-2</v>
      </c>
      <c r="LF15" s="30">
        <v>2.9100000000000001E-2</v>
      </c>
      <c r="LG15" s="30">
        <v>4.5900000000000003E-2</v>
      </c>
      <c r="LH15" s="30">
        <v>5.1799999999999999E-2</v>
      </c>
      <c r="LI15" s="30">
        <v>2.1000000000000001E-2</v>
      </c>
      <c r="LJ15" s="30">
        <v>5.8200000000000002E-2</v>
      </c>
      <c r="LK15" s="30">
        <v>3.15E-2</v>
      </c>
      <c r="LL15" s="30">
        <v>0.01</v>
      </c>
      <c r="LM15" s="30">
        <v>6.59E-2</v>
      </c>
      <c r="LN15" s="30">
        <v>2.6700000000000002E-2</v>
      </c>
      <c r="LO15" s="30">
        <v>0.15479999999999999</v>
      </c>
      <c r="LP15" s="30">
        <v>4.53E-2</v>
      </c>
      <c r="LQ15" s="30">
        <v>2.8000000000000001E-2</v>
      </c>
      <c r="LR15" s="30">
        <v>7.2400000000000006E-2</v>
      </c>
      <c r="LS15" s="30">
        <v>4.0599999999999997E-2</v>
      </c>
      <c r="LT15" s="30">
        <v>0.1459</v>
      </c>
      <c r="LU15" s="30">
        <v>3.4000000000000002E-2</v>
      </c>
      <c r="LV15" s="30">
        <v>1.83E-2</v>
      </c>
      <c r="LW15" s="30">
        <v>5.9400000000000001E-2</v>
      </c>
      <c r="LX15" s="30">
        <v>5.62E-2</v>
      </c>
      <c r="LY15" s="30">
        <v>0.53690000000000004</v>
      </c>
      <c r="LZ15" s="30">
        <v>2.23E-2</v>
      </c>
      <c r="MA15" s="30">
        <v>5.6399999999999999E-2</v>
      </c>
      <c r="MB15" s="30">
        <v>3.3399999999999999E-2</v>
      </c>
      <c r="MC15" s="30">
        <v>3.0599999999999999E-2</v>
      </c>
      <c r="MD15" s="30">
        <v>5.4800000000000001E-2</v>
      </c>
      <c r="ME15" s="30">
        <v>6.9500000000000006E-2</v>
      </c>
      <c r="MF15" s="30">
        <v>2.47E-2</v>
      </c>
      <c r="MG15" s="30">
        <v>2.1399999999999999E-2</v>
      </c>
      <c r="MH15" s="30">
        <v>4.0800000000000003E-2</v>
      </c>
      <c r="MI15" s="30">
        <v>4.7300000000000002E-2</v>
      </c>
      <c r="MJ15" s="30">
        <v>0.1343</v>
      </c>
      <c r="MK15" s="30">
        <v>2.0199999999999999E-2</v>
      </c>
      <c r="ML15" s="30">
        <v>1.09E-2</v>
      </c>
      <c r="MM15" s="30">
        <v>3.0999999999999999E-3</v>
      </c>
      <c r="MN15" s="30">
        <v>1.2500000000000001E-2</v>
      </c>
      <c r="MO15" s="30">
        <v>2.53E-2</v>
      </c>
      <c r="MP15" s="30">
        <v>0.10299999999999999</v>
      </c>
      <c r="MQ15" s="30">
        <v>2.47E-2</v>
      </c>
      <c r="MR15" s="30">
        <v>7.3800000000000004E-2</v>
      </c>
      <c r="MS15" s="30">
        <v>2.87E-2</v>
      </c>
      <c r="MT15" s="30">
        <v>4.1399999999999999E-2</v>
      </c>
      <c r="MU15" s="30">
        <v>4.9700000000000001E-2</v>
      </c>
      <c r="MV15" s="30">
        <v>2.75E-2</v>
      </c>
      <c r="MW15" s="30">
        <v>0.1192</v>
      </c>
      <c r="MX15" s="30">
        <v>0.24940000000000001</v>
      </c>
      <c r="MY15" s="30">
        <v>0.17399999999999999</v>
      </c>
      <c r="MZ15" s="30">
        <v>6.9099999999999995E-2</v>
      </c>
      <c r="NA15" s="30">
        <v>3.2599999999999997E-2</v>
      </c>
      <c r="NB15" s="30">
        <v>0.1671</v>
      </c>
      <c r="NC15" s="30">
        <v>3.6799999999999999E-2</v>
      </c>
      <c r="ND15" s="30">
        <v>3.2500000000000001E-2</v>
      </c>
      <c r="NE15" s="30">
        <v>4.4699999999999997E-2</v>
      </c>
      <c r="NF15" s="30">
        <v>3.0300000000000001E-2</v>
      </c>
      <c r="NG15" s="316">
        <v>5.0500000000000003E-2</v>
      </c>
      <c r="NH15" s="300">
        <v>8.3000000000000004E-2</v>
      </c>
      <c r="NI15" s="301">
        <v>0.13930000000000001</v>
      </c>
      <c r="NJ15" s="302">
        <v>0</v>
      </c>
    </row>
    <row r="16" spans="1:374" x14ac:dyDescent="0.3">
      <c r="B16" s="23" t="s">
        <v>562</v>
      </c>
      <c r="C16" s="29">
        <v>0.14319999999999999</v>
      </c>
      <c r="D16" s="30">
        <v>0.1159</v>
      </c>
      <c r="E16" s="30">
        <v>8.4000000000000005E-2</v>
      </c>
      <c r="F16" s="30">
        <v>0.1144</v>
      </c>
      <c r="G16" s="30">
        <v>8.8099999999999998E-2</v>
      </c>
      <c r="H16" s="30">
        <v>0.44550000000000001</v>
      </c>
      <c r="I16" s="30">
        <v>0.16220000000000001</v>
      </c>
      <c r="J16" s="30">
        <v>0.65810000000000002</v>
      </c>
      <c r="K16" s="30">
        <v>0.123</v>
      </c>
      <c r="L16" s="30">
        <v>5.3499999999999999E-2</v>
      </c>
      <c r="M16" s="30">
        <v>7.8200000000000006E-2</v>
      </c>
      <c r="N16" s="30">
        <v>0.12529999999999999</v>
      </c>
      <c r="O16" s="30">
        <v>3.9E-2</v>
      </c>
      <c r="P16" s="30">
        <v>8.0799999999999997E-2</v>
      </c>
      <c r="Q16" s="31">
        <v>0</v>
      </c>
      <c r="R16" s="30">
        <v>0.10829999999999999</v>
      </c>
      <c r="S16" s="30">
        <v>7.9699999999999993E-2</v>
      </c>
      <c r="T16" s="30">
        <v>9.5799999999999996E-2</v>
      </c>
      <c r="U16" s="30">
        <v>5.7000000000000002E-2</v>
      </c>
      <c r="V16" s="30">
        <v>7.6700000000000004E-2</v>
      </c>
      <c r="W16" s="30">
        <v>5.0299999999999997E-2</v>
      </c>
      <c r="X16" s="30">
        <v>1.3299999999999999E-2</v>
      </c>
      <c r="Y16" s="30">
        <v>3.8100000000000002E-2</v>
      </c>
      <c r="Z16" s="30">
        <v>7.8200000000000006E-2</v>
      </c>
      <c r="AA16" s="30">
        <v>0.13200000000000001</v>
      </c>
      <c r="AB16" s="30">
        <v>7.5899999999999995E-2</v>
      </c>
      <c r="AC16" s="30">
        <v>0.11849999999999999</v>
      </c>
      <c r="AD16" s="30">
        <v>4.6800000000000001E-2</v>
      </c>
      <c r="AE16" s="30">
        <v>0.12189999999999999</v>
      </c>
      <c r="AF16" s="30">
        <v>6.7199999999999996E-2</v>
      </c>
      <c r="AG16" s="30">
        <v>0.1363</v>
      </c>
      <c r="AH16" s="30">
        <v>0.10630000000000001</v>
      </c>
      <c r="AI16" s="30">
        <v>0.1172</v>
      </c>
      <c r="AJ16" s="30">
        <v>6.3799999999999996E-2</v>
      </c>
      <c r="AK16" s="30">
        <v>8.72E-2</v>
      </c>
      <c r="AL16" s="30">
        <v>9.5699999999999993E-2</v>
      </c>
      <c r="AM16" s="30">
        <v>0.1067</v>
      </c>
      <c r="AN16" s="30">
        <v>8.8800000000000004E-2</v>
      </c>
      <c r="AO16" s="30">
        <v>6.3899999999999998E-2</v>
      </c>
      <c r="AP16" s="30">
        <v>0.18770000000000001</v>
      </c>
      <c r="AQ16" s="30">
        <v>5.3100000000000001E-2</v>
      </c>
      <c r="AR16" s="30">
        <v>0.1308</v>
      </c>
      <c r="AS16" s="30">
        <v>7.6700000000000004E-2</v>
      </c>
      <c r="AT16" s="30">
        <v>7.8700000000000006E-2</v>
      </c>
      <c r="AU16" s="30">
        <v>5.1900000000000002E-2</v>
      </c>
      <c r="AV16" s="30">
        <v>9.3899999999999997E-2</v>
      </c>
      <c r="AW16" s="30">
        <v>5.91E-2</v>
      </c>
      <c r="AX16" s="30">
        <v>5.3900000000000003E-2</v>
      </c>
      <c r="AY16" s="30">
        <v>1.8499999999999999E-2</v>
      </c>
      <c r="AZ16" s="30">
        <v>2.8400000000000002E-2</v>
      </c>
      <c r="BA16" s="30">
        <v>5.0299999999999997E-2</v>
      </c>
      <c r="BB16" s="30">
        <v>5.1799999999999999E-2</v>
      </c>
      <c r="BC16" s="30">
        <v>4.2799999999999998E-2</v>
      </c>
      <c r="BD16" s="30">
        <v>3.1E-2</v>
      </c>
      <c r="BE16" s="30">
        <v>3.8300000000000001E-2</v>
      </c>
      <c r="BF16" s="30">
        <v>5.6300000000000003E-2</v>
      </c>
      <c r="BG16" s="30">
        <v>7.4399999999999994E-2</v>
      </c>
      <c r="BH16" s="30">
        <v>4.3099999999999999E-2</v>
      </c>
      <c r="BI16" s="30">
        <v>6.8500000000000005E-2</v>
      </c>
      <c r="BJ16" s="30">
        <v>5.3100000000000001E-2</v>
      </c>
      <c r="BK16" s="30">
        <v>4.8899999999999999E-2</v>
      </c>
      <c r="BL16" s="30">
        <v>5.8299999999999998E-2</v>
      </c>
      <c r="BM16" s="30">
        <v>7.1499999999999994E-2</v>
      </c>
      <c r="BN16" s="30">
        <v>7.4499999999999997E-2</v>
      </c>
      <c r="BO16" s="30">
        <v>5.7799999999999997E-2</v>
      </c>
      <c r="BP16" s="30">
        <v>4.1300000000000003E-2</v>
      </c>
      <c r="BQ16" s="30">
        <v>0.12720000000000001</v>
      </c>
      <c r="BR16" s="30">
        <v>0.1138</v>
      </c>
      <c r="BS16" s="30">
        <v>5.8500000000000003E-2</v>
      </c>
      <c r="BT16" s="30">
        <v>2.4899999999999999E-2</v>
      </c>
      <c r="BU16" s="30">
        <v>3.6200000000000003E-2</v>
      </c>
      <c r="BV16" s="30">
        <v>8.1199999999999994E-2</v>
      </c>
      <c r="BW16" s="30">
        <v>5.0900000000000001E-2</v>
      </c>
      <c r="BX16" s="30">
        <v>7.9399999999999998E-2</v>
      </c>
      <c r="BY16" s="30">
        <v>7.3700000000000002E-2</v>
      </c>
      <c r="BZ16" s="30">
        <v>5.1700000000000003E-2</v>
      </c>
      <c r="CA16" s="30">
        <v>5.4399999999999997E-2</v>
      </c>
      <c r="CB16" s="30">
        <v>4.07E-2</v>
      </c>
      <c r="CC16" s="30">
        <v>4.7899999999999998E-2</v>
      </c>
      <c r="CD16" s="30">
        <v>6.9099999999999995E-2</v>
      </c>
      <c r="CE16" s="30">
        <v>0.13250000000000001</v>
      </c>
      <c r="CF16" s="30">
        <v>0.10489999999999999</v>
      </c>
      <c r="CG16" s="30">
        <v>0.14460000000000001</v>
      </c>
      <c r="CH16" s="30">
        <v>4.7E-2</v>
      </c>
      <c r="CI16" s="30">
        <v>9.4100000000000003E-2</v>
      </c>
      <c r="CJ16" s="30">
        <v>6.1400000000000003E-2</v>
      </c>
      <c r="CK16" s="30">
        <v>3.1800000000000002E-2</v>
      </c>
      <c r="CL16" s="30">
        <v>6.6600000000000006E-2</v>
      </c>
      <c r="CM16" s="30">
        <v>3.7699999999999997E-2</v>
      </c>
      <c r="CN16" s="30">
        <v>4.7800000000000002E-2</v>
      </c>
      <c r="CO16" s="30">
        <v>3.3099999999999997E-2</v>
      </c>
      <c r="CP16" s="30">
        <v>3.1800000000000002E-2</v>
      </c>
      <c r="CQ16" s="30">
        <v>6.4299999999999996E-2</v>
      </c>
      <c r="CR16" s="30">
        <v>6.3899999999999998E-2</v>
      </c>
      <c r="CS16" s="30">
        <v>5.67E-2</v>
      </c>
      <c r="CT16" s="30">
        <v>4.8599999999999997E-2</v>
      </c>
      <c r="CU16" s="30">
        <v>9.0300000000000005E-2</v>
      </c>
      <c r="CV16" s="30">
        <v>5.6500000000000002E-2</v>
      </c>
      <c r="CW16" s="30">
        <v>2.07E-2</v>
      </c>
      <c r="CX16" s="30">
        <v>0.10630000000000001</v>
      </c>
      <c r="CY16" s="30">
        <v>5.7599999999999998E-2</v>
      </c>
      <c r="CZ16" s="30">
        <v>9.9000000000000008E-3</v>
      </c>
      <c r="DA16" s="30">
        <v>2.8199999999999999E-2</v>
      </c>
      <c r="DB16" s="30">
        <v>5.1999999999999998E-2</v>
      </c>
      <c r="DC16" s="30">
        <v>2.1899999999999999E-2</v>
      </c>
      <c r="DD16" s="30">
        <v>1.5299999999999999E-2</v>
      </c>
      <c r="DE16" s="30">
        <v>3.2500000000000001E-2</v>
      </c>
      <c r="DF16" s="30">
        <v>2.06E-2</v>
      </c>
      <c r="DG16" s="30">
        <v>4.4299999999999999E-2</v>
      </c>
      <c r="DH16" s="30">
        <v>4.7100000000000003E-2</v>
      </c>
      <c r="DI16" s="30">
        <v>3.1600000000000003E-2</v>
      </c>
      <c r="DJ16" s="30">
        <v>1.26E-2</v>
      </c>
      <c r="DK16" s="30">
        <v>3.5000000000000003E-2</v>
      </c>
      <c r="DL16" s="30">
        <v>3.1800000000000002E-2</v>
      </c>
      <c r="DM16" s="30">
        <v>1.7899999999999999E-2</v>
      </c>
      <c r="DN16" s="30">
        <v>3.32E-2</v>
      </c>
      <c r="DO16" s="30">
        <v>3.5700000000000003E-2</v>
      </c>
      <c r="DP16" s="30">
        <v>2.3699999999999999E-2</v>
      </c>
      <c r="DQ16" s="30">
        <v>1.95E-2</v>
      </c>
      <c r="DR16" s="30">
        <v>3.2899999999999999E-2</v>
      </c>
      <c r="DS16" s="30">
        <v>6.59E-2</v>
      </c>
      <c r="DT16" s="30">
        <v>0.1071</v>
      </c>
      <c r="DU16" s="30">
        <v>9.9599999999999994E-2</v>
      </c>
      <c r="DV16" s="30">
        <v>0.14860000000000001</v>
      </c>
      <c r="DW16" s="30">
        <v>0.11749999999999999</v>
      </c>
      <c r="DX16" s="30">
        <v>8.3299999999999999E-2</v>
      </c>
      <c r="DY16" s="30">
        <v>4.36E-2</v>
      </c>
      <c r="DZ16" s="30">
        <v>4.9700000000000001E-2</v>
      </c>
      <c r="EA16" s="30">
        <v>3.2300000000000002E-2</v>
      </c>
      <c r="EB16" s="30">
        <v>4.82E-2</v>
      </c>
      <c r="EC16" s="30">
        <v>5.57E-2</v>
      </c>
      <c r="ED16" s="30">
        <v>4.3999999999999997E-2</v>
      </c>
      <c r="EE16" s="30">
        <v>5.45E-2</v>
      </c>
      <c r="EF16" s="30">
        <v>0.23899999999999999</v>
      </c>
      <c r="EG16" s="30">
        <v>4.0599999999999997E-2</v>
      </c>
      <c r="EH16" s="30">
        <v>6.2700000000000006E-2</v>
      </c>
      <c r="EI16" s="30">
        <v>7.8700000000000006E-2</v>
      </c>
      <c r="EJ16" s="30">
        <v>7.7299999999999994E-2</v>
      </c>
      <c r="EK16" s="30">
        <v>7.7200000000000005E-2</v>
      </c>
      <c r="EL16" s="30">
        <v>5.6300000000000003E-2</v>
      </c>
      <c r="EM16" s="30">
        <v>6.4699999999999994E-2</v>
      </c>
      <c r="EN16" s="30">
        <v>0.10630000000000001</v>
      </c>
      <c r="EO16" s="30">
        <v>6.3299999999999995E-2</v>
      </c>
      <c r="EP16" s="30">
        <v>7.4099999999999999E-2</v>
      </c>
      <c r="EQ16" s="30">
        <v>3.9100000000000003E-2</v>
      </c>
      <c r="ER16" s="30">
        <v>0.33829999999999999</v>
      </c>
      <c r="ES16" s="30">
        <v>6.4799999999999996E-2</v>
      </c>
      <c r="ET16" s="30">
        <v>0.10299999999999999</v>
      </c>
      <c r="EU16" s="30">
        <v>6.4699999999999994E-2</v>
      </c>
      <c r="EV16" s="30">
        <v>3.1600000000000003E-2</v>
      </c>
      <c r="EW16" s="30">
        <v>1.6799999999999999E-2</v>
      </c>
      <c r="EX16" s="30">
        <v>6.54E-2</v>
      </c>
      <c r="EY16" s="30">
        <v>2.7699999999999999E-2</v>
      </c>
      <c r="EZ16" s="30">
        <v>3.5700000000000003E-2</v>
      </c>
      <c r="FA16" s="30">
        <v>4.7699999999999999E-2</v>
      </c>
      <c r="FB16" s="30">
        <v>6.59E-2</v>
      </c>
      <c r="FC16" s="30">
        <v>0.1777</v>
      </c>
      <c r="FD16" s="30">
        <v>2.5700000000000001E-2</v>
      </c>
      <c r="FE16" s="30">
        <v>3.6499999999999998E-2</v>
      </c>
      <c r="FF16" s="30">
        <v>0.1489</v>
      </c>
      <c r="FG16" s="30">
        <v>0.13239999999999999</v>
      </c>
      <c r="FH16" s="30">
        <v>0.28870000000000001</v>
      </c>
      <c r="FI16" s="30">
        <v>0.1908</v>
      </c>
      <c r="FJ16" s="30">
        <v>0.184</v>
      </c>
      <c r="FK16" s="30">
        <v>0.2089</v>
      </c>
      <c r="FL16" s="30">
        <v>0.1384</v>
      </c>
      <c r="FM16" s="30">
        <v>0.18110000000000001</v>
      </c>
      <c r="FN16" s="30">
        <v>0.39419999999999999</v>
      </c>
      <c r="FO16" s="30">
        <v>0.12130000000000001</v>
      </c>
      <c r="FP16" s="30">
        <v>0.13880000000000001</v>
      </c>
      <c r="FQ16" s="30">
        <v>4.9799999999999997E-2</v>
      </c>
      <c r="FR16" s="30">
        <v>8.8700000000000001E-2</v>
      </c>
      <c r="FS16" s="30">
        <v>2.75E-2</v>
      </c>
      <c r="FT16" s="30">
        <v>2.9499999999999998E-2</v>
      </c>
      <c r="FU16" s="30">
        <v>0.3367</v>
      </c>
      <c r="FV16" s="30">
        <v>0.4924</v>
      </c>
      <c r="FW16" s="30">
        <v>0.24179999999999999</v>
      </c>
      <c r="FX16" s="30">
        <v>0.20760000000000001</v>
      </c>
      <c r="FY16" s="30">
        <v>0.13350000000000001</v>
      </c>
      <c r="FZ16" s="30">
        <v>3.0794999999999999</v>
      </c>
      <c r="GA16" s="30">
        <v>3.1354000000000002</v>
      </c>
      <c r="GB16" s="30">
        <v>2.7490999999999999</v>
      </c>
      <c r="GC16" s="30">
        <v>2.2225000000000001</v>
      </c>
      <c r="GD16" s="30">
        <v>3.1682999999999999</v>
      </c>
      <c r="GE16" s="30">
        <v>3.1442999999999999</v>
      </c>
      <c r="GF16" s="30">
        <v>3.9733000000000001</v>
      </c>
      <c r="GG16" s="30">
        <v>3.5874000000000001</v>
      </c>
      <c r="GH16" s="30">
        <v>3.6377000000000002</v>
      </c>
      <c r="GI16" s="30">
        <v>3.9098000000000002</v>
      </c>
      <c r="GJ16" s="30">
        <v>3.9529000000000001</v>
      </c>
      <c r="GK16" s="30">
        <v>2.6696</v>
      </c>
      <c r="GL16" s="30">
        <v>3.0041000000000002</v>
      </c>
      <c r="GM16" s="30">
        <v>4.0663999999999998</v>
      </c>
      <c r="GN16" s="30">
        <v>4.8361000000000001</v>
      </c>
      <c r="GO16" s="30">
        <v>3.4056000000000002</v>
      </c>
      <c r="GP16" s="30">
        <v>3.1461999999999999</v>
      </c>
      <c r="GQ16" s="30">
        <v>7.7952000000000004</v>
      </c>
      <c r="GR16" s="30">
        <v>4.2621000000000002</v>
      </c>
      <c r="GS16" s="30">
        <v>3.3612000000000002</v>
      </c>
      <c r="GT16" s="30">
        <v>3.1638000000000002</v>
      </c>
      <c r="GU16" s="30">
        <v>3.0209999999999999</v>
      </c>
      <c r="GV16" s="30">
        <v>3.0251999999999999</v>
      </c>
      <c r="GW16" s="30">
        <v>3.4495</v>
      </c>
      <c r="GX16" s="30">
        <v>3.1364999999999998</v>
      </c>
      <c r="GY16" s="30">
        <v>3.5537000000000001</v>
      </c>
      <c r="GZ16" s="30">
        <v>4.8719999999999999</v>
      </c>
      <c r="HA16" s="30">
        <v>3.1274000000000002</v>
      </c>
      <c r="HB16" s="30">
        <v>2.5095999999999998</v>
      </c>
      <c r="HC16" s="30">
        <v>4.3653000000000004</v>
      </c>
      <c r="HD16" s="30">
        <v>4.3268000000000004</v>
      </c>
      <c r="HE16" s="30">
        <v>5.2984</v>
      </c>
      <c r="HF16" s="30">
        <v>3.9588999999999999</v>
      </c>
      <c r="HG16" s="30">
        <v>5.5972</v>
      </c>
      <c r="HH16" s="30">
        <v>6.7737999999999996</v>
      </c>
      <c r="HI16" s="30">
        <v>14.268000000000001</v>
      </c>
      <c r="HJ16" s="30">
        <v>6.8367000000000004</v>
      </c>
      <c r="HK16" s="30">
        <v>0</v>
      </c>
      <c r="HL16" s="30">
        <v>2.0718000000000001</v>
      </c>
      <c r="HM16" s="30">
        <v>2.0026999999999999</v>
      </c>
      <c r="HN16" s="30">
        <v>2.5767000000000002</v>
      </c>
      <c r="HO16" s="30">
        <v>2.9805999999999999</v>
      </c>
      <c r="HP16" s="30">
        <v>2.9763999999999999</v>
      </c>
      <c r="HQ16" s="30">
        <v>2.2881999999999998</v>
      </c>
      <c r="HR16" s="30">
        <v>2.9964</v>
      </c>
      <c r="HS16" s="30">
        <v>5.6905000000000001</v>
      </c>
      <c r="HT16" s="30">
        <v>7.9101999999999997</v>
      </c>
      <c r="HU16" s="30">
        <v>1.0517000000000001</v>
      </c>
      <c r="HV16" s="30">
        <v>1.9943</v>
      </c>
      <c r="HW16" s="30">
        <v>2.2887</v>
      </c>
      <c r="HX16" s="30">
        <v>2.1661000000000001</v>
      </c>
      <c r="HY16" s="30">
        <v>1.3855999999999999</v>
      </c>
      <c r="HZ16" s="30">
        <v>3.3109999999999999</v>
      </c>
      <c r="IA16" s="30">
        <v>2.9335</v>
      </c>
      <c r="IB16" s="30">
        <v>1.7075</v>
      </c>
      <c r="IC16" s="30">
        <v>2.1048</v>
      </c>
      <c r="ID16" s="30">
        <v>2.5101</v>
      </c>
      <c r="IE16" s="30">
        <v>2.7852999999999999</v>
      </c>
      <c r="IF16" s="30">
        <v>1.7523</v>
      </c>
      <c r="IG16" s="30">
        <v>1.6248</v>
      </c>
      <c r="IH16" s="30">
        <v>1.8579000000000001</v>
      </c>
      <c r="II16" s="30">
        <v>1.2962</v>
      </c>
      <c r="IJ16" s="30">
        <v>2.5045999999999999</v>
      </c>
      <c r="IK16" s="30">
        <v>1.978</v>
      </c>
      <c r="IL16" s="30">
        <v>2.4750000000000001</v>
      </c>
      <c r="IM16" s="30">
        <v>2.1783000000000001</v>
      </c>
      <c r="IN16" s="30">
        <v>2.089</v>
      </c>
      <c r="IO16" s="30">
        <v>2.8913000000000002</v>
      </c>
      <c r="IP16" s="30">
        <v>2.5899000000000001</v>
      </c>
      <c r="IQ16" s="30">
        <v>2.5916000000000001</v>
      </c>
      <c r="IR16" s="30">
        <v>2.847</v>
      </c>
      <c r="IS16" s="30">
        <v>3.1303000000000001</v>
      </c>
      <c r="IT16" s="30">
        <v>3.6930999999999998</v>
      </c>
      <c r="IU16" s="30">
        <v>3.1307999999999998</v>
      </c>
      <c r="IV16" s="30">
        <v>2.8717000000000001</v>
      </c>
      <c r="IW16" s="30">
        <v>2.6128</v>
      </c>
      <c r="IX16" s="30">
        <v>3.0870000000000002</v>
      </c>
      <c r="IY16" s="30">
        <v>2.7837000000000001</v>
      </c>
      <c r="IZ16" s="30">
        <v>4.5792999999999999</v>
      </c>
      <c r="JA16" s="30">
        <v>2.9729999999999999</v>
      </c>
      <c r="JB16" s="30">
        <v>6.4399999999999999E-2</v>
      </c>
      <c r="JC16" s="30">
        <v>3.2000000000000001E-2</v>
      </c>
      <c r="JD16" s="30">
        <v>7.5499999999999998E-2</v>
      </c>
      <c r="JE16" s="30">
        <v>5.57E-2</v>
      </c>
      <c r="JF16" s="30">
        <v>2.4899999999999999E-2</v>
      </c>
      <c r="JG16" s="30">
        <v>3.7900000000000003E-2</v>
      </c>
      <c r="JH16" s="30">
        <v>7.2099999999999997E-2</v>
      </c>
      <c r="JI16" s="30">
        <v>6.8099999999999994E-2</v>
      </c>
      <c r="JJ16" s="30">
        <v>8.2799999999999999E-2</v>
      </c>
      <c r="JK16" s="30">
        <v>5.2299999999999999E-2</v>
      </c>
      <c r="JL16" s="30">
        <v>0.18360000000000001</v>
      </c>
      <c r="JM16" s="30">
        <v>9.7299999999999998E-2</v>
      </c>
      <c r="JN16" s="30">
        <v>0.1618</v>
      </c>
      <c r="JO16" s="30">
        <v>0.189</v>
      </c>
      <c r="JP16" s="30">
        <v>0.27879999999999999</v>
      </c>
      <c r="JQ16" s="30">
        <v>2.1399999999999999E-2</v>
      </c>
      <c r="JR16" s="30">
        <v>9.7799999999999998E-2</v>
      </c>
      <c r="JS16" s="30">
        <v>0.1978</v>
      </c>
      <c r="JT16" s="30">
        <v>3.9899999999999998E-2</v>
      </c>
      <c r="JU16" s="30">
        <v>0.13880000000000001</v>
      </c>
      <c r="JV16" s="30">
        <v>0.17519999999999999</v>
      </c>
      <c r="JW16" s="30">
        <v>0.29189999999999999</v>
      </c>
      <c r="JX16" s="30">
        <v>0.23880000000000001</v>
      </c>
      <c r="JY16" s="30">
        <v>2.8000000000000001E-2</v>
      </c>
      <c r="JZ16" s="30">
        <v>4.1500000000000002E-2</v>
      </c>
      <c r="KA16" s="30">
        <v>2.98E-2</v>
      </c>
      <c r="KB16" s="30">
        <v>3.2000000000000001E-2</v>
      </c>
      <c r="KC16" s="30">
        <v>6.9500000000000006E-2</v>
      </c>
      <c r="KD16" s="30">
        <v>3.2099999999999997E-2</v>
      </c>
      <c r="KE16" s="30">
        <v>4.5900000000000003E-2</v>
      </c>
      <c r="KF16" s="30">
        <v>3.61E-2</v>
      </c>
      <c r="KG16" s="30">
        <v>4.9700000000000001E-2</v>
      </c>
      <c r="KH16" s="30">
        <v>0.21740000000000001</v>
      </c>
      <c r="KI16" s="30">
        <v>3.5099999999999999E-2</v>
      </c>
      <c r="KJ16" s="30">
        <v>4.0099999999999997E-2</v>
      </c>
      <c r="KK16" s="30">
        <v>2.9700000000000001E-2</v>
      </c>
      <c r="KL16" s="30">
        <v>4.6100000000000002E-2</v>
      </c>
      <c r="KM16" s="30">
        <v>3.1199999999999999E-2</v>
      </c>
      <c r="KN16" s="30">
        <v>1.5599999999999999E-2</v>
      </c>
      <c r="KO16" s="30">
        <v>1.41E-2</v>
      </c>
      <c r="KP16" s="30">
        <v>1.8200000000000001E-2</v>
      </c>
      <c r="KQ16" s="30">
        <v>3.9300000000000002E-2</v>
      </c>
      <c r="KR16" s="30">
        <v>1.9599999999999999E-2</v>
      </c>
      <c r="KS16" s="30">
        <v>7.4300000000000005E-2</v>
      </c>
      <c r="KT16" s="30">
        <v>5.91E-2</v>
      </c>
      <c r="KU16" s="30">
        <v>7.4800000000000005E-2</v>
      </c>
      <c r="KV16" s="30">
        <v>3.5900000000000001E-2</v>
      </c>
      <c r="KW16" s="30">
        <v>2.9100000000000001E-2</v>
      </c>
      <c r="KX16" s="30">
        <v>1.41E-2</v>
      </c>
      <c r="KY16" s="30">
        <v>2.4400000000000002E-2</v>
      </c>
      <c r="KZ16" s="30">
        <v>3.3399999999999999E-2</v>
      </c>
      <c r="LA16" s="30">
        <v>1.7299999999999999E-2</v>
      </c>
      <c r="LB16" s="30">
        <v>4.7199999999999999E-2</v>
      </c>
      <c r="LC16" s="30">
        <v>4.1599999999999998E-2</v>
      </c>
      <c r="LD16" s="30">
        <v>3.1899999999999998E-2</v>
      </c>
      <c r="LE16" s="30">
        <v>6.6100000000000006E-2</v>
      </c>
      <c r="LF16" s="30">
        <v>0.11219999999999999</v>
      </c>
      <c r="LG16" s="30">
        <v>5.2999999999999999E-2</v>
      </c>
      <c r="LH16" s="30">
        <v>0.1176</v>
      </c>
      <c r="LI16" s="30">
        <v>0.2364</v>
      </c>
      <c r="LJ16" s="30">
        <v>3.5000000000000003E-2</v>
      </c>
      <c r="LK16" s="30">
        <v>3.8800000000000001E-2</v>
      </c>
      <c r="LL16" s="30">
        <v>1.46E-2</v>
      </c>
      <c r="LM16" s="30">
        <v>8.8099999999999998E-2</v>
      </c>
      <c r="LN16" s="30">
        <v>3.8399999999999997E-2</v>
      </c>
      <c r="LO16" s="30">
        <v>3.39E-2</v>
      </c>
      <c r="LP16" s="30">
        <v>6.0100000000000001E-2</v>
      </c>
      <c r="LQ16" s="30">
        <v>7.7899999999999997E-2</v>
      </c>
      <c r="LR16" s="30">
        <v>3.2899999999999999E-2</v>
      </c>
      <c r="LS16" s="30">
        <v>0.1454</v>
      </c>
      <c r="LT16" s="30">
        <v>6.8699999999999997E-2</v>
      </c>
      <c r="LU16" s="30">
        <v>6.6299999999999998E-2</v>
      </c>
      <c r="LV16" s="30">
        <v>8.2600000000000007E-2</v>
      </c>
      <c r="LW16" s="30">
        <v>8.9099999999999999E-2</v>
      </c>
      <c r="LX16" s="30">
        <v>5.7500000000000002E-2</v>
      </c>
      <c r="LY16" s="30">
        <v>5.0599999999999999E-2</v>
      </c>
      <c r="LZ16" s="30">
        <v>6.9699999999999998E-2</v>
      </c>
      <c r="MA16" s="30">
        <v>6.0499999999999998E-2</v>
      </c>
      <c r="MB16" s="30">
        <v>9.4899999999999998E-2</v>
      </c>
      <c r="MC16" s="30">
        <v>5.6099999999999997E-2</v>
      </c>
      <c r="MD16" s="30">
        <v>0.1032</v>
      </c>
      <c r="ME16" s="30">
        <v>0.1013</v>
      </c>
      <c r="MF16" s="30">
        <v>0.1022</v>
      </c>
      <c r="MG16" s="30">
        <v>0.1032</v>
      </c>
      <c r="MH16" s="30">
        <v>0.13600000000000001</v>
      </c>
      <c r="MI16" s="30">
        <v>0.16589999999999999</v>
      </c>
      <c r="MJ16" s="30">
        <v>0.24490000000000001</v>
      </c>
      <c r="MK16" s="30">
        <v>5.0999999999999997E-2</v>
      </c>
      <c r="ML16" s="30">
        <v>6.3100000000000003E-2</v>
      </c>
      <c r="MM16" s="30">
        <v>7.0000000000000001E-3</v>
      </c>
      <c r="MN16" s="30">
        <v>4.1399999999999999E-2</v>
      </c>
      <c r="MO16" s="30">
        <v>0.1545</v>
      </c>
      <c r="MP16" s="30">
        <v>0.1991</v>
      </c>
      <c r="MQ16" s="30">
        <v>0.1048</v>
      </c>
      <c r="MR16" s="30">
        <v>0.1351</v>
      </c>
      <c r="MS16" s="30">
        <v>0.10630000000000001</v>
      </c>
      <c r="MT16" s="30">
        <v>0.19450000000000001</v>
      </c>
      <c r="MU16" s="30">
        <v>0.2762</v>
      </c>
      <c r="MV16" s="30">
        <v>0.11700000000000001</v>
      </c>
      <c r="MW16" s="30">
        <v>5.0500000000000003E-2</v>
      </c>
      <c r="MX16" s="30">
        <v>2.3599999999999999E-2</v>
      </c>
      <c r="MY16" s="30">
        <v>5.0200000000000002E-2</v>
      </c>
      <c r="MZ16" s="30">
        <v>2.2100000000000002E-2</v>
      </c>
      <c r="NA16" s="30">
        <v>9.4200000000000006E-2</v>
      </c>
      <c r="NB16" s="30">
        <v>9.1999999999999998E-3</v>
      </c>
      <c r="NC16" s="30">
        <v>8.2500000000000004E-2</v>
      </c>
      <c r="ND16" s="30">
        <v>6.25E-2</v>
      </c>
      <c r="NE16" s="30">
        <v>0.1003</v>
      </c>
      <c r="NF16" s="30">
        <v>6.3600000000000004E-2</v>
      </c>
      <c r="NG16" s="316">
        <v>0.23</v>
      </c>
      <c r="NH16" s="300">
        <v>6.1600000000000002E-2</v>
      </c>
      <c r="NI16" s="318">
        <v>8.2799999999999999E-2</v>
      </c>
      <c r="NJ16" s="302">
        <v>0</v>
      </c>
    </row>
    <row r="17" spans="2:374" x14ac:dyDescent="0.3">
      <c r="B17" s="23" t="s">
        <v>405</v>
      </c>
      <c r="C17" s="29">
        <v>0.26319999999999999</v>
      </c>
      <c r="D17" s="30">
        <v>0.22559999999999999</v>
      </c>
      <c r="E17" s="30">
        <v>0.1489</v>
      </c>
      <c r="F17" s="30">
        <v>0.24940000000000001</v>
      </c>
      <c r="G17" s="30">
        <v>0.1784</v>
      </c>
      <c r="H17" s="30">
        <v>0.58299999999999996</v>
      </c>
      <c r="I17" s="30">
        <v>0.24909999999999999</v>
      </c>
      <c r="J17" s="30">
        <v>0.69779999999999998</v>
      </c>
      <c r="K17" s="30">
        <v>0.17100000000000001</v>
      </c>
      <c r="L17" s="30">
        <v>0.23069999999999999</v>
      </c>
      <c r="M17" s="30">
        <v>9.6199999999999994E-2</v>
      </c>
      <c r="N17" s="30">
        <v>0.20330000000000001</v>
      </c>
      <c r="O17" s="30">
        <v>5.33E-2</v>
      </c>
      <c r="P17" s="30">
        <v>0.1201</v>
      </c>
      <c r="Q17" s="31">
        <v>0</v>
      </c>
      <c r="R17" s="30">
        <v>0.14099999999999999</v>
      </c>
      <c r="S17" s="30">
        <v>9.8900000000000002E-2</v>
      </c>
      <c r="T17" s="30">
        <v>0.1104</v>
      </c>
      <c r="U17" s="30">
        <v>0.11459999999999999</v>
      </c>
      <c r="V17" s="30">
        <v>9.2200000000000004E-2</v>
      </c>
      <c r="W17" s="30">
        <v>5.5E-2</v>
      </c>
      <c r="X17" s="30">
        <v>5.11E-2</v>
      </c>
      <c r="Y17" s="30">
        <v>7.6100000000000001E-2</v>
      </c>
      <c r="Z17" s="30">
        <v>0.17180000000000001</v>
      </c>
      <c r="AA17" s="30">
        <v>0.17899999999999999</v>
      </c>
      <c r="AB17" s="30">
        <v>0.1414</v>
      </c>
      <c r="AC17" s="30">
        <v>0.17949999999999999</v>
      </c>
      <c r="AD17" s="30">
        <v>0.36899999999999999</v>
      </c>
      <c r="AE17" s="30">
        <v>0.2671</v>
      </c>
      <c r="AF17" s="30">
        <v>0.2455</v>
      </c>
      <c r="AG17" s="30">
        <v>0.24390000000000001</v>
      </c>
      <c r="AH17" s="30">
        <v>0.1399</v>
      </c>
      <c r="AI17" s="30">
        <v>0.1691</v>
      </c>
      <c r="AJ17" s="30">
        <v>0.1212</v>
      </c>
      <c r="AK17" s="30">
        <v>0.1749</v>
      </c>
      <c r="AL17" s="30">
        <v>0.14599999999999999</v>
      </c>
      <c r="AM17" s="30">
        <v>0.17199999999999999</v>
      </c>
      <c r="AN17" s="30">
        <v>0.1197</v>
      </c>
      <c r="AO17" s="30">
        <v>0.14219999999999999</v>
      </c>
      <c r="AP17" s="30">
        <v>0.18360000000000001</v>
      </c>
      <c r="AQ17" s="30">
        <v>8.9499999999999996E-2</v>
      </c>
      <c r="AR17" s="30">
        <v>0.1464</v>
      </c>
      <c r="AS17" s="30">
        <v>0.15690000000000001</v>
      </c>
      <c r="AT17" s="30">
        <v>0.3281</v>
      </c>
      <c r="AU17" s="30">
        <v>0.20760000000000001</v>
      </c>
      <c r="AV17" s="30">
        <v>0.50019999999999998</v>
      </c>
      <c r="AW17" s="30">
        <v>0.12809999999999999</v>
      </c>
      <c r="AX17" s="30">
        <v>0.24149999999999999</v>
      </c>
      <c r="AY17" s="30">
        <v>9.6500000000000002E-2</v>
      </c>
      <c r="AZ17" s="30">
        <v>0.24579999999999999</v>
      </c>
      <c r="BA17" s="30">
        <v>0.2321</v>
      </c>
      <c r="BB17" s="30">
        <v>0.23680000000000001</v>
      </c>
      <c r="BC17" s="30">
        <v>0.15329999999999999</v>
      </c>
      <c r="BD17" s="30">
        <v>0.19980000000000001</v>
      </c>
      <c r="BE17" s="30">
        <v>0.18160000000000001</v>
      </c>
      <c r="BF17" s="30">
        <v>0.16850000000000001</v>
      </c>
      <c r="BG17" s="30">
        <v>0.1363</v>
      </c>
      <c r="BH17" s="30">
        <v>0.17480000000000001</v>
      </c>
      <c r="BI17" s="30">
        <v>0.17399999999999999</v>
      </c>
      <c r="BJ17" s="30">
        <v>0.161</v>
      </c>
      <c r="BK17" s="30">
        <v>0.1767</v>
      </c>
      <c r="BL17" s="30">
        <v>0.21490000000000001</v>
      </c>
      <c r="BM17" s="30">
        <v>0.2198</v>
      </c>
      <c r="BN17" s="30">
        <v>0.1648</v>
      </c>
      <c r="BO17" s="30">
        <v>0.11749999999999999</v>
      </c>
      <c r="BP17" s="30">
        <v>0.1754</v>
      </c>
      <c r="BQ17" s="30">
        <v>0.14119999999999999</v>
      </c>
      <c r="BR17" s="30">
        <v>0.1983</v>
      </c>
      <c r="BS17" s="30">
        <v>0.2099</v>
      </c>
      <c r="BT17" s="30">
        <v>0.1817</v>
      </c>
      <c r="BU17" s="30">
        <v>0.1731</v>
      </c>
      <c r="BV17" s="30">
        <v>0.1166</v>
      </c>
      <c r="BW17" s="30">
        <v>0.17580000000000001</v>
      </c>
      <c r="BX17" s="30">
        <v>0.25530000000000003</v>
      </c>
      <c r="BY17" s="30">
        <v>0.28110000000000002</v>
      </c>
      <c r="BZ17" s="30">
        <v>0.22919999999999999</v>
      </c>
      <c r="CA17" s="30">
        <v>0.21110000000000001</v>
      </c>
      <c r="CB17" s="30">
        <v>0.2011</v>
      </c>
      <c r="CC17" s="30">
        <v>0.21690000000000001</v>
      </c>
      <c r="CD17" s="30">
        <v>0.152</v>
      </c>
      <c r="CE17" s="30">
        <v>0.20499999999999999</v>
      </c>
      <c r="CF17" s="30">
        <v>0.20030000000000001</v>
      </c>
      <c r="CG17" s="30">
        <v>0.19719999999999999</v>
      </c>
      <c r="CH17" s="30">
        <v>0.28899999999999998</v>
      </c>
      <c r="CI17" s="30">
        <v>0.2142</v>
      </c>
      <c r="CJ17" s="30">
        <v>0.1346</v>
      </c>
      <c r="CK17" s="30">
        <v>0.1135</v>
      </c>
      <c r="CL17" s="30">
        <v>0.21149999999999999</v>
      </c>
      <c r="CM17" s="30">
        <v>0.17649999999999999</v>
      </c>
      <c r="CN17" s="30">
        <v>0.2525</v>
      </c>
      <c r="CO17" s="30">
        <v>0.18629999999999999</v>
      </c>
      <c r="CP17" s="30">
        <v>0.16589999999999999</v>
      </c>
      <c r="CQ17" s="30">
        <v>0.26629999999999998</v>
      </c>
      <c r="CR17" s="30">
        <v>0.25169999999999998</v>
      </c>
      <c r="CS17" s="30">
        <v>0.23530000000000001</v>
      </c>
      <c r="CT17" s="30">
        <v>0.24030000000000001</v>
      </c>
      <c r="CU17" s="30">
        <v>0.17510000000000001</v>
      </c>
      <c r="CV17" s="30">
        <v>0.18260000000000001</v>
      </c>
      <c r="CW17" s="30">
        <v>0.16950000000000001</v>
      </c>
      <c r="CX17" s="30">
        <v>0.21820000000000001</v>
      </c>
      <c r="CY17" s="30">
        <v>0.2054</v>
      </c>
      <c r="CZ17" s="30">
        <v>5.9499999999999997E-2</v>
      </c>
      <c r="DA17" s="30">
        <v>7.6799999999999993E-2</v>
      </c>
      <c r="DB17" s="30">
        <v>0.12640000000000001</v>
      </c>
      <c r="DC17" s="30">
        <v>9.6500000000000002E-2</v>
      </c>
      <c r="DD17" s="30">
        <v>0.1741</v>
      </c>
      <c r="DE17" s="30">
        <v>0.1149</v>
      </c>
      <c r="DF17" s="30">
        <v>5.2999999999999999E-2</v>
      </c>
      <c r="DG17" s="30">
        <v>0.15179999999999999</v>
      </c>
      <c r="DH17" s="30">
        <v>0.1183</v>
      </c>
      <c r="DI17" s="30">
        <v>7.3999999999999996E-2</v>
      </c>
      <c r="DJ17" s="30">
        <v>4.99E-2</v>
      </c>
      <c r="DK17" s="30">
        <v>0.10630000000000001</v>
      </c>
      <c r="DL17" s="30">
        <v>8.5900000000000004E-2</v>
      </c>
      <c r="DM17" s="30">
        <v>5.8599999999999999E-2</v>
      </c>
      <c r="DN17" s="30">
        <v>0.09</v>
      </c>
      <c r="DO17" s="30">
        <v>7.4700000000000003E-2</v>
      </c>
      <c r="DP17" s="30">
        <v>0.1341</v>
      </c>
      <c r="DQ17" s="30">
        <v>6.4299999999999996E-2</v>
      </c>
      <c r="DR17" s="30">
        <v>0.14710000000000001</v>
      </c>
      <c r="DS17" s="30">
        <v>3.9199999999999999E-2</v>
      </c>
      <c r="DT17" s="30">
        <v>0.32169999999999999</v>
      </c>
      <c r="DU17" s="30">
        <v>0.25119999999999998</v>
      </c>
      <c r="DV17" s="30">
        <v>0.22209999999999999</v>
      </c>
      <c r="DW17" s="30">
        <v>0.21129999999999999</v>
      </c>
      <c r="DX17" s="30">
        <v>0.21379999999999999</v>
      </c>
      <c r="DY17" s="30">
        <v>0.25540000000000002</v>
      </c>
      <c r="DZ17" s="30">
        <v>0.22140000000000001</v>
      </c>
      <c r="EA17" s="30">
        <v>0.26619999999999999</v>
      </c>
      <c r="EB17" s="30">
        <v>0.1459</v>
      </c>
      <c r="EC17" s="30">
        <v>0.158</v>
      </c>
      <c r="ED17" s="30">
        <v>0.24759999999999999</v>
      </c>
      <c r="EE17" s="30">
        <v>0.17810000000000001</v>
      </c>
      <c r="EF17" s="30">
        <v>0.15870000000000001</v>
      </c>
      <c r="EG17" s="30">
        <v>0.25040000000000001</v>
      </c>
      <c r="EH17" s="30">
        <v>0.27579999999999999</v>
      </c>
      <c r="EI17" s="30">
        <v>0.30299999999999999</v>
      </c>
      <c r="EJ17" s="30">
        <v>0.31469999999999998</v>
      </c>
      <c r="EK17" s="30">
        <v>0.27160000000000001</v>
      </c>
      <c r="EL17" s="30">
        <v>0.24909999999999999</v>
      </c>
      <c r="EM17" s="30">
        <v>0.1537</v>
      </c>
      <c r="EN17" s="30">
        <v>0.246</v>
      </c>
      <c r="EO17" s="30">
        <v>0.25109999999999999</v>
      </c>
      <c r="EP17" s="30">
        <v>0.24410000000000001</v>
      </c>
      <c r="EQ17" s="30">
        <v>0.23119999999999999</v>
      </c>
      <c r="ER17" s="30">
        <v>0.35959999999999998</v>
      </c>
      <c r="ES17" s="30">
        <v>0.2041</v>
      </c>
      <c r="ET17" s="30">
        <v>0.2429</v>
      </c>
      <c r="EU17" s="30">
        <v>0.23699999999999999</v>
      </c>
      <c r="EV17" s="30">
        <v>0.1119</v>
      </c>
      <c r="EW17" s="30">
        <v>7.5300000000000006E-2</v>
      </c>
      <c r="EX17" s="30">
        <v>0.1202</v>
      </c>
      <c r="EY17" s="30">
        <v>0.11409999999999999</v>
      </c>
      <c r="EZ17" s="30">
        <v>6.1699999999999998E-2</v>
      </c>
      <c r="FA17" s="30">
        <v>0.24299999999999999</v>
      </c>
      <c r="FB17" s="30">
        <v>0.1482</v>
      </c>
      <c r="FC17" s="30">
        <v>0.2477</v>
      </c>
      <c r="FD17" s="30">
        <v>0.2165</v>
      </c>
      <c r="FE17" s="30">
        <v>0.1522</v>
      </c>
      <c r="FF17" s="30">
        <v>0.22950000000000001</v>
      </c>
      <c r="FG17" s="30">
        <v>0.1741</v>
      </c>
      <c r="FH17" s="30">
        <v>0.34320000000000001</v>
      </c>
      <c r="FI17" s="30">
        <v>0.22389999999999999</v>
      </c>
      <c r="FJ17" s="30">
        <v>0.18559999999999999</v>
      </c>
      <c r="FK17" s="30">
        <v>0.2417</v>
      </c>
      <c r="FL17" s="30">
        <v>0.19020000000000001</v>
      </c>
      <c r="FM17" s="30">
        <v>0.23649999999999999</v>
      </c>
      <c r="FN17" s="30">
        <v>0.3523</v>
      </c>
      <c r="FO17" s="30">
        <v>0.18509999999999999</v>
      </c>
      <c r="FP17" s="30">
        <v>0.19359999999999999</v>
      </c>
      <c r="FQ17" s="30">
        <v>0.1409</v>
      </c>
      <c r="FR17" s="30">
        <v>9.8799999999999999E-2</v>
      </c>
      <c r="FS17" s="30">
        <v>0.16239999999999999</v>
      </c>
      <c r="FT17" s="30">
        <v>0.33850000000000002</v>
      </c>
      <c r="FU17" s="30">
        <v>0.24379999999999999</v>
      </c>
      <c r="FV17" s="30">
        <v>0.151</v>
      </c>
      <c r="FW17" s="30">
        <v>0.15859999999999999</v>
      </c>
      <c r="FX17" s="30">
        <v>0.1951</v>
      </c>
      <c r="FY17" s="30">
        <v>0.16400000000000001</v>
      </c>
      <c r="FZ17" s="30">
        <v>0.20710000000000001</v>
      </c>
      <c r="GA17" s="30">
        <v>0.2676</v>
      </c>
      <c r="GB17" s="30">
        <v>6.0600000000000001E-2</v>
      </c>
      <c r="GC17" s="30">
        <v>5.7099999999999998E-2</v>
      </c>
      <c r="GD17" s="30">
        <v>0.35949999999999999</v>
      </c>
      <c r="GE17" s="30">
        <v>0.1467</v>
      </c>
      <c r="GF17" s="30">
        <v>0.24979999999999999</v>
      </c>
      <c r="GG17" s="30">
        <v>0.29720000000000002</v>
      </c>
      <c r="GH17" s="30">
        <v>0.29980000000000001</v>
      </c>
      <c r="GI17" s="30">
        <v>0.33589999999999998</v>
      </c>
      <c r="GJ17" s="30">
        <v>0.63600000000000001</v>
      </c>
      <c r="GK17" s="30">
        <v>0.47310000000000002</v>
      </c>
      <c r="GL17" s="30">
        <v>0.50360000000000005</v>
      </c>
      <c r="GM17" s="30">
        <v>0.35399999999999998</v>
      </c>
      <c r="GN17" s="30">
        <v>0.21340000000000001</v>
      </c>
      <c r="GO17" s="30">
        <v>0.1943</v>
      </c>
      <c r="GP17" s="30">
        <v>0.17710000000000001</v>
      </c>
      <c r="GQ17" s="30">
        <v>0.19489999999999999</v>
      </c>
      <c r="GR17" s="30">
        <v>0.2707</v>
      </c>
      <c r="GS17" s="30">
        <v>0.33589999999999998</v>
      </c>
      <c r="GT17" s="30">
        <v>0.37469999999999998</v>
      </c>
      <c r="GU17" s="30">
        <v>0.19719999999999999</v>
      </c>
      <c r="GV17" s="30">
        <v>0.2999</v>
      </c>
      <c r="GW17" s="30">
        <v>0.30249999999999999</v>
      </c>
      <c r="GX17" s="30">
        <v>0.28070000000000001</v>
      </c>
      <c r="GY17" s="30">
        <v>0.16889999999999999</v>
      </c>
      <c r="GZ17" s="30">
        <v>0.36409999999999998</v>
      </c>
      <c r="HA17" s="30">
        <v>0.30559999999999998</v>
      </c>
      <c r="HB17" s="30">
        <v>0.10489999999999999</v>
      </c>
      <c r="HC17" s="30">
        <v>0.16489999999999999</v>
      </c>
      <c r="HD17" s="30">
        <v>0.15939999999999999</v>
      </c>
      <c r="HE17" s="30">
        <v>0.20250000000000001</v>
      </c>
      <c r="HF17" s="30">
        <v>0.20269999999999999</v>
      </c>
      <c r="HG17" s="30">
        <v>0.22570000000000001</v>
      </c>
      <c r="HH17" s="30">
        <v>0.1633</v>
      </c>
      <c r="HI17" s="30">
        <v>0.1492</v>
      </c>
      <c r="HJ17" s="30">
        <v>0.4047</v>
      </c>
      <c r="HK17" s="30">
        <v>0</v>
      </c>
      <c r="HL17" s="30">
        <v>0.22869999999999999</v>
      </c>
      <c r="HM17" s="30">
        <v>0.25480000000000003</v>
      </c>
      <c r="HN17" s="30">
        <v>0.2</v>
      </c>
      <c r="HO17" s="30">
        <v>0.19980000000000001</v>
      </c>
      <c r="HP17" s="30">
        <v>0.21759999999999999</v>
      </c>
      <c r="HQ17" s="30">
        <v>0.17730000000000001</v>
      </c>
      <c r="HR17" s="30">
        <v>0.16089999999999999</v>
      </c>
      <c r="HS17" s="30">
        <v>0.1366</v>
      </c>
      <c r="HT17" s="30">
        <v>9.0200000000000002E-2</v>
      </c>
      <c r="HU17" s="30">
        <v>7.2099999999999997E-2</v>
      </c>
      <c r="HV17" s="30">
        <v>0.21049999999999999</v>
      </c>
      <c r="HW17" s="30">
        <v>0.17019999999999999</v>
      </c>
      <c r="HX17" s="30">
        <v>0.14369999999999999</v>
      </c>
      <c r="HY17" s="30">
        <v>0.13550000000000001</v>
      </c>
      <c r="HZ17" s="30">
        <v>0.10340000000000001</v>
      </c>
      <c r="IA17" s="30">
        <v>0.10920000000000001</v>
      </c>
      <c r="IB17" s="30">
        <v>0.15090000000000001</v>
      </c>
      <c r="IC17" s="30">
        <v>0.18099999999999999</v>
      </c>
      <c r="ID17" s="30">
        <v>0.18390000000000001</v>
      </c>
      <c r="IE17" s="30">
        <v>0.14899999999999999</v>
      </c>
      <c r="IF17" s="30">
        <v>0.26829999999999998</v>
      </c>
      <c r="IG17" s="30">
        <v>0.19869999999999999</v>
      </c>
      <c r="IH17" s="30">
        <v>0.2094</v>
      </c>
      <c r="II17" s="30">
        <v>0.22420000000000001</v>
      </c>
      <c r="IJ17" s="30">
        <v>0.32900000000000001</v>
      </c>
      <c r="IK17" s="30">
        <v>0.17480000000000001</v>
      </c>
      <c r="IL17" s="30">
        <v>0.17180000000000001</v>
      </c>
      <c r="IM17" s="30">
        <v>0.158</v>
      </c>
      <c r="IN17" s="30">
        <v>0.1832</v>
      </c>
      <c r="IO17" s="30">
        <v>0.1734</v>
      </c>
      <c r="IP17" s="30">
        <v>0.18740000000000001</v>
      </c>
      <c r="IQ17" s="30">
        <v>0.23449999999999999</v>
      </c>
      <c r="IR17" s="30">
        <v>0.1817</v>
      </c>
      <c r="IS17" s="30">
        <v>0.17080000000000001</v>
      </c>
      <c r="IT17" s="30">
        <v>0.19439999999999999</v>
      </c>
      <c r="IU17" s="30">
        <v>0.15329999999999999</v>
      </c>
      <c r="IV17" s="30">
        <v>0.24160000000000001</v>
      </c>
      <c r="IW17" s="30">
        <v>0.1784</v>
      </c>
      <c r="IX17" s="30">
        <v>0.19220000000000001</v>
      </c>
      <c r="IY17" s="30">
        <v>0.27829999999999999</v>
      </c>
      <c r="IZ17" s="30">
        <v>0.23400000000000001</v>
      </c>
      <c r="JA17" s="30">
        <v>0.2361</v>
      </c>
      <c r="JB17" s="30">
        <v>3.3224</v>
      </c>
      <c r="JC17" s="30">
        <v>4.9500000000000002E-2</v>
      </c>
      <c r="JD17" s="30">
        <v>5.4199999999999998E-2</v>
      </c>
      <c r="JE17" s="30">
        <v>4.5100000000000001E-2</v>
      </c>
      <c r="JF17" s="30">
        <v>3.3799999999999997E-2</v>
      </c>
      <c r="JG17" s="30">
        <v>3.49E-2</v>
      </c>
      <c r="JH17" s="30">
        <v>6.6100000000000006E-2</v>
      </c>
      <c r="JI17" s="30">
        <v>5.3800000000000001E-2</v>
      </c>
      <c r="JJ17" s="30">
        <v>0.11169999999999999</v>
      </c>
      <c r="JK17" s="30">
        <v>5.4300000000000001E-2</v>
      </c>
      <c r="JL17" s="30">
        <v>9.2200000000000004E-2</v>
      </c>
      <c r="JM17" s="30">
        <v>0.1249</v>
      </c>
      <c r="JN17" s="30">
        <v>0.13569999999999999</v>
      </c>
      <c r="JO17" s="30">
        <v>0.17249999999999999</v>
      </c>
      <c r="JP17" s="30">
        <v>0.24490000000000001</v>
      </c>
      <c r="JQ17" s="30">
        <v>4.8800000000000003E-2</v>
      </c>
      <c r="JR17" s="30">
        <v>0.09</v>
      </c>
      <c r="JS17" s="30">
        <v>0.15079999999999999</v>
      </c>
      <c r="JT17" s="30">
        <v>8.0100000000000005E-2</v>
      </c>
      <c r="JU17" s="30">
        <v>4.6100000000000002E-2</v>
      </c>
      <c r="JV17" s="30">
        <v>6.4299999999999996E-2</v>
      </c>
      <c r="JW17" s="30">
        <v>8.5099999999999995E-2</v>
      </c>
      <c r="JX17" s="30">
        <v>8.5000000000000006E-2</v>
      </c>
      <c r="JY17" s="30">
        <v>3.4599999999999999E-2</v>
      </c>
      <c r="JZ17" s="30">
        <v>2.4400000000000002E-2</v>
      </c>
      <c r="KA17" s="30">
        <v>1.06E-2</v>
      </c>
      <c r="KB17" s="30">
        <v>2.8500000000000001E-2</v>
      </c>
      <c r="KC17" s="30">
        <v>9.0200000000000002E-2</v>
      </c>
      <c r="KD17" s="30">
        <v>7.0599999999999996E-2</v>
      </c>
      <c r="KE17" s="30">
        <v>8.3699999999999997E-2</v>
      </c>
      <c r="KF17" s="30">
        <v>6.2700000000000006E-2</v>
      </c>
      <c r="KG17" s="30">
        <v>6.7699999999999996E-2</v>
      </c>
      <c r="KH17" s="30">
        <v>6.7000000000000004E-2</v>
      </c>
      <c r="KI17" s="30">
        <v>3.0700000000000002E-2</v>
      </c>
      <c r="KJ17" s="30">
        <v>2.23E-2</v>
      </c>
      <c r="KK17" s="30">
        <v>2.9499999999999998E-2</v>
      </c>
      <c r="KL17" s="30">
        <v>3.1199999999999999E-2</v>
      </c>
      <c r="KM17" s="30">
        <v>2.3800000000000002E-2</v>
      </c>
      <c r="KN17" s="30">
        <v>6.1999999999999998E-3</v>
      </c>
      <c r="KO17" s="30">
        <v>9.7999999999999997E-3</v>
      </c>
      <c r="KP17" s="30">
        <v>7.7000000000000002E-3</v>
      </c>
      <c r="KQ17" s="30">
        <v>3.5999999999999997E-2</v>
      </c>
      <c r="KR17" s="30">
        <v>2.0799999999999999E-2</v>
      </c>
      <c r="KS17" s="30">
        <v>0.16539999999999999</v>
      </c>
      <c r="KT17" s="30">
        <v>0.28720000000000001</v>
      </c>
      <c r="KU17" s="30">
        <v>0.28039999999999998</v>
      </c>
      <c r="KV17" s="30">
        <v>2.06E-2</v>
      </c>
      <c r="KW17" s="30">
        <v>2.4400000000000002E-2</v>
      </c>
      <c r="KX17" s="30">
        <v>1.4800000000000001E-2</v>
      </c>
      <c r="KY17" s="30">
        <v>3.95E-2</v>
      </c>
      <c r="KZ17" s="30">
        <v>4.4699999999999997E-2</v>
      </c>
      <c r="LA17" s="30">
        <v>1.9699999999999999E-2</v>
      </c>
      <c r="LB17" s="30">
        <v>5.6899999999999999E-2</v>
      </c>
      <c r="LC17" s="30">
        <v>3.32E-2</v>
      </c>
      <c r="LD17" s="30">
        <v>4.0300000000000002E-2</v>
      </c>
      <c r="LE17" s="30">
        <v>6.2300000000000001E-2</v>
      </c>
      <c r="LF17" s="30">
        <v>4.6899999999999997E-2</v>
      </c>
      <c r="LG17" s="30">
        <v>6.1600000000000002E-2</v>
      </c>
      <c r="LH17" s="30">
        <v>0.1517</v>
      </c>
      <c r="LI17" s="30">
        <v>0.16289999999999999</v>
      </c>
      <c r="LJ17" s="30">
        <v>4.6699999999999998E-2</v>
      </c>
      <c r="LK17" s="30">
        <v>4.1000000000000002E-2</v>
      </c>
      <c r="LL17" s="30">
        <v>1.23E-2</v>
      </c>
      <c r="LM17" s="30">
        <v>0.11169999999999999</v>
      </c>
      <c r="LN17" s="30">
        <v>4.0500000000000001E-2</v>
      </c>
      <c r="LO17" s="30">
        <v>9.0200000000000002E-2</v>
      </c>
      <c r="LP17" s="30">
        <v>5.11E-2</v>
      </c>
      <c r="LQ17" s="30">
        <v>4.1099999999999998E-2</v>
      </c>
      <c r="LR17" s="30">
        <v>5.57E-2</v>
      </c>
      <c r="LS17" s="30">
        <v>6.3200000000000006E-2</v>
      </c>
      <c r="LT17" s="30">
        <v>0.11849999999999999</v>
      </c>
      <c r="LU17" s="30">
        <v>5.96E-2</v>
      </c>
      <c r="LV17" s="30">
        <v>3.6600000000000001E-2</v>
      </c>
      <c r="LW17" s="30">
        <v>5.2900000000000003E-2</v>
      </c>
      <c r="LX17" s="30">
        <v>6.7699999999999996E-2</v>
      </c>
      <c r="LY17" s="30">
        <v>0.121</v>
      </c>
      <c r="LZ17" s="30">
        <v>7.7499999999999999E-2</v>
      </c>
      <c r="MA17" s="30">
        <v>8.3299999999999999E-2</v>
      </c>
      <c r="MB17" s="30">
        <v>0.1308</v>
      </c>
      <c r="MC17" s="30">
        <v>4.99E-2</v>
      </c>
      <c r="MD17" s="30">
        <v>9.0300000000000005E-2</v>
      </c>
      <c r="ME17" s="30">
        <v>0.1032</v>
      </c>
      <c r="MF17" s="30">
        <v>6.7199999999999996E-2</v>
      </c>
      <c r="MG17" s="30">
        <v>6.2100000000000002E-2</v>
      </c>
      <c r="MH17" s="30">
        <v>6.7400000000000002E-2</v>
      </c>
      <c r="MI17" s="30">
        <v>6.1800000000000001E-2</v>
      </c>
      <c r="MJ17" s="30">
        <v>0.13739999999999999</v>
      </c>
      <c r="MK17" s="30">
        <v>2.5700000000000001E-2</v>
      </c>
      <c r="ML17" s="30">
        <v>2.69E-2</v>
      </c>
      <c r="MM17" s="30">
        <v>5.8999999999999999E-3</v>
      </c>
      <c r="MN17" s="30">
        <v>2.47E-2</v>
      </c>
      <c r="MO17" s="30">
        <v>4.9799999999999997E-2</v>
      </c>
      <c r="MP17" s="30">
        <v>0.1166</v>
      </c>
      <c r="MQ17" s="30">
        <v>5.9299999999999999E-2</v>
      </c>
      <c r="MR17" s="30">
        <v>9.3899999999999997E-2</v>
      </c>
      <c r="MS17" s="30">
        <v>6.1800000000000001E-2</v>
      </c>
      <c r="MT17" s="30">
        <v>9.0700000000000003E-2</v>
      </c>
      <c r="MU17" s="30">
        <v>0.1283</v>
      </c>
      <c r="MV17" s="30">
        <v>6.7199999999999996E-2</v>
      </c>
      <c r="MW17" s="30">
        <v>0.1013</v>
      </c>
      <c r="MX17" s="30">
        <v>9.6100000000000005E-2</v>
      </c>
      <c r="MY17" s="30">
        <v>0.1278</v>
      </c>
      <c r="MZ17" s="30">
        <v>6.7500000000000004E-2</v>
      </c>
      <c r="NA17" s="30">
        <v>5.3400000000000003E-2</v>
      </c>
      <c r="NB17" s="30">
        <v>6.6600000000000006E-2</v>
      </c>
      <c r="NC17" s="30">
        <v>8.6300000000000002E-2</v>
      </c>
      <c r="ND17" s="30">
        <v>6.3E-2</v>
      </c>
      <c r="NE17" s="30">
        <v>5.6399999999999999E-2</v>
      </c>
      <c r="NF17" s="30">
        <v>3.5999999999999997E-2</v>
      </c>
      <c r="NG17" s="316">
        <v>6.6900000000000001E-2</v>
      </c>
      <c r="NH17" s="300">
        <v>5.8799999999999998E-2</v>
      </c>
      <c r="NI17" s="301">
        <v>8.8499999999999995E-2</v>
      </c>
      <c r="NJ17" s="302">
        <v>0</v>
      </c>
    </row>
    <row r="18" spans="2:374" x14ac:dyDescent="0.3">
      <c r="B18" s="23" t="s">
        <v>563</v>
      </c>
      <c r="C18" s="29">
        <v>4.8300000000000003E-2</v>
      </c>
      <c r="D18" s="30">
        <v>3.7499999999999999E-2</v>
      </c>
      <c r="E18" s="30">
        <v>2.0899999999999998E-2</v>
      </c>
      <c r="F18" s="30">
        <v>7.3200000000000001E-2</v>
      </c>
      <c r="G18" s="30">
        <v>4.1200000000000001E-2</v>
      </c>
      <c r="H18" s="30">
        <v>4.7500000000000001E-2</v>
      </c>
      <c r="I18" s="30">
        <v>1.8700000000000001E-2</v>
      </c>
      <c r="J18" s="30">
        <v>3.4700000000000002E-2</v>
      </c>
      <c r="K18" s="30">
        <v>1.9099999999999999E-2</v>
      </c>
      <c r="L18" s="30">
        <v>3.2899999999999999E-2</v>
      </c>
      <c r="M18" s="30">
        <v>1.5900000000000001E-2</v>
      </c>
      <c r="N18" s="30">
        <v>9.7999999999999997E-3</v>
      </c>
      <c r="O18" s="30">
        <v>1.3100000000000001E-2</v>
      </c>
      <c r="P18" s="30">
        <v>4.0599999999999997E-2</v>
      </c>
      <c r="Q18" s="31">
        <v>0</v>
      </c>
      <c r="R18" s="30">
        <v>2.93E-2</v>
      </c>
      <c r="S18" s="30">
        <v>4.7300000000000002E-2</v>
      </c>
      <c r="T18" s="30">
        <v>5.0200000000000002E-2</v>
      </c>
      <c r="U18" s="30">
        <v>3.95E-2</v>
      </c>
      <c r="V18" s="30">
        <v>4.48E-2</v>
      </c>
      <c r="W18" s="30">
        <v>4.8099999999999997E-2</v>
      </c>
      <c r="X18" s="30">
        <v>1.6199999999999999E-2</v>
      </c>
      <c r="Y18" s="30">
        <v>2.9000000000000001E-2</v>
      </c>
      <c r="Z18" s="30">
        <v>0.1197</v>
      </c>
      <c r="AA18" s="30">
        <v>0.7157</v>
      </c>
      <c r="AB18" s="30">
        <v>0.66379999999999995</v>
      </c>
      <c r="AC18" s="30">
        <v>7.1800000000000003E-2</v>
      </c>
      <c r="AD18" s="30">
        <v>3.1199999999999999E-2</v>
      </c>
      <c r="AE18" s="30">
        <v>2.52E-2</v>
      </c>
      <c r="AF18" s="30">
        <v>3.7999999999999999E-2</v>
      </c>
      <c r="AG18" s="30">
        <v>6.8099999999999994E-2</v>
      </c>
      <c r="AH18" s="30">
        <v>2.7400000000000001E-2</v>
      </c>
      <c r="AI18" s="30">
        <v>3.4500000000000003E-2</v>
      </c>
      <c r="AJ18" s="30">
        <v>4.2099999999999999E-2</v>
      </c>
      <c r="AK18" s="30">
        <v>5.0900000000000001E-2</v>
      </c>
      <c r="AL18" s="30">
        <v>6.0600000000000001E-2</v>
      </c>
      <c r="AM18" s="30">
        <v>3.9899999999999998E-2</v>
      </c>
      <c r="AN18" s="30">
        <v>3.5900000000000001E-2</v>
      </c>
      <c r="AO18" s="30">
        <v>1.9400000000000001E-2</v>
      </c>
      <c r="AP18" s="30">
        <v>3.8800000000000001E-2</v>
      </c>
      <c r="AQ18" s="30">
        <v>3.6999999999999998E-2</v>
      </c>
      <c r="AR18" s="30">
        <v>3.1E-2</v>
      </c>
      <c r="AS18" s="30">
        <v>3.0300000000000001E-2</v>
      </c>
      <c r="AT18" s="30">
        <v>2.8799999999999999E-2</v>
      </c>
      <c r="AU18" s="30">
        <v>2.6200000000000001E-2</v>
      </c>
      <c r="AV18" s="30">
        <v>2.81E-2</v>
      </c>
      <c r="AW18" s="30">
        <v>3.0599999999999999E-2</v>
      </c>
      <c r="AX18" s="30">
        <v>2.6800000000000001E-2</v>
      </c>
      <c r="AY18" s="30">
        <v>1.9E-2</v>
      </c>
      <c r="AZ18" s="30">
        <v>1.78E-2</v>
      </c>
      <c r="BA18" s="30">
        <v>2.1100000000000001E-2</v>
      </c>
      <c r="BB18" s="30">
        <v>2.5700000000000001E-2</v>
      </c>
      <c r="BC18" s="30">
        <v>2.5999999999999999E-2</v>
      </c>
      <c r="BD18" s="30">
        <v>1.8200000000000001E-2</v>
      </c>
      <c r="BE18" s="30">
        <v>2.5000000000000001E-2</v>
      </c>
      <c r="BF18" s="30">
        <v>2.3E-2</v>
      </c>
      <c r="BG18" s="30">
        <v>2.64E-2</v>
      </c>
      <c r="BH18" s="30">
        <v>2.5600000000000001E-2</v>
      </c>
      <c r="BI18" s="30">
        <v>2.35E-2</v>
      </c>
      <c r="BJ18" s="30">
        <v>1.7000000000000001E-2</v>
      </c>
      <c r="BK18" s="30">
        <v>2.4799999999999999E-2</v>
      </c>
      <c r="BL18" s="30">
        <v>1.7100000000000001E-2</v>
      </c>
      <c r="BM18" s="30">
        <v>4.0399999999999998E-2</v>
      </c>
      <c r="BN18" s="30">
        <v>2.0799999999999999E-2</v>
      </c>
      <c r="BO18" s="30">
        <v>2.58E-2</v>
      </c>
      <c r="BP18" s="30">
        <v>2.3800000000000002E-2</v>
      </c>
      <c r="BQ18" s="30">
        <v>2.24E-2</v>
      </c>
      <c r="BR18" s="30">
        <v>7.6399999999999996E-2</v>
      </c>
      <c r="BS18" s="30">
        <v>2.9499999999999998E-2</v>
      </c>
      <c r="BT18" s="30">
        <v>2.3199999999999998E-2</v>
      </c>
      <c r="BU18" s="30">
        <v>1.66E-2</v>
      </c>
      <c r="BV18" s="30">
        <v>1.5299999999999999E-2</v>
      </c>
      <c r="BW18" s="30">
        <v>2.52E-2</v>
      </c>
      <c r="BX18" s="30">
        <v>0.16520000000000001</v>
      </c>
      <c r="BY18" s="30">
        <v>5.0999999999999997E-2</v>
      </c>
      <c r="BZ18" s="30">
        <v>0.14369999999999999</v>
      </c>
      <c r="CA18" s="30">
        <v>4.3799999999999999E-2</v>
      </c>
      <c r="CB18" s="30">
        <v>1.6500000000000001E-2</v>
      </c>
      <c r="CC18" s="30">
        <v>3.0300000000000001E-2</v>
      </c>
      <c r="CD18" s="30">
        <v>1.9400000000000001E-2</v>
      </c>
      <c r="CE18" s="30">
        <v>2.2100000000000002E-2</v>
      </c>
      <c r="CF18" s="30">
        <v>3.6400000000000002E-2</v>
      </c>
      <c r="CG18" s="30">
        <v>3.6999999999999998E-2</v>
      </c>
      <c r="CH18" s="30">
        <v>1.9699999999999999E-2</v>
      </c>
      <c r="CI18" s="30">
        <v>1.4200000000000001E-2</v>
      </c>
      <c r="CJ18" s="30">
        <v>0.02</v>
      </c>
      <c r="CK18" s="30">
        <v>1.66E-2</v>
      </c>
      <c r="CL18" s="30">
        <v>1.7600000000000001E-2</v>
      </c>
      <c r="CM18" s="30">
        <v>1.8200000000000001E-2</v>
      </c>
      <c r="CN18" s="30">
        <v>1.4999999999999999E-2</v>
      </c>
      <c r="CO18" s="30">
        <v>2.2499999999999999E-2</v>
      </c>
      <c r="CP18" s="30">
        <v>1.55E-2</v>
      </c>
      <c r="CQ18" s="30">
        <v>4.0800000000000003E-2</v>
      </c>
      <c r="CR18" s="30">
        <v>5.3400000000000003E-2</v>
      </c>
      <c r="CS18" s="30">
        <v>0.10539999999999999</v>
      </c>
      <c r="CT18" s="30">
        <v>4.0500000000000001E-2</v>
      </c>
      <c r="CU18" s="30">
        <v>1.4500000000000001E-2</v>
      </c>
      <c r="CV18" s="30">
        <v>1.4999999999999999E-2</v>
      </c>
      <c r="CW18" s="30">
        <v>1.29E-2</v>
      </c>
      <c r="CX18" s="30">
        <v>4.4900000000000002E-2</v>
      </c>
      <c r="CY18" s="30">
        <v>1.5699999999999999E-2</v>
      </c>
      <c r="CZ18" s="30">
        <v>6.3E-3</v>
      </c>
      <c r="DA18" s="30">
        <v>1.7299999999999999E-2</v>
      </c>
      <c r="DB18" s="30">
        <v>1.17E-2</v>
      </c>
      <c r="DC18" s="30">
        <v>9.7000000000000003E-3</v>
      </c>
      <c r="DD18" s="30">
        <v>9.9000000000000008E-3</v>
      </c>
      <c r="DE18" s="30">
        <v>1.2200000000000001E-2</v>
      </c>
      <c r="DF18" s="30">
        <v>1.0800000000000001E-2</v>
      </c>
      <c r="DG18" s="30">
        <v>1.2800000000000001E-2</v>
      </c>
      <c r="DH18" s="30">
        <v>1.7899999999999999E-2</v>
      </c>
      <c r="DI18" s="30">
        <v>8.0999999999999996E-3</v>
      </c>
      <c r="DJ18" s="30">
        <v>7.4000000000000003E-3</v>
      </c>
      <c r="DK18" s="30">
        <v>1.38E-2</v>
      </c>
      <c r="DL18" s="30">
        <v>1.1900000000000001E-2</v>
      </c>
      <c r="DM18" s="30">
        <v>1.15E-2</v>
      </c>
      <c r="DN18" s="30">
        <v>0.02</v>
      </c>
      <c r="DO18" s="30">
        <v>1.03E-2</v>
      </c>
      <c r="DP18" s="30">
        <v>8.0000000000000002E-3</v>
      </c>
      <c r="DQ18" s="30">
        <v>8.6E-3</v>
      </c>
      <c r="DR18" s="30">
        <v>1.43E-2</v>
      </c>
      <c r="DS18" s="30">
        <v>9.2999999999999992E-3</v>
      </c>
      <c r="DT18" s="30">
        <v>3.73E-2</v>
      </c>
      <c r="DU18" s="30">
        <v>3.56E-2</v>
      </c>
      <c r="DV18" s="30">
        <v>1.3299999999999999E-2</v>
      </c>
      <c r="DW18" s="30">
        <v>1.17E-2</v>
      </c>
      <c r="DX18" s="30">
        <v>3.1800000000000002E-2</v>
      </c>
      <c r="DY18" s="30">
        <v>2.0500000000000001E-2</v>
      </c>
      <c r="DZ18" s="30">
        <v>1.4800000000000001E-2</v>
      </c>
      <c r="EA18" s="30">
        <v>1.2E-2</v>
      </c>
      <c r="EB18" s="30">
        <v>5.8799999999999998E-2</v>
      </c>
      <c r="EC18" s="30">
        <v>2.1600000000000001E-2</v>
      </c>
      <c r="ED18" s="30">
        <v>1.61E-2</v>
      </c>
      <c r="EE18" s="30">
        <v>1.26E-2</v>
      </c>
      <c r="EF18" s="30">
        <v>1.8499999999999999E-2</v>
      </c>
      <c r="EG18" s="30">
        <v>1.9900000000000001E-2</v>
      </c>
      <c r="EH18" s="30">
        <v>1.2800000000000001E-2</v>
      </c>
      <c r="EI18" s="30">
        <v>1.34E-2</v>
      </c>
      <c r="EJ18" s="30">
        <v>1.5100000000000001E-2</v>
      </c>
      <c r="EK18" s="30">
        <v>2.63E-2</v>
      </c>
      <c r="EL18" s="30">
        <v>0.10100000000000001</v>
      </c>
      <c r="EM18" s="30">
        <v>1.1599999999999999E-2</v>
      </c>
      <c r="EN18" s="30">
        <v>1.6500000000000001E-2</v>
      </c>
      <c r="EO18" s="30">
        <v>0.17050000000000001</v>
      </c>
      <c r="EP18" s="30">
        <v>0.09</v>
      </c>
      <c r="EQ18" s="30">
        <v>7.6700000000000004E-2</v>
      </c>
      <c r="ER18" s="30">
        <v>5.2999999999999999E-2</v>
      </c>
      <c r="ES18" s="30">
        <v>2.4400000000000002E-2</v>
      </c>
      <c r="ET18" s="30">
        <v>5.6599999999999998E-2</v>
      </c>
      <c r="EU18" s="30">
        <v>5.5899999999999998E-2</v>
      </c>
      <c r="EV18" s="30">
        <v>1.29E-2</v>
      </c>
      <c r="EW18" s="30">
        <v>7.6E-3</v>
      </c>
      <c r="EX18" s="30">
        <v>1.52E-2</v>
      </c>
      <c r="EY18" s="30">
        <v>1.1599999999999999E-2</v>
      </c>
      <c r="EZ18" s="30">
        <v>1.4200000000000001E-2</v>
      </c>
      <c r="FA18" s="30">
        <v>1.61E-2</v>
      </c>
      <c r="FB18" s="30">
        <v>2.8799999999999999E-2</v>
      </c>
      <c r="FC18" s="30">
        <v>0.22889999999999999</v>
      </c>
      <c r="FD18" s="30">
        <v>1.04E-2</v>
      </c>
      <c r="FE18" s="30">
        <v>8.8999999999999999E-3</v>
      </c>
      <c r="FF18" s="30">
        <v>0.14660000000000001</v>
      </c>
      <c r="FG18" s="30">
        <v>0.1241</v>
      </c>
      <c r="FH18" s="30">
        <v>3.7999999999999999E-2</v>
      </c>
      <c r="FI18" s="30">
        <v>0.11409999999999999</v>
      </c>
      <c r="FJ18" s="30">
        <v>8.77E-2</v>
      </c>
      <c r="FK18" s="30">
        <v>4.8000000000000001E-2</v>
      </c>
      <c r="FL18" s="30">
        <v>8.7400000000000005E-2</v>
      </c>
      <c r="FM18" s="30">
        <v>0.1409</v>
      </c>
      <c r="FN18" s="30">
        <v>4.1399999999999999E-2</v>
      </c>
      <c r="FO18" s="30">
        <v>5.5300000000000002E-2</v>
      </c>
      <c r="FP18" s="30">
        <v>4.0500000000000001E-2</v>
      </c>
      <c r="FQ18" s="30">
        <v>3.2099999999999997E-2</v>
      </c>
      <c r="FR18" s="30">
        <v>0.37619999999999998</v>
      </c>
      <c r="FS18" s="30">
        <v>1.8200000000000001E-2</v>
      </c>
      <c r="FT18" s="30">
        <v>0.155</v>
      </c>
      <c r="FU18" s="30">
        <v>3.1300000000000001E-2</v>
      </c>
      <c r="FV18" s="30">
        <v>2.7900000000000001E-2</v>
      </c>
      <c r="FW18" s="30">
        <v>2.12E-2</v>
      </c>
      <c r="FX18" s="30">
        <v>3.4799999999999998E-2</v>
      </c>
      <c r="FY18" s="30">
        <v>2.5100000000000001E-2</v>
      </c>
      <c r="FZ18" s="30">
        <v>1.9E-2</v>
      </c>
      <c r="GA18" s="30">
        <v>2.4899999999999999E-2</v>
      </c>
      <c r="GB18" s="30">
        <v>2.47E-2</v>
      </c>
      <c r="GC18" s="30">
        <v>3.0200000000000001E-2</v>
      </c>
      <c r="GD18" s="30">
        <v>4.8899999999999999E-2</v>
      </c>
      <c r="GE18" s="30">
        <v>1.9300000000000001E-2</v>
      </c>
      <c r="GF18" s="30">
        <v>2.75E-2</v>
      </c>
      <c r="GG18" s="30">
        <v>3.5299999999999998E-2</v>
      </c>
      <c r="GH18" s="30">
        <v>3.27E-2</v>
      </c>
      <c r="GI18" s="30">
        <v>3.8100000000000002E-2</v>
      </c>
      <c r="GJ18" s="30">
        <v>6.5699999999999995E-2</v>
      </c>
      <c r="GK18" s="30">
        <v>6.2899999999999998E-2</v>
      </c>
      <c r="GL18" s="30">
        <v>8.4699999999999998E-2</v>
      </c>
      <c r="GM18" s="30">
        <v>5.8400000000000001E-2</v>
      </c>
      <c r="GN18" s="30">
        <v>2.8899999999999999E-2</v>
      </c>
      <c r="GO18" s="30">
        <v>1.9800000000000002E-2</v>
      </c>
      <c r="GP18" s="30">
        <v>2.7400000000000001E-2</v>
      </c>
      <c r="GQ18" s="30">
        <v>3.8199999999999998E-2</v>
      </c>
      <c r="GR18" s="30">
        <v>3.6299999999999999E-2</v>
      </c>
      <c r="GS18" s="30">
        <v>2.5700000000000001E-2</v>
      </c>
      <c r="GT18" s="30">
        <v>2.1100000000000001E-2</v>
      </c>
      <c r="GU18" s="30">
        <v>1.7399999999999999E-2</v>
      </c>
      <c r="GV18" s="30">
        <v>2.7900000000000001E-2</v>
      </c>
      <c r="GW18" s="30">
        <v>3.1E-2</v>
      </c>
      <c r="GX18" s="30">
        <v>0.1449</v>
      </c>
      <c r="GY18" s="30">
        <v>2.7799999999999998E-2</v>
      </c>
      <c r="GZ18" s="30">
        <v>2.6700000000000002E-2</v>
      </c>
      <c r="HA18" s="30">
        <v>2.2200000000000001E-2</v>
      </c>
      <c r="HB18" s="30">
        <v>9.7999999999999997E-3</v>
      </c>
      <c r="HC18" s="30">
        <v>2.3699999999999999E-2</v>
      </c>
      <c r="HD18" s="30">
        <v>2.1700000000000001E-2</v>
      </c>
      <c r="HE18" s="30">
        <v>2.1899999999999999E-2</v>
      </c>
      <c r="HF18" s="30">
        <v>8.4500000000000006E-2</v>
      </c>
      <c r="HG18" s="30">
        <v>1.7000000000000001E-2</v>
      </c>
      <c r="HH18" s="30">
        <v>0.98429999999999995</v>
      </c>
      <c r="HI18" s="30">
        <v>2.3300000000000001E-2</v>
      </c>
      <c r="HJ18" s="30">
        <v>1.83E-2</v>
      </c>
      <c r="HK18" s="30">
        <v>0</v>
      </c>
      <c r="HL18" s="30">
        <v>3.0499999999999999E-2</v>
      </c>
      <c r="HM18" s="30">
        <v>4.3200000000000002E-2</v>
      </c>
      <c r="HN18" s="30">
        <v>5.9499999999999997E-2</v>
      </c>
      <c r="HO18" s="30">
        <v>2.12E-2</v>
      </c>
      <c r="HP18" s="30">
        <v>2.1499999999999998E-2</v>
      </c>
      <c r="HQ18" s="30">
        <v>1.8499999999999999E-2</v>
      </c>
      <c r="HR18" s="30">
        <v>3.0200000000000001E-2</v>
      </c>
      <c r="HS18" s="30">
        <v>0.28820000000000001</v>
      </c>
      <c r="HT18" s="30">
        <v>2.18E-2</v>
      </c>
      <c r="HU18" s="30">
        <v>1.5699999999999999E-2</v>
      </c>
      <c r="HV18" s="30">
        <v>2.5899999999999999E-2</v>
      </c>
      <c r="HW18" s="30">
        <v>2.0500000000000001E-2</v>
      </c>
      <c r="HX18" s="30">
        <v>5.0799999999999998E-2</v>
      </c>
      <c r="HY18" s="30">
        <v>3.2800000000000003E-2</v>
      </c>
      <c r="HZ18" s="30">
        <v>2.8299999999999999E-2</v>
      </c>
      <c r="IA18" s="30">
        <v>4.1200000000000001E-2</v>
      </c>
      <c r="IB18" s="30">
        <v>2.8899999999999999E-2</v>
      </c>
      <c r="IC18" s="30">
        <v>5.1499999999999997E-2</v>
      </c>
      <c r="ID18" s="30">
        <v>3.9E-2</v>
      </c>
      <c r="IE18" s="30">
        <v>2.75E-2</v>
      </c>
      <c r="IF18" s="30">
        <v>2.0199999999999999E-2</v>
      </c>
      <c r="IG18" s="30">
        <v>1.4E-2</v>
      </c>
      <c r="IH18" s="30">
        <v>1.47E-2</v>
      </c>
      <c r="II18" s="30">
        <v>7.4999999999999997E-3</v>
      </c>
      <c r="IJ18" s="30">
        <v>2.3E-2</v>
      </c>
      <c r="IK18" s="30">
        <v>4.8899999999999999E-2</v>
      </c>
      <c r="IL18" s="30">
        <v>1.9900000000000001E-2</v>
      </c>
      <c r="IM18" s="30">
        <v>5.8900000000000001E-2</v>
      </c>
      <c r="IN18" s="30">
        <v>0.17119999999999999</v>
      </c>
      <c r="IO18" s="30">
        <v>0.18479999999999999</v>
      </c>
      <c r="IP18" s="30">
        <v>1.72E-2</v>
      </c>
      <c r="IQ18" s="30">
        <v>3.6600000000000001E-2</v>
      </c>
      <c r="IR18" s="30">
        <v>2.3599999999999999E-2</v>
      </c>
      <c r="IS18" s="30">
        <v>1.6799999999999999E-2</v>
      </c>
      <c r="IT18" s="30">
        <v>1.44E-2</v>
      </c>
      <c r="IU18" s="30">
        <v>2.52E-2</v>
      </c>
      <c r="IV18" s="30">
        <v>2.18E-2</v>
      </c>
      <c r="IW18" s="30">
        <v>2.23E-2</v>
      </c>
      <c r="IX18" s="30">
        <v>3.44E-2</v>
      </c>
      <c r="IY18" s="30">
        <v>5.33E-2</v>
      </c>
      <c r="IZ18" s="30">
        <v>1.7299999999999999E-2</v>
      </c>
      <c r="JA18" s="30">
        <v>2.47E-2</v>
      </c>
      <c r="JB18" s="30">
        <v>4.02E-2</v>
      </c>
      <c r="JC18" s="30">
        <v>7.4570999999999996</v>
      </c>
      <c r="JD18" s="30">
        <v>12.0549</v>
      </c>
      <c r="JE18" s="30">
        <v>12.217000000000001</v>
      </c>
      <c r="JF18" s="30">
        <v>9.0838000000000001</v>
      </c>
      <c r="JG18" s="30">
        <v>11.494899999999999</v>
      </c>
      <c r="JH18" s="30">
        <v>10.428900000000001</v>
      </c>
      <c r="JI18" s="30">
        <v>9.8210999999999995</v>
      </c>
      <c r="JJ18" s="30">
        <v>8.0090000000000003</v>
      </c>
      <c r="JK18" s="30">
        <v>12.678800000000001</v>
      </c>
      <c r="JL18" s="30">
        <v>5.3699999999999998E-2</v>
      </c>
      <c r="JM18" s="30">
        <v>5.7500000000000002E-2</v>
      </c>
      <c r="JN18" s="30">
        <v>9.0499999999999997E-2</v>
      </c>
      <c r="JO18" s="30">
        <v>0.33189999999999997</v>
      </c>
      <c r="JP18" s="30">
        <v>7.4399999999999994E-2</v>
      </c>
      <c r="JQ18" s="30">
        <v>6.93E-2</v>
      </c>
      <c r="JR18" s="30">
        <v>9.8900000000000002E-2</v>
      </c>
      <c r="JS18" s="30">
        <v>9.0200000000000002E-2</v>
      </c>
      <c r="JT18" s="30">
        <v>4.99E-2</v>
      </c>
      <c r="JU18" s="30">
        <v>3.6299999999999999E-2</v>
      </c>
      <c r="JV18" s="30">
        <v>2.9700000000000001E-2</v>
      </c>
      <c r="JW18" s="30">
        <v>2.9600000000000001E-2</v>
      </c>
      <c r="JX18" s="30">
        <v>6.4899999999999999E-2</v>
      </c>
      <c r="JY18" s="30">
        <v>1.2999999999999999E-2</v>
      </c>
      <c r="JZ18" s="30">
        <v>2.41E-2</v>
      </c>
      <c r="KA18" s="30">
        <v>1.66E-2</v>
      </c>
      <c r="KB18" s="30">
        <v>1.06E-2</v>
      </c>
      <c r="KC18" s="30">
        <v>1.43E-2</v>
      </c>
      <c r="KD18" s="30">
        <v>2.3900000000000001E-2</v>
      </c>
      <c r="KE18" s="30">
        <v>2.9399999999999999E-2</v>
      </c>
      <c r="KF18" s="30">
        <v>2.5000000000000001E-2</v>
      </c>
      <c r="KG18" s="30">
        <v>3.5900000000000001E-2</v>
      </c>
      <c r="KH18" s="30">
        <v>5.2200000000000003E-2</v>
      </c>
      <c r="KI18" s="30">
        <v>2.41E-2</v>
      </c>
      <c r="KJ18" s="30">
        <v>2.29E-2</v>
      </c>
      <c r="KK18" s="30">
        <v>3.0099999999999998E-2</v>
      </c>
      <c r="KL18" s="30">
        <v>3.8600000000000002E-2</v>
      </c>
      <c r="KM18" s="30">
        <v>2.4899999999999999E-2</v>
      </c>
      <c r="KN18" s="30">
        <v>6.3E-3</v>
      </c>
      <c r="KO18" s="30">
        <v>1.3100000000000001E-2</v>
      </c>
      <c r="KP18" s="30">
        <v>8.6E-3</v>
      </c>
      <c r="KQ18" s="30">
        <v>3.32E-2</v>
      </c>
      <c r="KR18" s="30">
        <v>6.59E-2</v>
      </c>
      <c r="KS18" s="30">
        <v>0.14710000000000001</v>
      </c>
      <c r="KT18" s="30">
        <v>7.3800000000000004E-2</v>
      </c>
      <c r="KU18" s="30">
        <v>3.32E-2</v>
      </c>
      <c r="KV18" s="30">
        <v>2.8799999999999999E-2</v>
      </c>
      <c r="KW18" s="30">
        <v>2.5499999999999998E-2</v>
      </c>
      <c r="KX18" s="30">
        <v>1.15E-2</v>
      </c>
      <c r="KY18" s="30">
        <v>1.32E-2</v>
      </c>
      <c r="KZ18" s="30">
        <v>2.6100000000000002E-2</v>
      </c>
      <c r="LA18" s="30">
        <v>2.0199999999999999E-2</v>
      </c>
      <c r="LB18" s="30">
        <v>2.4199999999999999E-2</v>
      </c>
      <c r="LC18" s="30">
        <v>3.1399999999999997E-2</v>
      </c>
      <c r="LD18" s="30">
        <v>3.3700000000000001E-2</v>
      </c>
      <c r="LE18" s="30">
        <v>3.49E-2</v>
      </c>
      <c r="LF18" s="30">
        <v>5.3699999999999998E-2</v>
      </c>
      <c r="LG18" s="30">
        <v>2.3199999999999998E-2</v>
      </c>
      <c r="LH18" s="30">
        <v>3.8600000000000002E-2</v>
      </c>
      <c r="LI18" s="30">
        <v>9.7000000000000003E-3</v>
      </c>
      <c r="LJ18" s="30">
        <v>2.5899999999999999E-2</v>
      </c>
      <c r="LK18" s="30">
        <v>2.7400000000000001E-2</v>
      </c>
      <c r="LL18" s="30">
        <v>1.1900000000000001E-2</v>
      </c>
      <c r="LM18" s="30">
        <v>0.12720000000000001</v>
      </c>
      <c r="LN18" s="30">
        <v>3.9300000000000002E-2</v>
      </c>
      <c r="LO18" s="30">
        <v>5.9700000000000003E-2</v>
      </c>
      <c r="LP18" s="30">
        <v>4.6600000000000003E-2</v>
      </c>
      <c r="LQ18" s="30">
        <v>4.6800000000000001E-2</v>
      </c>
      <c r="LR18" s="30">
        <v>3.4299999999999997E-2</v>
      </c>
      <c r="LS18" s="30">
        <v>6.6799999999999998E-2</v>
      </c>
      <c r="LT18" s="30">
        <v>4.9599999999999998E-2</v>
      </c>
      <c r="LU18" s="30">
        <v>2.7900000000000001E-2</v>
      </c>
      <c r="LV18" s="30">
        <v>2.9700000000000001E-2</v>
      </c>
      <c r="LW18" s="30">
        <v>0.05</v>
      </c>
      <c r="LX18" s="30">
        <v>2.41E-2</v>
      </c>
      <c r="LY18" s="30">
        <v>2.9600000000000001E-2</v>
      </c>
      <c r="LZ18" s="30">
        <v>1.8599999999999998E-2</v>
      </c>
      <c r="MA18" s="30">
        <v>4.2999999999999997E-2</v>
      </c>
      <c r="MB18" s="30">
        <v>3.2899999999999999E-2</v>
      </c>
      <c r="MC18" s="30">
        <v>2.5899999999999999E-2</v>
      </c>
      <c r="MD18" s="30">
        <v>3.3300000000000003E-2</v>
      </c>
      <c r="ME18" s="30">
        <v>3.7100000000000001E-2</v>
      </c>
      <c r="MF18" s="30">
        <v>3.4700000000000002E-2</v>
      </c>
      <c r="MG18" s="30">
        <v>3.2800000000000003E-2</v>
      </c>
      <c r="MH18" s="30">
        <v>3.7400000000000003E-2</v>
      </c>
      <c r="MI18" s="30">
        <v>3.1199999999999999E-2</v>
      </c>
      <c r="MJ18" s="30">
        <v>4.5699999999999998E-2</v>
      </c>
      <c r="MK18" s="30">
        <v>2.2499999999999999E-2</v>
      </c>
      <c r="ML18" s="30">
        <v>2.8400000000000002E-2</v>
      </c>
      <c r="MM18" s="30">
        <v>2.06E-2</v>
      </c>
      <c r="MN18" s="30">
        <v>2.5499999999999998E-2</v>
      </c>
      <c r="MO18" s="30">
        <v>4.5400000000000003E-2</v>
      </c>
      <c r="MP18" s="30">
        <v>5.4100000000000002E-2</v>
      </c>
      <c r="MQ18" s="30">
        <v>3.9199999999999999E-2</v>
      </c>
      <c r="MR18" s="30">
        <v>7.9100000000000004E-2</v>
      </c>
      <c r="MS18" s="30">
        <v>7.4099999999999999E-2</v>
      </c>
      <c r="MT18" s="30">
        <v>0.10979999999999999</v>
      </c>
      <c r="MU18" s="30">
        <v>0.1467</v>
      </c>
      <c r="MV18" s="30">
        <v>6.0100000000000001E-2</v>
      </c>
      <c r="MW18" s="30">
        <v>0.25929999999999997</v>
      </c>
      <c r="MX18" s="30">
        <v>3.1399999999999997E-2</v>
      </c>
      <c r="MY18" s="30">
        <v>5.96E-2</v>
      </c>
      <c r="MZ18" s="30">
        <v>0.1062</v>
      </c>
      <c r="NA18" s="30">
        <v>3.3099999999999997E-2</v>
      </c>
      <c r="NB18" s="30">
        <v>4.0000000000000001E-3</v>
      </c>
      <c r="NC18" s="30">
        <v>3.6999999999999998E-2</v>
      </c>
      <c r="ND18" s="30">
        <v>4.0500000000000001E-2</v>
      </c>
      <c r="NE18" s="30">
        <v>8.8300000000000003E-2</v>
      </c>
      <c r="NF18" s="30">
        <v>3.7499999999999999E-2</v>
      </c>
      <c r="NG18" s="316">
        <v>4.2700000000000002E-2</v>
      </c>
      <c r="NH18" s="300">
        <v>5.74E-2</v>
      </c>
      <c r="NI18" s="301">
        <v>0.15079999999999999</v>
      </c>
      <c r="NJ18" s="302">
        <v>0</v>
      </c>
    </row>
    <row r="19" spans="2:374" x14ac:dyDescent="0.3">
      <c r="B19" s="23" t="s">
        <v>564</v>
      </c>
      <c r="C19" s="29">
        <v>0.1268</v>
      </c>
      <c r="D19" s="30">
        <v>9.3899999999999997E-2</v>
      </c>
      <c r="E19" s="30">
        <v>5.8299999999999998E-2</v>
      </c>
      <c r="F19" s="30">
        <v>0.1323</v>
      </c>
      <c r="G19" s="30">
        <v>8.7099999999999997E-2</v>
      </c>
      <c r="H19" s="30">
        <v>0.19009999999999999</v>
      </c>
      <c r="I19" s="30">
        <v>0.2001</v>
      </c>
      <c r="J19" s="30">
        <v>0.24399999999999999</v>
      </c>
      <c r="K19" s="30">
        <v>9.5699999999999993E-2</v>
      </c>
      <c r="L19" s="30">
        <v>0.1019</v>
      </c>
      <c r="M19" s="30">
        <v>0.17100000000000001</v>
      </c>
      <c r="N19" s="30">
        <v>7.1300000000000002E-2</v>
      </c>
      <c r="O19" s="30">
        <v>5.1200000000000002E-2</v>
      </c>
      <c r="P19" s="30">
        <v>9.4500000000000001E-2</v>
      </c>
      <c r="Q19" s="31">
        <v>0</v>
      </c>
      <c r="R19" s="30">
        <v>9.69E-2</v>
      </c>
      <c r="S19" s="30">
        <v>0.40570000000000001</v>
      </c>
      <c r="T19" s="30">
        <v>7.6799999999999993E-2</v>
      </c>
      <c r="U19" s="30">
        <v>8.1600000000000006E-2</v>
      </c>
      <c r="V19" s="30">
        <v>0.1055</v>
      </c>
      <c r="W19" s="30">
        <v>0.16789999999999999</v>
      </c>
      <c r="X19" s="30">
        <v>0.184</v>
      </c>
      <c r="Y19" s="30">
        <v>0.18210000000000001</v>
      </c>
      <c r="Z19" s="30">
        <v>0.1149</v>
      </c>
      <c r="AA19" s="30">
        <v>0.14360000000000001</v>
      </c>
      <c r="AB19" s="30">
        <v>0.122</v>
      </c>
      <c r="AC19" s="30">
        <v>0.1305</v>
      </c>
      <c r="AD19" s="30">
        <v>0.1986</v>
      </c>
      <c r="AE19" s="30">
        <v>0.18909999999999999</v>
      </c>
      <c r="AF19" s="30">
        <v>0.26729999999999998</v>
      </c>
      <c r="AG19" s="30">
        <v>0.23469999999999999</v>
      </c>
      <c r="AH19" s="30">
        <v>0.17330000000000001</v>
      </c>
      <c r="AI19" s="30">
        <v>0.19980000000000001</v>
      </c>
      <c r="AJ19" s="30">
        <v>0.1827</v>
      </c>
      <c r="AK19" s="30">
        <v>0.3044</v>
      </c>
      <c r="AL19" s="30">
        <v>0.74039999999999995</v>
      </c>
      <c r="AM19" s="30">
        <v>0.19370000000000001</v>
      </c>
      <c r="AN19" s="30">
        <v>0.2024</v>
      </c>
      <c r="AO19" s="30">
        <v>0.1404</v>
      </c>
      <c r="AP19" s="30">
        <v>0.1845</v>
      </c>
      <c r="AQ19" s="30">
        <v>0.2137</v>
      </c>
      <c r="AR19" s="30">
        <v>0.18310000000000001</v>
      </c>
      <c r="AS19" s="30">
        <v>0.2291</v>
      </c>
      <c r="AT19" s="30">
        <v>0.24790000000000001</v>
      </c>
      <c r="AU19" s="30">
        <v>0.15429999999999999</v>
      </c>
      <c r="AV19" s="30">
        <v>0.28570000000000001</v>
      </c>
      <c r="AW19" s="30">
        <v>0.14499999999999999</v>
      </c>
      <c r="AX19" s="30">
        <v>0.15629999999999999</v>
      </c>
      <c r="AY19" s="30">
        <v>0.17460000000000001</v>
      </c>
      <c r="AZ19" s="30">
        <v>0.14549999999999999</v>
      </c>
      <c r="BA19" s="30">
        <v>0.16339999999999999</v>
      </c>
      <c r="BB19" s="30">
        <v>0.17119999999999999</v>
      </c>
      <c r="BC19" s="30">
        <v>0.1323</v>
      </c>
      <c r="BD19" s="30">
        <v>0.15090000000000001</v>
      </c>
      <c r="BE19" s="30">
        <v>0.17069999999999999</v>
      </c>
      <c r="BF19" s="30">
        <v>0.15429999999999999</v>
      </c>
      <c r="BG19" s="30">
        <v>0.1163</v>
      </c>
      <c r="BH19" s="30">
        <v>0.1376</v>
      </c>
      <c r="BI19" s="30">
        <v>0.14799999999999999</v>
      </c>
      <c r="BJ19" s="30">
        <v>0.11260000000000001</v>
      </c>
      <c r="BK19" s="30">
        <v>0.13439999999999999</v>
      </c>
      <c r="BL19" s="30">
        <v>0.1401</v>
      </c>
      <c r="BM19" s="30">
        <v>0.1656</v>
      </c>
      <c r="BN19" s="30">
        <v>0.1502</v>
      </c>
      <c r="BO19" s="30">
        <v>0.13589999999999999</v>
      </c>
      <c r="BP19" s="30">
        <v>0.14130000000000001</v>
      </c>
      <c r="BQ19" s="30">
        <v>0.12559999999999999</v>
      </c>
      <c r="BR19" s="30">
        <v>0.12709999999999999</v>
      </c>
      <c r="BS19" s="30">
        <v>0.1229</v>
      </c>
      <c r="BT19" s="30">
        <v>0.1159</v>
      </c>
      <c r="BU19" s="30">
        <v>0.1241</v>
      </c>
      <c r="BV19" s="30">
        <v>8.0699999999999994E-2</v>
      </c>
      <c r="BW19" s="30">
        <v>0.1333</v>
      </c>
      <c r="BX19" s="30">
        <v>0.13039999999999999</v>
      </c>
      <c r="BY19" s="30">
        <v>0.1153</v>
      </c>
      <c r="BZ19" s="30">
        <v>0.11210000000000001</v>
      </c>
      <c r="CA19" s="30">
        <v>0.155</v>
      </c>
      <c r="CB19" s="30">
        <v>0.1278</v>
      </c>
      <c r="CC19" s="30">
        <v>0.14249999999999999</v>
      </c>
      <c r="CD19" s="30">
        <v>0.13439999999999999</v>
      </c>
      <c r="CE19" s="30">
        <v>0.1343</v>
      </c>
      <c r="CF19" s="30">
        <v>0.1182</v>
      </c>
      <c r="CG19" s="30">
        <v>0.1411</v>
      </c>
      <c r="CH19" s="30">
        <v>0.11409999999999999</v>
      </c>
      <c r="CI19" s="30">
        <v>0.1076</v>
      </c>
      <c r="CJ19" s="30">
        <v>0.1149</v>
      </c>
      <c r="CK19" s="30">
        <v>0.1028</v>
      </c>
      <c r="CL19" s="30">
        <v>0.15459999999999999</v>
      </c>
      <c r="CM19" s="30">
        <v>0.113</v>
      </c>
      <c r="CN19" s="30">
        <v>0.15409999999999999</v>
      </c>
      <c r="CO19" s="30">
        <v>0.1087</v>
      </c>
      <c r="CP19" s="30">
        <v>0.10730000000000001</v>
      </c>
      <c r="CQ19" s="30">
        <v>0.1452</v>
      </c>
      <c r="CR19" s="30">
        <v>0.1221</v>
      </c>
      <c r="CS19" s="30">
        <v>0.12770000000000001</v>
      </c>
      <c r="CT19" s="30">
        <v>0.1235</v>
      </c>
      <c r="CU19" s="30">
        <v>8.8900000000000007E-2</v>
      </c>
      <c r="CV19" s="30">
        <v>0.1293</v>
      </c>
      <c r="CW19" s="30">
        <v>0.1028</v>
      </c>
      <c r="CX19" s="30">
        <v>0.12720000000000001</v>
      </c>
      <c r="CY19" s="30">
        <v>0.11940000000000001</v>
      </c>
      <c r="CZ19" s="30">
        <v>4.2799999999999998E-2</v>
      </c>
      <c r="DA19" s="30">
        <v>0.15859999999999999</v>
      </c>
      <c r="DB19" s="30">
        <v>5.74E-2</v>
      </c>
      <c r="DC19" s="30">
        <v>9.5399999999999999E-2</v>
      </c>
      <c r="DD19" s="30">
        <v>7.3099999999999998E-2</v>
      </c>
      <c r="DE19" s="30">
        <v>9.2700000000000005E-2</v>
      </c>
      <c r="DF19" s="30">
        <v>6.7100000000000007E-2</v>
      </c>
      <c r="DG19" s="30">
        <v>0.1321</v>
      </c>
      <c r="DH19" s="30">
        <v>0.107</v>
      </c>
      <c r="DI19" s="30">
        <v>5.5899999999999998E-2</v>
      </c>
      <c r="DJ19" s="30">
        <v>6.2399999999999997E-2</v>
      </c>
      <c r="DK19" s="30">
        <v>9.4700000000000006E-2</v>
      </c>
      <c r="DL19" s="30">
        <v>0.10349999999999999</v>
      </c>
      <c r="DM19" s="30">
        <v>4.2999999999999997E-2</v>
      </c>
      <c r="DN19" s="30">
        <v>0.46410000000000001</v>
      </c>
      <c r="DO19" s="30">
        <v>8.5500000000000007E-2</v>
      </c>
      <c r="DP19" s="30">
        <v>8.3799999999999999E-2</v>
      </c>
      <c r="DQ19" s="30">
        <v>6.9400000000000003E-2</v>
      </c>
      <c r="DR19" s="30">
        <v>0.14810000000000001</v>
      </c>
      <c r="DS19" s="30">
        <v>7.9600000000000004E-2</v>
      </c>
      <c r="DT19" s="30">
        <v>0.1565</v>
      </c>
      <c r="DU19" s="30">
        <v>0.13020000000000001</v>
      </c>
      <c r="DV19" s="30">
        <v>0.1469</v>
      </c>
      <c r="DW19" s="30">
        <v>9.69E-2</v>
      </c>
      <c r="DX19" s="30">
        <v>0.11070000000000001</v>
      </c>
      <c r="DY19" s="30">
        <v>0.10630000000000001</v>
      </c>
      <c r="DZ19" s="30">
        <v>0.14929999999999999</v>
      </c>
      <c r="EA19" s="30">
        <v>0.1237</v>
      </c>
      <c r="EB19" s="30">
        <v>9.0899999999999995E-2</v>
      </c>
      <c r="EC19" s="30">
        <v>8.5400000000000004E-2</v>
      </c>
      <c r="ED19" s="30">
        <v>0.15140000000000001</v>
      </c>
      <c r="EE19" s="30">
        <v>0.1221</v>
      </c>
      <c r="EF19" s="30">
        <v>0.1666</v>
      </c>
      <c r="EG19" s="30">
        <v>0.1421</v>
      </c>
      <c r="EH19" s="30">
        <v>8.8499999999999995E-2</v>
      </c>
      <c r="EI19" s="30">
        <v>9.2999999999999999E-2</v>
      </c>
      <c r="EJ19" s="30">
        <v>0.1076</v>
      </c>
      <c r="EK19" s="30">
        <v>0.1133</v>
      </c>
      <c r="EL19" s="30">
        <v>0.1101</v>
      </c>
      <c r="EM19" s="30">
        <v>7.9399999999999998E-2</v>
      </c>
      <c r="EN19" s="30">
        <v>0.12</v>
      </c>
      <c r="EO19" s="30">
        <v>0.1331</v>
      </c>
      <c r="EP19" s="30">
        <v>0.1206</v>
      </c>
      <c r="EQ19" s="30">
        <v>0.1338</v>
      </c>
      <c r="ER19" s="30">
        <v>0.1462</v>
      </c>
      <c r="ES19" s="30">
        <v>0.15049999999999999</v>
      </c>
      <c r="ET19" s="30">
        <v>0.13539999999999999</v>
      </c>
      <c r="EU19" s="30">
        <v>0.14080000000000001</v>
      </c>
      <c r="EV19" s="30">
        <v>6.2100000000000002E-2</v>
      </c>
      <c r="EW19" s="30">
        <v>4.4900000000000002E-2</v>
      </c>
      <c r="EX19" s="30">
        <v>7.2599999999999998E-2</v>
      </c>
      <c r="EY19" s="30">
        <v>6.8900000000000003E-2</v>
      </c>
      <c r="EZ19" s="30">
        <v>6.08E-2</v>
      </c>
      <c r="FA19" s="30">
        <v>0.14080000000000001</v>
      </c>
      <c r="FB19" s="30">
        <v>0.12180000000000001</v>
      </c>
      <c r="FC19" s="30">
        <v>0.12039999999999999</v>
      </c>
      <c r="FD19" s="30">
        <v>8.8200000000000001E-2</v>
      </c>
      <c r="FE19" s="30">
        <v>8.3000000000000004E-2</v>
      </c>
      <c r="FF19" s="30">
        <v>9.6299999999999997E-2</v>
      </c>
      <c r="FG19" s="30">
        <v>0.16839999999999999</v>
      </c>
      <c r="FH19" s="30">
        <v>0.2056</v>
      </c>
      <c r="FI19" s="30">
        <v>0.19220000000000001</v>
      </c>
      <c r="FJ19" s="30">
        <v>0.1744</v>
      </c>
      <c r="FK19" s="30">
        <v>0.18210000000000001</v>
      </c>
      <c r="FL19" s="30">
        <v>0.14269999999999999</v>
      </c>
      <c r="FM19" s="30">
        <v>0.16220000000000001</v>
      </c>
      <c r="FN19" s="30">
        <v>0.52190000000000003</v>
      </c>
      <c r="FO19" s="30">
        <v>8.3099999999999993E-2</v>
      </c>
      <c r="FP19" s="30">
        <v>0.1263</v>
      </c>
      <c r="FQ19" s="30">
        <v>9.6000000000000002E-2</v>
      </c>
      <c r="FR19" s="30">
        <v>7.22E-2</v>
      </c>
      <c r="FS19" s="30">
        <v>0.10050000000000001</v>
      </c>
      <c r="FT19" s="30">
        <v>0.1343</v>
      </c>
      <c r="FU19" s="30">
        <v>0.26500000000000001</v>
      </c>
      <c r="FV19" s="30">
        <v>0.13389999999999999</v>
      </c>
      <c r="FW19" s="30">
        <v>0.15809999999999999</v>
      </c>
      <c r="FX19" s="30">
        <v>0.14319999999999999</v>
      </c>
      <c r="FY19" s="30">
        <v>0.183</v>
      </c>
      <c r="FZ19" s="30">
        <v>0.153</v>
      </c>
      <c r="GA19" s="30">
        <v>0.2218</v>
      </c>
      <c r="GB19" s="30">
        <v>0.29559999999999997</v>
      </c>
      <c r="GC19" s="30">
        <v>0.29360000000000003</v>
      </c>
      <c r="GD19" s="30">
        <v>0.186</v>
      </c>
      <c r="GE19" s="30">
        <v>0.25619999999999998</v>
      </c>
      <c r="GF19" s="30">
        <v>0.15890000000000001</v>
      </c>
      <c r="GG19" s="30">
        <v>0.16450000000000001</v>
      </c>
      <c r="GH19" s="30">
        <v>0.2084</v>
      </c>
      <c r="GI19" s="30">
        <v>0.18559999999999999</v>
      </c>
      <c r="GJ19" s="30">
        <v>0.34310000000000002</v>
      </c>
      <c r="GK19" s="30">
        <v>0.252</v>
      </c>
      <c r="GL19" s="30">
        <v>0.30070000000000002</v>
      </c>
      <c r="GM19" s="30">
        <v>0.19239999999999999</v>
      </c>
      <c r="GN19" s="30">
        <v>0.22969999999999999</v>
      </c>
      <c r="GO19" s="30">
        <v>0.2525</v>
      </c>
      <c r="GP19" s="30">
        <v>0.23139999999999999</v>
      </c>
      <c r="GQ19" s="30">
        <v>0.16539999999999999</v>
      </c>
      <c r="GR19" s="30">
        <v>0.22359999999999999</v>
      </c>
      <c r="GS19" s="30">
        <v>0.18210000000000001</v>
      </c>
      <c r="GT19" s="30">
        <v>0.22550000000000001</v>
      </c>
      <c r="GU19" s="30">
        <v>0.1207</v>
      </c>
      <c r="GV19" s="30">
        <v>0.191</v>
      </c>
      <c r="GW19" s="30">
        <v>0.22040000000000001</v>
      </c>
      <c r="GX19" s="30">
        <v>0.15029999999999999</v>
      </c>
      <c r="GY19" s="30">
        <v>0.16739999999999999</v>
      </c>
      <c r="GZ19" s="30">
        <v>0.18840000000000001</v>
      </c>
      <c r="HA19" s="30">
        <v>0.1206</v>
      </c>
      <c r="HB19" s="30">
        <v>6.0900000000000003E-2</v>
      </c>
      <c r="HC19" s="30">
        <v>0.13339999999999999</v>
      </c>
      <c r="HD19" s="30">
        <v>0.12330000000000001</v>
      </c>
      <c r="HE19" s="30">
        <v>0.15740000000000001</v>
      </c>
      <c r="HF19" s="30">
        <v>0.1268</v>
      </c>
      <c r="HG19" s="30">
        <v>0.1855</v>
      </c>
      <c r="HH19" s="30">
        <v>0.18640000000000001</v>
      </c>
      <c r="HI19" s="30">
        <v>0.1095</v>
      </c>
      <c r="HJ19" s="30">
        <v>0.1482</v>
      </c>
      <c r="HK19" s="30">
        <v>0</v>
      </c>
      <c r="HL19" s="30">
        <v>0.1525</v>
      </c>
      <c r="HM19" s="30">
        <v>0.1749</v>
      </c>
      <c r="HN19" s="30">
        <v>0.18179999999999999</v>
      </c>
      <c r="HO19" s="30">
        <v>0.14130000000000001</v>
      </c>
      <c r="HP19" s="30">
        <v>0.17960000000000001</v>
      </c>
      <c r="HQ19" s="30">
        <v>0.13059999999999999</v>
      </c>
      <c r="HR19" s="30">
        <v>0.4199</v>
      </c>
      <c r="HS19" s="30">
        <v>0.1789</v>
      </c>
      <c r="HT19" s="30">
        <v>9.8000000000000004E-2</v>
      </c>
      <c r="HU19" s="30">
        <v>7.8600000000000003E-2</v>
      </c>
      <c r="HV19" s="30">
        <v>0.1754</v>
      </c>
      <c r="HW19" s="30">
        <v>0.18440000000000001</v>
      </c>
      <c r="HX19" s="30">
        <v>9.4399999999999998E-2</v>
      </c>
      <c r="HY19" s="30">
        <v>7.6799999999999993E-2</v>
      </c>
      <c r="HZ19" s="30">
        <v>8.7499999999999994E-2</v>
      </c>
      <c r="IA19" s="30">
        <v>0.1419</v>
      </c>
      <c r="IB19" s="30">
        <v>0.1241</v>
      </c>
      <c r="IC19" s="30">
        <v>0.15490000000000001</v>
      </c>
      <c r="ID19" s="30">
        <v>0.1087</v>
      </c>
      <c r="IE19" s="30">
        <v>0.1087</v>
      </c>
      <c r="IF19" s="30">
        <v>7.8899999999999998E-2</v>
      </c>
      <c r="IG19" s="30">
        <v>6.4600000000000005E-2</v>
      </c>
      <c r="IH19" s="30">
        <v>7.6300000000000007E-2</v>
      </c>
      <c r="II19" s="30">
        <v>5.1400000000000001E-2</v>
      </c>
      <c r="IJ19" s="30">
        <v>0.16800000000000001</v>
      </c>
      <c r="IK19" s="30">
        <v>9.6000000000000002E-2</v>
      </c>
      <c r="IL19" s="30">
        <v>0.12839999999999999</v>
      </c>
      <c r="IM19" s="30">
        <v>0.13170000000000001</v>
      </c>
      <c r="IN19" s="30">
        <v>0.1009</v>
      </c>
      <c r="IO19" s="30">
        <v>8.8999999999999996E-2</v>
      </c>
      <c r="IP19" s="30">
        <v>0.1216</v>
      </c>
      <c r="IQ19" s="30">
        <v>0.12</v>
      </c>
      <c r="IR19" s="30">
        <v>0.12590000000000001</v>
      </c>
      <c r="IS19" s="30">
        <v>0.10150000000000001</v>
      </c>
      <c r="IT19" s="30">
        <v>0.10349999999999999</v>
      </c>
      <c r="IU19" s="30">
        <v>0.17630000000000001</v>
      </c>
      <c r="IV19" s="30">
        <v>0.17480000000000001</v>
      </c>
      <c r="IW19" s="30">
        <v>0.1153</v>
      </c>
      <c r="IX19" s="30">
        <v>0.13589999999999999</v>
      </c>
      <c r="IY19" s="30">
        <v>0.18540000000000001</v>
      </c>
      <c r="IZ19" s="30">
        <v>0.1207</v>
      </c>
      <c r="JA19" s="30">
        <v>0.13270000000000001</v>
      </c>
      <c r="JB19" s="30">
        <v>0.45779999999999998</v>
      </c>
      <c r="JC19" s="30">
        <v>0.31209999999999999</v>
      </c>
      <c r="JD19" s="30">
        <v>0.42630000000000001</v>
      </c>
      <c r="JE19" s="30">
        <v>0.48149999999999998</v>
      </c>
      <c r="JF19" s="30">
        <v>0.34160000000000001</v>
      </c>
      <c r="JG19" s="30">
        <v>0.26450000000000001</v>
      </c>
      <c r="JH19" s="30">
        <v>0.57709999999999995</v>
      </c>
      <c r="JI19" s="30">
        <v>0.34</v>
      </c>
      <c r="JJ19" s="30">
        <v>0.4128</v>
      </c>
      <c r="JK19" s="30">
        <v>0.3422</v>
      </c>
      <c r="JL19" s="30">
        <v>2.4487999999999999</v>
      </c>
      <c r="JM19" s="30">
        <v>2.3782000000000001</v>
      </c>
      <c r="JN19" s="30">
        <v>2.9180999999999999</v>
      </c>
      <c r="JO19" s="30">
        <v>6.0185000000000004</v>
      </c>
      <c r="JP19" s="30">
        <v>18.729399999999998</v>
      </c>
      <c r="JQ19" s="30">
        <v>4.4729999999999999</v>
      </c>
      <c r="JR19" s="30">
        <v>6.3989000000000003</v>
      </c>
      <c r="JS19" s="30">
        <v>13.635300000000001</v>
      </c>
      <c r="JT19" s="30">
        <v>7.2156000000000002</v>
      </c>
      <c r="JU19" s="30">
        <v>0.21010000000000001</v>
      </c>
      <c r="JV19" s="30">
        <v>0.311</v>
      </c>
      <c r="JW19" s="30">
        <v>0.35880000000000001</v>
      </c>
      <c r="JX19" s="30">
        <v>0.32169999999999999</v>
      </c>
      <c r="JY19" s="30">
        <v>5.5300000000000002E-2</v>
      </c>
      <c r="JZ19" s="30">
        <v>0.1431</v>
      </c>
      <c r="KA19" s="30">
        <v>6.0100000000000001E-2</v>
      </c>
      <c r="KB19" s="30">
        <v>4.5100000000000001E-2</v>
      </c>
      <c r="KC19" s="30">
        <v>6.4600000000000005E-2</v>
      </c>
      <c r="KD19" s="30">
        <v>6.6500000000000004E-2</v>
      </c>
      <c r="KE19" s="30">
        <v>0.1154</v>
      </c>
      <c r="KF19" s="30">
        <v>0.13020000000000001</v>
      </c>
      <c r="KG19" s="30">
        <v>0.37759999999999999</v>
      </c>
      <c r="KH19" s="30">
        <v>0.33360000000000001</v>
      </c>
      <c r="KI19" s="30">
        <v>6.1800000000000001E-2</v>
      </c>
      <c r="KJ19" s="30">
        <v>0.1123</v>
      </c>
      <c r="KK19" s="30">
        <v>8.3599999999999994E-2</v>
      </c>
      <c r="KL19" s="30">
        <v>0.25659999999999999</v>
      </c>
      <c r="KM19" s="30">
        <v>0.1216</v>
      </c>
      <c r="KN19" s="30">
        <v>3.7100000000000001E-2</v>
      </c>
      <c r="KO19" s="30">
        <v>3.4099999999999998E-2</v>
      </c>
      <c r="KP19" s="30">
        <v>7.22E-2</v>
      </c>
      <c r="KQ19" s="30">
        <v>0.16109999999999999</v>
      </c>
      <c r="KR19" s="30">
        <v>4.3799999999999999E-2</v>
      </c>
      <c r="KS19" s="30">
        <v>0.23569999999999999</v>
      </c>
      <c r="KT19" s="30">
        <v>0.2397</v>
      </c>
      <c r="KU19" s="30">
        <v>0.18909999999999999</v>
      </c>
      <c r="KV19" s="30">
        <v>0.13350000000000001</v>
      </c>
      <c r="KW19" s="30">
        <v>0.1166</v>
      </c>
      <c r="KX19" s="30">
        <v>6.3600000000000004E-2</v>
      </c>
      <c r="KY19" s="30">
        <v>9.1600000000000001E-2</v>
      </c>
      <c r="KZ19" s="30">
        <v>0.2167</v>
      </c>
      <c r="LA19" s="30">
        <v>0.13700000000000001</v>
      </c>
      <c r="LB19" s="30">
        <v>0.1061</v>
      </c>
      <c r="LC19" s="30">
        <v>0.27129999999999999</v>
      </c>
      <c r="LD19" s="30">
        <v>0.1119</v>
      </c>
      <c r="LE19" s="30">
        <v>0.20219999999999999</v>
      </c>
      <c r="LF19" s="30">
        <v>0.17249999999999999</v>
      </c>
      <c r="LG19" s="30">
        <v>7.3099999999999998E-2</v>
      </c>
      <c r="LH19" s="30">
        <v>0.13739999999999999</v>
      </c>
      <c r="LI19" s="30">
        <v>7.9100000000000004E-2</v>
      </c>
      <c r="LJ19" s="30">
        <v>9.4200000000000006E-2</v>
      </c>
      <c r="LK19" s="30">
        <v>5.8900000000000001E-2</v>
      </c>
      <c r="LL19" s="30">
        <v>0.10299999999999999</v>
      </c>
      <c r="LM19" s="30">
        <v>9.5899999999999999E-2</v>
      </c>
      <c r="LN19" s="30">
        <v>0.2019</v>
      </c>
      <c r="LO19" s="30">
        <v>0.1217</v>
      </c>
      <c r="LP19" s="30">
        <v>0.33689999999999998</v>
      </c>
      <c r="LQ19" s="30">
        <v>0.25540000000000002</v>
      </c>
      <c r="LR19" s="30">
        <v>0.13850000000000001</v>
      </c>
      <c r="LS19" s="30">
        <v>0.2258</v>
      </c>
      <c r="LT19" s="30">
        <v>0.19089999999999999</v>
      </c>
      <c r="LU19" s="30">
        <v>7.9500000000000001E-2</v>
      </c>
      <c r="LV19" s="30">
        <v>7.0699999999999999E-2</v>
      </c>
      <c r="LW19" s="30">
        <v>0.1469</v>
      </c>
      <c r="LX19" s="30">
        <v>0.1099</v>
      </c>
      <c r="LY19" s="30">
        <v>9.4600000000000004E-2</v>
      </c>
      <c r="LZ19" s="30">
        <v>7.3700000000000002E-2</v>
      </c>
      <c r="MA19" s="30">
        <v>9.2100000000000001E-2</v>
      </c>
      <c r="MB19" s="30">
        <v>0.1099</v>
      </c>
      <c r="MC19" s="30">
        <v>7.9600000000000004E-2</v>
      </c>
      <c r="MD19" s="30">
        <v>0.1285</v>
      </c>
      <c r="ME19" s="30">
        <v>0.1318</v>
      </c>
      <c r="MF19" s="30">
        <v>0.12670000000000001</v>
      </c>
      <c r="MG19" s="30">
        <v>0.13439999999999999</v>
      </c>
      <c r="MH19" s="30">
        <v>0.14080000000000001</v>
      </c>
      <c r="MI19" s="30">
        <v>6.5299999999999997E-2</v>
      </c>
      <c r="MJ19" s="30">
        <v>0.28639999999999999</v>
      </c>
      <c r="MK19" s="30">
        <v>0.1114</v>
      </c>
      <c r="ML19" s="30">
        <v>0.1162</v>
      </c>
      <c r="MM19" s="30">
        <v>4.9799999999999997E-2</v>
      </c>
      <c r="MN19" s="30">
        <v>0.66990000000000005</v>
      </c>
      <c r="MO19" s="30">
        <v>0.29770000000000002</v>
      </c>
      <c r="MP19" s="30">
        <v>8.3099999999999993E-2</v>
      </c>
      <c r="MQ19" s="30">
        <v>0.1341</v>
      </c>
      <c r="MR19" s="30">
        <v>0.12809999999999999</v>
      </c>
      <c r="MS19" s="30">
        <v>0.12</v>
      </c>
      <c r="MT19" s="30">
        <v>0.12820000000000001</v>
      </c>
      <c r="MU19" s="30">
        <v>0.1547</v>
      </c>
      <c r="MV19" s="30">
        <v>0.10829999999999999</v>
      </c>
      <c r="MW19" s="30">
        <v>7.1599999999999997E-2</v>
      </c>
      <c r="MX19" s="30">
        <v>8.2100000000000006E-2</v>
      </c>
      <c r="MY19" s="30">
        <v>0.1011</v>
      </c>
      <c r="MZ19" s="30">
        <v>4.9299999999999997E-2</v>
      </c>
      <c r="NA19" s="30">
        <v>7.4899999999999994E-2</v>
      </c>
      <c r="NB19" s="30">
        <v>5.2600000000000001E-2</v>
      </c>
      <c r="NC19" s="30">
        <v>9.6299999999999997E-2</v>
      </c>
      <c r="ND19" s="30">
        <v>0.13220000000000001</v>
      </c>
      <c r="NE19" s="30">
        <v>0.1883</v>
      </c>
      <c r="NF19" s="30">
        <v>0.16370000000000001</v>
      </c>
      <c r="NG19" s="316">
        <v>0.1074</v>
      </c>
      <c r="NH19" s="300">
        <v>7.5556999999999999</v>
      </c>
      <c r="NI19" s="301">
        <v>0.17080000000000001</v>
      </c>
      <c r="NJ19" s="302">
        <v>0</v>
      </c>
    </row>
    <row r="20" spans="2:374" x14ac:dyDescent="0.3">
      <c r="B20" s="23" t="s">
        <v>565</v>
      </c>
      <c r="C20" s="29">
        <v>2.2599999999999999E-2</v>
      </c>
      <c r="D20" s="30">
        <v>2.06E-2</v>
      </c>
      <c r="E20" s="30">
        <v>1.2500000000000001E-2</v>
      </c>
      <c r="F20" s="30">
        <v>2.06E-2</v>
      </c>
      <c r="G20" s="30">
        <v>1.78E-2</v>
      </c>
      <c r="H20" s="30">
        <v>3.6499999999999998E-2</v>
      </c>
      <c r="I20" s="30">
        <v>1.72E-2</v>
      </c>
      <c r="J20" s="30">
        <v>3.5200000000000002E-2</v>
      </c>
      <c r="K20" s="30">
        <v>1.09E-2</v>
      </c>
      <c r="L20" s="30">
        <v>1.8100000000000002E-2</v>
      </c>
      <c r="M20" s="30">
        <v>9.5999999999999992E-3</v>
      </c>
      <c r="N20" s="30">
        <v>1.21E-2</v>
      </c>
      <c r="O20" s="30">
        <v>2.7199999999999998E-2</v>
      </c>
      <c r="P20" s="30">
        <v>2.1100000000000001E-2</v>
      </c>
      <c r="Q20" s="31">
        <v>0</v>
      </c>
      <c r="R20" s="30">
        <v>2.24E-2</v>
      </c>
      <c r="S20" s="30">
        <v>3.5400000000000001E-2</v>
      </c>
      <c r="T20" s="30">
        <v>2.8400000000000002E-2</v>
      </c>
      <c r="U20" s="30">
        <v>4.2099999999999999E-2</v>
      </c>
      <c r="V20" s="30">
        <v>4.7399999999999998E-2</v>
      </c>
      <c r="W20" s="30">
        <v>2.93E-2</v>
      </c>
      <c r="X20" s="30">
        <v>2.5899999999999999E-2</v>
      </c>
      <c r="Y20" s="30">
        <v>3.0800000000000001E-2</v>
      </c>
      <c r="Z20" s="30">
        <v>3.5200000000000002E-2</v>
      </c>
      <c r="AA20" s="30">
        <v>4.3499999999999997E-2</v>
      </c>
      <c r="AB20" s="30">
        <v>3.5499999999999997E-2</v>
      </c>
      <c r="AC20" s="30">
        <v>3.1E-2</v>
      </c>
      <c r="AD20" s="30">
        <v>3.3599999999999998E-2</v>
      </c>
      <c r="AE20" s="30">
        <v>2.7699999999999999E-2</v>
      </c>
      <c r="AF20" s="30">
        <v>4.19E-2</v>
      </c>
      <c r="AG20" s="30">
        <v>4.24E-2</v>
      </c>
      <c r="AH20" s="30">
        <v>3.73E-2</v>
      </c>
      <c r="AI20" s="30">
        <v>3.4500000000000003E-2</v>
      </c>
      <c r="AJ20" s="30">
        <v>2.9399999999999999E-2</v>
      </c>
      <c r="AK20" s="30">
        <v>4.8300000000000003E-2</v>
      </c>
      <c r="AL20" s="30">
        <v>4.8500000000000001E-2</v>
      </c>
      <c r="AM20" s="30">
        <v>4.8000000000000001E-2</v>
      </c>
      <c r="AN20" s="30">
        <v>1.9699999999999999E-2</v>
      </c>
      <c r="AO20" s="30">
        <v>2.1999999999999999E-2</v>
      </c>
      <c r="AP20" s="30">
        <v>4.6899999999999997E-2</v>
      </c>
      <c r="AQ20" s="30">
        <v>2.7E-2</v>
      </c>
      <c r="AR20" s="30">
        <v>2.7199999999999998E-2</v>
      </c>
      <c r="AS20" s="30">
        <v>3.5299999999999998E-2</v>
      </c>
      <c r="AT20" s="30">
        <v>2.5899999999999999E-2</v>
      </c>
      <c r="AU20" s="30">
        <v>2.29E-2</v>
      </c>
      <c r="AV20" s="30">
        <v>3.3300000000000003E-2</v>
      </c>
      <c r="AW20" s="30">
        <v>1.77E-2</v>
      </c>
      <c r="AX20" s="30">
        <v>2.2100000000000002E-2</v>
      </c>
      <c r="AY20" s="30">
        <v>1.26E-2</v>
      </c>
      <c r="AZ20" s="30">
        <v>1.95E-2</v>
      </c>
      <c r="BA20" s="30">
        <v>1.9699999999999999E-2</v>
      </c>
      <c r="BB20" s="30">
        <v>2.3900000000000001E-2</v>
      </c>
      <c r="BC20" s="30">
        <v>3.6700000000000003E-2</v>
      </c>
      <c r="BD20" s="30">
        <v>2.5700000000000001E-2</v>
      </c>
      <c r="BE20" s="30">
        <v>3.1399999999999997E-2</v>
      </c>
      <c r="BF20" s="30">
        <v>3.6499999999999998E-2</v>
      </c>
      <c r="BG20" s="30">
        <v>6.0199999999999997E-2</v>
      </c>
      <c r="BH20" s="30">
        <v>3.61E-2</v>
      </c>
      <c r="BI20" s="30">
        <v>4.4400000000000002E-2</v>
      </c>
      <c r="BJ20" s="30">
        <v>2.7300000000000001E-2</v>
      </c>
      <c r="BK20" s="30">
        <v>3.3700000000000001E-2</v>
      </c>
      <c r="BL20" s="30">
        <v>2.12E-2</v>
      </c>
      <c r="BM20" s="30">
        <v>5.0999999999999997E-2</v>
      </c>
      <c r="BN20" s="30">
        <v>3.5999999999999997E-2</v>
      </c>
      <c r="BO20" s="30">
        <v>4.1500000000000002E-2</v>
      </c>
      <c r="BP20" s="30">
        <v>4.07E-2</v>
      </c>
      <c r="BQ20" s="30">
        <v>3.2000000000000001E-2</v>
      </c>
      <c r="BR20" s="30">
        <v>3.6600000000000001E-2</v>
      </c>
      <c r="BS20" s="30">
        <v>3.7900000000000003E-2</v>
      </c>
      <c r="BT20" s="30">
        <v>2.7400000000000001E-2</v>
      </c>
      <c r="BU20" s="30">
        <v>2.7199999999999998E-2</v>
      </c>
      <c r="BV20" s="30">
        <v>3.9300000000000002E-2</v>
      </c>
      <c r="BW20" s="30">
        <v>4.3499999999999997E-2</v>
      </c>
      <c r="BX20" s="30">
        <v>2.7799999999999998E-2</v>
      </c>
      <c r="BY20" s="30">
        <v>2.41E-2</v>
      </c>
      <c r="BZ20" s="30">
        <v>2.3199999999999998E-2</v>
      </c>
      <c r="CA20" s="30">
        <v>3.1300000000000001E-2</v>
      </c>
      <c r="CB20" s="30">
        <v>4.0500000000000001E-2</v>
      </c>
      <c r="CC20" s="30">
        <v>4.9399999999999999E-2</v>
      </c>
      <c r="CD20" s="30">
        <v>7.0400000000000004E-2</v>
      </c>
      <c r="CE20" s="30">
        <v>4.7E-2</v>
      </c>
      <c r="CF20" s="30">
        <v>4.3900000000000002E-2</v>
      </c>
      <c r="CG20" s="30">
        <v>5.1400000000000001E-2</v>
      </c>
      <c r="CH20" s="30">
        <v>2.8500000000000001E-2</v>
      </c>
      <c r="CI20" s="30">
        <v>3.1899999999999998E-2</v>
      </c>
      <c r="CJ20" s="30">
        <v>4.2099999999999999E-2</v>
      </c>
      <c r="CK20" s="30">
        <v>3.6900000000000002E-2</v>
      </c>
      <c r="CL20" s="30">
        <v>4.7800000000000002E-2</v>
      </c>
      <c r="CM20" s="30">
        <v>4.1300000000000003E-2</v>
      </c>
      <c r="CN20" s="30">
        <v>2.6499999999999999E-2</v>
      </c>
      <c r="CO20" s="30">
        <v>2.81E-2</v>
      </c>
      <c r="CP20" s="30">
        <v>3.2000000000000001E-2</v>
      </c>
      <c r="CQ20" s="30">
        <v>2.69E-2</v>
      </c>
      <c r="CR20" s="30">
        <v>3.1699999999999999E-2</v>
      </c>
      <c r="CS20" s="30">
        <v>3.7999999999999999E-2</v>
      </c>
      <c r="CT20" s="30">
        <v>3.2099999999999997E-2</v>
      </c>
      <c r="CU20" s="30">
        <v>3.9600000000000003E-2</v>
      </c>
      <c r="CV20" s="30">
        <v>4.7500000000000001E-2</v>
      </c>
      <c r="CW20" s="30">
        <v>3.7600000000000001E-2</v>
      </c>
      <c r="CX20" s="30">
        <v>4.07E-2</v>
      </c>
      <c r="CY20" s="30">
        <v>2.9100000000000001E-2</v>
      </c>
      <c r="CZ20" s="30">
        <v>1.9300000000000001E-2</v>
      </c>
      <c r="DA20" s="30">
        <v>7.3400000000000007E-2</v>
      </c>
      <c r="DB20" s="30">
        <v>1.9400000000000001E-2</v>
      </c>
      <c r="DC20" s="30">
        <v>3.9300000000000002E-2</v>
      </c>
      <c r="DD20" s="30">
        <v>2.92E-2</v>
      </c>
      <c r="DE20" s="30">
        <v>4.0500000000000001E-2</v>
      </c>
      <c r="DF20" s="30">
        <v>2.8899999999999999E-2</v>
      </c>
      <c r="DG20" s="30">
        <v>4.65E-2</v>
      </c>
      <c r="DH20" s="30">
        <v>4.3400000000000001E-2</v>
      </c>
      <c r="DI20" s="30">
        <v>2.3099999999999999E-2</v>
      </c>
      <c r="DJ20" s="30">
        <v>2.8299999999999999E-2</v>
      </c>
      <c r="DK20" s="30">
        <v>4.1599999999999998E-2</v>
      </c>
      <c r="DL20" s="30">
        <v>4.1599999999999998E-2</v>
      </c>
      <c r="DM20" s="30">
        <v>1.34E-2</v>
      </c>
      <c r="DN20" s="30">
        <v>0.13900000000000001</v>
      </c>
      <c r="DO20" s="30">
        <v>3.3099999999999997E-2</v>
      </c>
      <c r="DP20" s="30">
        <v>2.9000000000000001E-2</v>
      </c>
      <c r="DQ20" s="30">
        <v>2.7099999999999999E-2</v>
      </c>
      <c r="DR20" s="30">
        <v>4.9200000000000001E-2</v>
      </c>
      <c r="DS20" s="30">
        <v>3.9699999999999999E-2</v>
      </c>
      <c r="DT20" s="30">
        <v>3.2800000000000003E-2</v>
      </c>
      <c r="DU20" s="30">
        <v>0.04</v>
      </c>
      <c r="DV20" s="30">
        <v>3.1399999999999997E-2</v>
      </c>
      <c r="DW20" s="30">
        <v>1.77E-2</v>
      </c>
      <c r="DX20" s="30">
        <v>2.1600000000000001E-2</v>
      </c>
      <c r="DY20" s="30">
        <v>1.9599999999999999E-2</v>
      </c>
      <c r="DZ20" s="30">
        <v>2.7199999999999998E-2</v>
      </c>
      <c r="EA20" s="30">
        <v>2.47E-2</v>
      </c>
      <c r="EB20" s="30">
        <v>1.95E-2</v>
      </c>
      <c r="EC20" s="30">
        <v>1.2999999999999999E-2</v>
      </c>
      <c r="ED20" s="30">
        <v>2.3199999999999998E-2</v>
      </c>
      <c r="EE20" s="30">
        <v>2.4899999999999999E-2</v>
      </c>
      <c r="EF20" s="30">
        <v>1.7000000000000001E-2</v>
      </c>
      <c r="EG20" s="30">
        <v>5.2999999999999999E-2</v>
      </c>
      <c r="EH20" s="30">
        <v>1.5100000000000001E-2</v>
      </c>
      <c r="EI20" s="30">
        <v>1.6500000000000001E-2</v>
      </c>
      <c r="EJ20" s="30">
        <v>1.7999999999999999E-2</v>
      </c>
      <c r="EK20" s="30">
        <v>2.98E-2</v>
      </c>
      <c r="EL20" s="30">
        <v>2.52E-2</v>
      </c>
      <c r="EM20" s="30">
        <v>2.3900000000000001E-2</v>
      </c>
      <c r="EN20" s="30">
        <v>2.98E-2</v>
      </c>
      <c r="EO20" s="30">
        <v>2.5999999999999999E-2</v>
      </c>
      <c r="EP20" s="30">
        <v>2.86E-2</v>
      </c>
      <c r="EQ20" s="30">
        <v>2.6700000000000002E-2</v>
      </c>
      <c r="ER20" s="30">
        <v>2.7400000000000001E-2</v>
      </c>
      <c r="ES20" s="30">
        <v>2.46E-2</v>
      </c>
      <c r="ET20" s="30">
        <v>2.9600000000000001E-2</v>
      </c>
      <c r="EU20" s="30">
        <v>2.8500000000000001E-2</v>
      </c>
      <c r="EV20" s="30">
        <v>2.7199999999999998E-2</v>
      </c>
      <c r="EW20" s="30">
        <v>1.6E-2</v>
      </c>
      <c r="EX20" s="30">
        <v>2.9899999999999999E-2</v>
      </c>
      <c r="EY20" s="30">
        <v>3.2500000000000001E-2</v>
      </c>
      <c r="EZ20" s="30">
        <v>3.0800000000000001E-2</v>
      </c>
      <c r="FA20" s="30">
        <v>2.7300000000000001E-2</v>
      </c>
      <c r="FB20" s="30">
        <v>4.9000000000000002E-2</v>
      </c>
      <c r="FC20" s="30">
        <v>4.53E-2</v>
      </c>
      <c r="FD20" s="30">
        <v>2.0500000000000001E-2</v>
      </c>
      <c r="FE20" s="30">
        <v>1.6199999999999999E-2</v>
      </c>
      <c r="FF20" s="30">
        <v>2.18E-2</v>
      </c>
      <c r="FG20" s="30">
        <v>4.3400000000000001E-2</v>
      </c>
      <c r="FH20" s="30">
        <v>3.4700000000000002E-2</v>
      </c>
      <c r="FI20" s="30">
        <v>4.2700000000000002E-2</v>
      </c>
      <c r="FJ20" s="30">
        <v>6.0400000000000002E-2</v>
      </c>
      <c r="FK20" s="30">
        <v>5.9400000000000001E-2</v>
      </c>
      <c r="FL20" s="30">
        <v>3.2300000000000002E-2</v>
      </c>
      <c r="FM20" s="30">
        <v>4.3299999999999998E-2</v>
      </c>
      <c r="FN20" s="30">
        <v>9.0200000000000002E-2</v>
      </c>
      <c r="FO20" s="30">
        <v>3.4500000000000003E-2</v>
      </c>
      <c r="FP20" s="30">
        <v>4.58E-2</v>
      </c>
      <c r="FQ20" s="30">
        <v>4.2299999999999997E-2</v>
      </c>
      <c r="FR20" s="30">
        <v>6.5699999999999995E-2</v>
      </c>
      <c r="FS20" s="30">
        <v>6.8599999999999994E-2</v>
      </c>
      <c r="FT20" s="30">
        <v>4.3700000000000003E-2</v>
      </c>
      <c r="FU20" s="30">
        <v>0.1014</v>
      </c>
      <c r="FV20" s="30">
        <v>6.9400000000000003E-2</v>
      </c>
      <c r="FW20" s="30">
        <v>9.5100000000000004E-2</v>
      </c>
      <c r="FX20" s="30">
        <v>5.6500000000000002E-2</v>
      </c>
      <c r="FY20" s="30">
        <v>5.9700000000000003E-2</v>
      </c>
      <c r="FZ20" s="30">
        <v>2.47E-2</v>
      </c>
      <c r="GA20" s="30">
        <v>1.9199999999999998E-2</v>
      </c>
      <c r="GB20" s="30">
        <v>1.61E-2</v>
      </c>
      <c r="GC20" s="30">
        <v>1.3299999999999999E-2</v>
      </c>
      <c r="GD20" s="30">
        <v>2.3900000000000001E-2</v>
      </c>
      <c r="GE20" s="30">
        <v>1.0200000000000001E-2</v>
      </c>
      <c r="GF20" s="30">
        <v>2.98E-2</v>
      </c>
      <c r="GG20" s="30">
        <v>5.3900000000000003E-2</v>
      </c>
      <c r="GH20" s="30">
        <v>2.5000000000000001E-2</v>
      </c>
      <c r="GI20" s="30">
        <v>3.5700000000000003E-2</v>
      </c>
      <c r="GJ20" s="30">
        <v>4.1300000000000003E-2</v>
      </c>
      <c r="GK20" s="30">
        <v>4.1599999999999998E-2</v>
      </c>
      <c r="GL20" s="30">
        <v>4.41E-2</v>
      </c>
      <c r="GM20" s="30">
        <v>4.6600000000000003E-2</v>
      </c>
      <c r="GN20" s="30">
        <v>2.1700000000000001E-2</v>
      </c>
      <c r="GO20" s="30">
        <v>1.61E-2</v>
      </c>
      <c r="GP20" s="30">
        <v>2.64E-2</v>
      </c>
      <c r="GQ20" s="30">
        <v>4.4999999999999998E-2</v>
      </c>
      <c r="GR20" s="30">
        <v>4.0899999999999999E-2</v>
      </c>
      <c r="GS20" s="30">
        <v>3.5099999999999999E-2</v>
      </c>
      <c r="GT20" s="30">
        <v>2.9499999999999998E-2</v>
      </c>
      <c r="GU20" s="30">
        <v>2.1999999999999999E-2</v>
      </c>
      <c r="GV20" s="30">
        <v>4.5999999999999999E-2</v>
      </c>
      <c r="GW20" s="30">
        <v>3.6700000000000003E-2</v>
      </c>
      <c r="GX20" s="30">
        <v>2.92E-2</v>
      </c>
      <c r="GY20" s="30">
        <v>2.2200000000000001E-2</v>
      </c>
      <c r="GZ20" s="30">
        <v>3.9600000000000003E-2</v>
      </c>
      <c r="HA20" s="30">
        <v>3.0099999999999998E-2</v>
      </c>
      <c r="HB20" s="30">
        <v>1.1900000000000001E-2</v>
      </c>
      <c r="HC20" s="30">
        <v>1.7600000000000001E-2</v>
      </c>
      <c r="HD20" s="30">
        <v>2.35E-2</v>
      </c>
      <c r="HE20" s="30">
        <v>3.8899999999999997E-2</v>
      </c>
      <c r="HF20" s="30">
        <v>1.83E-2</v>
      </c>
      <c r="HG20" s="30">
        <v>4.7800000000000002E-2</v>
      </c>
      <c r="HH20" s="30">
        <v>4.6600000000000003E-2</v>
      </c>
      <c r="HI20" s="30">
        <v>3.5000000000000003E-2</v>
      </c>
      <c r="HJ20" s="30">
        <v>5.16E-2</v>
      </c>
      <c r="HK20" s="30">
        <v>0</v>
      </c>
      <c r="HL20" s="30">
        <v>2.5000000000000001E-2</v>
      </c>
      <c r="HM20" s="30">
        <v>2.7E-2</v>
      </c>
      <c r="HN20" s="30">
        <v>2.93E-2</v>
      </c>
      <c r="HO20" s="30">
        <v>2.46E-2</v>
      </c>
      <c r="HP20" s="30">
        <v>3.6600000000000001E-2</v>
      </c>
      <c r="HQ20" s="30">
        <v>2.6800000000000001E-2</v>
      </c>
      <c r="HR20" s="30">
        <v>3.85E-2</v>
      </c>
      <c r="HS20" s="30">
        <v>4.6199999999999998E-2</v>
      </c>
      <c r="HT20" s="30">
        <v>4.36E-2</v>
      </c>
      <c r="HU20" s="30">
        <v>8.5000000000000006E-3</v>
      </c>
      <c r="HV20" s="30">
        <v>2.5600000000000001E-2</v>
      </c>
      <c r="HW20" s="30">
        <v>2.69E-2</v>
      </c>
      <c r="HX20" s="30">
        <v>1.67E-2</v>
      </c>
      <c r="HY20" s="30">
        <v>9.7999999999999997E-3</v>
      </c>
      <c r="HZ20" s="30">
        <v>2.07E-2</v>
      </c>
      <c r="IA20" s="30">
        <v>1.77E-2</v>
      </c>
      <c r="IB20" s="30">
        <v>2.41E-2</v>
      </c>
      <c r="IC20" s="30">
        <v>1.8200000000000001E-2</v>
      </c>
      <c r="ID20" s="30">
        <v>1.8599999999999998E-2</v>
      </c>
      <c r="IE20" s="30">
        <v>2.0799999999999999E-2</v>
      </c>
      <c r="IF20" s="30">
        <v>6.0600000000000001E-2</v>
      </c>
      <c r="IG20" s="30">
        <v>5.3900000000000003E-2</v>
      </c>
      <c r="IH20" s="30">
        <v>3.4200000000000001E-2</v>
      </c>
      <c r="II20" s="30">
        <v>1.67E-2</v>
      </c>
      <c r="IJ20" s="30">
        <v>2.41E-2</v>
      </c>
      <c r="IK20" s="30">
        <v>2.41E-2</v>
      </c>
      <c r="IL20" s="30">
        <v>2.12E-2</v>
      </c>
      <c r="IM20" s="30">
        <v>2.5899999999999999E-2</v>
      </c>
      <c r="IN20" s="30">
        <v>2.2100000000000002E-2</v>
      </c>
      <c r="IO20" s="30">
        <v>5.1400000000000001E-2</v>
      </c>
      <c r="IP20" s="30">
        <v>2.7699999999999999E-2</v>
      </c>
      <c r="IQ20" s="30">
        <v>2.7300000000000001E-2</v>
      </c>
      <c r="IR20" s="30">
        <v>2.9499999999999998E-2</v>
      </c>
      <c r="IS20" s="30">
        <v>2.0400000000000001E-2</v>
      </c>
      <c r="IT20" s="30">
        <v>1.89E-2</v>
      </c>
      <c r="IU20" s="30">
        <v>3.6900000000000002E-2</v>
      </c>
      <c r="IV20" s="30">
        <v>3.4200000000000001E-2</v>
      </c>
      <c r="IW20" s="30">
        <v>2.0299999999999999E-2</v>
      </c>
      <c r="IX20" s="30">
        <v>3.3700000000000001E-2</v>
      </c>
      <c r="IY20" s="30">
        <v>2.52E-2</v>
      </c>
      <c r="IZ20" s="30">
        <v>2.9899999999999999E-2</v>
      </c>
      <c r="JA20" s="30">
        <v>2.9000000000000001E-2</v>
      </c>
      <c r="JB20" s="30">
        <v>0.10050000000000001</v>
      </c>
      <c r="JC20" s="30">
        <v>9.8500000000000004E-2</v>
      </c>
      <c r="JD20" s="30">
        <v>7.2300000000000003E-2</v>
      </c>
      <c r="JE20" s="30">
        <v>7.8399999999999997E-2</v>
      </c>
      <c r="JF20" s="30">
        <v>7.8799999999999995E-2</v>
      </c>
      <c r="JG20" s="30">
        <v>9.0899999999999995E-2</v>
      </c>
      <c r="JH20" s="30">
        <v>6.3600000000000004E-2</v>
      </c>
      <c r="JI20" s="30">
        <v>0.1087</v>
      </c>
      <c r="JJ20" s="30">
        <v>0.15260000000000001</v>
      </c>
      <c r="JK20" s="30">
        <v>0.1048</v>
      </c>
      <c r="JL20" s="30">
        <v>4.0300000000000002E-2</v>
      </c>
      <c r="JM20" s="30">
        <v>5.33E-2</v>
      </c>
      <c r="JN20" s="30">
        <v>7.2999999999999995E-2</v>
      </c>
      <c r="JO20" s="30">
        <v>3.73E-2</v>
      </c>
      <c r="JP20" s="30">
        <v>5.7799999999999997E-2</v>
      </c>
      <c r="JQ20" s="30">
        <v>5.6500000000000002E-2</v>
      </c>
      <c r="JR20" s="30">
        <v>6.9400000000000003E-2</v>
      </c>
      <c r="JS20" s="30">
        <v>3.0300000000000001E-2</v>
      </c>
      <c r="JT20" s="30">
        <v>4.3099999999999999E-2</v>
      </c>
      <c r="JU20" s="30">
        <v>5.85</v>
      </c>
      <c r="JV20" s="30">
        <v>2.9131</v>
      </c>
      <c r="JW20" s="30">
        <v>2.1493000000000002</v>
      </c>
      <c r="JX20" s="30">
        <v>2.3222999999999998</v>
      </c>
      <c r="JY20" s="30">
        <v>2.6617000000000002</v>
      </c>
      <c r="JZ20" s="30">
        <v>5.5331000000000001</v>
      </c>
      <c r="KA20" s="30">
        <v>2.0394000000000001</v>
      </c>
      <c r="KB20" s="30">
        <v>5.6223000000000001</v>
      </c>
      <c r="KC20" s="30">
        <v>3.5333999999999999</v>
      </c>
      <c r="KD20" s="30">
        <v>2.8315999999999999</v>
      </c>
      <c r="KE20" s="30">
        <v>2.4089999999999998</v>
      </c>
      <c r="KF20" s="30">
        <v>2.5196999999999998</v>
      </c>
      <c r="KG20" s="30">
        <v>1.9257</v>
      </c>
      <c r="KH20" s="30">
        <v>1.236</v>
      </c>
      <c r="KI20" s="30">
        <v>3.3845000000000001</v>
      </c>
      <c r="KJ20" s="30">
        <v>0.15479999999999999</v>
      </c>
      <c r="KK20" s="30">
        <v>7.3899999999999993E-2</v>
      </c>
      <c r="KL20" s="30">
        <v>9.4500000000000001E-2</v>
      </c>
      <c r="KM20" s="30">
        <v>0.1168</v>
      </c>
      <c r="KN20" s="30">
        <v>2.7099999999999999E-2</v>
      </c>
      <c r="KO20" s="30">
        <v>3.3000000000000002E-2</v>
      </c>
      <c r="KP20" s="30">
        <v>2.4400000000000002E-2</v>
      </c>
      <c r="KQ20" s="30">
        <v>9.4600000000000004E-2</v>
      </c>
      <c r="KR20" s="30">
        <v>3.0700000000000002E-2</v>
      </c>
      <c r="KS20" s="30">
        <v>7.22E-2</v>
      </c>
      <c r="KT20" s="30">
        <v>5.5599999999999997E-2</v>
      </c>
      <c r="KU20" s="30">
        <v>0.20499999999999999</v>
      </c>
      <c r="KV20" s="30">
        <v>0.1208</v>
      </c>
      <c r="KW20" s="30">
        <v>9.6500000000000002E-2</v>
      </c>
      <c r="KX20" s="30">
        <v>6.0100000000000001E-2</v>
      </c>
      <c r="KY20" s="30">
        <v>5.5599999999999997E-2</v>
      </c>
      <c r="KZ20" s="30">
        <v>9.69E-2</v>
      </c>
      <c r="LA20" s="30">
        <v>5.79E-2</v>
      </c>
      <c r="LB20" s="30">
        <v>5.8700000000000002E-2</v>
      </c>
      <c r="LC20" s="30">
        <v>9.2700000000000005E-2</v>
      </c>
      <c r="LD20" s="30">
        <v>6.7299999999999999E-2</v>
      </c>
      <c r="LE20" s="30">
        <v>9.9400000000000002E-2</v>
      </c>
      <c r="LF20" s="30">
        <v>0.14810000000000001</v>
      </c>
      <c r="LG20" s="30">
        <v>3.6900000000000002E-2</v>
      </c>
      <c r="LH20" s="30">
        <v>6.1899999999999997E-2</v>
      </c>
      <c r="LI20" s="30">
        <v>2.5100000000000001E-2</v>
      </c>
      <c r="LJ20" s="30">
        <v>0.1002</v>
      </c>
      <c r="LK20" s="30">
        <v>0.1351</v>
      </c>
      <c r="LL20" s="30">
        <v>6.2600000000000003E-2</v>
      </c>
      <c r="LM20" s="30">
        <v>7.9899999999999999E-2</v>
      </c>
      <c r="LN20" s="30">
        <v>0.1114</v>
      </c>
      <c r="LO20" s="30">
        <v>6.4000000000000001E-2</v>
      </c>
      <c r="LP20" s="30">
        <v>0.1203</v>
      </c>
      <c r="LQ20" s="30">
        <v>0.29849999999999999</v>
      </c>
      <c r="LR20" s="30">
        <v>0.1004</v>
      </c>
      <c r="LS20" s="30">
        <v>0.10589999999999999</v>
      </c>
      <c r="LT20" s="30">
        <v>5.0900000000000001E-2</v>
      </c>
      <c r="LU20" s="30">
        <v>3.1800000000000002E-2</v>
      </c>
      <c r="LV20" s="30">
        <v>2.9100000000000001E-2</v>
      </c>
      <c r="LW20" s="30">
        <v>0.1857</v>
      </c>
      <c r="LX20" s="30">
        <v>4.48E-2</v>
      </c>
      <c r="LY20" s="30">
        <v>5.8500000000000003E-2</v>
      </c>
      <c r="LZ20" s="30">
        <v>4.8899999999999999E-2</v>
      </c>
      <c r="MA20" s="30">
        <v>4.7699999999999999E-2</v>
      </c>
      <c r="MB20" s="30">
        <v>4.3400000000000001E-2</v>
      </c>
      <c r="MC20" s="30">
        <v>4.07E-2</v>
      </c>
      <c r="MD20" s="30">
        <v>5.16E-2</v>
      </c>
      <c r="ME20" s="30">
        <v>4.9799999999999997E-2</v>
      </c>
      <c r="MF20" s="30">
        <v>5.11E-2</v>
      </c>
      <c r="MG20" s="30">
        <v>4.02E-2</v>
      </c>
      <c r="MH20" s="30">
        <v>9.8500000000000004E-2</v>
      </c>
      <c r="MI20" s="30">
        <v>3.4099999999999998E-2</v>
      </c>
      <c r="MJ20" s="30">
        <v>8.77E-2</v>
      </c>
      <c r="MK20" s="30">
        <v>7.2900000000000006E-2</v>
      </c>
      <c r="ML20" s="30">
        <v>7.0099999999999996E-2</v>
      </c>
      <c r="MM20" s="30">
        <v>2.3599999999999999E-2</v>
      </c>
      <c r="MN20" s="30">
        <v>6.59E-2</v>
      </c>
      <c r="MO20" s="30">
        <v>8.1600000000000006E-2</v>
      </c>
      <c r="MP20" s="30">
        <v>7.2499999999999995E-2</v>
      </c>
      <c r="MQ20" s="30">
        <v>9.1700000000000004E-2</v>
      </c>
      <c r="MR20" s="30">
        <v>7.5800000000000006E-2</v>
      </c>
      <c r="MS20" s="30">
        <v>0.129</v>
      </c>
      <c r="MT20" s="30">
        <v>7.9200000000000007E-2</v>
      </c>
      <c r="MU20" s="30">
        <v>0.1341</v>
      </c>
      <c r="MV20" s="30">
        <v>5.9499999999999997E-2</v>
      </c>
      <c r="MW20" s="30">
        <v>3.7499999999999999E-2</v>
      </c>
      <c r="MX20" s="30">
        <v>4.1200000000000001E-2</v>
      </c>
      <c r="MY20" s="30">
        <v>3.3599999999999998E-2</v>
      </c>
      <c r="MZ20" s="30">
        <v>2.4799999999999999E-2</v>
      </c>
      <c r="NA20" s="30">
        <v>5.74E-2</v>
      </c>
      <c r="NB20" s="30">
        <v>5.0000000000000001E-3</v>
      </c>
      <c r="NC20" s="30">
        <v>3.7400000000000003E-2</v>
      </c>
      <c r="ND20" s="30">
        <v>0.14230000000000001</v>
      </c>
      <c r="NE20" s="30">
        <v>0.11269999999999999</v>
      </c>
      <c r="NF20" s="30">
        <v>9.6100000000000005E-2</v>
      </c>
      <c r="NG20" s="316">
        <v>7.3599999999999999E-2</v>
      </c>
      <c r="NH20" s="300">
        <v>5.3699999999999998E-2</v>
      </c>
      <c r="NI20" s="301">
        <v>5.62E-2</v>
      </c>
      <c r="NJ20" s="302">
        <v>0</v>
      </c>
    </row>
    <row r="21" spans="2:374" x14ac:dyDescent="0.3">
      <c r="B21" s="23" t="s">
        <v>566</v>
      </c>
      <c r="C21" s="29">
        <v>8.1500000000000003E-2</v>
      </c>
      <c r="D21" s="30">
        <v>8.7999999999999995E-2</v>
      </c>
      <c r="E21" s="30">
        <v>6.8099999999999994E-2</v>
      </c>
      <c r="F21" s="30">
        <v>6.8199999999999997E-2</v>
      </c>
      <c r="G21" s="30">
        <v>0.14760000000000001</v>
      </c>
      <c r="H21" s="30">
        <v>8.0799999999999997E-2</v>
      </c>
      <c r="I21" s="30">
        <v>5.2200000000000003E-2</v>
      </c>
      <c r="J21" s="30">
        <v>6.1800000000000001E-2</v>
      </c>
      <c r="K21" s="30">
        <v>3.4599999999999999E-2</v>
      </c>
      <c r="L21" s="30">
        <v>2.9899999999999999E-2</v>
      </c>
      <c r="M21" s="30">
        <v>0.14829999999999999</v>
      </c>
      <c r="N21" s="30">
        <v>3.2899999999999999E-2</v>
      </c>
      <c r="O21" s="30">
        <v>0.1115</v>
      </c>
      <c r="P21" s="30">
        <v>9.7000000000000003E-2</v>
      </c>
      <c r="Q21" s="31">
        <v>0</v>
      </c>
      <c r="R21" s="30">
        <v>0.11459999999999999</v>
      </c>
      <c r="S21" s="30">
        <v>0.14510000000000001</v>
      </c>
      <c r="T21" s="30">
        <v>0.2026</v>
      </c>
      <c r="U21" s="30">
        <v>0.2087</v>
      </c>
      <c r="V21" s="30">
        <v>0.31019999999999998</v>
      </c>
      <c r="W21" s="30">
        <v>5.7000000000000002E-2</v>
      </c>
      <c r="X21" s="30">
        <v>0.1036</v>
      </c>
      <c r="Y21" s="30">
        <v>8.6499999999999994E-2</v>
      </c>
      <c r="Z21" s="30">
        <v>4.4200000000000003E-2</v>
      </c>
      <c r="AA21" s="30">
        <v>5.3499999999999999E-2</v>
      </c>
      <c r="AB21" s="30">
        <v>4.7500000000000001E-2</v>
      </c>
      <c r="AC21" s="30">
        <v>4.6899999999999997E-2</v>
      </c>
      <c r="AD21" s="30">
        <v>4.9200000000000001E-2</v>
      </c>
      <c r="AE21" s="30">
        <v>4.8500000000000001E-2</v>
      </c>
      <c r="AF21" s="30">
        <v>4.7300000000000002E-2</v>
      </c>
      <c r="AG21" s="30">
        <v>7.1300000000000002E-2</v>
      </c>
      <c r="AH21" s="30">
        <v>0.2243</v>
      </c>
      <c r="AI21" s="30">
        <v>9.7600000000000006E-2</v>
      </c>
      <c r="AJ21" s="30">
        <v>8.0799999999999997E-2</v>
      </c>
      <c r="AK21" s="30">
        <v>9.11E-2</v>
      </c>
      <c r="AL21" s="30">
        <v>9.1200000000000003E-2</v>
      </c>
      <c r="AM21" s="30">
        <v>8.6800000000000002E-2</v>
      </c>
      <c r="AN21" s="30">
        <v>8.8099999999999998E-2</v>
      </c>
      <c r="AO21" s="30">
        <v>8.72E-2</v>
      </c>
      <c r="AP21" s="30">
        <v>8.4199999999999997E-2</v>
      </c>
      <c r="AQ21" s="30">
        <v>8.5999999999999993E-2</v>
      </c>
      <c r="AR21" s="30">
        <v>6.6400000000000001E-2</v>
      </c>
      <c r="AS21" s="30">
        <v>8.8900000000000007E-2</v>
      </c>
      <c r="AT21" s="30">
        <v>7.0400000000000004E-2</v>
      </c>
      <c r="AU21" s="30">
        <v>7.8299999999999995E-2</v>
      </c>
      <c r="AV21" s="30">
        <v>0.1295</v>
      </c>
      <c r="AW21" s="30">
        <v>0.1578</v>
      </c>
      <c r="AX21" s="30">
        <v>7.7100000000000002E-2</v>
      </c>
      <c r="AY21" s="30">
        <v>6.8099999999999994E-2</v>
      </c>
      <c r="AZ21" s="30">
        <v>4.7800000000000002E-2</v>
      </c>
      <c r="BA21" s="30">
        <v>6.1899999999999997E-2</v>
      </c>
      <c r="BB21" s="30">
        <v>5.79E-2</v>
      </c>
      <c r="BC21" s="30">
        <v>0.16900000000000001</v>
      </c>
      <c r="BD21" s="30">
        <v>6.3200000000000006E-2</v>
      </c>
      <c r="BE21" s="30">
        <v>8.7400000000000005E-2</v>
      </c>
      <c r="BF21" s="30">
        <v>0.06</v>
      </c>
      <c r="BG21" s="30">
        <v>8.2900000000000001E-2</v>
      </c>
      <c r="BH21" s="30">
        <v>6.7400000000000002E-2</v>
      </c>
      <c r="BI21" s="30">
        <v>8.3099999999999993E-2</v>
      </c>
      <c r="BJ21" s="30">
        <v>9.3600000000000003E-2</v>
      </c>
      <c r="BK21" s="30">
        <v>0.1061</v>
      </c>
      <c r="BL21" s="30">
        <v>5.4399999999999997E-2</v>
      </c>
      <c r="BM21" s="30">
        <v>0.1116</v>
      </c>
      <c r="BN21" s="30">
        <v>8.3199999999999996E-2</v>
      </c>
      <c r="BO21" s="30">
        <v>7.9200000000000007E-2</v>
      </c>
      <c r="BP21" s="30">
        <v>9.6100000000000005E-2</v>
      </c>
      <c r="BQ21" s="30">
        <v>6.1899999999999997E-2</v>
      </c>
      <c r="BR21" s="30">
        <v>5.1999999999999998E-2</v>
      </c>
      <c r="BS21" s="30">
        <v>8.1100000000000005E-2</v>
      </c>
      <c r="BT21" s="30">
        <v>7.8899999999999998E-2</v>
      </c>
      <c r="BU21" s="30">
        <v>8.9200000000000002E-2</v>
      </c>
      <c r="BV21" s="30">
        <v>6.9099999999999995E-2</v>
      </c>
      <c r="BW21" s="30">
        <v>8.6599999999999996E-2</v>
      </c>
      <c r="BX21" s="30">
        <v>6.3899999999999998E-2</v>
      </c>
      <c r="BY21" s="30">
        <v>4.8599999999999997E-2</v>
      </c>
      <c r="BZ21" s="30">
        <v>4.5699999999999998E-2</v>
      </c>
      <c r="CA21" s="30">
        <v>5.6399999999999999E-2</v>
      </c>
      <c r="CB21" s="30">
        <v>5.21E-2</v>
      </c>
      <c r="CC21" s="30">
        <v>9.4899999999999998E-2</v>
      </c>
      <c r="CD21" s="30">
        <v>0.1399</v>
      </c>
      <c r="CE21" s="30">
        <v>5.7299999999999997E-2</v>
      </c>
      <c r="CF21" s="30">
        <v>8.1699999999999995E-2</v>
      </c>
      <c r="CG21" s="30">
        <v>0.1066</v>
      </c>
      <c r="CH21" s="30">
        <v>4.2200000000000001E-2</v>
      </c>
      <c r="CI21" s="30">
        <v>0.1202</v>
      </c>
      <c r="CJ21" s="30">
        <v>0.1076</v>
      </c>
      <c r="CK21" s="30">
        <v>7.0999999999999994E-2</v>
      </c>
      <c r="CL21" s="30">
        <v>0.15</v>
      </c>
      <c r="CM21" s="30">
        <v>0.10290000000000001</v>
      </c>
      <c r="CN21" s="30">
        <v>8.4599999999999995E-2</v>
      </c>
      <c r="CO21" s="30">
        <v>0.17699999999999999</v>
      </c>
      <c r="CP21" s="30">
        <v>7.5999999999999998E-2</v>
      </c>
      <c r="CQ21" s="30">
        <v>6.83E-2</v>
      </c>
      <c r="CR21" s="30">
        <v>6.7100000000000007E-2</v>
      </c>
      <c r="CS21" s="30">
        <v>9.6199999999999994E-2</v>
      </c>
      <c r="CT21" s="30">
        <v>5.7099999999999998E-2</v>
      </c>
      <c r="CU21" s="30">
        <v>4.48E-2</v>
      </c>
      <c r="CV21" s="30">
        <v>0.11550000000000001</v>
      </c>
      <c r="CW21" s="30">
        <v>0.1179</v>
      </c>
      <c r="CX21" s="30">
        <v>8.1299999999999997E-2</v>
      </c>
      <c r="CY21" s="30">
        <v>7.6200000000000004E-2</v>
      </c>
      <c r="CZ21" s="30">
        <v>2.2100000000000002E-2</v>
      </c>
      <c r="DA21" s="30">
        <v>4.2799999999999998E-2</v>
      </c>
      <c r="DB21" s="30">
        <v>0.12690000000000001</v>
      </c>
      <c r="DC21" s="30">
        <v>4.1000000000000002E-2</v>
      </c>
      <c r="DD21" s="30">
        <v>2.8000000000000001E-2</v>
      </c>
      <c r="DE21" s="30">
        <v>4.3299999999999998E-2</v>
      </c>
      <c r="DF21" s="30">
        <v>2.86E-2</v>
      </c>
      <c r="DG21" s="30">
        <v>4.4999999999999998E-2</v>
      </c>
      <c r="DH21" s="30">
        <v>6.9500000000000006E-2</v>
      </c>
      <c r="DI21" s="30">
        <v>2.4199999999999999E-2</v>
      </c>
      <c r="DJ21" s="30">
        <v>2.2100000000000002E-2</v>
      </c>
      <c r="DK21" s="30">
        <v>3.2199999999999999E-2</v>
      </c>
      <c r="DL21" s="30">
        <v>4.7E-2</v>
      </c>
      <c r="DM21" s="30">
        <v>2.2200000000000001E-2</v>
      </c>
      <c r="DN21" s="30">
        <v>4.3299999999999998E-2</v>
      </c>
      <c r="DO21" s="30">
        <v>3.0099999999999998E-2</v>
      </c>
      <c r="DP21" s="30">
        <v>3.9699999999999999E-2</v>
      </c>
      <c r="DQ21" s="30">
        <v>2.86E-2</v>
      </c>
      <c r="DR21" s="30">
        <v>0.1105</v>
      </c>
      <c r="DS21" s="30">
        <v>4.0800000000000003E-2</v>
      </c>
      <c r="DT21" s="30">
        <v>0.12520000000000001</v>
      </c>
      <c r="DU21" s="30">
        <v>7.8899999999999998E-2</v>
      </c>
      <c r="DV21" s="30">
        <v>0.15049999999999999</v>
      </c>
      <c r="DW21" s="30">
        <v>7.9000000000000001E-2</v>
      </c>
      <c r="DX21" s="30">
        <v>7.22E-2</v>
      </c>
      <c r="DY21" s="30">
        <v>4.19E-2</v>
      </c>
      <c r="DZ21" s="30">
        <v>0.13109999999999999</v>
      </c>
      <c r="EA21" s="30">
        <v>3.8199999999999998E-2</v>
      </c>
      <c r="EB21" s="30">
        <v>4.4200000000000003E-2</v>
      </c>
      <c r="EC21" s="30">
        <v>2.7099999999999999E-2</v>
      </c>
      <c r="ED21" s="30">
        <v>5.8200000000000002E-2</v>
      </c>
      <c r="EE21" s="30">
        <v>6.8400000000000002E-2</v>
      </c>
      <c r="EF21" s="30">
        <v>9.3899999999999997E-2</v>
      </c>
      <c r="EG21" s="30">
        <v>0.1149</v>
      </c>
      <c r="EH21" s="30">
        <v>2.6200000000000001E-2</v>
      </c>
      <c r="EI21" s="30">
        <v>2.3599999999999999E-2</v>
      </c>
      <c r="EJ21" s="30">
        <v>4.8500000000000001E-2</v>
      </c>
      <c r="EK21" s="30">
        <v>7.7499999999999999E-2</v>
      </c>
      <c r="EL21" s="30">
        <v>0.153</v>
      </c>
      <c r="EM21" s="30">
        <v>5.62E-2</v>
      </c>
      <c r="EN21" s="30">
        <v>8.2199999999999995E-2</v>
      </c>
      <c r="EO21" s="30">
        <v>5.8799999999999998E-2</v>
      </c>
      <c r="EP21" s="30">
        <v>6.4100000000000004E-2</v>
      </c>
      <c r="EQ21" s="30">
        <v>6.4899999999999999E-2</v>
      </c>
      <c r="ER21" s="30">
        <v>6.5000000000000002E-2</v>
      </c>
      <c r="ES21" s="30">
        <v>5.91E-2</v>
      </c>
      <c r="ET21" s="30">
        <v>8.4000000000000005E-2</v>
      </c>
      <c r="EU21" s="30">
        <v>7.6700000000000004E-2</v>
      </c>
      <c r="EV21" s="30">
        <v>3.61E-2</v>
      </c>
      <c r="EW21" s="30">
        <v>2.3800000000000002E-2</v>
      </c>
      <c r="EX21" s="30">
        <v>4.1300000000000003E-2</v>
      </c>
      <c r="EY21" s="30">
        <v>4.1000000000000002E-2</v>
      </c>
      <c r="EZ21" s="30">
        <v>4.6800000000000001E-2</v>
      </c>
      <c r="FA21" s="30">
        <v>6.9400000000000003E-2</v>
      </c>
      <c r="FB21" s="30">
        <v>0.14199999999999999</v>
      </c>
      <c r="FC21" s="30">
        <v>0.1484</v>
      </c>
      <c r="FD21" s="30">
        <v>6.0400000000000002E-2</v>
      </c>
      <c r="FE21" s="30">
        <v>2.1899999999999999E-2</v>
      </c>
      <c r="FF21" s="30">
        <v>3.9800000000000002E-2</v>
      </c>
      <c r="FG21" s="30">
        <v>7.6999999999999999E-2</v>
      </c>
      <c r="FH21" s="30">
        <v>8.09E-2</v>
      </c>
      <c r="FI21" s="30">
        <v>9.7799999999999998E-2</v>
      </c>
      <c r="FJ21" s="30">
        <v>0.22370000000000001</v>
      </c>
      <c r="FK21" s="30">
        <v>0.19</v>
      </c>
      <c r="FL21" s="30">
        <v>6.9599999999999995E-2</v>
      </c>
      <c r="FM21" s="30">
        <v>0.13220000000000001</v>
      </c>
      <c r="FN21" s="30">
        <v>0.14910000000000001</v>
      </c>
      <c r="FO21" s="30">
        <v>6.2799999999999995E-2</v>
      </c>
      <c r="FP21" s="30">
        <v>6.9800000000000001E-2</v>
      </c>
      <c r="FQ21" s="30">
        <v>7.9699999999999993E-2</v>
      </c>
      <c r="FR21" s="30">
        <v>0.14269999999999999</v>
      </c>
      <c r="FS21" s="30">
        <v>0.13120000000000001</v>
      </c>
      <c r="FT21" s="30">
        <v>7.4399999999999994E-2</v>
      </c>
      <c r="FU21" s="30">
        <v>9.9699999999999997E-2</v>
      </c>
      <c r="FV21" s="30">
        <v>8.6099999999999996E-2</v>
      </c>
      <c r="FW21" s="30">
        <v>0.1081</v>
      </c>
      <c r="FX21" s="30">
        <v>5.5599999999999997E-2</v>
      </c>
      <c r="FY21" s="30">
        <v>0.13020000000000001</v>
      </c>
      <c r="FZ21" s="30">
        <v>5.1999999999999998E-2</v>
      </c>
      <c r="GA21" s="30">
        <v>3.6400000000000002E-2</v>
      </c>
      <c r="GB21" s="30">
        <v>5.7799999999999997E-2</v>
      </c>
      <c r="GC21" s="30">
        <v>4.4499999999999998E-2</v>
      </c>
      <c r="GD21" s="30">
        <v>5.1200000000000002E-2</v>
      </c>
      <c r="GE21" s="30">
        <v>2.24E-2</v>
      </c>
      <c r="GF21" s="30">
        <v>6.4600000000000005E-2</v>
      </c>
      <c r="GG21" s="30">
        <v>0.1326</v>
      </c>
      <c r="GH21" s="30">
        <v>4.7300000000000002E-2</v>
      </c>
      <c r="GI21" s="30">
        <v>6.1499999999999999E-2</v>
      </c>
      <c r="GJ21" s="30">
        <v>7.1999999999999995E-2</v>
      </c>
      <c r="GK21" s="30">
        <v>8.2500000000000004E-2</v>
      </c>
      <c r="GL21" s="30">
        <v>8.5400000000000004E-2</v>
      </c>
      <c r="GM21" s="30">
        <v>8.4199999999999997E-2</v>
      </c>
      <c r="GN21" s="30">
        <v>3.7199999999999997E-2</v>
      </c>
      <c r="GO21" s="30">
        <v>2.69E-2</v>
      </c>
      <c r="GP21" s="30">
        <v>5.5300000000000002E-2</v>
      </c>
      <c r="GQ21" s="30">
        <v>7.7499999999999999E-2</v>
      </c>
      <c r="GR21" s="30">
        <v>7.3700000000000002E-2</v>
      </c>
      <c r="GS21" s="30">
        <v>7.7100000000000002E-2</v>
      </c>
      <c r="GT21" s="30">
        <v>6.2100000000000002E-2</v>
      </c>
      <c r="GU21" s="30">
        <v>0.16619999999999999</v>
      </c>
      <c r="GV21" s="30">
        <v>7.4300000000000005E-2</v>
      </c>
      <c r="GW21" s="30">
        <v>7.5399999999999995E-2</v>
      </c>
      <c r="GX21" s="30">
        <v>5.7200000000000001E-2</v>
      </c>
      <c r="GY21" s="30">
        <v>0.1023</v>
      </c>
      <c r="GZ21" s="30">
        <v>0.1245</v>
      </c>
      <c r="HA21" s="30">
        <v>6.2600000000000003E-2</v>
      </c>
      <c r="HB21" s="30">
        <v>4.5100000000000001E-2</v>
      </c>
      <c r="HC21" s="30">
        <v>3.6799999999999999E-2</v>
      </c>
      <c r="HD21" s="30">
        <v>7.3200000000000001E-2</v>
      </c>
      <c r="HE21" s="30">
        <v>8.0199999999999994E-2</v>
      </c>
      <c r="HF21" s="30">
        <v>3.5999999999999997E-2</v>
      </c>
      <c r="HG21" s="30">
        <v>7.2999999999999995E-2</v>
      </c>
      <c r="HH21" s="30">
        <v>0.1033</v>
      </c>
      <c r="HI21" s="30">
        <v>6.7100000000000007E-2</v>
      </c>
      <c r="HJ21" s="30">
        <v>0.1142</v>
      </c>
      <c r="HK21" s="30">
        <v>0</v>
      </c>
      <c r="HL21" s="30">
        <v>3.95E-2</v>
      </c>
      <c r="HM21" s="30">
        <v>4.2900000000000001E-2</v>
      </c>
      <c r="HN21" s="30">
        <v>4.0500000000000001E-2</v>
      </c>
      <c r="HO21" s="30">
        <v>4.5900000000000003E-2</v>
      </c>
      <c r="HP21" s="30">
        <v>7.0599999999999996E-2</v>
      </c>
      <c r="HQ21" s="30">
        <v>6.6699999999999995E-2</v>
      </c>
      <c r="HR21" s="30">
        <v>7.1099999999999997E-2</v>
      </c>
      <c r="HS21" s="30">
        <v>6.0100000000000001E-2</v>
      </c>
      <c r="HT21" s="30">
        <v>4.8899999999999999E-2</v>
      </c>
      <c r="HU21" s="30">
        <v>1.9400000000000001E-2</v>
      </c>
      <c r="HV21" s="30">
        <v>5.1700000000000003E-2</v>
      </c>
      <c r="HW21" s="30">
        <v>7.85E-2</v>
      </c>
      <c r="HX21" s="30">
        <v>4.4299999999999999E-2</v>
      </c>
      <c r="HY21" s="30">
        <v>1.7299999999999999E-2</v>
      </c>
      <c r="HZ21" s="30">
        <v>6.9699999999999998E-2</v>
      </c>
      <c r="IA21" s="30">
        <v>4.6600000000000003E-2</v>
      </c>
      <c r="IB21" s="30">
        <v>5.3400000000000003E-2</v>
      </c>
      <c r="IC21" s="30">
        <v>3.3000000000000002E-2</v>
      </c>
      <c r="ID21" s="30">
        <v>3.2899999999999999E-2</v>
      </c>
      <c r="IE21" s="30">
        <v>5.8700000000000002E-2</v>
      </c>
      <c r="IF21" s="30">
        <v>0.10009999999999999</v>
      </c>
      <c r="IG21" s="30">
        <v>3.61E-2</v>
      </c>
      <c r="IH21" s="30">
        <v>6.3899999999999998E-2</v>
      </c>
      <c r="II21" s="30">
        <v>3.0700000000000002E-2</v>
      </c>
      <c r="IJ21" s="30">
        <v>7.1999999999999995E-2</v>
      </c>
      <c r="IK21" s="30">
        <v>5.3499999999999999E-2</v>
      </c>
      <c r="IL21" s="30">
        <v>4.3999999999999997E-2</v>
      </c>
      <c r="IM21" s="30">
        <v>5.91E-2</v>
      </c>
      <c r="IN21" s="30">
        <v>3.7699999999999997E-2</v>
      </c>
      <c r="IO21" s="30">
        <v>4.7500000000000001E-2</v>
      </c>
      <c r="IP21" s="30">
        <v>0.13600000000000001</v>
      </c>
      <c r="IQ21" s="30">
        <v>6.3299999999999995E-2</v>
      </c>
      <c r="IR21" s="30">
        <v>5.3900000000000003E-2</v>
      </c>
      <c r="IS21" s="30">
        <v>4.2900000000000001E-2</v>
      </c>
      <c r="IT21" s="30">
        <v>4.6300000000000001E-2</v>
      </c>
      <c r="IU21" s="30">
        <v>6.0900000000000003E-2</v>
      </c>
      <c r="IV21" s="30">
        <v>7.46E-2</v>
      </c>
      <c r="IW21" s="30">
        <v>4.2700000000000002E-2</v>
      </c>
      <c r="IX21" s="30">
        <v>5.2400000000000002E-2</v>
      </c>
      <c r="IY21" s="30">
        <v>4.9000000000000002E-2</v>
      </c>
      <c r="IZ21" s="30">
        <v>5.6500000000000002E-2</v>
      </c>
      <c r="JA21" s="30">
        <v>5.1700000000000003E-2</v>
      </c>
      <c r="JB21" s="30">
        <v>0.13009999999999999</v>
      </c>
      <c r="JC21" s="30">
        <v>7.1400000000000005E-2</v>
      </c>
      <c r="JD21" s="30">
        <v>0.10199999999999999</v>
      </c>
      <c r="JE21" s="30">
        <v>9.6699999999999994E-2</v>
      </c>
      <c r="JF21" s="30">
        <v>7.22E-2</v>
      </c>
      <c r="JG21" s="30">
        <v>0.12820000000000001</v>
      </c>
      <c r="JH21" s="30">
        <v>0.1479</v>
      </c>
      <c r="JI21" s="30">
        <v>0.18540000000000001</v>
      </c>
      <c r="JJ21" s="30">
        <v>6.4100000000000004E-2</v>
      </c>
      <c r="JK21" s="30">
        <v>0.13009999999999999</v>
      </c>
      <c r="JL21" s="30">
        <v>0.1225</v>
      </c>
      <c r="JM21" s="30">
        <v>0.38669999999999999</v>
      </c>
      <c r="JN21" s="30">
        <v>0.47170000000000001</v>
      </c>
      <c r="JO21" s="30">
        <v>0.122</v>
      </c>
      <c r="JP21" s="30">
        <v>0.29480000000000001</v>
      </c>
      <c r="JQ21" s="30">
        <v>7.4399999999999994E-2</v>
      </c>
      <c r="JR21" s="30">
        <v>0.14729999999999999</v>
      </c>
      <c r="JS21" s="30">
        <v>5.2200000000000003E-2</v>
      </c>
      <c r="JT21" s="30">
        <v>0.11550000000000001</v>
      </c>
      <c r="JU21" s="30">
        <v>5.6300000000000003E-2</v>
      </c>
      <c r="JV21" s="30">
        <v>7.0099999999999996E-2</v>
      </c>
      <c r="JW21" s="30">
        <v>0.1047</v>
      </c>
      <c r="JX21" s="30">
        <v>7.1099999999999997E-2</v>
      </c>
      <c r="JY21" s="30">
        <v>3.4099999999999998E-2</v>
      </c>
      <c r="JZ21" s="30">
        <v>8.5500000000000007E-2</v>
      </c>
      <c r="KA21" s="30">
        <v>4.7600000000000003E-2</v>
      </c>
      <c r="KB21" s="30">
        <v>2.81E-2</v>
      </c>
      <c r="KC21" s="30">
        <v>3.0700000000000002E-2</v>
      </c>
      <c r="KD21" s="30">
        <v>0.04</v>
      </c>
      <c r="KE21" s="30">
        <v>7.8100000000000003E-2</v>
      </c>
      <c r="KF21" s="30">
        <v>0.1991</v>
      </c>
      <c r="KG21" s="30">
        <v>9.0700000000000003E-2</v>
      </c>
      <c r="KH21" s="30">
        <v>6.2100000000000002E-2</v>
      </c>
      <c r="KI21" s="30">
        <v>4.2000000000000003E-2</v>
      </c>
      <c r="KJ21" s="30">
        <v>3.4937</v>
      </c>
      <c r="KK21" s="30">
        <v>2.9070999999999998</v>
      </c>
      <c r="KL21" s="30">
        <v>6.7857000000000003</v>
      </c>
      <c r="KM21" s="30">
        <v>7.1753</v>
      </c>
      <c r="KN21" s="30">
        <v>4.7117000000000004</v>
      </c>
      <c r="KO21" s="30">
        <v>4.4314999999999998</v>
      </c>
      <c r="KP21" s="30">
        <v>6.3494999999999999</v>
      </c>
      <c r="KQ21" s="30">
        <v>16.9785</v>
      </c>
      <c r="KR21" s="30">
        <v>0.20660000000000001</v>
      </c>
      <c r="KS21" s="30">
        <v>0.2331</v>
      </c>
      <c r="KT21" s="30">
        <v>0.1429</v>
      </c>
      <c r="KU21" s="30">
        <v>0.2031</v>
      </c>
      <c r="KV21" s="30">
        <v>0.35670000000000002</v>
      </c>
      <c r="KW21" s="30">
        <v>0.108</v>
      </c>
      <c r="KX21" s="30">
        <v>4.41E-2</v>
      </c>
      <c r="KY21" s="30">
        <v>4.48E-2</v>
      </c>
      <c r="KZ21" s="30">
        <v>0.1153</v>
      </c>
      <c r="LA21" s="30">
        <v>0.10680000000000001</v>
      </c>
      <c r="LB21" s="30">
        <v>7.3400000000000007E-2</v>
      </c>
      <c r="LC21" s="30">
        <v>0.14230000000000001</v>
      </c>
      <c r="LD21" s="30">
        <v>9.6799999999999997E-2</v>
      </c>
      <c r="LE21" s="30">
        <v>8.1799999999999998E-2</v>
      </c>
      <c r="LF21" s="30">
        <v>7.17E-2</v>
      </c>
      <c r="LG21" s="30">
        <v>4.2099999999999999E-2</v>
      </c>
      <c r="LH21" s="30">
        <v>7.1400000000000005E-2</v>
      </c>
      <c r="LI21" s="30">
        <v>2.1299999999999999E-2</v>
      </c>
      <c r="LJ21" s="30">
        <v>8.4500000000000006E-2</v>
      </c>
      <c r="LK21" s="30">
        <v>0.1925</v>
      </c>
      <c r="LL21" s="30">
        <v>4.5900000000000003E-2</v>
      </c>
      <c r="LM21" s="30">
        <v>7.0000000000000007E-2</v>
      </c>
      <c r="LN21" s="30">
        <v>0.20150000000000001</v>
      </c>
      <c r="LO21" s="30">
        <v>7.0400000000000004E-2</v>
      </c>
      <c r="LP21" s="30">
        <v>0.10349999999999999</v>
      </c>
      <c r="LQ21" s="30">
        <v>0.19089999999999999</v>
      </c>
      <c r="LR21" s="30">
        <v>8.4500000000000006E-2</v>
      </c>
      <c r="LS21" s="30">
        <v>0.13619999999999999</v>
      </c>
      <c r="LT21" s="30">
        <v>7.5999999999999998E-2</v>
      </c>
      <c r="LU21" s="30">
        <v>3.3399999999999999E-2</v>
      </c>
      <c r="LV21" s="30">
        <v>6.6600000000000006E-2</v>
      </c>
      <c r="LW21" s="30">
        <v>0.22289999999999999</v>
      </c>
      <c r="LX21" s="30">
        <v>9.5299999999999996E-2</v>
      </c>
      <c r="LY21" s="30">
        <v>8.14E-2</v>
      </c>
      <c r="LZ21" s="30">
        <v>5.8299999999999998E-2</v>
      </c>
      <c r="MA21" s="30">
        <v>9.1399999999999995E-2</v>
      </c>
      <c r="MB21" s="30">
        <v>6.0900000000000003E-2</v>
      </c>
      <c r="MC21" s="30">
        <v>6.6199999999999995E-2</v>
      </c>
      <c r="MD21" s="30">
        <v>0.15329999999999999</v>
      </c>
      <c r="ME21" s="30">
        <v>0.2077</v>
      </c>
      <c r="MF21" s="30">
        <v>0.1014</v>
      </c>
      <c r="MG21" s="30">
        <v>8.9599999999999999E-2</v>
      </c>
      <c r="MH21" s="30">
        <v>0.12909999999999999</v>
      </c>
      <c r="MI21" s="30">
        <v>7.9299999999999995E-2</v>
      </c>
      <c r="MJ21" s="30">
        <v>0.25490000000000002</v>
      </c>
      <c r="MK21" s="30">
        <v>6.6799999999999998E-2</v>
      </c>
      <c r="ML21" s="30">
        <v>6.8599999999999994E-2</v>
      </c>
      <c r="MM21" s="30">
        <v>1.7399999999999999E-2</v>
      </c>
      <c r="MN21" s="30">
        <v>0.1469</v>
      </c>
      <c r="MO21" s="30">
        <v>0.13700000000000001</v>
      </c>
      <c r="MP21" s="30">
        <v>4.0500000000000001E-2</v>
      </c>
      <c r="MQ21" s="30">
        <v>0.15290000000000001</v>
      </c>
      <c r="MR21" s="30">
        <v>0.10050000000000001</v>
      </c>
      <c r="MS21" s="30">
        <v>0.1263</v>
      </c>
      <c r="MT21" s="30">
        <v>7.4200000000000002E-2</v>
      </c>
      <c r="MU21" s="30">
        <v>9.3600000000000003E-2</v>
      </c>
      <c r="MV21" s="30">
        <v>0.19500000000000001</v>
      </c>
      <c r="MW21" s="30">
        <v>4.5600000000000002E-2</v>
      </c>
      <c r="MX21" s="30">
        <v>3.78E-2</v>
      </c>
      <c r="MY21" s="30">
        <v>7.2700000000000001E-2</v>
      </c>
      <c r="MZ21" s="30">
        <v>1.77E-2</v>
      </c>
      <c r="NA21" s="30">
        <v>7.0099999999999996E-2</v>
      </c>
      <c r="NB21" s="30">
        <v>7.7999999999999996E-3</v>
      </c>
      <c r="NC21" s="30">
        <v>9.1399999999999995E-2</v>
      </c>
      <c r="ND21" s="30">
        <v>8.1799999999999998E-2</v>
      </c>
      <c r="NE21" s="30">
        <v>0.95989999999999998</v>
      </c>
      <c r="NF21" s="30">
        <v>0.30559999999999998</v>
      </c>
      <c r="NG21" s="316">
        <v>0.32569999999999999</v>
      </c>
      <c r="NH21" s="300">
        <v>0.26979999999999998</v>
      </c>
      <c r="NI21" s="301">
        <v>0.25230000000000002</v>
      </c>
      <c r="NJ21" s="302">
        <v>0</v>
      </c>
    </row>
    <row r="22" spans="2:374" x14ac:dyDescent="0.3">
      <c r="B22" s="23" t="s">
        <v>567</v>
      </c>
      <c r="C22" s="29">
        <v>0.78879999999999995</v>
      </c>
      <c r="D22" s="30">
        <v>0.47899999999999998</v>
      </c>
      <c r="E22" s="30">
        <v>0.13059999999999999</v>
      </c>
      <c r="F22" s="30">
        <v>0.2437</v>
      </c>
      <c r="G22" s="30">
        <v>0.44540000000000002</v>
      </c>
      <c r="H22" s="30">
        <v>0.40079999999999999</v>
      </c>
      <c r="I22" s="30">
        <v>0.30499999999999999</v>
      </c>
      <c r="J22" s="30">
        <v>0.13619999999999999</v>
      </c>
      <c r="K22" s="30">
        <v>9.8100000000000007E-2</v>
      </c>
      <c r="L22" s="30">
        <v>6.7299999999999999E-2</v>
      </c>
      <c r="M22" s="30">
        <v>2.8400000000000002E-2</v>
      </c>
      <c r="N22" s="30">
        <v>3.44E-2</v>
      </c>
      <c r="O22" s="30">
        <v>7.0300000000000001E-2</v>
      </c>
      <c r="P22" s="30">
        <v>6.9099999999999995E-2</v>
      </c>
      <c r="Q22" s="31">
        <v>0</v>
      </c>
      <c r="R22" s="30">
        <v>5.9700000000000003E-2</v>
      </c>
      <c r="S22" s="30">
        <v>9.6799999999999997E-2</v>
      </c>
      <c r="T22" s="30">
        <v>9.1600000000000001E-2</v>
      </c>
      <c r="U22" s="30">
        <v>0.15210000000000001</v>
      </c>
      <c r="V22" s="30">
        <v>0.1236</v>
      </c>
      <c r="W22" s="30">
        <v>7.6399999999999996E-2</v>
      </c>
      <c r="X22" s="30">
        <v>9.0200000000000002E-2</v>
      </c>
      <c r="Y22" s="30">
        <v>8.2500000000000004E-2</v>
      </c>
      <c r="Z22" s="30">
        <v>0.11799999999999999</v>
      </c>
      <c r="AA22" s="30">
        <v>0.13639999999999999</v>
      </c>
      <c r="AB22" s="30">
        <v>0.12520000000000001</v>
      </c>
      <c r="AC22" s="30">
        <v>0.1128</v>
      </c>
      <c r="AD22" s="30">
        <v>6.9000000000000006E-2</v>
      </c>
      <c r="AE22" s="30">
        <v>7.5899999999999995E-2</v>
      </c>
      <c r="AF22" s="30">
        <v>9.9000000000000005E-2</v>
      </c>
      <c r="AG22" s="30">
        <v>0.1177</v>
      </c>
      <c r="AH22" s="30">
        <v>0.1046</v>
      </c>
      <c r="AI22" s="30">
        <v>8.7400000000000005E-2</v>
      </c>
      <c r="AJ22" s="30">
        <v>7.7299999999999994E-2</v>
      </c>
      <c r="AK22" s="30">
        <v>0.1008</v>
      </c>
      <c r="AL22" s="30">
        <v>0.1023</v>
      </c>
      <c r="AM22" s="30">
        <v>0.12280000000000001</v>
      </c>
      <c r="AN22" s="30">
        <v>6.0699999999999997E-2</v>
      </c>
      <c r="AO22" s="30">
        <v>5.2900000000000003E-2</v>
      </c>
      <c r="AP22" s="30">
        <v>0.12479999999999999</v>
      </c>
      <c r="AQ22" s="30">
        <v>7.3200000000000001E-2</v>
      </c>
      <c r="AR22" s="30">
        <v>7.0000000000000007E-2</v>
      </c>
      <c r="AS22" s="30">
        <v>9.5699999999999993E-2</v>
      </c>
      <c r="AT22" s="30">
        <v>0.06</v>
      </c>
      <c r="AU22" s="30">
        <v>5.7099999999999998E-2</v>
      </c>
      <c r="AV22" s="30">
        <v>8.77E-2</v>
      </c>
      <c r="AW22" s="30">
        <v>6.2399999999999997E-2</v>
      </c>
      <c r="AX22" s="30">
        <v>6.1400000000000003E-2</v>
      </c>
      <c r="AY22" s="30">
        <v>3.73E-2</v>
      </c>
      <c r="AZ22" s="30">
        <v>4.7699999999999999E-2</v>
      </c>
      <c r="BA22" s="30">
        <v>5.0500000000000003E-2</v>
      </c>
      <c r="BB22" s="30">
        <v>5.8000000000000003E-2</v>
      </c>
      <c r="BC22" s="30">
        <v>8.7499999999999994E-2</v>
      </c>
      <c r="BD22" s="30">
        <v>8.6900000000000005E-2</v>
      </c>
      <c r="BE22" s="30">
        <v>7.6100000000000001E-2</v>
      </c>
      <c r="BF22" s="30">
        <v>0.10290000000000001</v>
      </c>
      <c r="BG22" s="30">
        <v>8.4699999999999998E-2</v>
      </c>
      <c r="BH22" s="30">
        <v>0.1022</v>
      </c>
      <c r="BI22" s="30">
        <v>0.1308</v>
      </c>
      <c r="BJ22" s="30">
        <v>7.4399999999999994E-2</v>
      </c>
      <c r="BK22" s="30">
        <v>8.6400000000000005E-2</v>
      </c>
      <c r="BL22" s="30">
        <v>6.08E-2</v>
      </c>
      <c r="BM22" s="30">
        <v>9.2899999999999996E-2</v>
      </c>
      <c r="BN22" s="30">
        <v>0.1055</v>
      </c>
      <c r="BO22" s="30">
        <v>0.14219999999999999</v>
      </c>
      <c r="BP22" s="30">
        <v>0.13070000000000001</v>
      </c>
      <c r="BQ22" s="30">
        <v>0.11260000000000001</v>
      </c>
      <c r="BR22" s="30">
        <v>7.3700000000000002E-2</v>
      </c>
      <c r="BS22" s="30">
        <v>8.5800000000000001E-2</v>
      </c>
      <c r="BT22" s="30">
        <v>6.5199999999999994E-2</v>
      </c>
      <c r="BU22" s="30">
        <v>8.6499999999999994E-2</v>
      </c>
      <c r="BV22" s="30">
        <v>6.6400000000000001E-2</v>
      </c>
      <c r="BW22" s="30">
        <v>0.126</v>
      </c>
      <c r="BX22" s="30">
        <v>6.3600000000000004E-2</v>
      </c>
      <c r="BY22" s="30">
        <v>5.74E-2</v>
      </c>
      <c r="BZ22" s="30">
        <v>5.2600000000000001E-2</v>
      </c>
      <c r="CA22" s="30">
        <v>7.2400000000000006E-2</v>
      </c>
      <c r="CB22" s="30">
        <v>8.5900000000000004E-2</v>
      </c>
      <c r="CC22" s="30">
        <v>9.5500000000000002E-2</v>
      </c>
      <c r="CD22" s="30">
        <v>9.8900000000000002E-2</v>
      </c>
      <c r="CE22" s="30">
        <v>0.17050000000000001</v>
      </c>
      <c r="CF22" s="30">
        <v>8.3799999999999999E-2</v>
      </c>
      <c r="CG22" s="30">
        <v>8.7800000000000003E-2</v>
      </c>
      <c r="CH22" s="30">
        <v>5.7599999999999998E-2</v>
      </c>
      <c r="CI22" s="30">
        <v>7.4099999999999999E-2</v>
      </c>
      <c r="CJ22" s="30">
        <v>0.12529999999999999</v>
      </c>
      <c r="CK22" s="30">
        <v>9.9099999999999994E-2</v>
      </c>
      <c r="CL22" s="30">
        <v>0.1081</v>
      </c>
      <c r="CM22" s="30">
        <v>0.10589999999999999</v>
      </c>
      <c r="CN22" s="30">
        <v>7.0599999999999996E-2</v>
      </c>
      <c r="CO22" s="30">
        <v>7.0300000000000001E-2</v>
      </c>
      <c r="CP22" s="30">
        <v>6.4500000000000002E-2</v>
      </c>
      <c r="CQ22" s="30">
        <v>6.0600000000000001E-2</v>
      </c>
      <c r="CR22" s="30">
        <v>6.54E-2</v>
      </c>
      <c r="CS22" s="30">
        <v>7.9299999999999995E-2</v>
      </c>
      <c r="CT22" s="30">
        <v>7.0699999999999999E-2</v>
      </c>
      <c r="CU22" s="30">
        <v>5.0200000000000002E-2</v>
      </c>
      <c r="CV22" s="30">
        <v>9.8500000000000004E-2</v>
      </c>
      <c r="CW22" s="30">
        <v>9.0899999999999995E-2</v>
      </c>
      <c r="CX22" s="30">
        <v>8.5599999999999996E-2</v>
      </c>
      <c r="CY22" s="30">
        <v>7.5399999999999995E-2</v>
      </c>
      <c r="CZ22" s="30">
        <v>9.2499999999999999E-2</v>
      </c>
      <c r="DA22" s="30">
        <v>0.1062</v>
      </c>
      <c r="DB22" s="30">
        <v>6.7799999999999999E-2</v>
      </c>
      <c r="DC22" s="30">
        <v>0.1077</v>
      </c>
      <c r="DD22" s="30">
        <v>8.4099999999999994E-2</v>
      </c>
      <c r="DE22" s="30">
        <v>0.13039999999999999</v>
      </c>
      <c r="DF22" s="30">
        <v>8.3799999999999999E-2</v>
      </c>
      <c r="DG22" s="30">
        <v>0.1057</v>
      </c>
      <c r="DH22" s="30">
        <v>0.12280000000000001</v>
      </c>
      <c r="DI22" s="30">
        <v>4.7E-2</v>
      </c>
      <c r="DJ22" s="30">
        <v>6.3600000000000004E-2</v>
      </c>
      <c r="DK22" s="30">
        <v>8.3299999999999999E-2</v>
      </c>
      <c r="DL22" s="30">
        <v>9.06E-2</v>
      </c>
      <c r="DM22" s="30">
        <v>3.2899999999999999E-2</v>
      </c>
      <c r="DN22" s="30">
        <v>0.13500000000000001</v>
      </c>
      <c r="DO22" s="30">
        <v>6.08E-2</v>
      </c>
      <c r="DP22" s="30">
        <v>5.3499999999999999E-2</v>
      </c>
      <c r="DQ22" s="30">
        <v>6.0900000000000003E-2</v>
      </c>
      <c r="DR22" s="30">
        <v>7.17E-2</v>
      </c>
      <c r="DS22" s="30">
        <v>6.5299999999999997E-2</v>
      </c>
      <c r="DT22" s="30">
        <v>9.1800000000000007E-2</v>
      </c>
      <c r="DU22" s="30">
        <v>0.1027</v>
      </c>
      <c r="DV22" s="30">
        <v>6.4399999999999999E-2</v>
      </c>
      <c r="DW22" s="30">
        <v>4.6699999999999998E-2</v>
      </c>
      <c r="DX22" s="30">
        <v>5.6099999999999997E-2</v>
      </c>
      <c r="DY22" s="30">
        <v>4.8300000000000003E-2</v>
      </c>
      <c r="DZ22" s="30">
        <v>6.9000000000000006E-2</v>
      </c>
      <c r="EA22" s="30">
        <v>5.6599999999999998E-2</v>
      </c>
      <c r="EB22" s="30">
        <v>5.6000000000000001E-2</v>
      </c>
      <c r="EC22" s="30">
        <v>4.1300000000000003E-2</v>
      </c>
      <c r="ED22" s="30">
        <v>5.6899999999999999E-2</v>
      </c>
      <c r="EE22" s="30">
        <v>5.4699999999999999E-2</v>
      </c>
      <c r="EF22" s="30">
        <v>5.5300000000000002E-2</v>
      </c>
      <c r="EG22" s="30">
        <v>0.1183</v>
      </c>
      <c r="EH22" s="30">
        <v>4.1700000000000001E-2</v>
      </c>
      <c r="EI22" s="30">
        <v>3.8300000000000001E-2</v>
      </c>
      <c r="EJ22" s="30">
        <v>4.5400000000000003E-2</v>
      </c>
      <c r="EK22" s="30">
        <v>7.6799999999999993E-2</v>
      </c>
      <c r="EL22" s="30">
        <v>7.6499999999999999E-2</v>
      </c>
      <c r="EM22" s="30">
        <v>4.9000000000000002E-2</v>
      </c>
      <c r="EN22" s="30">
        <v>6.8900000000000003E-2</v>
      </c>
      <c r="EO22" s="30">
        <v>9.4500000000000001E-2</v>
      </c>
      <c r="EP22" s="30">
        <v>0.10780000000000001</v>
      </c>
      <c r="EQ22" s="30">
        <v>7.3700000000000002E-2</v>
      </c>
      <c r="ER22" s="30">
        <v>7.7399999999999997E-2</v>
      </c>
      <c r="ES22" s="30">
        <v>6.6400000000000001E-2</v>
      </c>
      <c r="ET22" s="30">
        <v>0.1013</v>
      </c>
      <c r="EU22" s="30">
        <v>8.14E-2</v>
      </c>
      <c r="EV22" s="30">
        <v>0.16420000000000001</v>
      </c>
      <c r="EW22" s="30">
        <v>3.8899999999999997E-2</v>
      </c>
      <c r="EX22" s="30">
        <v>6.9000000000000006E-2</v>
      </c>
      <c r="EY22" s="30">
        <v>0.1152</v>
      </c>
      <c r="EZ22" s="30">
        <v>0.26119999999999999</v>
      </c>
      <c r="FA22" s="30">
        <v>6.4000000000000001E-2</v>
      </c>
      <c r="FB22" s="30">
        <v>0.1193</v>
      </c>
      <c r="FC22" s="30">
        <v>0.1105</v>
      </c>
      <c r="FD22" s="30">
        <v>6.08E-2</v>
      </c>
      <c r="FE22" s="30">
        <v>6.4799999999999996E-2</v>
      </c>
      <c r="FF22" s="30">
        <v>5.2499999999999998E-2</v>
      </c>
      <c r="FG22" s="30">
        <v>0.12230000000000001</v>
      </c>
      <c r="FH22" s="30">
        <v>0.1009</v>
      </c>
      <c r="FI22" s="30">
        <v>0.13689999999999999</v>
      </c>
      <c r="FJ22" s="30">
        <v>0.1535</v>
      </c>
      <c r="FK22" s="30">
        <v>0.15959999999999999</v>
      </c>
      <c r="FL22" s="30">
        <v>0.112</v>
      </c>
      <c r="FM22" s="30">
        <v>0.13850000000000001</v>
      </c>
      <c r="FN22" s="30">
        <v>0.13109999999999999</v>
      </c>
      <c r="FO22" s="30">
        <v>7.2300000000000003E-2</v>
      </c>
      <c r="FP22" s="30">
        <v>7.9799999999999996E-2</v>
      </c>
      <c r="FQ22" s="30">
        <v>7.6799999999999993E-2</v>
      </c>
      <c r="FR22" s="30">
        <v>7.46E-2</v>
      </c>
      <c r="FS22" s="30">
        <v>0.1172</v>
      </c>
      <c r="FT22" s="30">
        <v>0.10879999999999999</v>
      </c>
      <c r="FU22" s="30">
        <v>0.1241</v>
      </c>
      <c r="FV22" s="30">
        <v>0.1208</v>
      </c>
      <c r="FW22" s="30">
        <v>0.105</v>
      </c>
      <c r="FX22" s="30">
        <v>0.13930000000000001</v>
      </c>
      <c r="FY22" s="30">
        <v>0.1318</v>
      </c>
      <c r="FZ22" s="30">
        <v>5.6800000000000003E-2</v>
      </c>
      <c r="GA22" s="30">
        <v>6.4600000000000005E-2</v>
      </c>
      <c r="GB22" s="30">
        <v>7.4499999999999997E-2</v>
      </c>
      <c r="GC22" s="30">
        <v>7.2099999999999997E-2</v>
      </c>
      <c r="GD22" s="30">
        <v>6.2600000000000003E-2</v>
      </c>
      <c r="GE22" s="30">
        <v>5.96E-2</v>
      </c>
      <c r="GF22" s="30">
        <v>6.0100000000000001E-2</v>
      </c>
      <c r="GG22" s="30">
        <v>0.1075</v>
      </c>
      <c r="GH22" s="30">
        <v>9.69E-2</v>
      </c>
      <c r="GI22" s="30">
        <v>9.69E-2</v>
      </c>
      <c r="GJ22" s="30">
        <v>0.247</v>
      </c>
      <c r="GK22" s="30">
        <v>0.182</v>
      </c>
      <c r="GL22" s="30">
        <v>0.23300000000000001</v>
      </c>
      <c r="GM22" s="30">
        <v>0.1265</v>
      </c>
      <c r="GN22" s="30">
        <v>5.45E-2</v>
      </c>
      <c r="GO22" s="30">
        <v>7.0400000000000004E-2</v>
      </c>
      <c r="GP22" s="30">
        <v>6.4199999999999993E-2</v>
      </c>
      <c r="GQ22" s="30">
        <v>0.13469999999999999</v>
      </c>
      <c r="GR22" s="30">
        <v>0.1021</v>
      </c>
      <c r="GS22" s="30">
        <v>9.4700000000000006E-2</v>
      </c>
      <c r="GT22" s="30">
        <v>9.3899999999999997E-2</v>
      </c>
      <c r="GU22" s="30">
        <v>6.3600000000000004E-2</v>
      </c>
      <c r="GV22" s="30">
        <v>0.11890000000000001</v>
      </c>
      <c r="GW22" s="30">
        <v>0.11840000000000001</v>
      </c>
      <c r="GX22" s="30">
        <v>0.10390000000000001</v>
      </c>
      <c r="GY22" s="30">
        <v>8.4400000000000003E-2</v>
      </c>
      <c r="GZ22" s="30">
        <v>0.1386</v>
      </c>
      <c r="HA22" s="30">
        <v>6.1699999999999998E-2</v>
      </c>
      <c r="HB22" s="30">
        <v>4.2900000000000001E-2</v>
      </c>
      <c r="HC22" s="30">
        <v>7.7399999999999997E-2</v>
      </c>
      <c r="HD22" s="30">
        <v>7.4800000000000005E-2</v>
      </c>
      <c r="HE22" s="30">
        <v>9.8100000000000007E-2</v>
      </c>
      <c r="HF22" s="30">
        <v>6.3399999999999998E-2</v>
      </c>
      <c r="HG22" s="30">
        <v>0.15570000000000001</v>
      </c>
      <c r="HH22" s="30">
        <v>0.17960000000000001</v>
      </c>
      <c r="HI22" s="30">
        <v>7.6999999999999999E-2</v>
      </c>
      <c r="HJ22" s="30">
        <v>8.6099999999999996E-2</v>
      </c>
      <c r="HK22" s="30">
        <v>0</v>
      </c>
      <c r="HL22" s="30">
        <v>5.57E-2</v>
      </c>
      <c r="HM22" s="30">
        <v>6.3799999999999996E-2</v>
      </c>
      <c r="HN22" s="30">
        <v>0.10249999999999999</v>
      </c>
      <c r="HO22" s="30">
        <v>8.0299999999999996E-2</v>
      </c>
      <c r="HP22" s="30">
        <v>0.10929999999999999</v>
      </c>
      <c r="HQ22" s="30">
        <v>7.6300000000000007E-2</v>
      </c>
      <c r="HR22" s="30">
        <v>0.13020000000000001</v>
      </c>
      <c r="HS22" s="30">
        <v>0.15529999999999999</v>
      </c>
      <c r="HT22" s="30">
        <v>0.17280000000000001</v>
      </c>
      <c r="HU22" s="30">
        <v>2.1100000000000001E-2</v>
      </c>
      <c r="HV22" s="30">
        <v>6.4899999999999999E-2</v>
      </c>
      <c r="HW22" s="30">
        <v>5.7099999999999998E-2</v>
      </c>
      <c r="HX22" s="30">
        <v>3.9199999999999999E-2</v>
      </c>
      <c r="HY22" s="30">
        <v>2.58E-2</v>
      </c>
      <c r="HZ22" s="30">
        <v>6.9000000000000006E-2</v>
      </c>
      <c r="IA22" s="30">
        <v>7.0400000000000004E-2</v>
      </c>
      <c r="IB22" s="30">
        <v>9.0700000000000003E-2</v>
      </c>
      <c r="IC22" s="30">
        <v>6.2899999999999998E-2</v>
      </c>
      <c r="ID22" s="30">
        <v>5.3499999999999999E-2</v>
      </c>
      <c r="IE22" s="30">
        <v>7.6499999999999999E-2</v>
      </c>
      <c r="IF22" s="30">
        <v>0.12820000000000001</v>
      </c>
      <c r="IG22" s="30">
        <v>0.1221</v>
      </c>
      <c r="IH22" s="30">
        <v>0.14710000000000001</v>
      </c>
      <c r="II22" s="30">
        <v>8.09E-2</v>
      </c>
      <c r="IJ22" s="30">
        <v>7.0599999999999996E-2</v>
      </c>
      <c r="IK22" s="30">
        <v>4.7600000000000003E-2</v>
      </c>
      <c r="IL22" s="30">
        <v>6.1499999999999999E-2</v>
      </c>
      <c r="IM22" s="30">
        <v>7.4200000000000002E-2</v>
      </c>
      <c r="IN22" s="30">
        <v>5.9499999999999997E-2</v>
      </c>
      <c r="IO22" s="30">
        <v>7.0300000000000001E-2</v>
      </c>
      <c r="IP22" s="30">
        <v>8.0500000000000002E-2</v>
      </c>
      <c r="IQ22" s="30">
        <v>7.0499999999999993E-2</v>
      </c>
      <c r="IR22" s="30">
        <v>7.1499999999999994E-2</v>
      </c>
      <c r="IS22" s="30">
        <v>6.3200000000000006E-2</v>
      </c>
      <c r="IT22" s="30">
        <v>7.1199999999999999E-2</v>
      </c>
      <c r="IU22" s="30">
        <v>9.64E-2</v>
      </c>
      <c r="IV22" s="30">
        <v>9.5899999999999999E-2</v>
      </c>
      <c r="IW22" s="30">
        <v>0.1087</v>
      </c>
      <c r="IX22" s="30">
        <v>0.10630000000000001</v>
      </c>
      <c r="IY22" s="30">
        <v>5.8200000000000002E-2</v>
      </c>
      <c r="IZ22" s="30">
        <v>5.9900000000000002E-2</v>
      </c>
      <c r="JA22" s="30">
        <v>7.5999999999999998E-2</v>
      </c>
      <c r="JB22" s="30">
        <v>0.26919999999999999</v>
      </c>
      <c r="JC22" s="30">
        <v>0.25340000000000001</v>
      </c>
      <c r="JD22" s="30">
        <v>0.40350000000000003</v>
      </c>
      <c r="JE22" s="30">
        <v>0.32100000000000001</v>
      </c>
      <c r="JF22" s="30">
        <v>0.2959</v>
      </c>
      <c r="JG22" s="30">
        <v>0.60070000000000001</v>
      </c>
      <c r="JH22" s="30">
        <v>0.43609999999999999</v>
      </c>
      <c r="JI22" s="30">
        <v>0.77080000000000004</v>
      </c>
      <c r="JJ22" s="30">
        <v>0.2</v>
      </c>
      <c r="JK22" s="30">
        <v>0.5897</v>
      </c>
      <c r="JL22" s="30">
        <v>0.13980000000000001</v>
      </c>
      <c r="JM22" s="30">
        <v>0.14979999999999999</v>
      </c>
      <c r="JN22" s="30">
        <v>0.1263</v>
      </c>
      <c r="JO22" s="30">
        <v>0.1772</v>
      </c>
      <c r="JP22" s="30">
        <v>0.1153</v>
      </c>
      <c r="JQ22" s="30">
        <v>9.8199999999999996E-2</v>
      </c>
      <c r="JR22" s="30">
        <v>0.1636</v>
      </c>
      <c r="JS22" s="30">
        <v>0.14610000000000001</v>
      </c>
      <c r="JT22" s="30">
        <v>0.80579999999999996</v>
      </c>
      <c r="JU22" s="30">
        <v>9.2100000000000001E-2</v>
      </c>
      <c r="JV22" s="30">
        <v>0.20150000000000001</v>
      </c>
      <c r="JW22" s="30">
        <v>0.2036</v>
      </c>
      <c r="JX22" s="30">
        <v>0.1787</v>
      </c>
      <c r="JY22" s="30">
        <v>0.1555</v>
      </c>
      <c r="JZ22" s="30">
        <v>0.2334</v>
      </c>
      <c r="KA22" s="30">
        <v>5.9900000000000002E-2</v>
      </c>
      <c r="KB22" s="30">
        <v>0.1179</v>
      </c>
      <c r="KC22" s="30">
        <v>0.1191</v>
      </c>
      <c r="KD22" s="30">
        <v>0.16039999999999999</v>
      </c>
      <c r="KE22" s="30">
        <v>0.29360000000000003</v>
      </c>
      <c r="KF22" s="30">
        <v>0.33760000000000001</v>
      </c>
      <c r="KG22" s="30">
        <v>0.29930000000000001</v>
      </c>
      <c r="KH22" s="30">
        <v>0.2545</v>
      </c>
      <c r="KI22" s="30">
        <v>0.14399999999999999</v>
      </c>
      <c r="KJ22" s="30">
        <v>0.16650000000000001</v>
      </c>
      <c r="KK22" s="30">
        <v>0.2198</v>
      </c>
      <c r="KL22" s="30">
        <v>0.33679999999999999</v>
      </c>
      <c r="KM22" s="30">
        <v>0.245</v>
      </c>
      <c r="KN22" s="30">
        <v>9.5200000000000007E-2</v>
      </c>
      <c r="KO22" s="30">
        <v>0.22389999999999999</v>
      </c>
      <c r="KP22" s="30">
        <v>8.3500000000000005E-2</v>
      </c>
      <c r="KQ22" s="30">
        <v>0.224</v>
      </c>
      <c r="KR22" s="30">
        <v>5.2877999999999998</v>
      </c>
      <c r="KS22" s="30">
        <v>3.6791999999999998</v>
      </c>
      <c r="KT22" s="30">
        <v>2.6092</v>
      </c>
      <c r="KU22" s="30">
        <v>5.8426</v>
      </c>
      <c r="KV22" s="30">
        <v>1.714</v>
      </c>
      <c r="KW22" s="30">
        <v>0.40910000000000002</v>
      </c>
      <c r="KX22" s="30">
        <v>0.13819999999999999</v>
      </c>
      <c r="KY22" s="30">
        <v>8.6499999999999994E-2</v>
      </c>
      <c r="KZ22" s="30">
        <v>0.18920000000000001</v>
      </c>
      <c r="LA22" s="30">
        <v>0.2177</v>
      </c>
      <c r="LB22" s="30">
        <v>0.19969999999999999</v>
      </c>
      <c r="LC22" s="30">
        <v>0.2223</v>
      </c>
      <c r="LD22" s="30">
        <v>0.14560000000000001</v>
      </c>
      <c r="LE22" s="30">
        <v>0.31030000000000002</v>
      </c>
      <c r="LF22" s="30">
        <v>0.32300000000000001</v>
      </c>
      <c r="LG22" s="30">
        <v>0.17150000000000001</v>
      </c>
      <c r="LH22" s="30">
        <v>0.36259999999999998</v>
      </c>
      <c r="LI22" s="30">
        <v>7.9500000000000001E-2</v>
      </c>
      <c r="LJ22" s="30">
        <v>0.2167</v>
      </c>
      <c r="LK22" s="30">
        <v>0.3135</v>
      </c>
      <c r="LL22" s="30">
        <v>8.3799999999999999E-2</v>
      </c>
      <c r="LM22" s="30">
        <v>0.16689999999999999</v>
      </c>
      <c r="LN22" s="30">
        <v>0.2147</v>
      </c>
      <c r="LO22" s="30">
        <v>0.2074</v>
      </c>
      <c r="LP22" s="30">
        <v>0.23139999999999999</v>
      </c>
      <c r="LQ22" s="30">
        <v>0.23039999999999999</v>
      </c>
      <c r="LR22" s="30">
        <v>0.22189999999999999</v>
      </c>
      <c r="LS22" s="30">
        <v>0.2089</v>
      </c>
      <c r="LT22" s="30">
        <v>0.19289999999999999</v>
      </c>
      <c r="LU22" s="30">
        <v>0.31069999999999998</v>
      </c>
      <c r="LV22" s="30">
        <v>0.55279999999999996</v>
      </c>
      <c r="LW22" s="30">
        <v>0.61429999999999996</v>
      </c>
      <c r="LX22" s="30">
        <v>0.22900000000000001</v>
      </c>
      <c r="LY22" s="30">
        <v>0.29970000000000002</v>
      </c>
      <c r="LZ22" s="30">
        <v>0.3765</v>
      </c>
      <c r="MA22" s="30">
        <v>0.70689999999999997</v>
      </c>
      <c r="MB22" s="30">
        <v>0.18010000000000001</v>
      </c>
      <c r="MC22" s="30">
        <v>0.32350000000000001</v>
      </c>
      <c r="MD22" s="30">
        <v>0.41049999999999998</v>
      </c>
      <c r="ME22" s="30">
        <v>0.27929999999999999</v>
      </c>
      <c r="MF22" s="30">
        <v>0.57969999999999999</v>
      </c>
      <c r="MG22" s="30">
        <v>0.52969999999999995</v>
      </c>
      <c r="MH22" s="30">
        <v>0.48670000000000002</v>
      </c>
      <c r="MI22" s="30">
        <v>0.7611</v>
      </c>
      <c r="MJ22" s="30">
        <v>0.34839999999999999</v>
      </c>
      <c r="MK22" s="30">
        <v>0.43709999999999999</v>
      </c>
      <c r="ML22" s="30">
        <v>0.13139999999999999</v>
      </c>
      <c r="MM22" s="30">
        <v>5.6399999999999999E-2</v>
      </c>
      <c r="MN22" s="30">
        <v>0.49280000000000002</v>
      </c>
      <c r="MO22" s="30">
        <v>0.71479999999999999</v>
      </c>
      <c r="MP22" s="30">
        <v>0.10290000000000001</v>
      </c>
      <c r="MQ22" s="30">
        <v>0.12609999999999999</v>
      </c>
      <c r="MR22" s="30">
        <v>0.68969999999999998</v>
      </c>
      <c r="MS22" s="30">
        <v>0.1993</v>
      </c>
      <c r="MT22" s="30">
        <v>0.38490000000000002</v>
      </c>
      <c r="MU22" s="30">
        <v>0.57389999999999997</v>
      </c>
      <c r="MV22" s="30">
        <v>0.2676</v>
      </c>
      <c r="MW22" s="30">
        <v>0.19409999999999999</v>
      </c>
      <c r="MX22" s="30">
        <v>0.1244</v>
      </c>
      <c r="MY22" s="30">
        <v>0.11070000000000001</v>
      </c>
      <c r="MZ22" s="30">
        <v>8.4500000000000006E-2</v>
      </c>
      <c r="NA22" s="30">
        <v>0.48280000000000001</v>
      </c>
      <c r="NB22" s="30">
        <v>1.21E-2</v>
      </c>
      <c r="NC22" s="30">
        <v>0.24790000000000001</v>
      </c>
      <c r="ND22" s="30">
        <v>0.4103</v>
      </c>
      <c r="NE22" s="30">
        <v>1.2984</v>
      </c>
      <c r="NF22" s="30">
        <v>0.20549999999999999</v>
      </c>
      <c r="NG22" s="316">
        <v>0.22589999999999999</v>
      </c>
      <c r="NH22" s="300">
        <v>0.1857</v>
      </c>
      <c r="NI22" s="301">
        <v>0.1351</v>
      </c>
      <c r="NJ22" s="302">
        <v>0</v>
      </c>
    </row>
    <row r="23" spans="2:374" x14ac:dyDescent="0.3">
      <c r="B23" s="23" t="s">
        <v>568</v>
      </c>
      <c r="C23" s="29">
        <v>0.12959999999999999</v>
      </c>
      <c r="D23" s="30">
        <v>0.1242</v>
      </c>
      <c r="E23" s="30">
        <v>8.2299999999999998E-2</v>
      </c>
      <c r="F23" s="30">
        <v>9.0499999999999997E-2</v>
      </c>
      <c r="G23" s="30">
        <v>0.1099</v>
      </c>
      <c r="H23" s="30">
        <v>0.1938</v>
      </c>
      <c r="I23" s="30">
        <v>8.4500000000000006E-2</v>
      </c>
      <c r="J23" s="30">
        <v>0.28110000000000002</v>
      </c>
      <c r="K23" s="30">
        <v>8.1500000000000003E-2</v>
      </c>
      <c r="L23" s="30">
        <v>0.1052</v>
      </c>
      <c r="M23" s="30">
        <v>0.22</v>
      </c>
      <c r="N23" s="30">
        <v>0.1706</v>
      </c>
      <c r="O23" s="30">
        <v>0.22</v>
      </c>
      <c r="P23" s="30">
        <v>0.18540000000000001</v>
      </c>
      <c r="Q23" s="31">
        <v>0</v>
      </c>
      <c r="R23" s="30">
        <v>0.23419999999999999</v>
      </c>
      <c r="S23" s="30">
        <v>0.4108</v>
      </c>
      <c r="T23" s="30">
        <v>0.32990000000000003</v>
      </c>
      <c r="U23" s="30">
        <v>0.44740000000000002</v>
      </c>
      <c r="V23" s="30">
        <v>0.66339999999999999</v>
      </c>
      <c r="W23" s="30">
        <v>0.2009</v>
      </c>
      <c r="X23" s="30">
        <v>0.31950000000000001</v>
      </c>
      <c r="Y23" s="30">
        <v>0.50429999999999997</v>
      </c>
      <c r="Z23" s="30">
        <v>0.3095</v>
      </c>
      <c r="AA23" s="30">
        <v>0.28639999999999999</v>
      </c>
      <c r="AB23" s="30">
        <v>0.26800000000000002</v>
      </c>
      <c r="AC23" s="30">
        <v>0.2843</v>
      </c>
      <c r="AD23" s="30">
        <v>0.1883</v>
      </c>
      <c r="AE23" s="30">
        <v>0.1696</v>
      </c>
      <c r="AF23" s="30">
        <v>0.20780000000000001</v>
      </c>
      <c r="AG23" s="30">
        <v>0.25929999999999997</v>
      </c>
      <c r="AH23" s="30">
        <v>0.27029999999999998</v>
      </c>
      <c r="AI23" s="30">
        <v>0.22239999999999999</v>
      </c>
      <c r="AJ23" s="30">
        <v>0.26069999999999999</v>
      </c>
      <c r="AK23" s="30">
        <v>0.25490000000000002</v>
      </c>
      <c r="AL23" s="30">
        <v>0.23649999999999999</v>
      </c>
      <c r="AM23" s="30">
        <v>0.41</v>
      </c>
      <c r="AN23" s="30">
        <v>0.14369999999999999</v>
      </c>
      <c r="AO23" s="30">
        <v>0.1411</v>
      </c>
      <c r="AP23" s="30">
        <v>0.26190000000000002</v>
      </c>
      <c r="AQ23" s="30">
        <v>0.2407</v>
      </c>
      <c r="AR23" s="30">
        <v>0.16889999999999999</v>
      </c>
      <c r="AS23" s="30">
        <v>0.22789999999999999</v>
      </c>
      <c r="AT23" s="30">
        <v>0.17960000000000001</v>
      </c>
      <c r="AU23" s="30">
        <v>0.14499999999999999</v>
      </c>
      <c r="AV23" s="30">
        <v>0.1978</v>
      </c>
      <c r="AW23" s="30">
        <v>0.1278</v>
      </c>
      <c r="AX23" s="30">
        <v>0.13120000000000001</v>
      </c>
      <c r="AY23" s="30">
        <v>0.1646</v>
      </c>
      <c r="AZ23" s="30">
        <v>0.1087</v>
      </c>
      <c r="BA23" s="30">
        <v>0.11269999999999999</v>
      </c>
      <c r="BB23" s="30">
        <v>0.1462</v>
      </c>
      <c r="BC23" s="30">
        <v>0.25119999999999998</v>
      </c>
      <c r="BD23" s="30">
        <v>0.13900000000000001</v>
      </c>
      <c r="BE23" s="30">
        <v>0.20130000000000001</v>
      </c>
      <c r="BF23" s="30">
        <v>0.1865</v>
      </c>
      <c r="BG23" s="30">
        <v>0.26440000000000002</v>
      </c>
      <c r="BH23" s="30">
        <v>0.21299999999999999</v>
      </c>
      <c r="BI23" s="30">
        <v>0.25409999999999999</v>
      </c>
      <c r="BJ23" s="30">
        <v>0.17810000000000001</v>
      </c>
      <c r="BK23" s="30">
        <v>0.2122</v>
      </c>
      <c r="BL23" s="30">
        <v>0.11210000000000001</v>
      </c>
      <c r="BM23" s="30">
        <v>0.29139999999999999</v>
      </c>
      <c r="BN23" s="30">
        <v>0.19839999999999999</v>
      </c>
      <c r="BO23" s="30">
        <v>0.26650000000000001</v>
      </c>
      <c r="BP23" s="30">
        <v>0.2276</v>
      </c>
      <c r="BQ23" s="30">
        <v>0.16789999999999999</v>
      </c>
      <c r="BR23" s="30">
        <v>0.19220000000000001</v>
      </c>
      <c r="BS23" s="30">
        <v>0.22559999999999999</v>
      </c>
      <c r="BT23" s="30">
        <v>0.1676</v>
      </c>
      <c r="BU23" s="30">
        <v>0.1628</v>
      </c>
      <c r="BV23" s="30">
        <v>0.249</v>
      </c>
      <c r="BW23" s="30">
        <v>0.2286</v>
      </c>
      <c r="BX23" s="30">
        <v>0.1807</v>
      </c>
      <c r="BY23" s="30">
        <v>0.1227</v>
      </c>
      <c r="BZ23" s="30">
        <v>0.1188</v>
      </c>
      <c r="CA23" s="30">
        <v>0.17030000000000001</v>
      </c>
      <c r="CB23" s="30">
        <v>0.32800000000000001</v>
      </c>
      <c r="CC23" s="30">
        <v>0.25869999999999999</v>
      </c>
      <c r="CD23" s="30">
        <v>0.34910000000000002</v>
      </c>
      <c r="CE23" s="30">
        <v>0.40770000000000001</v>
      </c>
      <c r="CF23" s="30">
        <v>0.21920000000000001</v>
      </c>
      <c r="CG23" s="30">
        <v>0.23760000000000001</v>
      </c>
      <c r="CH23" s="30">
        <v>0.1348</v>
      </c>
      <c r="CI23" s="30">
        <v>0.15989999999999999</v>
      </c>
      <c r="CJ23" s="30">
        <v>0.2114</v>
      </c>
      <c r="CK23" s="30">
        <v>0.2069</v>
      </c>
      <c r="CL23" s="30">
        <v>0.2787</v>
      </c>
      <c r="CM23" s="30">
        <v>0.23419999999999999</v>
      </c>
      <c r="CN23" s="30">
        <v>0.18559999999999999</v>
      </c>
      <c r="CO23" s="30">
        <v>0.15540000000000001</v>
      </c>
      <c r="CP23" s="30">
        <v>0.18110000000000001</v>
      </c>
      <c r="CQ23" s="30">
        <v>0.15890000000000001</v>
      </c>
      <c r="CR23" s="30">
        <v>0.16880000000000001</v>
      </c>
      <c r="CS23" s="30">
        <v>0.19370000000000001</v>
      </c>
      <c r="CT23" s="30">
        <v>0.17380000000000001</v>
      </c>
      <c r="CU23" s="30">
        <v>0.14610000000000001</v>
      </c>
      <c r="CV23" s="30">
        <v>0.23380000000000001</v>
      </c>
      <c r="CW23" s="30">
        <v>0.2112</v>
      </c>
      <c r="CX23" s="30">
        <v>0.22650000000000001</v>
      </c>
      <c r="CY23" s="30">
        <v>0.2044</v>
      </c>
      <c r="CZ23" s="30">
        <v>0.22259999999999999</v>
      </c>
      <c r="DA23" s="30">
        <v>0.37430000000000002</v>
      </c>
      <c r="DB23" s="30">
        <v>0.14380000000000001</v>
      </c>
      <c r="DC23" s="30">
        <v>0.30780000000000002</v>
      </c>
      <c r="DD23" s="30">
        <v>0.2099</v>
      </c>
      <c r="DE23" s="30">
        <v>0.3342</v>
      </c>
      <c r="DF23" s="30">
        <v>0.2238</v>
      </c>
      <c r="DG23" s="30">
        <v>0.29530000000000001</v>
      </c>
      <c r="DH23" s="30">
        <v>0.315</v>
      </c>
      <c r="DI23" s="30">
        <v>0.13780000000000001</v>
      </c>
      <c r="DJ23" s="30">
        <v>0.18729999999999999</v>
      </c>
      <c r="DK23" s="30">
        <v>0.22739999999999999</v>
      </c>
      <c r="DL23" s="30">
        <v>0.24410000000000001</v>
      </c>
      <c r="DM23" s="30">
        <v>8.5500000000000007E-2</v>
      </c>
      <c r="DN23" s="30">
        <v>0.67979999999999996</v>
      </c>
      <c r="DO23" s="30">
        <v>0.19689999999999999</v>
      </c>
      <c r="DP23" s="30">
        <v>0.16070000000000001</v>
      </c>
      <c r="DQ23" s="30">
        <v>0.1676</v>
      </c>
      <c r="DR23" s="30">
        <v>0.23230000000000001</v>
      </c>
      <c r="DS23" s="30">
        <v>0.2034</v>
      </c>
      <c r="DT23" s="30">
        <v>0.18240000000000001</v>
      </c>
      <c r="DU23" s="30">
        <v>0.2457</v>
      </c>
      <c r="DV23" s="30">
        <v>0.17100000000000001</v>
      </c>
      <c r="DW23" s="30">
        <v>0.10390000000000001</v>
      </c>
      <c r="DX23" s="30">
        <v>0.1217</v>
      </c>
      <c r="DY23" s="30">
        <v>9.3600000000000003E-2</v>
      </c>
      <c r="DZ23" s="30">
        <v>0.13639999999999999</v>
      </c>
      <c r="EA23" s="30">
        <v>0.1119</v>
      </c>
      <c r="EB23" s="30">
        <v>9.2999999999999999E-2</v>
      </c>
      <c r="EC23" s="30">
        <v>7.5300000000000006E-2</v>
      </c>
      <c r="ED23" s="30">
        <v>0.10580000000000001</v>
      </c>
      <c r="EE23" s="30">
        <v>0.13739999999999999</v>
      </c>
      <c r="EF23" s="30">
        <v>0.11600000000000001</v>
      </c>
      <c r="EG23" s="30">
        <v>0.34470000000000001</v>
      </c>
      <c r="EH23" s="30">
        <v>8.0699999999999994E-2</v>
      </c>
      <c r="EI23" s="30">
        <v>8.0199999999999994E-2</v>
      </c>
      <c r="EJ23" s="30">
        <v>9.0300000000000005E-2</v>
      </c>
      <c r="EK23" s="30">
        <v>0.2266</v>
      </c>
      <c r="EL23" s="30">
        <v>0.1678</v>
      </c>
      <c r="EM23" s="30">
        <v>0.13869999999999999</v>
      </c>
      <c r="EN23" s="30">
        <v>0.1948</v>
      </c>
      <c r="EO23" s="30">
        <v>0.19700000000000001</v>
      </c>
      <c r="EP23" s="30">
        <v>0.2631</v>
      </c>
      <c r="EQ23" s="30">
        <v>0.1593</v>
      </c>
      <c r="ER23" s="30">
        <v>0.15679999999999999</v>
      </c>
      <c r="ES23" s="30">
        <v>0.14810000000000001</v>
      </c>
      <c r="ET23" s="30">
        <v>0.22889999999999999</v>
      </c>
      <c r="EU23" s="30">
        <v>0.19450000000000001</v>
      </c>
      <c r="EV23" s="30">
        <v>0.35460000000000003</v>
      </c>
      <c r="EW23" s="30">
        <v>0.12180000000000001</v>
      </c>
      <c r="EX23" s="30">
        <v>0.22140000000000001</v>
      </c>
      <c r="EY23" s="30">
        <v>0.34689999999999999</v>
      </c>
      <c r="EZ23" s="30">
        <v>0.77439999999999998</v>
      </c>
      <c r="FA23" s="30">
        <v>0.18509999999999999</v>
      </c>
      <c r="FB23" s="30">
        <v>0.34520000000000001</v>
      </c>
      <c r="FC23" s="30">
        <v>0.19739999999999999</v>
      </c>
      <c r="FD23" s="30">
        <v>0.16600000000000001</v>
      </c>
      <c r="FE23" s="30">
        <v>0.14699999999999999</v>
      </c>
      <c r="FF23" s="30">
        <v>0.1103</v>
      </c>
      <c r="FG23" s="30">
        <v>0.23810000000000001</v>
      </c>
      <c r="FH23" s="30">
        <v>0.2301</v>
      </c>
      <c r="FI23" s="30">
        <v>0.2777</v>
      </c>
      <c r="FJ23" s="30">
        <v>0.34429999999999999</v>
      </c>
      <c r="FK23" s="30">
        <v>0.4793</v>
      </c>
      <c r="FL23" s="30">
        <v>0.1623</v>
      </c>
      <c r="FM23" s="30">
        <v>0.32650000000000001</v>
      </c>
      <c r="FN23" s="30">
        <v>0.28299999999999997</v>
      </c>
      <c r="FO23" s="30">
        <v>0.27129999999999999</v>
      </c>
      <c r="FP23" s="30">
        <v>0.28610000000000002</v>
      </c>
      <c r="FQ23" s="30">
        <v>0.29770000000000002</v>
      </c>
      <c r="FR23" s="30">
        <v>0.21629999999999999</v>
      </c>
      <c r="FS23" s="30">
        <v>0.32819999999999999</v>
      </c>
      <c r="FT23" s="30">
        <v>0.23830000000000001</v>
      </c>
      <c r="FU23" s="30">
        <v>0.4153</v>
      </c>
      <c r="FV23" s="30">
        <v>0.38300000000000001</v>
      </c>
      <c r="FW23" s="30">
        <v>0.32079999999999997</v>
      </c>
      <c r="FX23" s="30">
        <v>0.23519999999999999</v>
      </c>
      <c r="FY23" s="30">
        <v>0.30470000000000003</v>
      </c>
      <c r="FZ23" s="30">
        <v>0.1353</v>
      </c>
      <c r="GA23" s="30">
        <v>9.4700000000000006E-2</v>
      </c>
      <c r="GB23" s="30">
        <v>0.1144</v>
      </c>
      <c r="GC23" s="30">
        <v>9.1899999999999996E-2</v>
      </c>
      <c r="GD23" s="30">
        <v>0.10970000000000001</v>
      </c>
      <c r="GE23" s="30">
        <v>4.7100000000000003E-2</v>
      </c>
      <c r="GF23" s="30">
        <v>0.14399999999999999</v>
      </c>
      <c r="GG23" s="30">
        <v>0.27960000000000002</v>
      </c>
      <c r="GH23" s="30">
        <v>0.13159999999999999</v>
      </c>
      <c r="GI23" s="30">
        <v>0.1749</v>
      </c>
      <c r="GJ23" s="30">
        <v>0.20480000000000001</v>
      </c>
      <c r="GK23" s="30">
        <v>0.20599999999999999</v>
      </c>
      <c r="GL23" s="30">
        <v>0.2291</v>
      </c>
      <c r="GM23" s="30">
        <v>0.19919999999999999</v>
      </c>
      <c r="GN23" s="30">
        <v>0.1207</v>
      </c>
      <c r="GO23" s="30">
        <v>7.6300000000000007E-2</v>
      </c>
      <c r="GP23" s="30">
        <v>0.19869999999999999</v>
      </c>
      <c r="GQ23" s="30">
        <v>0.24340000000000001</v>
      </c>
      <c r="GR23" s="30">
        <v>0.21049999999999999</v>
      </c>
      <c r="GS23" s="30">
        <v>0.1522</v>
      </c>
      <c r="GT23" s="30">
        <v>0.17910000000000001</v>
      </c>
      <c r="GU23" s="30">
        <v>8.6499999999999994E-2</v>
      </c>
      <c r="GV23" s="30">
        <v>0.2278</v>
      </c>
      <c r="GW23" s="30">
        <v>0.20660000000000001</v>
      </c>
      <c r="GX23" s="30">
        <v>0.15290000000000001</v>
      </c>
      <c r="GY23" s="30">
        <v>0.1079</v>
      </c>
      <c r="GZ23" s="30">
        <v>0.1946</v>
      </c>
      <c r="HA23" s="30">
        <v>0.1002</v>
      </c>
      <c r="HB23" s="30">
        <v>9.11E-2</v>
      </c>
      <c r="HC23" s="30">
        <v>9.5699999999999993E-2</v>
      </c>
      <c r="HD23" s="30">
        <v>0.17349999999999999</v>
      </c>
      <c r="HE23" s="30">
        <v>0.23749999999999999</v>
      </c>
      <c r="HF23" s="30">
        <v>9.8299999999999998E-2</v>
      </c>
      <c r="HG23" s="30">
        <v>0.26219999999999999</v>
      </c>
      <c r="HH23" s="30">
        <v>0.2296</v>
      </c>
      <c r="HI23" s="30">
        <v>0.20180000000000001</v>
      </c>
      <c r="HJ23" s="30">
        <v>0.25929999999999997</v>
      </c>
      <c r="HK23" s="30">
        <v>0</v>
      </c>
      <c r="HL23" s="30">
        <v>0.16819999999999999</v>
      </c>
      <c r="HM23" s="30">
        <v>0.19939999999999999</v>
      </c>
      <c r="HN23" s="30">
        <v>0.14879999999999999</v>
      </c>
      <c r="HO23" s="30">
        <v>0.13730000000000001</v>
      </c>
      <c r="HP23" s="30">
        <v>0.2021</v>
      </c>
      <c r="HQ23" s="30">
        <v>0.15970000000000001</v>
      </c>
      <c r="HR23" s="30">
        <v>0.19650000000000001</v>
      </c>
      <c r="HS23" s="30">
        <v>0.24179999999999999</v>
      </c>
      <c r="HT23" s="30">
        <v>0.27800000000000002</v>
      </c>
      <c r="HU23" s="30">
        <v>7.22E-2</v>
      </c>
      <c r="HV23" s="30">
        <v>0.15110000000000001</v>
      </c>
      <c r="HW23" s="30">
        <v>0.17199999999999999</v>
      </c>
      <c r="HX23" s="30">
        <v>0.113</v>
      </c>
      <c r="HY23" s="30">
        <v>5.74E-2</v>
      </c>
      <c r="HZ23" s="30">
        <v>0.1497</v>
      </c>
      <c r="IA23" s="30">
        <v>0.16200000000000001</v>
      </c>
      <c r="IB23" s="30">
        <v>0.19359999999999999</v>
      </c>
      <c r="IC23" s="30">
        <v>0.129</v>
      </c>
      <c r="ID23" s="30">
        <v>0.1125</v>
      </c>
      <c r="IE23" s="30">
        <v>0.18940000000000001</v>
      </c>
      <c r="IF23" s="30">
        <v>0.29909999999999998</v>
      </c>
      <c r="IG23" s="30">
        <v>0.32129999999999997</v>
      </c>
      <c r="IH23" s="30">
        <v>0.31690000000000002</v>
      </c>
      <c r="II23" s="30">
        <v>0.1759</v>
      </c>
      <c r="IJ23" s="30">
        <v>0.1371</v>
      </c>
      <c r="IK23" s="30">
        <v>9.8400000000000001E-2</v>
      </c>
      <c r="IL23" s="30">
        <v>0.1095</v>
      </c>
      <c r="IM23" s="30">
        <v>0.15609999999999999</v>
      </c>
      <c r="IN23" s="30">
        <v>0.1075</v>
      </c>
      <c r="IO23" s="30">
        <v>0.1532</v>
      </c>
      <c r="IP23" s="30">
        <v>0.14449999999999999</v>
      </c>
      <c r="IQ23" s="30">
        <v>0.14729999999999999</v>
      </c>
      <c r="IR23" s="30">
        <v>0.1671</v>
      </c>
      <c r="IS23" s="30">
        <v>0.1231</v>
      </c>
      <c r="IT23" s="30">
        <v>0.109</v>
      </c>
      <c r="IU23" s="30">
        <v>0.20050000000000001</v>
      </c>
      <c r="IV23" s="30">
        <v>0.20169999999999999</v>
      </c>
      <c r="IW23" s="30">
        <v>0.14330000000000001</v>
      </c>
      <c r="IX23" s="30">
        <v>0.23419999999999999</v>
      </c>
      <c r="IY23" s="30">
        <v>0.13489999999999999</v>
      </c>
      <c r="IZ23" s="30">
        <v>0.18990000000000001</v>
      </c>
      <c r="JA23" s="30">
        <v>0.18459999999999999</v>
      </c>
      <c r="JB23" s="30">
        <v>0.43109999999999998</v>
      </c>
      <c r="JC23" s="30">
        <v>0.24310000000000001</v>
      </c>
      <c r="JD23" s="30">
        <v>0.23300000000000001</v>
      </c>
      <c r="JE23" s="30">
        <v>0.2626</v>
      </c>
      <c r="JF23" s="30">
        <v>0.18720000000000001</v>
      </c>
      <c r="JG23" s="30">
        <v>0.31590000000000001</v>
      </c>
      <c r="JH23" s="30">
        <v>0.25430000000000003</v>
      </c>
      <c r="JI23" s="30">
        <v>0.35210000000000002</v>
      </c>
      <c r="JJ23" s="30">
        <v>0.32390000000000002</v>
      </c>
      <c r="JK23" s="30">
        <v>0.28510000000000002</v>
      </c>
      <c r="JL23" s="30">
        <v>0.1196</v>
      </c>
      <c r="JM23" s="30">
        <v>0.39910000000000001</v>
      </c>
      <c r="JN23" s="30">
        <v>0.23649999999999999</v>
      </c>
      <c r="JO23" s="30">
        <v>0.15190000000000001</v>
      </c>
      <c r="JP23" s="30">
        <v>0.2863</v>
      </c>
      <c r="JQ23" s="30">
        <v>0.36</v>
      </c>
      <c r="JR23" s="30">
        <v>0.20519999999999999</v>
      </c>
      <c r="JS23" s="30">
        <v>0.1221</v>
      </c>
      <c r="JT23" s="30">
        <v>0.23300000000000001</v>
      </c>
      <c r="JU23" s="30">
        <v>0.3075</v>
      </c>
      <c r="JV23" s="30">
        <v>0.49869999999999998</v>
      </c>
      <c r="JW23" s="30">
        <v>0.66190000000000004</v>
      </c>
      <c r="JX23" s="30">
        <v>0.41499999999999998</v>
      </c>
      <c r="JY23" s="30">
        <v>0.3962</v>
      </c>
      <c r="JZ23" s="30">
        <v>0.3301</v>
      </c>
      <c r="KA23" s="30">
        <v>0.1318</v>
      </c>
      <c r="KB23" s="30">
        <v>0.18809999999999999</v>
      </c>
      <c r="KC23" s="30">
        <v>0.22120000000000001</v>
      </c>
      <c r="KD23" s="30">
        <v>0.3296</v>
      </c>
      <c r="KE23" s="30">
        <v>0.77410000000000001</v>
      </c>
      <c r="KF23" s="30">
        <v>0.55589999999999995</v>
      </c>
      <c r="KG23" s="30">
        <v>0.81140000000000001</v>
      </c>
      <c r="KH23" s="30">
        <v>0.77380000000000004</v>
      </c>
      <c r="KI23" s="30">
        <v>0.33639999999999998</v>
      </c>
      <c r="KJ23" s="30">
        <v>0.50409999999999999</v>
      </c>
      <c r="KK23" s="30">
        <v>0.48139999999999999</v>
      </c>
      <c r="KL23" s="30">
        <v>0.80030000000000001</v>
      </c>
      <c r="KM23" s="30">
        <v>0.6341</v>
      </c>
      <c r="KN23" s="30">
        <v>0.39589999999999997</v>
      </c>
      <c r="KO23" s="30">
        <v>0.29110000000000003</v>
      </c>
      <c r="KP23" s="30">
        <v>0.1361</v>
      </c>
      <c r="KQ23" s="30">
        <v>0.73580000000000001</v>
      </c>
      <c r="KR23" s="30">
        <v>0.19550000000000001</v>
      </c>
      <c r="KS23" s="30">
        <v>0.2258</v>
      </c>
      <c r="KT23" s="30">
        <v>0.28270000000000001</v>
      </c>
      <c r="KU23" s="30">
        <v>0.24179999999999999</v>
      </c>
      <c r="KV23" s="30">
        <v>0.31540000000000001</v>
      </c>
      <c r="KW23" s="30">
        <v>4.9238999999999997</v>
      </c>
      <c r="KX23" s="30">
        <v>5.4625000000000004</v>
      </c>
      <c r="KY23" s="30">
        <v>5.8197000000000001</v>
      </c>
      <c r="KZ23" s="30">
        <v>5.0113000000000003</v>
      </c>
      <c r="LA23" s="30">
        <v>8.7759</v>
      </c>
      <c r="LB23" s="30">
        <v>5.9962999999999997</v>
      </c>
      <c r="LC23" s="30">
        <v>8.2179000000000002</v>
      </c>
      <c r="LD23" s="30">
        <v>10.223800000000001</v>
      </c>
      <c r="LE23" s="30">
        <v>3.9178999999999999</v>
      </c>
      <c r="LF23" s="30">
        <v>4.3643000000000001</v>
      </c>
      <c r="LG23" s="30">
        <v>13.0199</v>
      </c>
      <c r="LH23" s="30">
        <v>16.674099999999999</v>
      </c>
      <c r="LI23" s="30">
        <v>15.160299999999999</v>
      </c>
      <c r="LJ23" s="30">
        <v>5.0162000000000004</v>
      </c>
      <c r="LK23" s="30">
        <v>0.6835</v>
      </c>
      <c r="LL23" s="30">
        <v>0.31540000000000001</v>
      </c>
      <c r="LM23" s="30">
        <v>0.3135</v>
      </c>
      <c r="LN23" s="30">
        <v>0.66579999999999995</v>
      </c>
      <c r="LO23" s="30">
        <v>0.57530000000000003</v>
      </c>
      <c r="LP23" s="30">
        <v>0.61870000000000003</v>
      </c>
      <c r="LQ23" s="30">
        <v>0.72319999999999995</v>
      </c>
      <c r="LR23" s="30">
        <v>0.44829999999999998</v>
      </c>
      <c r="LS23" s="30">
        <v>0.54279999999999995</v>
      </c>
      <c r="LT23" s="30">
        <v>0.29520000000000002</v>
      </c>
      <c r="LU23" s="30">
        <v>9.01E-2</v>
      </c>
      <c r="LV23" s="30">
        <v>0.1167</v>
      </c>
      <c r="LW23" s="30">
        <v>0.42299999999999999</v>
      </c>
      <c r="LX23" s="30">
        <v>0.3609</v>
      </c>
      <c r="LY23" s="30">
        <v>0.29809999999999998</v>
      </c>
      <c r="LZ23" s="30">
        <v>0.2424</v>
      </c>
      <c r="MA23" s="30">
        <v>0.27789999999999998</v>
      </c>
      <c r="MB23" s="30">
        <v>0.46850000000000003</v>
      </c>
      <c r="MC23" s="30">
        <v>0.2712</v>
      </c>
      <c r="MD23" s="30">
        <v>0.37719999999999998</v>
      </c>
      <c r="ME23" s="30">
        <v>0.54220000000000002</v>
      </c>
      <c r="MF23" s="30">
        <v>0.41020000000000001</v>
      </c>
      <c r="MG23" s="30">
        <v>0.25940000000000002</v>
      </c>
      <c r="MH23" s="30">
        <v>0.4173</v>
      </c>
      <c r="MI23" s="30">
        <v>0.183</v>
      </c>
      <c r="MJ23" s="30">
        <v>0.3619</v>
      </c>
      <c r="MK23" s="30">
        <v>0.35389999999999999</v>
      </c>
      <c r="ML23" s="30">
        <v>0.2838</v>
      </c>
      <c r="MM23" s="30">
        <v>0.16300000000000001</v>
      </c>
      <c r="MN23" s="30">
        <v>0.25919999999999999</v>
      </c>
      <c r="MO23" s="30">
        <v>0.37180000000000002</v>
      </c>
      <c r="MP23" s="30">
        <v>0.33210000000000001</v>
      </c>
      <c r="MQ23" s="30">
        <v>0.53720000000000001</v>
      </c>
      <c r="MR23" s="30">
        <v>0.41170000000000001</v>
      </c>
      <c r="MS23" s="30">
        <v>0.34410000000000002</v>
      </c>
      <c r="MT23" s="30">
        <v>0.28210000000000002</v>
      </c>
      <c r="MU23" s="30">
        <v>0.38419999999999999</v>
      </c>
      <c r="MV23" s="30">
        <v>0.31530000000000002</v>
      </c>
      <c r="MW23" s="30">
        <v>0.13689999999999999</v>
      </c>
      <c r="MX23" s="30">
        <v>0.18640000000000001</v>
      </c>
      <c r="MY23" s="30">
        <v>0.23680000000000001</v>
      </c>
      <c r="MZ23" s="30">
        <v>7.6700000000000004E-2</v>
      </c>
      <c r="NA23" s="30">
        <v>0.24399999999999999</v>
      </c>
      <c r="NB23" s="30">
        <v>2.2700000000000001E-2</v>
      </c>
      <c r="NC23" s="30">
        <v>0.19589999999999999</v>
      </c>
      <c r="ND23" s="30">
        <v>0.39169999999999999</v>
      </c>
      <c r="NE23" s="30">
        <v>0.62749999999999995</v>
      </c>
      <c r="NF23" s="30">
        <v>0.49030000000000001</v>
      </c>
      <c r="NG23" s="316">
        <v>0.39129999999999998</v>
      </c>
      <c r="NH23" s="300">
        <v>0.45440000000000003</v>
      </c>
      <c r="NI23" s="301">
        <v>0.47189999999999999</v>
      </c>
      <c r="NJ23" s="302">
        <v>0</v>
      </c>
    </row>
    <row r="24" spans="2:374" x14ac:dyDescent="0.3">
      <c r="B24" s="23" t="s">
        <v>466</v>
      </c>
      <c r="C24" s="29">
        <v>2.1999999999999999E-2</v>
      </c>
      <c r="D24" s="30">
        <v>1.8599999999999998E-2</v>
      </c>
      <c r="E24" s="30">
        <v>1.21E-2</v>
      </c>
      <c r="F24" s="30">
        <v>1.89E-2</v>
      </c>
      <c r="G24" s="30">
        <v>1.61E-2</v>
      </c>
      <c r="H24" s="30">
        <v>3.95E-2</v>
      </c>
      <c r="I24" s="30">
        <v>1.9199999999999998E-2</v>
      </c>
      <c r="J24" s="30">
        <v>4.6300000000000001E-2</v>
      </c>
      <c r="K24" s="30">
        <v>1.2200000000000001E-2</v>
      </c>
      <c r="L24" s="30">
        <v>1.61E-2</v>
      </c>
      <c r="M24" s="30">
        <v>1.12E-2</v>
      </c>
      <c r="N24" s="30">
        <v>1.47E-2</v>
      </c>
      <c r="O24" s="30">
        <v>0.13289999999999999</v>
      </c>
      <c r="P24" s="30">
        <v>9.4500000000000001E-2</v>
      </c>
      <c r="Q24" s="31">
        <v>0</v>
      </c>
      <c r="R24" s="30">
        <v>7.0400000000000004E-2</v>
      </c>
      <c r="S24" s="30">
        <v>0.1449</v>
      </c>
      <c r="T24" s="30">
        <v>0.14430000000000001</v>
      </c>
      <c r="U24" s="30">
        <v>7.8399999999999997E-2</v>
      </c>
      <c r="V24" s="30">
        <v>6.7299999999999999E-2</v>
      </c>
      <c r="W24" s="30">
        <v>1.7299999999999999E-2</v>
      </c>
      <c r="X24" s="30">
        <v>1.8599999999999998E-2</v>
      </c>
      <c r="Y24" s="30">
        <v>1.5900000000000001E-2</v>
      </c>
      <c r="Z24" s="30">
        <v>3.5099999999999999E-2</v>
      </c>
      <c r="AA24" s="30">
        <v>2.8400000000000002E-2</v>
      </c>
      <c r="AB24" s="30">
        <v>4.3499999999999997E-2</v>
      </c>
      <c r="AC24" s="30">
        <v>3.9600000000000003E-2</v>
      </c>
      <c r="AD24" s="30">
        <v>5.4100000000000002E-2</v>
      </c>
      <c r="AE24" s="30">
        <v>5.8400000000000001E-2</v>
      </c>
      <c r="AF24" s="30">
        <v>5.4399999999999997E-2</v>
      </c>
      <c r="AG24" s="30">
        <v>6.4100000000000004E-2</v>
      </c>
      <c r="AH24" s="30">
        <v>9.0700000000000003E-2</v>
      </c>
      <c r="AI24" s="30">
        <v>8.2199999999999995E-2</v>
      </c>
      <c r="AJ24" s="30">
        <v>6.3399999999999998E-2</v>
      </c>
      <c r="AK24" s="30">
        <v>8.9099999999999999E-2</v>
      </c>
      <c r="AL24" s="30">
        <v>7.22E-2</v>
      </c>
      <c r="AM24" s="30">
        <v>9.8900000000000002E-2</v>
      </c>
      <c r="AN24" s="30">
        <v>4.9399999999999999E-2</v>
      </c>
      <c r="AO24" s="30">
        <v>4.5900000000000003E-2</v>
      </c>
      <c r="AP24" s="30">
        <v>8.0500000000000002E-2</v>
      </c>
      <c r="AQ24" s="30">
        <v>4.7600000000000003E-2</v>
      </c>
      <c r="AR24" s="30">
        <v>6.9900000000000004E-2</v>
      </c>
      <c r="AS24" s="30">
        <v>5.0200000000000002E-2</v>
      </c>
      <c r="AT24" s="30">
        <v>3.5700000000000003E-2</v>
      </c>
      <c r="AU24" s="30">
        <v>3.5299999999999998E-2</v>
      </c>
      <c r="AV24" s="30">
        <v>5.28E-2</v>
      </c>
      <c r="AW24" s="30">
        <v>3.4599999999999999E-2</v>
      </c>
      <c r="AX24" s="30">
        <v>3.9800000000000002E-2</v>
      </c>
      <c r="AY24" s="30">
        <v>1.78E-2</v>
      </c>
      <c r="AZ24" s="30">
        <v>2.9600000000000001E-2</v>
      </c>
      <c r="BA24" s="30">
        <v>3.0499999999999999E-2</v>
      </c>
      <c r="BB24" s="30">
        <v>4.8899999999999999E-2</v>
      </c>
      <c r="BC24" s="30">
        <v>5.33E-2</v>
      </c>
      <c r="BD24" s="30">
        <v>5.6000000000000001E-2</v>
      </c>
      <c r="BE24" s="30">
        <v>6.1400000000000003E-2</v>
      </c>
      <c r="BF24" s="30">
        <v>5.7500000000000002E-2</v>
      </c>
      <c r="BG24" s="30">
        <v>9.5699999999999993E-2</v>
      </c>
      <c r="BH24" s="30">
        <v>6.5199999999999994E-2</v>
      </c>
      <c r="BI24" s="30">
        <v>8.6999999999999994E-2</v>
      </c>
      <c r="BJ24" s="30">
        <v>6.8599999999999994E-2</v>
      </c>
      <c r="BK24" s="30">
        <v>7.22E-2</v>
      </c>
      <c r="BL24" s="30">
        <v>4.6600000000000003E-2</v>
      </c>
      <c r="BM24" s="30">
        <v>0.14180000000000001</v>
      </c>
      <c r="BN24" s="30">
        <v>9.1999999999999998E-2</v>
      </c>
      <c r="BO24" s="30">
        <v>0.1283</v>
      </c>
      <c r="BP24" s="30">
        <v>9.7199999999999995E-2</v>
      </c>
      <c r="BQ24" s="30">
        <v>7.2300000000000003E-2</v>
      </c>
      <c r="BR24" s="30">
        <v>9.7900000000000001E-2</v>
      </c>
      <c r="BS24" s="30">
        <v>7.0599999999999996E-2</v>
      </c>
      <c r="BT24" s="30">
        <v>8.6800000000000002E-2</v>
      </c>
      <c r="BU24" s="30">
        <v>6.2899999999999998E-2</v>
      </c>
      <c r="BV24" s="30">
        <v>4.8099999999999997E-2</v>
      </c>
      <c r="BW24" s="30">
        <v>8.7599999999999997E-2</v>
      </c>
      <c r="BX24" s="30">
        <v>7.2999999999999995E-2</v>
      </c>
      <c r="BY24" s="30">
        <v>8.9499999999999996E-2</v>
      </c>
      <c r="BZ24" s="30">
        <v>9.8199999999999996E-2</v>
      </c>
      <c r="CA24" s="30">
        <v>6.2199999999999998E-2</v>
      </c>
      <c r="CB24" s="30">
        <v>0.1875</v>
      </c>
      <c r="CC24" s="30">
        <v>0.189</v>
      </c>
      <c r="CD24" s="30">
        <v>0.19789999999999999</v>
      </c>
      <c r="CE24" s="30">
        <v>0.47899999999999998</v>
      </c>
      <c r="CF24" s="30">
        <v>0.13930000000000001</v>
      </c>
      <c r="CG24" s="30">
        <v>0.16550000000000001</v>
      </c>
      <c r="CH24" s="30">
        <v>0.13189999999999999</v>
      </c>
      <c r="CI24" s="30">
        <v>0.11360000000000001</v>
      </c>
      <c r="CJ24" s="30">
        <v>0.22900000000000001</v>
      </c>
      <c r="CK24" s="30">
        <v>0.23960000000000001</v>
      </c>
      <c r="CL24" s="30">
        <v>0.13189999999999999</v>
      </c>
      <c r="CM24" s="30">
        <v>0.25340000000000001</v>
      </c>
      <c r="CN24" s="30">
        <v>8.3799999999999999E-2</v>
      </c>
      <c r="CO24" s="30">
        <v>0.1166</v>
      </c>
      <c r="CP24" s="30">
        <v>0.15</v>
      </c>
      <c r="CQ24" s="30">
        <v>8.8900000000000007E-2</v>
      </c>
      <c r="CR24" s="30">
        <v>0.1013</v>
      </c>
      <c r="CS24" s="30">
        <v>0.1132</v>
      </c>
      <c r="CT24" s="30">
        <v>8.4099999999999994E-2</v>
      </c>
      <c r="CU24" s="30">
        <v>0.1411</v>
      </c>
      <c r="CV24" s="30">
        <v>0.2427</v>
      </c>
      <c r="CW24" s="30">
        <v>0.1968</v>
      </c>
      <c r="CX24" s="30">
        <v>0.11990000000000001</v>
      </c>
      <c r="CY24" s="30">
        <v>0.10539999999999999</v>
      </c>
      <c r="CZ24" s="30">
        <v>0.16470000000000001</v>
      </c>
      <c r="DA24" s="30">
        <v>0.53069999999999995</v>
      </c>
      <c r="DB24" s="30">
        <v>5.1900000000000002E-2</v>
      </c>
      <c r="DC24" s="30">
        <v>0.33</v>
      </c>
      <c r="DD24" s="30">
        <v>0.154</v>
      </c>
      <c r="DE24" s="30">
        <v>0.29139999999999999</v>
      </c>
      <c r="DF24" s="30">
        <v>0.2223</v>
      </c>
      <c r="DG24" s="30">
        <v>0.35239999999999999</v>
      </c>
      <c r="DH24" s="30">
        <v>0.25940000000000002</v>
      </c>
      <c r="DI24" s="30">
        <v>0.13700000000000001</v>
      </c>
      <c r="DJ24" s="30">
        <v>0.20180000000000001</v>
      </c>
      <c r="DK24" s="30">
        <v>0.2697</v>
      </c>
      <c r="DL24" s="30">
        <v>0.2437</v>
      </c>
      <c r="DM24" s="30">
        <v>7.9200000000000007E-2</v>
      </c>
      <c r="DN24" s="30">
        <v>0.1011</v>
      </c>
      <c r="DO24" s="30">
        <v>0.17499999999999999</v>
      </c>
      <c r="DP24" s="30">
        <v>0.17180000000000001</v>
      </c>
      <c r="DQ24" s="30">
        <v>0.14549999999999999</v>
      </c>
      <c r="DR24" s="30">
        <v>0.35270000000000001</v>
      </c>
      <c r="DS24" s="30">
        <v>0.31009999999999999</v>
      </c>
      <c r="DT24" s="30">
        <v>7.46E-2</v>
      </c>
      <c r="DU24" s="30">
        <v>5.6099999999999997E-2</v>
      </c>
      <c r="DV24" s="30">
        <v>5.4899999999999997E-2</v>
      </c>
      <c r="DW24" s="30">
        <v>5.0500000000000003E-2</v>
      </c>
      <c r="DX24" s="30">
        <v>5.1999999999999998E-2</v>
      </c>
      <c r="DY24" s="30">
        <v>5.5500000000000001E-2</v>
      </c>
      <c r="DZ24" s="30">
        <v>5.8400000000000001E-2</v>
      </c>
      <c r="EA24" s="30">
        <v>6.54E-2</v>
      </c>
      <c r="EB24" s="30">
        <v>3.8300000000000001E-2</v>
      </c>
      <c r="EC24" s="30">
        <v>3.5700000000000003E-2</v>
      </c>
      <c r="ED24" s="30">
        <v>4.2099999999999999E-2</v>
      </c>
      <c r="EE24" s="30">
        <v>4.2200000000000001E-2</v>
      </c>
      <c r="EF24" s="30">
        <v>3.8300000000000001E-2</v>
      </c>
      <c r="EG24" s="30">
        <v>9.06E-2</v>
      </c>
      <c r="EH24" s="30">
        <v>4.6899999999999997E-2</v>
      </c>
      <c r="EI24" s="30">
        <v>6.1699999999999998E-2</v>
      </c>
      <c r="EJ24" s="30">
        <v>4.3400000000000001E-2</v>
      </c>
      <c r="EK24" s="30">
        <v>9.1399999999999995E-2</v>
      </c>
      <c r="EL24" s="30">
        <v>7.2700000000000001E-2</v>
      </c>
      <c r="EM24" s="30">
        <v>0.1153</v>
      </c>
      <c r="EN24" s="30">
        <v>5.8200000000000002E-2</v>
      </c>
      <c r="EO24" s="30">
        <v>9.9199999999999997E-2</v>
      </c>
      <c r="EP24" s="30">
        <v>0.1323</v>
      </c>
      <c r="EQ24" s="30">
        <v>0.1132</v>
      </c>
      <c r="ER24" s="30">
        <v>8.2400000000000001E-2</v>
      </c>
      <c r="ES24" s="30">
        <v>0.1158</v>
      </c>
      <c r="ET24" s="30">
        <v>8.1199999999999994E-2</v>
      </c>
      <c r="EU24" s="30">
        <v>0.1202</v>
      </c>
      <c r="EV24" s="30">
        <v>0.1095</v>
      </c>
      <c r="EW24" s="30">
        <v>5.1299999999999998E-2</v>
      </c>
      <c r="EX24" s="30">
        <v>9.2899999999999996E-2</v>
      </c>
      <c r="EY24" s="30">
        <v>0.159</v>
      </c>
      <c r="EZ24" s="30">
        <v>0.1646</v>
      </c>
      <c r="FA24" s="30">
        <v>5.8299999999999998E-2</v>
      </c>
      <c r="FB24" s="30">
        <v>6.5000000000000002E-2</v>
      </c>
      <c r="FC24" s="30">
        <v>0.127</v>
      </c>
      <c r="FD24" s="30">
        <v>6.9800000000000001E-2</v>
      </c>
      <c r="FE24" s="30">
        <v>5.5800000000000002E-2</v>
      </c>
      <c r="FF24" s="30">
        <v>6.5100000000000005E-2</v>
      </c>
      <c r="FG24" s="30">
        <v>5.0700000000000002E-2</v>
      </c>
      <c r="FH24" s="30">
        <v>4.4900000000000002E-2</v>
      </c>
      <c r="FI24" s="30">
        <v>9.4700000000000006E-2</v>
      </c>
      <c r="FJ24" s="30">
        <v>5.7299999999999997E-2</v>
      </c>
      <c r="FK24" s="30">
        <v>6.8000000000000005E-2</v>
      </c>
      <c r="FL24" s="30">
        <v>4.7699999999999999E-2</v>
      </c>
      <c r="FM24" s="30">
        <v>4.3400000000000001E-2</v>
      </c>
      <c r="FN24" s="30">
        <v>5.2200000000000003E-2</v>
      </c>
      <c r="FO24" s="30">
        <v>5.74E-2</v>
      </c>
      <c r="FP24" s="30">
        <v>6.8599999999999994E-2</v>
      </c>
      <c r="FQ24" s="30">
        <v>6.5600000000000006E-2</v>
      </c>
      <c r="FR24" s="30">
        <v>5.6099999999999997E-2</v>
      </c>
      <c r="FS24" s="30">
        <v>0.11310000000000001</v>
      </c>
      <c r="FT24" s="30">
        <v>8.1699999999999995E-2</v>
      </c>
      <c r="FU24" s="30">
        <v>0.1077</v>
      </c>
      <c r="FV24" s="30">
        <v>0.191</v>
      </c>
      <c r="FW24" s="30">
        <v>0.1016</v>
      </c>
      <c r="FX24" s="30">
        <v>0.14219999999999999</v>
      </c>
      <c r="FY24" s="30">
        <v>0.10150000000000001</v>
      </c>
      <c r="FZ24" s="30">
        <v>6.2799999999999995E-2</v>
      </c>
      <c r="GA24" s="30">
        <v>5.21E-2</v>
      </c>
      <c r="GB24" s="30">
        <v>2.2200000000000001E-2</v>
      </c>
      <c r="GC24" s="30">
        <v>2.41E-2</v>
      </c>
      <c r="GD24" s="30">
        <v>3.3300000000000003E-2</v>
      </c>
      <c r="GE24" s="30">
        <v>1.49E-2</v>
      </c>
      <c r="GF24" s="30">
        <v>9.5500000000000002E-2</v>
      </c>
      <c r="GG24" s="30">
        <v>0.13039999999999999</v>
      </c>
      <c r="GH24" s="30">
        <v>9.1300000000000006E-2</v>
      </c>
      <c r="GI24" s="30">
        <v>0.1174</v>
      </c>
      <c r="GJ24" s="30">
        <v>8.8800000000000004E-2</v>
      </c>
      <c r="GK24" s="30">
        <v>7.22E-2</v>
      </c>
      <c r="GL24" s="30">
        <v>9.4299999999999995E-2</v>
      </c>
      <c r="GM24" s="30">
        <v>0.1653</v>
      </c>
      <c r="GN24" s="30">
        <v>0.10979999999999999</v>
      </c>
      <c r="GO24" s="30">
        <v>4.6899999999999997E-2</v>
      </c>
      <c r="GP24" s="30">
        <v>0.14910000000000001</v>
      </c>
      <c r="GQ24" s="30">
        <v>0.21929999999999999</v>
      </c>
      <c r="GR24" s="30">
        <v>0.14729999999999999</v>
      </c>
      <c r="GS24" s="30">
        <v>8.4099999999999994E-2</v>
      </c>
      <c r="GT24" s="30">
        <v>8.2299999999999998E-2</v>
      </c>
      <c r="GU24" s="30">
        <v>3.9300000000000002E-2</v>
      </c>
      <c r="GV24" s="30">
        <v>0.1027</v>
      </c>
      <c r="GW24" s="30">
        <v>0.11360000000000001</v>
      </c>
      <c r="GX24" s="30">
        <v>4.99E-2</v>
      </c>
      <c r="GY24" s="30">
        <v>4.5699999999999998E-2</v>
      </c>
      <c r="GZ24" s="30">
        <v>6.3200000000000006E-2</v>
      </c>
      <c r="HA24" s="30">
        <v>4.7E-2</v>
      </c>
      <c r="HB24" s="30">
        <v>1.5299999999999999E-2</v>
      </c>
      <c r="HC24" s="30">
        <v>4.36E-2</v>
      </c>
      <c r="HD24" s="30">
        <v>8.0100000000000005E-2</v>
      </c>
      <c r="HE24" s="30">
        <v>0.17449999999999999</v>
      </c>
      <c r="HF24" s="30">
        <v>2.3099999999999999E-2</v>
      </c>
      <c r="HG24" s="30">
        <v>0.13869999999999999</v>
      </c>
      <c r="HH24" s="30">
        <v>7.51E-2</v>
      </c>
      <c r="HI24" s="30">
        <v>0.14069999999999999</v>
      </c>
      <c r="HJ24" s="30">
        <v>9.01E-2</v>
      </c>
      <c r="HK24" s="30">
        <v>0</v>
      </c>
      <c r="HL24" s="30">
        <v>7.6600000000000001E-2</v>
      </c>
      <c r="HM24" s="30">
        <v>8.6699999999999999E-2</v>
      </c>
      <c r="HN24" s="30">
        <v>3.1300000000000001E-2</v>
      </c>
      <c r="HO24" s="30">
        <v>6.1800000000000001E-2</v>
      </c>
      <c r="HP24" s="30">
        <v>0.10630000000000001</v>
      </c>
      <c r="HQ24" s="30">
        <v>6.5699999999999995E-2</v>
      </c>
      <c r="HR24" s="30">
        <v>0.1182</v>
      </c>
      <c r="HS24" s="30">
        <v>5.3499999999999999E-2</v>
      </c>
      <c r="HT24" s="30">
        <v>0.1024</v>
      </c>
      <c r="HU24" s="30">
        <v>2.7099999999999999E-2</v>
      </c>
      <c r="HV24" s="30">
        <v>9.3700000000000006E-2</v>
      </c>
      <c r="HW24" s="30">
        <v>7.8399999999999997E-2</v>
      </c>
      <c r="HX24" s="30">
        <v>6.0299999999999999E-2</v>
      </c>
      <c r="HY24" s="30">
        <v>2.5399999999999999E-2</v>
      </c>
      <c r="HZ24" s="30">
        <v>0.11</v>
      </c>
      <c r="IA24" s="30">
        <v>9.4700000000000006E-2</v>
      </c>
      <c r="IB24" s="30">
        <v>5.4399999999999997E-2</v>
      </c>
      <c r="IC24" s="30">
        <v>4.0099999999999997E-2</v>
      </c>
      <c r="ID24" s="30">
        <v>7.4200000000000002E-2</v>
      </c>
      <c r="IE24" s="30">
        <v>0.10630000000000001</v>
      </c>
      <c r="IF24" s="30">
        <v>0.1222</v>
      </c>
      <c r="IG24" s="30">
        <v>0.1447</v>
      </c>
      <c r="IH24" s="30">
        <v>0.1426</v>
      </c>
      <c r="II24" s="30">
        <v>5.74E-2</v>
      </c>
      <c r="IJ24" s="30">
        <v>4.9700000000000001E-2</v>
      </c>
      <c r="IK24" s="30">
        <v>0.1002</v>
      </c>
      <c r="IL24" s="30">
        <v>0.1158</v>
      </c>
      <c r="IM24" s="30">
        <v>0.11020000000000001</v>
      </c>
      <c r="IN24" s="30">
        <v>6.9000000000000006E-2</v>
      </c>
      <c r="IO24" s="30">
        <v>0.159</v>
      </c>
      <c r="IP24" s="30">
        <v>0.15989999999999999</v>
      </c>
      <c r="IQ24" s="30">
        <v>0.11940000000000001</v>
      </c>
      <c r="IR24" s="30">
        <v>4.8399999999999999E-2</v>
      </c>
      <c r="IS24" s="30">
        <v>4.7199999999999999E-2</v>
      </c>
      <c r="IT24" s="30">
        <v>5.0599999999999999E-2</v>
      </c>
      <c r="IU24" s="30">
        <v>5.62E-2</v>
      </c>
      <c r="IV24" s="30">
        <v>5.3100000000000001E-2</v>
      </c>
      <c r="IW24" s="30">
        <v>3.9199999999999999E-2</v>
      </c>
      <c r="IX24" s="30">
        <v>5.7099999999999998E-2</v>
      </c>
      <c r="IY24" s="30">
        <v>4.7699999999999999E-2</v>
      </c>
      <c r="IZ24" s="30">
        <v>5.6899999999999999E-2</v>
      </c>
      <c r="JA24" s="30">
        <v>5.3499999999999999E-2</v>
      </c>
      <c r="JB24" s="30">
        <v>0.16109999999999999</v>
      </c>
      <c r="JC24" s="30">
        <v>2.53E-2</v>
      </c>
      <c r="JD24" s="30">
        <v>6.5799999999999997E-2</v>
      </c>
      <c r="JE24" s="30">
        <v>0.29170000000000001</v>
      </c>
      <c r="JF24" s="30">
        <v>4.7300000000000002E-2</v>
      </c>
      <c r="JG24" s="30">
        <v>7.0199999999999999E-2</v>
      </c>
      <c r="JH24" s="30">
        <v>2.1999999999999999E-2</v>
      </c>
      <c r="JI24" s="30">
        <v>0.29210000000000003</v>
      </c>
      <c r="JJ24" s="30">
        <v>2.81E-2</v>
      </c>
      <c r="JK24" s="30">
        <v>0.1157</v>
      </c>
      <c r="JL24" s="30">
        <v>4.2900000000000001E-2</v>
      </c>
      <c r="JM24" s="30">
        <v>2.5700000000000001E-2</v>
      </c>
      <c r="JN24" s="30">
        <v>7.85E-2</v>
      </c>
      <c r="JO24" s="30">
        <v>8.5800000000000001E-2</v>
      </c>
      <c r="JP24" s="30">
        <v>4.0399999999999998E-2</v>
      </c>
      <c r="JQ24" s="30">
        <v>1.7600000000000001E-2</v>
      </c>
      <c r="JR24" s="30">
        <v>8.4699999999999998E-2</v>
      </c>
      <c r="JS24" s="30">
        <v>6.1800000000000001E-2</v>
      </c>
      <c r="JT24" s="30">
        <v>3.6999999999999998E-2</v>
      </c>
      <c r="JU24" s="30">
        <v>8.1000000000000003E-2</v>
      </c>
      <c r="JV24" s="30">
        <v>6.7599999999999993E-2</v>
      </c>
      <c r="JW24" s="30">
        <v>0.1173</v>
      </c>
      <c r="JX24" s="30">
        <v>6.88E-2</v>
      </c>
      <c r="JY24" s="30">
        <v>9.3200000000000005E-2</v>
      </c>
      <c r="JZ24" s="30">
        <v>3.09E-2</v>
      </c>
      <c r="KA24" s="30">
        <v>2.3099999999999999E-2</v>
      </c>
      <c r="KB24" s="30">
        <v>3.5299999999999998E-2</v>
      </c>
      <c r="KC24" s="30">
        <v>3.1099999999999999E-2</v>
      </c>
      <c r="KD24" s="30">
        <v>4.1200000000000001E-2</v>
      </c>
      <c r="KE24" s="30">
        <v>4.0599999999999997E-2</v>
      </c>
      <c r="KF24" s="30">
        <v>3.7499999999999999E-2</v>
      </c>
      <c r="KG24" s="30">
        <v>7.0199999999999999E-2</v>
      </c>
      <c r="KH24" s="30">
        <v>3.4200000000000001E-2</v>
      </c>
      <c r="KI24" s="30">
        <v>0.1106</v>
      </c>
      <c r="KJ24" s="30">
        <v>4.2200000000000001E-2</v>
      </c>
      <c r="KK24" s="30">
        <v>3.7499999999999999E-2</v>
      </c>
      <c r="KL24" s="30">
        <v>0.1431</v>
      </c>
      <c r="KM24" s="30">
        <v>3.0200000000000001E-2</v>
      </c>
      <c r="KN24" s="30">
        <v>1.6500000000000001E-2</v>
      </c>
      <c r="KO24" s="30">
        <v>1.6299999999999999E-2</v>
      </c>
      <c r="KP24" s="30">
        <v>1.11E-2</v>
      </c>
      <c r="KQ24" s="30">
        <v>8.1000000000000003E-2</v>
      </c>
      <c r="KR24" s="30">
        <v>1.3299999999999999E-2</v>
      </c>
      <c r="KS24" s="30">
        <v>0.1065</v>
      </c>
      <c r="KT24" s="30">
        <v>0.1245</v>
      </c>
      <c r="KU24" s="30">
        <v>0.1699</v>
      </c>
      <c r="KV24" s="30">
        <v>2.53E-2</v>
      </c>
      <c r="KW24" s="30">
        <v>8.9399999999999993E-2</v>
      </c>
      <c r="KX24" s="30">
        <v>7.7100000000000002E-2</v>
      </c>
      <c r="KY24" s="30">
        <v>4.5699999999999998E-2</v>
      </c>
      <c r="KZ24" s="30">
        <v>0.1293</v>
      </c>
      <c r="LA24" s="30">
        <v>5.8799999999999998E-2</v>
      </c>
      <c r="LB24" s="30">
        <v>7.7399999999999997E-2</v>
      </c>
      <c r="LC24" s="30">
        <v>8.8999999999999996E-2</v>
      </c>
      <c r="LD24" s="30">
        <v>8.8499999999999995E-2</v>
      </c>
      <c r="LE24" s="30">
        <v>7.9399999999999998E-2</v>
      </c>
      <c r="LF24" s="30">
        <v>5.2400000000000002E-2</v>
      </c>
      <c r="LG24" s="30">
        <v>5.0700000000000002E-2</v>
      </c>
      <c r="LH24" s="30">
        <v>4.9500000000000002E-2</v>
      </c>
      <c r="LI24" s="30">
        <v>3.9300000000000002E-2</v>
      </c>
      <c r="LJ24" s="30">
        <v>8.0699999999999994E-2</v>
      </c>
      <c r="LK24" s="30">
        <v>3.8264</v>
      </c>
      <c r="LL24" s="30">
        <v>0.18410000000000001</v>
      </c>
      <c r="LM24" s="30">
        <v>8.9300000000000004E-2</v>
      </c>
      <c r="LN24" s="30">
        <v>0.22919999999999999</v>
      </c>
      <c r="LO24" s="30">
        <v>7.7499999999999999E-2</v>
      </c>
      <c r="LP24" s="30">
        <v>0.1101</v>
      </c>
      <c r="LQ24" s="30">
        <v>0.20180000000000001</v>
      </c>
      <c r="LR24" s="30">
        <v>0.1067</v>
      </c>
      <c r="LS24" s="30">
        <v>0.1283</v>
      </c>
      <c r="LT24" s="30">
        <v>0.1178</v>
      </c>
      <c r="LU24" s="30">
        <v>1.9199999999999998E-2</v>
      </c>
      <c r="LV24" s="30">
        <v>6.4600000000000005E-2</v>
      </c>
      <c r="LW24" s="30">
        <v>7.2300000000000003E-2</v>
      </c>
      <c r="LX24" s="30">
        <v>0.1255</v>
      </c>
      <c r="LY24" s="30">
        <v>0.1071</v>
      </c>
      <c r="LZ24" s="30">
        <v>7.1199999999999999E-2</v>
      </c>
      <c r="MA24" s="30">
        <v>8.7499999999999994E-2</v>
      </c>
      <c r="MB24" s="30">
        <v>8.1199999999999994E-2</v>
      </c>
      <c r="MC24" s="30">
        <v>6.8199999999999997E-2</v>
      </c>
      <c r="MD24" s="30">
        <v>8.8900000000000007E-2</v>
      </c>
      <c r="ME24" s="30">
        <v>6.3E-2</v>
      </c>
      <c r="MF24" s="30">
        <v>8.3699999999999997E-2</v>
      </c>
      <c r="MG24" s="30">
        <v>6.8500000000000005E-2</v>
      </c>
      <c r="MH24" s="30">
        <v>6.6900000000000001E-2</v>
      </c>
      <c r="MI24" s="30">
        <v>3.5099999999999999E-2</v>
      </c>
      <c r="MJ24" s="30">
        <v>7.4399999999999994E-2</v>
      </c>
      <c r="MK24" s="30">
        <v>4.7800000000000002E-2</v>
      </c>
      <c r="ML24" s="30">
        <v>0.1149</v>
      </c>
      <c r="MM24" s="30">
        <v>2.6499999999999999E-2</v>
      </c>
      <c r="MN24" s="30">
        <v>3.5499999999999997E-2</v>
      </c>
      <c r="MO24" s="30">
        <v>1.9099999999999999E-2</v>
      </c>
      <c r="MP24" s="30">
        <v>3.7100000000000001E-2</v>
      </c>
      <c r="MQ24" s="30">
        <v>5.8599999999999999E-2</v>
      </c>
      <c r="MR24" s="30">
        <v>6.3500000000000001E-2</v>
      </c>
      <c r="MS24" s="30">
        <v>0.2452</v>
      </c>
      <c r="MT24" s="30">
        <v>0.24959999999999999</v>
      </c>
      <c r="MU24" s="30">
        <v>0.21690000000000001</v>
      </c>
      <c r="MV24" s="30">
        <v>0.32650000000000001</v>
      </c>
      <c r="MW24" s="30">
        <v>6.4600000000000005E-2</v>
      </c>
      <c r="MX24" s="30">
        <v>9.6500000000000002E-2</v>
      </c>
      <c r="MY24" s="30">
        <v>6.7199999999999996E-2</v>
      </c>
      <c r="MZ24" s="30">
        <v>4.6100000000000002E-2</v>
      </c>
      <c r="NA24" s="30">
        <v>8.7099999999999997E-2</v>
      </c>
      <c r="NB24" s="30">
        <v>7.9000000000000008E-3</v>
      </c>
      <c r="NC24" s="30">
        <v>8.6400000000000005E-2</v>
      </c>
      <c r="ND24" s="30">
        <v>6.7100000000000007E-2</v>
      </c>
      <c r="NE24" s="30">
        <v>3.4599999999999999E-2</v>
      </c>
      <c r="NF24" s="30">
        <v>2.1399999999999999E-2</v>
      </c>
      <c r="NG24" s="316">
        <v>2.1100000000000001E-2</v>
      </c>
      <c r="NH24" s="300">
        <v>2.5499999999999998E-2</v>
      </c>
      <c r="NI24" s="301">
        <v>4.65E-2</v>
      </c>
      <c r="NJ24" s="302">
        <v>0</v>
      </c>
    </row>
    <row r="25" spans="2:374" x14ac:dyDescent="0.3">
      <c r="B25" s="23" t="s">
        <v>569</v>
      </c>
      <c r="C25" s="29">
        <v>0.15329999999999999</v>
      </c>
      <c r="D25" s="30">
        <v>0.1431</v>
      </c>
      <c r="E25" s="30">
        <v>7.9799999999999996E-2</v>
      </c>
      <c r="F25" s="30">
        <v>0.11070000000000001</v>
      </c>
      <c r="G25" s="30">
        <v>0.113</v>
      </c>
      <c r="H25" s="30">
        <v>0.17369999999999999</v>
      </c>
      <c r="I25" s="30">
        <v>0.10630000000000001</v>
      </c>
      <c r="J25" s="30">
        <v>0.17130000000000001</v>
      </c>
      <c r="K25" s="30">
        <v>5.9400000000000001E-2</v>
      </c>
      <c r="L25" s="30">
        <v>7.5800000000000006E-2</v>
      </c>
      <c r="M25" s="30">
        <v>6.9900000000000004E-2</v>
      </c>
      <c r="N25" s="30">
        <v>8.72E-2</v>
      </c>
      <c r="O25" s="30">
        <v>0.1263</v>
      </c>
      <c r="P25" s="30">
        <v>0.13320000000000001</v>
      </c>
      <c r="Q25" s="31">
        <v>0</v>
      </c>
      <c r="R25" s="30">
        <v>0.17960000000000001</v>
      </c>
      <c r="S25" s="30">
        <v>0.25659999999999999</v>
      </c>
      <c r="T25" s="30">
        <v>0.21820000000000001</v>
      </c>
      <c r="U25" s="30">
        <v>0.3115</v>
      </c>
      <c r="V25" s="30">
        <v>0.34699999999999998</v>
      </c>
      <c r="W25" s="30">
        <v>0.4597</v>
      </c>
      <c r="X25" s="30">
        <v>0.35389999999999999</v>
      </c>
      <c r="Y25" s="30">
        <v>0.20899999999999999</v>
      </c>
      <c r="Z25" s="30">
        <v>0.20180000000000001</v>
      </c>
      <c r="AA25" s="30">
        <v>0.1875</v>
      </c>
      <c r="AB25" s="30">
        <v>0.1988</v>
      </c>
      <c r="AC25" s="30">
        <v>0.18129999999999999</v>
      </c>
      <c r="AD25" s="30">
        <v>0.18779999999999999</v>
      </c>
      <c r="AE25" s="30">
        <v>0.15890000000000001</v>
      </c>
      <c r="AF25" s="30">
        <v>0.2172</v>
      </c>
      <c r="AG25" s="30">
        <v>0.2215</v>
      </c>
      <c r="AH25" s="30">
        <v>0.26800000000000002</v>
      </c>
      <c r="AI25" s="30">
        <v>0.27139999999999997</v>
      </c>
      <c r="AJ25" s="30">
        <v>0.60219999999999996</v>
      </c>
      <c r="AK25" s="30">
        <v>0.27950000000000003</v>
      </c>
      <c r="AL25" s="30">
        <v>0.26619999999999999</v>
      </c>
      <c r="AM25" s="30">
        <v>0.41220000000000001</v>
      </c>
      <c r="AN25" s="30">
        <v>0.31440000000000001</v>
      </c>
      <c r="AO25" s="30">
        <v>0.12909999999999999</v>
      </c>
      <c r="AP25" s="30">
        <v>0.44540000000000002</v>
      </c>
      <c r="AQ25" s="30">
        <v>0.21190000000000001</v>
      </c>
      <c r="AR25" s="30">
        <v>0.20230000000000001</v>
      </c>
      <c r="AS25" s="30">
        <v>0.1817</v>
      </c>
      <c r="AT25" s="30">
        <v>0.25540000000000002</v>
      </c>
      <c r="AU25" s="30">
        <v>0.27039999999999997</v>
      </c>
      <c r="AV25" s="30">
        <v>0.25719999999999998</v>
      </c>
      <c r="AW25" s="30">
        <v>0.18579999999999999</v>
      </c>
      <c r="AX25" s="30">
        <v>0.19800000000000001</v>
      </c>
      <c r="AY25" s="30">
        <v>0.1875</v>
      </c>
      <c r="AZ25" s="30">
        <v>0.2155</v>
      </c>
      <c r="BA25" s="30">
        <v>0.16400000000000001</v>
      </c>
      <c r="BB25" s="30">
        <v>0.3821</v>
      </c>
      <c r="BC25" s="30">
        <v>0.59340000000000004</v>
      </c>
      <c r="BD25" s="30">
        <v>0.23089999999999999</v>
      </c>
      <c r="BE25" s="30">
        <v>0.5706</v>
      </c>
      <c r="BF25" s="30">
        <v>0.155</v>
      </c>
      <c r="BG25" s="30">
        <v>0.29449999999999998</v>
      </c>
      <c r="BH25" s="30">
        <v>0.54910000000000003</v>
      </c>
      <c r="BI25" s="30">
        <v>0.37630000000000002</v>
      </c>
      <c r="BJ25" s="30">
        <v>0.14749999999999999</v>
      </c>
      <c r="BK25" s="30">
        <v>0.42349999999999999</v>
      </c>
      <c r="BL25" s="30">
        <v>0.15609999999999999</v>
      </c>
      <c r="BM25" s="30">
        <v>0.32919999999999999</v>
      </c>
      <c r="BN25" s="30">
        <v>0.31990000000000002</v>
      </c>
      <c r="BO25" s="30">
        <v>0.37940000000000002</v>
      </c>
      <c r="BP25" s="30">
        <v>0.22420000000000001</v>
      </c>
      <c r="BQ25" s="30">
        <v>0.1704</v>
      </c>
      <c r="BR25" s="30">
        <v>0.18210000000000001</v>
      </c>
      <c r="BS25" s="30">
        <v>0.35980000000000001</v>
      </c>
      <c r="BT25" s="30">
        <v>0.35639999999999999</v>
      </c>
      <c r="BU25" s="30">
        <v>0.1966</v>
      </c>
      <c r="BV25" s="30">
        <v>0.2505</v>
      </c>
      <c r="BW25" s="30">
        <v>0.30969999999999998</v>
      </c>
      <c r="BX25" s="30">
        <v>0.17879999999999999</v>
      </c>
      <c r="BY25" s="30">
        <v>0.1666</v>
      </c>
      <c r="BZ25" s="30">
        <v>0.1794</v>
      </c>
      <c r="CA25" s="30">
        <v>0.37469999999999998</v>
      </c>
      <c r="CB25" s="30">
        <v>0.19939999999999999</v>
      </c>
      <c r="CC25" s="30">
        <v>0.21890000000000001</v>
      </c>
      <c r="CD25" s="30">
        <v>0.25190000000000001</v>
      </c>
      <c r="CE25" s="30">
        <v>0.29920000000000002</v>
      </c>
      <c r="CF25" s="30">
        <v>0.18099999999999999</v>
      </c>
      <c r="CG25" s="30">
        <v>0.17230000000000001</v>
      </c>
      <c r="CH25" s="30">
        <v>0.1166</v>
      </c>
      <c r="CI25" s="30">
        <v>0.13669999999999999</v>
      </c>
      <c r="CJ25" s="30">
        <v>0.1835</v>
      </c>
      <c r="CK25" s="30">
        <v>0.1537</v>
      </c>
      <c r="CL25" s="30">
        <v>0.24859999999999999</v>
      </c>
      <c r="CM25" s="30">
        <v>0.18229999999999999</v>
      </c>
      <c r="CN25" s="30">
        <v>0.21540000000000001</v>
      </c>
      <c r="CO25" s="30">
        <v>0.34379999999999999</v>
      </c>
      <c r="CP25" s="30">
        <v>0.21410000000000001</v>
      </c>
      <c r="CQ25" s="30">
        <v>0.16259999999999999</v>
      </c>
      <c r="CR25" s="30">
        <v>0.20930000000000001</v>
      </c>
      <c r="CS25" s="30">
        <v>0.1593</v>
      </c>
      <c r="CT25" s="30">
        <v>0.17530000000000001</v>
      </c>
      <c r="CU25" s="30">
        <v>0.23019999999999999</v>
      </c>
      <c r="CV25" s="30">
        <v>0.14949999999999999</v>
      </c>
      <c r="CW25" s="30">
        <v>0.13589999999999999</v>
      </c>
      <c r="CX25" s="30">
        <v>0.1666</v>
      </c>
      <c r="CY25" s="30">
        <v>0.20910000000000001</v>
      </c>
      <c r="CZ25" s="30">
        <v>0.16189999999999999</v>
      </c>
      <c r="DA25" s="30">
        <v>0.18970000000000001</v>
      </c>
      <c r="DB25" s="30">
        <v>0.13239999999999999</v>
      </c>
      <c r="DC25" s="30">
        <v>0.20130000000000001</v>
      </c>
      <c r="DD25" s="30">
        <v>0.1888</v>
      </c>
      <c r="DE25" s="30">
        <v>0.24790000000000001</v>
      </c>
      <c r="DF25" s="30">
        <v>0.2326</v>
      </c>
      <c r="DG25" s="30">
        <v>0.18759999999999999</v>
      </c>
      <c r="DH25" s="30">
        <v>0.30669999999999997</v>
      </c>
      <c r="DI25" s="30">
        <v>8.1600000000000006E-2</v>
      </c>
      <c r="DJ25" s="30">
        <v>0.16789999999999999</v>
      </c>
      <c r="DK25" s="30">
        <v>0.1469</v>
      </c>
      <c r="DL25" s="30">
        <v>0.1517</v>
      </c>
      <c r="DM25" s="30">
        <v>7.5600000000000001E-2</v>
      </c>
      <c r="DN25" s="30">
        <v>0.22559999999999999</v>
      </c>
      <c r="DO25" s="30">
        <v>0.1082</v>
      </c>
      <c r="DP25" s="30">
        <v>0.1017</v>
      </c>
      <c r="DQ25" s="30">
        <v>0.1186</v>
      </c>
      <c r="DR25" s="30">
        <v>0.1076</v>
      </c>
      <c r="DS25" s="30">
        <v>0.20830000000000001</v>
      </c>
      <c r="DT25" s="30">
        <v>0.1484</v>
      </c>
      <c r="DU25" s="30">
        <v>0.26140000000000002</v>
      </c>
      <c r="DV25" s="30">
        <v>0.1348</v>
      </c>
      <c r="DW25" s="30">
        <v>0.1082</v>
      </c>
      <c r="DX25" s="30">
        <v>0.12870000000000001</v>
      </c>
      <c r="DY25" s="30">
        <v>0.1014</v>
      </c>
      <c r="DZ25" s="30">
        <v>0.1449</v>
      </c>
      <c r="EA25" s="30">
        <v>0.114</v>
      </c>
      <c r="EB25" s="30">
        <v>0.1371</v>
      </c>
      <c r="EC25" s="30">
        <v>0.12870000000000001</v>
      </c>
      <c r="ED25" s="30">
        <v>0.1381</v>
      </c>
      <c r="EE25" s="30">
        <v>0.1988</v>
      </c>
      <c r="EF25" s="30">
        <v>0.22700000000000001</v>
      </c>
      <c r="EG25" s="30">
        <v>0.21279999999999999</v>
      </c>
      <c r="EH25" s="30">
        <v>8.9200000000000002E-2</v>
      </c>
      <c r="EI25" s="30">
        <v>8.5000000000000006E-2</v>
      </c>
      <c r="EJ25" s="30">
        <v>0.2019</v>
      </c>
      <c r="EK25" s="30">
        <v>0.14949999999999999</v>
      </c>
      <c r="EL25" s="30">
        <v>0.14860000000000001</v>
      </c>
      <c r="EM25" s="30">
        <v>0.1409</v>
      </c>
      <c r="EN25" s="30">
        <v>0.19589999999999999</v>
      </c>
      <c r="EO25" s="30">
        <v>0.23960000000000001</v>
      </c>
      <c r="EP25" s="30">
        <v>0.31030000000000002</v>
      </c>
      <c r="EQ25" s="30">
        <v>0.20330000000000001</v>
      </c>
      <c r="ER25" s="30">
        <v>0.1983</v>
      </c>
      <c r="ES25" s="30">
        <v>0.16259999999999999</v>
      </c>
      <c r="ET25" s="30">
        <v>0.33289999999999997</v>
      </c>
      <c r="EU25" s="30">
        <v>0.2334</v>
      </c>
      <c r="EV25" s="30">
        <v>0.13189999999999999</v>
      </c>
      <c r="EW25" s="30">
        <v>0.2253</v>
      </c>
      <c r="EX25" s="30">
        <v>0.33160000000000001</v>
      </c>
      <c r="EY25" s="30">
        <v>0.46810000000000002</v>
      </c>
      <c r="EZ25" s="30">
        <v>0.31019999999999998</v>
      </c>
      <c r="FA25" s="30">
        <v>0.15909999999999999</v>
      </c>
      <c r="FB25" s="30">
        <v>0.67900000000000005</v>
      </c>
      <c r="FC25" s="30">
        <v>0.1653</v>
      </c>
      <c r="FD25" s="30">
        <v>0.1678</v>
      </c>
      <c r="FE25" s="30">
        <v>0.15709999999999999</v>
      </c>
      <c r="FF25" s="30">
        <v>0.15379999999999999</v>
      </c>
      <c r="FG25" s="30">
        <v>0.19600000000000001</v>
      </c>
      <c r="FH25" s="30">
        <v>0.14630000000000001</v>
      </c>
      <c r="FI25" s="30">
        <v>0.1605</v>
      </c>
      <c r="FJ25" s="30">
        <v>0.28589999999999999</v>
      </c>
      <c r="FK25" s="30">
        <v>0.30399999999999999</v>
      </c>
      <c r="FL25" s="30">
        <v>0.1502</v>
      </c>
      <c r="FM25" s="30">
        <v>0.1981</v>
      </c>
      <c r="FN25" s="30">
        <v>0.22900000000000001</v>
      </c>
      <c r="FO25" s="30">
        <v>0.21709999999999999</v>
      </c>
      <c r="FP25" s="30">
        <v>0.1827</v>
      </c>
      <c r="FQ25" s="30">
        <v>0.1555</v>
      </c>
      <c r="FR25" s="30">
        <v>0.21629999999999999</v>
      </c>
      <c r="FS25" s="30">
        <v>0.59499999999999997</v>
      </c>
      <c r="FT25" s="30">
        <v>0.30309999999999998</v>
      </c>
      <c r="FU25" s="30">
        <v>0.24529999999999999</v>
      </c>
      <c r="FV25" s="30">
        <v>0.25330000000000003</v>
      </c>
      <c r="FW25" s="30">
        <v>0.20630000000000001</v>
      </c>
      <c r="FX25" s="30">
        <v>0.1701</v>
      </c>
      <c r="FY25" s="30">
        <v>0.23810000000000001</v>
      </c>
      <c r="FZ25" s="30">
        <v>0.15029999999999999</v>
      </c>
      <c r="GA25" s="30">
        <v>0.11899999999999999</v>
      </c>
      <c r="GB25" s="30">
        <v>0.12180000000000001</v>
      </c>
      <c r="GC25" s="30">
        <v>0.19489999999999999</v>
      </c>
      <c r="GD25" s="30">
        <v>0.1245</v>
      </c>
      <c r="GE25" s="30">
        <v>8.0100000000000005E-2</v>
      </c>
      <c r="GF25" s="30">
        <v>0.1341</v>
      </c>
      <c r="GG25" s="30">
        <v>0.21249999999999999</v>
      </c>
      <c r="GH25" s="30">
        <v>0.15229999999999999</v>
      </c>
      <c r="GI25" s="30">
        <v>0.1744</v>
      </c>
      <c r="GJ25" s="30">
        <v>0.221</v>
      </c>
      <c r="GK25" s="30">
        <v>0.19600000000000001</v>
      </c>
      <c r="GL25" s="30">
        <v>0.2374</v>
      </c>
      <c r="GM25" s="30">
        <v>0.2137</v>
      </c>
      <c r="GN25" s="30">
        <v>0.1186</v>
      </c>
      <c r="GO25" s="30">
        <v>9.64E-2</v>
      </c>
      <c r="GP25" s="30">
        <v>0.1396</v>
      </c>
      <c r="GQ25" s="30">
        <v>0.20810000000000001</v>
      </c>
      <c r="GR25" s="30">
        <v>0.18970000000000001</v>
      </c>
      <c r="GS25" s="30">
        <v>0.16539999999999999</v>
      </c>
      <c r="GT25" s="30">
        <v>0.14330000000000001</v>
      </c>
      <c r="GU25" s="30">
        <v>0.1211</v>
      </c>
      <c r="GV25" s="30">
        <v>0.18890000000000001</v>
      </c>
      <c r="GW25" s="30">
        <v>0.27029999999999998</v>
      </c>
      <c r="GX25" s="30">
        <v>0.18310000000000001</v>
      </c>
      <c r="GY25" s="30">
        <v>0.1241</v>
      </c>
      <c r="GZ25" s="30">
        <v>0.17280000000000001</v>
      </c>
      <c r="HA25" s="30">
        <v>9.69E-2</v>
      </c>
      <c r="HB25" s="30">
        <v>0.1714</v>
      </c>
      <c r="HC25" s="30">
        <v>0.1061</v>
      </c>
      <c r="HD25" s="30">
        <v>0.20610000000000001</v>
      </c>
      <c r="HE25" s="30">
        <v>0.25369999999999998</v>
      </c>
      <c r="HF25" s="30">
        <v>0.1111</v>
      </c>
      <c r="HG25" s="30">
        <v>0.14779999999999999</v>
      </c>
      <c r="HH25" s="30">
        <v>0.2049</v>
      </c>
      <c r="HI25" s="30">
        <v>0.45860000000000001</v>
      </c>
      <c r="HJ25" s="30">
        <v>0.189</v>
      </c>
      <c r="HK25" s="30">
        <v>0</v>
      </c>
      <c r="HL25" s="30">
        <v>0.2036</v>
      </c>
      <c r="HM25" s="30">
        <v>0.29809999999999998</v>
      </c>
      <c r="HN25" s="30">
        <v>0.19009999999999999</v>
      </c>
      <c r="HO25" s="30">
        <v>0.14829999999999999</v>
      </c>
      <c r="HP25" s="30">
        <v>0.24970000000000001</v>
      </c>
      <c r="HQ25" s="30">
        <v>0.14030000000000001</v>
      </c>
      <c r="HR25" s="30">
        <v>0.19370000000000001</v>
      </c>
      <c r="HS25" s="30">
        <v>0.54659999999999997</v>
      </c>
      <c r="HT25" s="30">
        <v>0.87119999999999997</v>
      </c>
      <c r="HU25" s="30">
        <v>7.2700000000000001E-2</v>
      </c>
      <c r="HV25" s="30">
        <v>0.1671</v>
      </c>
      <c r="HW25" s="30">
        <v>0.14369999999999999</v>
      </c>
      <c r="HX25" s="30">
        <v>0.1623</v>
      </c>
      <c r="HY25" s="30">
        <v>0.1033</v>
      </c>
      <c r="HZ25" s="30">
        <v>0.30919999999999997</v>
      </c>
      <c r="IA25" s="30">
        <v>0.19950000000000001</v>
      </c>
      <c r="IB25" s="30">
        <v>0.25109999999999999</v>
      </c>
      <c r="IC25" s="30">
        <v>0.18790000000000001</v>
      </c>
      <c r="ID25" s="30">
        <v>0.15490000000000001</v>
      </c>
      <c r="IE25" s="30">
        <v>0.18479999999999999</v>
      </c>
      <c r="IF25" s="30">
        <v>0.26469999999999999</v>
      </c>
      <c r="IG25" s="30">
        <v>0.2455</v>
      </c>
      <c r="IH25" s="30">
        <v>0.25559999999999999</v>
      </c>
      <c r="II25" s="30">
        <v>0.1603</v>
      </c>
      <c r="IJ25" s="30">
        <v>0.27900000000000003</v>
      </c>
      <c r="IK25" s="30">
        <v>0.1167</v>
      </c>
      <c r="IL25" s="30">
        <v>0.1173</v>
      </c>
      <c r="IM25" s="30">
        <v>0.20430000000000001</v>
      </c>
      <c r="IN25" s="30">
        <v>0.13059999999999999</v>
      </c>
      <c r="IO25" s="30">
        <v>0.161</v>
      </c>
      <c r="IP25" s="30">
        <v>0.14380000000000001</v>
      </c>
      <c r="IQ25" s="30">
        <v>0.17369999999999999</v>
      </c>
      <c r="IR25" s="30">
        <v>0.20269999999999999</v>
      </c>
      <c r="IS25" s="30">
        <v>0.156</v>
      </c>
      <c r="IT25" s="30">
        <v>0.17180000000000001</v>
      </c>
      <c r="IU25" s="30">
        <v>0.38069999999999998</v>
      </c>
      <c r="IV25" s="30">
        <v>0.19650000000000001</v>
      </c>
      <c r="IW25" s="30">
        <v>0.15820000000000001</v>
      </c>
      <c r="IX25" s="30">
        <v>0.2293</v>
      </c>
      <c r="IY25" s="30">
        <v>0.14580000000000001</v>
      </c>
      <c r="IZ25" s="30">
        <v>0.16880000000000001</v>
      </c>
      <c r="JA25" s="30">
        <v>0.21160000000000001</v>
      </c>
      <c r="JB25" s="30">
        <v>0.49299999999999999</v>
      </c>
      <c r="JC25" s="30">
        <v>0.25690000000000002</v>
      </c>
      <c r="JD25" s="30">
        <v>0.29389999999999999</v>
      </c>
      <c r="JE25" s="30">
        <v>0.28789999999999999</v>
      </c>
      <c r="JF25" s="30">
        <v>0.2858</v>
      </c>
      <c r="JG25" s="30">
        <v>0.3896</v>
      </c>
      <c r="JH25" s="30">
        <v>0.4148</v>
      </c>
      <c r="JI25" s="30">
        <v>0.38400000000000001</v>
      </c>
      <c r="JJ25" s="30">
        <v>0.44169999999999998</v>
      </c>
      <c r="JK25" s="30">
        <v>0.3654</v>
      </c>
      <c r="JL25" s="30">
        <v>0.28910000000000002</v>
      </c>
      <c r="JM25" s="30">
        <v>0.30840000000000001</v>
      </c>
      <c r="JN25" s="30">
        <v>0.53069999999999995</v>
      </c>
      <c r="JO25" s="30">
        <v>0.62380000000000002</v>
      </c>
      <c r="JP25" s="30">
        <v>0.34760000000000002</v>
      </c>
      <c r="JQ25" s="30">
        <v>0.75870000000000004</v>
      </c>
      <c r="JR25" s="30">
        <v>0.63880000000000003</v>
      </c>
      <c r="JS25" s="30">
        <v>0.44519999999999998</v>
      </c>
      <c r="JT25" s="30">
        <v>0.62649999999999995</v>
      </c>
      <c r="JU25" s="30">
        <v>0.36580000000000001</v>
      </c>
      <c r="JV25" s="30">
        <v>0.49540000000000001</v>
      </c>
      <c r="JW25" s="30">
        <v>0.69540000000000002</v>
      </c>
      <c r="JX25" s="30">
        <v>0.56379999999999997</v>
      </c>
      <c r="JY25" s="30">
        <v>0.76759999999999995</v>
      </c>
      <c r="JZ25" s="30">
        <v>0.31780000000000003</v>
      </c>
      <c r="KA25" s="30">
        <v>0.104</v>
      </c>
      <c r="KB25" s="30">
        <v>0.17949999999999999</v>
      </c>
      <c r="KC25" s="30">
        <v>0.21299999999999999</v>
      </c>
      <c r="KD25" s="30">
        <v>0.7097</v>
      </c>
      <c r="KE25" s="30">
        <v>1.2984</v>
      </c>
      <c r="KF25" s="30">
        <v>0.71919999999999995</v>
      </c>
      <c r="KG25" s="30">
        <v>1.0908</v>
      </c>
      <c r="KH25" s="30">
        <v>0.82709999999999995</v>
      </c>
      <c r="KI25" s="30">
        <v>2.9405999999999999</v>
      </c>
      <c r="KJ25" s="30">
        <v>0.60960000000000003</v>
      </c>
      <c r="KK25" s="30">
        <v>0.34589999999999999</v>
      </c>
      <c r="KL25" s="30">
        <v>0.44590000000000002</v>
      </c>
      <c r="KM25" s="30">
        <v>0.55710000000000004</v>
      </c>
      <c r="KN25" s="30">
        <v>0.1421</v>
      </c>
      <c r="KO25" s="30">
        <v>0.11749999999999999</v>
      </c>
      <c r="KP25" s="30">
        <v>0.16309999999999999</v>
      </c>
      <c r="KQ25" s="30">
        <v>0.36870000000000003</v>
      </c>
      <c r="KR25" s="30">
        <v>0.38400000000000001</v>
      </c>
      <c r="KS25" s="30">
        <v>0.2923</v>
      </c>
      <c r="KT25" s="30">
        <v>0.6331</v>
      </c>
      <c r="KU25" s="30">
        <v>0.31580000000000003</v>
      </c>
      <c r="KV25" s="30">
        <v>0.68330000000000002</v>
      </c>
      <c r="KW25" s="30">
        <v>0.42099999999999999</v>
      </c>
      <c r="KX25" s="30">
        <v>1.7791999999999999</v>
      </c>
      <c r="KY25" s="30">
        <v>0.50819999999999999</v>
      </c>
      <c r="KZ25" s="30">
        <v>0.79659999999999997</v>
      </c>
      <c r="LA25" s="30">
        <v>0.32990000000000003</v>
      </c>
      <c r="LB25" s="30">
        <v>0.93559999999999999</v>
      </c>
      <c r="LC25" s="30">
        <v>0.72950000000000004</v>
      </c>
      <c r="LD25" s="30">
        <v>0.81489999999999996</v>
      </c>
      <c r="LE25" s="30">
        <v>0.69710000000000005</v>
      </c>
      <c r="LF25" s="30">
        <v>0.48920000000000002</v>
      </c>
      <c r="LG25" s="30">
        <v>0.2994</v>
      </c>
      <c r="LH25" s="30">
        <v>0.55800000000000005</v>
      </c>
      <c r="LI25" s="30">
        <v>8.14E-2</v>
      </c>
      <c r="LJ25" s="30">
        <v>0.77429999999999999</v>
      </c>
      <c r="LK25" s="30">
        <v>0.28249999999999997</v>
      </c>
      <c r="LL25" s="30">
        <v>17.6081</v>
      </c>
      <c r="LM25" s="30">
        <v>13.1075</v>
      </c>
      <c r="LN25" s="30">
        <v>6.6456</v>
      </c>
      <c r="LO25" s="30">
        <v>6.4051</v>
      </c>
      <c r="LP25" s="30">
        <v>10.613</v>
      </c>
      <c r="LQ25" s="30">
        <v>4.6905999999999999</v>
      </c>
      <c r="LR25" s="30">
        <v>15.8949</v>
      </c>
      <c r="LS25" s="30">
        <v>7.7538</v>
      </c>
      <c r="LT25" s="30">
        <v>4.6077000000000004</v>
      </c>
      <c r="LU25" s="30">
        <v>0.13700000000000001</v>
      </c>
      <c r="LV25" s="30">
        <v>0.14630000000000001</v>
      </c>
      <c r="LW25" s="30">
        <v>0.62019999999999997</v>
      </c>
      <c r="LX25" s="30">
        <v>0.49680000000000002</v>
      </c>
      <c r="LY25" s="30">
        <v>0.38390000000000002</v>
      </c>
      <c r="LZ25" s="30">
        <v>0.44790000000000002</v>
      </c>
      <c r="MA25" s="30">
        <v>0.51659999999999995</v>
      </c>
      <c r="MB25" s="30">
        <v>0.4345</v>
      </c>
      <c r="MC25" s="30">
        <v>0.84219999999999995</v>
      </c>
      <c r="MD25" s="30">
        <v>0.36059999999999998</v>
      </c>
      <c r="ME25" s="30">
        <v>0.76080000000000003</v>
      </c>
      <c r="MF25" s="30">
        <v>0.57169999999999999</v>
      </c>
      <c r="MG25" s="30">
        <v>0.45190000000000002</v>
      </c>
      <c r="MH25" s="30">
        <v>0.61539999999999995</v>
      </c>
      <c r="MI25" s="30">
        <v>0.21079999999999999</v>
      </c>
      <c r="MJ25" s="30">
        <v>0.4032</v>
      </c>
      <c r="MK25" s="30">
        <v>0.39229999999999998</v>
      </c>
      <c r="ML25" s="30">
        <v>0.2412</v>
      </c>
      <c r="MM25" s="30">
        <v>0.11310000000000001</v>
      </c>
      <c r="MN25" s="30">
        <v>0.47020000000000001</v>
      </c>
      <c r="MO25" s="30">
        <v>0.42299999999999999</v>
      </c>
      <c r="MP25" s="30">
        <v>0.28520000000000001</v>
      </c>
      <c r="MQ25" s="30">
        <v>0.37669999999999998</v>
      </c>
      <c r="MR25" s="30">
        <v>0.39360000000000001</v>
      </c>
      <c r="MS25" s="30">
        <v>0.4526</v>
      </c>
      <c r="MT25" s="30">
        <v>0.30330000000000001</v>
      </c>
      <c r="MU25" s="30">
        <v>0.38090000000000002</v>
      </c>
      <c r="MV25" s="30">
        <v>0.3891</v>
      </c>
      <c r="MW25" s="30">
        <v>0.16059999999999999</v>
      </c>
      <c r="MX25" s="30">
        <v>0.40760000000000002</v>
      </c>
      <c r="MY25" s="30">
        <v>0.3448</v>
      </c>
      <c r="MZ25" s="30">
        <v>0.1166</v>
      </c>
      <c r="NA25" s="30">
        <v>0.25459999999999999</v>
      </c>
      <c r="NB25" s="30">
        <v>2.5399999999999999E-2</v>
      </c>
      <c r="NC25" s="30">
        <v>0.23119999999999999</v>
      </c>
      <c r="ND25" s="30">
        <v>0.36659999999999998</v>
      </c>
      <c r="NE25" s="30">
        <v>0.69569999999999999</v>
      </c>
      <c r="NF25" s="30">
        <v>0.47720000000000001</v>
      </c>
      <c r="NG25" s="316">
        <v>0.37080000000000002</v>
      </c>
      <c r="NH25" s="300">
        <v>0.57679999999999998</v>
      </c>
      <c r="NI25" s="318">
        <v>0.39979999999999999</v>
      </c>
      <c r="NJ25" s="302">
        <v>0</v>
      </c>
    </row>
    <row r="26" spans="2:374" x14ac:dyDescent="0.3">
      <c r="B26" s="23" t="s">
        <v>570</v>
      </c>
      <c r="C26" s="29">
        <v>4.5999999999999999E-3</v>
      </c>
      <c r="D26" s="30">
        <v>3.7000000000000002E-3</v>
      </c>
      <c r="E26" s="30">
        <v>2.3E-3</v>
      </c>
      <c r="F26" s="30">
        <v>3.5999999999999999E-3</v>
      </c>
      <c r="G26" s="30">
        <v>3.3999999999999998E-3</v>
      </c>
      <c r="H26" s="30">
        <v>5.7999999999999996E-3</v>
      </c>
      <c r="I26" s="30">
        <v>2.8999999999999998E-3</v>
      </c>
      <c r="J26" s="30">
        <v>5.7000000000000002E-3</v>
      </c>
      <c r="K26" s="30">
        <v>2E-3</v>
      </c>
      <c r="L26" s="30">
        <v>2.5000000000000001E-3</v>
      </c>
      <c r="M26" s="30">
        <v>3.2000000000000002E-3</v>
      </c>
      <c r="N26" s="30">
        <v>2.8E-3</v>
      </c>
      <c r="O26" s="30">
        <v>3.3E-3</v>
      </c>
      <c r="P26" s="30">
        <v>3.0000000000000001E-3</v>
      </c>
      <c r="Q26" s="31">
        <v>0</v>
      </c>
      <c r="R26" s="30">
        <v>3.2000000000000002E-3</v>
      </c>
      <c r="S26" s="30">
        <v>5.1000000000000004E-3</v>
      </c>
      <c r="T26" s="30">
        <v>4.1999999999999997E-3</v>
      </c>
      <c r="U26" s="30">
        <v>5.4999999999999997E-3</v>
      </c>
      <c r="V26" s="30">
        <v>1.0800000000000001E-2</v>
      </c>
      <c r="W26" s="30">
        <v>1.2699999999999999E-2</v>
      </c>
      <c r="X26" s="30">
        <v>1.4500000000000001E-2</v>
      </c>
      <c r="Y26" s="30">
        <v>4.0000000000000001E-3</v>
      </c>
      <c r="Z26" s="30">
        <v>4.1999999999999997E-3</v>
      </c>
      <c r="AA26" s="30">
        <v>0.01</v>
      </c>
      <c r="AB26" s="30">
        <v>7.1999999999999998E-3</v>
      </c>
      <c r="AC26" s="30">
        <v>3.8999999999999998E-3</v>
      </c>
      <c r="AD26" s="30">
        <v>5.5999999999999999E-3</v>
      </c>
      <c r="AE26" s="30">
        <v>4.8999999999999998E-3</v>
      </c>
      <c r="AF26" s="30">
        <v>7.1999999999999998E-3</v>
      </c>
      <c r="AG26" s="30">
        <v>7.4999999999999997E-3</v>
      </c>
      <c r="AH26" s="30">
        <v>5.4999999999999997E-3</v>
      </c>
      <c r="AI26" s="30">
        <v>6.4000000000000003E-3</v>
      </c>
      <c r="AJ26" s="30">
        <v>6.6E-3</v>
      </c>
      <c r="AK26" s="30">
        <v>9.4999999999999998E-3</v>
      </c>
      <c r="AL26" s="30">
        <v>8.8000000000000005E-3</v>
      </c>
      <c r="AM26" s="30">
        <v>9.7999999999999997E-3</v>
      </c>
      <c r="AN26" s="30">
        <v>3.8999999999999998E-3</v>
      </c>
      <c r="AO26" s="30">
        <v>4.1000000000000003E-3</v>
      </c>
      <c r="AP26" s="30">
        <v>7.9000000000000008E-3</v>
      </c>
      <c r="AQ26" s="30">
        <v>6.4999999999999997E-3</v>
      </c>
      <c r="AR26" s="30">
        <v>5.4999999999999997E-3</v>
      </c>
      <c r="AS26" s="30">
        <v>6.7000000000000002E-3</v>
      </c>
      <c r="AT26" s="30">
        <v>5.7000000000000002E-3</v>
      </c>
      <c r="AU26" s="30">
        <v>4.4000000000000003E-3</v>
      </c>
      <c r="AV26" s="30">
        <v>6.4999999999999997E-3</v>
      </c>
      <c r="AW26" s="30">
        <v>4.1999999999999997E-3</v>
      </c>
      <c r="AX26" s="30">
        <v>4.3E-3</v>
      </c>
      <c r="AY26" s="30">
        <v>2.5000000000000001E-3</v>
      </c>
      <c r="AZ26" s="30">
        <v>3.3999999999999998E-3</v>
      </c>
      <c r="BA26" s="30">
        <v>3.3E-3</v>
      </c>
      <c r="BB26" s="30">
        <v>4.4999999999999997E-3</v>
      </c>
      <c r="BC26" s="30">
        <v>8.0999999999999996E-3</v>
      </c>
      <c r="BD26" s="30">
        <v>4.5999999999999999E-3</v>
      </c>
      <c r="BE26" s="30">
        <v>6.6E-3</v>
      </c>
      <c r="BF26" s="30">
        <v>5.5999999999999999E-3</v>
      </c>
      <c r="BG26" s="30">
        <v>5.4000000000000003E-3</v>
      </c>
      <c r="BH26" s="30">
        <v>6.7000000000000002E-3</v>
      </c>
      <c r="BI26" s="30">
        <v>7.0000000000000001E-3</v>
      </c>
      <c r="BJ26" s="30">
        <v>4.1000000000000003E-3</v>
      </c>
      <c r="BK26" s="30">
        <v>6.1999999999999998E-3</v>
      </c>
      <c r="BL26" s="30">
        <v>3.5000000000000001E-3</v>
      </c>
      <c r="BM26" s="30">
        <v>8.5000000000000006E-3</v>
      </c>
      <c r="BN26" s="30">
        <v>5.7000000000000002E-3</v>
      </c>
      <c r="BO26" s="30">
        <v>9.1999999999999998E-3</v>
      </c>
      <c r="BP26" s="30">
        <v>6.7000000000000002E-3</v>
      </c>
      <c r="BQ26" s="30">
        <v>5.8999999999999999E-3</v>
      </c>
      <c r="BR26" s="30">
        <v>3.8E-3</v>
      </c>
      <c r="BS26" s="30">
        <v>5.3E-3</v>
      </c>
      <c r="BT26" s="30">
        <v>4.1999999999999997E-3</v>
      </c>
      <c r="BU26" s="30">
        <v>5.0000000000000001E-3</v>
      </c>
      <c r="BV26" s="30">
        <v>3.5999999999999999E-3</v>
      </c>
      <c r="BW26" s="30">
        <v>5.5999999999999999E-3</v>
      </c>
      <c r="BX26" s="30">
        <v>4.7000000000000002E-3</v>
      </c>
      <c r="BY26" s="30">
        <v>3.3E-3</v>
      </c>
      <c r="BZ26" s="30">
        <v>3.5999999999999999E-3</v>
      </c>
      <c r="CA26" s="30">
        <v>8.2000000000000007E-3</v>
      </c>
      <c r="CB26" s="30">
        <v>5.0000000000000001E-3</v>
      </c>
      <c r="CC26" s="30">
        <v>7.6E-3</v>
      </c>
      <c r="CD26" s="30">
        <v>9.7999999999999997E-3</v>
      </c>
      <c r="CE26" s="30">
        <v>4.4000000000000003E-3</v>
      </c>
      <c r="CF26" s="30">
        <v>5.3E-3</v>
      </c>
      <c r="CG26" s="30">
        <v>6.7000000000000002E-3</v>
      </c>
      <c r="CH26" s="30">
        <v>3.8E-3</v>
      </c>
      <c r="CI26" s="30">
        <v>4.4000000000000003E-3</v>
      </c>
      <c r="CJ26" s="30">
        <v>5.4000000000000003E-3</v>
      </c>
      <c r="CK26" s="30">
        <v>5.7999999999999996E-3</v>
      </c>
      <c r="CL26" s="30">
        <v>9.1000000000000004E-3</v>
      </c>
      <c r="CM26" s="30">
        <v>5.4999999999999997E-3</v>
      </c>
      <c r="CN26" s="30">
        <v>3.2000000000000002E-3</v>
      </c>
      <c r="CO26" s="30">
        <v>4.4999999999999997E-3</v>
      </c>
      <c r="CP26" s="30">
        <v>4.7999999999999996E-3</v>
      </c>
      <c r="CQ26" s="30">
        <v>4.7999999999999996E-3</v>
      </c>
      <c r="CR26" s="30">
        <v>4.4999999999999997E-3</v>
      </c>
      <c r="CS26" s="30">
        <v>4.7999999999999996E-3</v>
      </c>
      <c r="CT26" s="30">
        <v>3.8E-3</v>
      </c>
      <c r="CU26" s="30">
        <v>3.0999999999999999E-3</v>
      </c>
      <c r="CV26" s="30">
        <v>6.3E-3</v>
      </c>
      <c r="CW26" s="30">
        <v>4.4000000000000003E-3</v>
      </c>
      <c r="CX26" s="30">
        <v>6.1999999999999998E-3</v>
      </c>
      <c r="CY26" s="30">
        <v>5.0000000000000001E-3</v>
      </c>
      <c r="CZ26" s="30">
        <v>1.6999999999999999E-3</v>
      </c>
      <c r="DA26" s="30">
        <v>3.8E-3</v>
      </c>
      <c r="DB26" s="30">
        <v>2.0999999999999999E-3</v>
      </c>
      <c r="DC26" s="30">
        <v>3.0999999999999999E-3</v>
      </c>
      <c r="DD26" s="30">
        <v>2.8999999999999998E-3</v>
      </c>
      <c r="DE26" s="30">
        <v>3.3E-3</v>
      </c>
      <c r="DF26" s="30">
        <v>2.5000000000000001E-3</v>
      </c>
      <c r="DG26" s="30">
        <v>3.3E-3</v>
      </c>
      <c r="DH26" s="30">
        <v>3.5999999999999999E-3</v>
      </c>
      <c r="DI26" s="30">
        <v>2.0999999999999999E-3</v>
      </c>
      <c r="DJ26" s="30">
        <v>2.0999999999999999E-3</v>
      </c>
      <c r="DK26" s="30">
        <v>2.7000000000000001E-3</v>
      </c>
      <c r="DL26" s="30">
        <v>4.3E-3</v>
      </c>
      <c r="DM26" s="30">
        <v>1.4E-3</v>
      </c>
      <c r="DN26" s="30">
        <v>5.5999999999999999E-3</v>
      </c>
      <c r="DO26" s="30">
        <v>2.8999999999999998E-3</v>
      </c>
      <c r="DP26" s="30">
        <v>2.3E-3</v>
      </c>
      <c r="DQ26" s="30">
        <v>2.5000000000000001E-3</v>
      </c>
      <c r="DR26" s="30">
        <v>3.3E-3</v>
      </c>
      <c r="DS26" s="30">
        <v>2.7000000000000001E-3</v>
      </c>
      <c r="DT26" s="30">
        <v>4.1000000000000003E-3</v>
      </c>
      <c r="DU26" s="30">
        <v>4.7999999999999996E-3</v>
      </c>
      <c r="DV26" s="30">
        <v>3.8E-3</v>
      </c>
      <c r="DW26" s="30">
        <v>2.3999999999999998E-3</v>
      </c>
      <c r="DX26" s="30">
        <v>3.0000000000000001E-3</v>
      </c>
      <c r="DY26" s="30">
        <v>2.5000000000000001E-3</v>
      </c>
      <c r="DZ26" s="30">
        <v>3.5999999999999999E-3</v>
      </c>
      <c r="EA26" s="30">
        <v>2.5999999999999999E-3</v>
      </c>
      <c r="EB26" s="30">
        <v>2.7000000000000001E-3</v>
      </c>
      <c r="EC26" s="30">
        <v>2.0999999999999999E-3</v>
      </c>
      <c r="ED26" s="30">
        <v>3.3999999999999998E-3</v>
      </c>
      <c r="EE26" s="30">
        <v>3.2000000000000002E-3</v>
      </c>
      <c r="EF26" s="30">
        <v>3.0000000000000001E-3</v>
      </c>
      <c r="EG26" s="30">
        <v>6.4999999999999997E-3</v>
      </c>
      <c r="EH26" s="30">
        <v>2.5000000000000001E-3</v>
      </c>
      <c r="EI26" s="30">
        <v>2.3E-3</v>
      </c>
      <c r="EJ26" s="30">
        <v>2.8E-3</v>
      </c>
      <c r="EK26" s="30">
        <v>4.3E-3</v>
      </c>
      <c r="EL26" s="30">
        <v>4.1999999999999997E-3</v>
      </c>
      <c r="EM26" s="30">
        <v>2.0999999999999999E-3</v>
      </c>
      <c r="EN26" s="30">
        <v>4.5999999999999999E-3</v>
      </c>
      <c r="EO26" s="30">
        <v>4.7000000000000002E-3</v>
      </c>
      <c r="EP26" s="30">
        <v>4.5999999999999999E-3</v>
      </c>
      <c r="EQ26" s="30">
        <v>4.1999999999999997E-3</v>
      </c>
      <c r="ER26" s="30">
        <v>4.3E-3</v>
      </c>
      <c r="ES26" s="30">
        <v>6.4999999999999997E-3</v>
      </c>
      <c r="ET26" s="30">
        <v>5.7000000000000002E-3</v>
      </c>
      <c r="EU26" s="30">
        <v>4.5999999999999999E-3</v>
      </c>
      <c r="EV26" s="30">
        <v>3.0000000000000001E-3</v>
      </c>
      <c r="EW26" s="30">
        <v>2.3999999999999998E-3</v>
      </c>
      <c r="EX26" s="30">
        <v>3.8E-3</v>
      </c>
      <c r="EY26" s="30">
        <v>3.5000000000000001E-3</v>
      </c>
      <c r="EZ26" s="30">
        <v>4.0000000000000001E-3</v>
      </c>
      <c r="FA26" s="30">
        <v>5.1000000000000004E-3</v>
      </c>
      <c r="FB26" s="30">
        <v>9.9000000000000008E-3</v>
      </c>
      <c r="FC26" s="30">
        <v>5.3E-3</v>
      </c>
      <c r="FD26" s="30">
        <v>3.3999999999999998E-3</v>
      </c>
      <c r="FE26" s="30">
        <v>2E-3</v>
      </c>
      <c r="FF26" s="30">
        <v>2.7000000000000001E-3</v>
      </c>
      <c r="FG26" s="30">
        <v>0.01</v>
      </c>
      <c r="FH26" s="30">
        <v>4.4999999999999997E-3</v>
      </c>
      <c r="FI26" s="30">
        <v>5.8999999999999999E-3</v>
      </c>
      <c r="FJ26" s="30">
        <v>1.14E-2</v>
      </c>
      <c r="FK26" s="30">
        <v>9.1000000000000004E-3</v>
      </c>
      <c r="FL26" s="30">
        <v>5.1999999999999998E-3</v>
      </c>
      <c r="FM26" s="30">
        <v>7.7999999999999996E-3</v>
      </c>
      <c r="FN26" s="30">
        <v>1.0200000000000001E-2</v>
      </c>
      <c r="FO26" s="30">
        <v>4.7999999999999996E-3</v>
      </c>
      <c r="FP26" s="30">
        <v>9.2999999999999992E-3</v>
      </c>
      <c r="FQ26" s="30">
        <v>4.5999999999999999E-3</v>
      </c>
      <c r="FR26" s="30">
        <v>5.4000000000000003E-3</v>
      </c>
      <c r="FS26" s="30">
        <v>6.8999999999999999E-3</v>
      </c>
      <c r="FT26" s="30">
        <v>5.4999999999999997E-3</v>
      </c>
      <c r="FU26" s="30">
        <v>0.01</v>
      </c>
      <c r="FV26" s="30">
        <v>4.4999999999999997E-3</v>
      </c>
      <c r="FW26" s="30">
        <v>5.3E-3</v>
      </c>
      <c r="FX26" s="30">
        <v>5.1000000000000004E-3</v>
      </c>
      <c r="FY26" s="30">
        <v>6.4000000000000003E-3</v>
      </c>
      <c r="FZ26" s="30">
        <v>3.0999999999999999E-3</v>
      </c>
      <c r="GA26" s="30">
        <v>3.3999999999999998E-3</v>
      </c>
      <c r="GB26" s="30">
        <v>2.8E-3</v>
      </c>
      <c r="GC26" s="30">
        <v>2.8999999999999998E-3</v>
      </c>
      <c r="GD26" s="30">
        <v>3.2000000000000002E-3</v>
      </c>
      <c r="GE26" s="30">
        <v>1.6000000000000001E-3</v>
      </c>
      <c r="GF26" s="30">
        <v>3.2000000000000002E-3</v>
      </c>
      <c r="GG26" s="30">
        <v>5.1000000000000004E-3</v>
      </c>
      <c r="GH26" s="30">
        <v>3.5000000000000001E-3</v>
      </c>
      <c r="GI26" s="30">
        <v>4.5999999999999999E-3</v>
      </c>
      <c r="GJ26" s="30">
        <v>6.1999999999999998E-3</v>
      </c>
      <c r="GK26" s="30">
        <v>5.3E-3</v>
      </c>
      <c r="GL26" s="30">
        <v>7.1000000000000004E-3</v>
      </c>
      <c r="GM26" s="30">
        <v>5.1000000000000004E-3</v>
      </c>
      <c r="GN26" s="30">
        <v>3.5000000000000001E-3</v>
      </c>
      <c r="GO26" s="30">
        <v>2.8E-3</v>
      </c>
      <c r="GP26" s="30">
        <v>3.8E-3</v>
      </c>
      <c r="GQ26" s="30">
        <v>8.3000000000000001E-3</v>
      </c>
      <c r="GR26" s="30">
        <v>6.0000000000000001E-3</v>
      </c>
      <c r="GS26" s="30">
        <v>4.0000000000000001E-3</v>
      </c>
      <c r="GT26" s="30">
        <v>4.4000000000000003E-3</v>
      </c>
      <c r="GU26" s="30">
        <v>4.7000000000000002E-3</v>
      </c>
      <c r="GV26" s="30">
        <v>5.4999999999999997E-3</v>
      </c>
      <c r="GW26" s="30">
        <v>5.7000000000000002E-3</v>
      </c>
      <c r="GX26" s="30">
        <v>5.7999999999999996E-3</v>
      </c>
      <c r="GY26" s="30">
        <v>3.5999999999999999E-3</v>
      </c>
      <c r="GZ26" s="30">
        <v>5.4000000000000003E-3</v>
      </c>
      <c r="HA26" s="30">
        <v>2.8999999999999998E-3</v>
      </c>
      <c r="HB26" s="30">
        <v>2.2000000000000001E-3</v>
      </c>
      <c r="HC26" s="30">
        <v>2.7000000000000001E-3</v>
      </c>
      <c r="HD26" s="30">
        <v>3.8E-3</v>
      </c>
      <c r="HE26" s="30">
        <v>5.0000000000000001E-3</v>
      </c>
      <c r="HF26" s="30">
        <v>3.0999999999999999E-3</v>
      </c>
      <c r="HG26" s="30">
        <v>3.8999999999999998E-3</v>
      </c>
      <c r="HH26" s="30">
        <v>6.7999999999999996E-3</v>
      </c>
      <c r="HI26" s="30">
        <v>4.3E-3</v>
      </c>
      <c r="HJ26" s="30">
        <v>6.1000000000000004E-3</v>
      </c>
      <c r="HK26" s="30">
        <v>0</v>
      </c>
      <c r="HL26" s="30">
        <v>4.4000000000000003E-3</v>
      </c>
      <c r="HM26" s="30">
        <v>4.7000000000000002E-3</v>
      </c>
      <c r="HN26" s="30">
        <v>5.7000000000000002E-3</v>
      </c>
      <c r="HO26" s="30">
        <v>3.7000000000000002E-3</v>
      </c>
      <c r="HP26" s="30">
        <v>5.4999999999999997E-3</v>
      </c>
      <c r="HQ26" s="30">
        <v>3.8E-3</v>
      </c>
      <c r="HR26" s="30">
        <v>5.3E-3</v>
      </c>
      <c r="HS26" s="30">
        <v>2.1100000000000001E-2</v>
      </c>
      <c r="HT26" s="30">
        <v>1.06E-2</v>
      </c>
      <c r="HU26" s="30">
        <v>1.8E-3</v>
      </c>
      <c r="HV26" s="30">
        <v>4.3E-3</v>
      </c>
      <c r="HW26" s="30">
        <v>4.1999999999999997E-3</v>
      </c>
      <c r="HX26" s="30">
        <v>3.8E-3</v>
      </c>
      <c r="HY26" s="30">
        <v>2E-3</v>
      </c>
      <c r="HZ26" s="30">
        <v>4.1999999999999997E-3</v>
      </c>
      <c r="IA26" s="30">
        <v>2.8999999999999998E-3</v>
      </c>
      <c r="IB26" s="30">
        <v>4.4999999999999997E-3</v>
      </c>
      <c r="IC26" s="30">
        <v>4.1000000000000003E-3</v>
      </c>
      <c r="ID26" s="30">
        <v>3.3999999999999998E-3</v>
      </c>
      <c r="IE26" s="30">
        <v>3.3E-3</v>
      </c>
      <c r="IF26" s="30">
        <v>3.8999999999999998E-3</v>
      </c>
      <c r="IG26" s="30">
        <v>3.3E-3</v>
      </c>
      <c r="IH26" s="30">
        <v>4.0000000000000001E-3</v>
      </c>
      <c r="II26" s="30">
        <v>2.0999999999999999E-3</v>
      </c>
      <c r="IJ26" s="30">
        <v>4.4999999999999997E-3</v>
      </c>
      <c r="IK26" s="30">
        <v>2.7000000000000001E-3</v>
      </c>
      <c r="IL26" s="30">
        <v>3.2000000000000002E-3</v>
      </c>
      <c r="IM26" s="30">
        <v>3.7000000000000002E-3</v>
      </c>
      <c r="IN26" s="30">
        <v>3.7000000000000002E-3</v>
      </c>
      <c r="IO26" s="30">
        <v>4.0000000000000001E-3</v>
      </c>
      <c r="IP26" s="30">
        <v>3.3E-3</v>
      </c>
      <c r="IQ26" s="30">
        <v>4.1999999999999997E-3</v>
      </c>
      <c r="IR26" s="30">
        <v>5.7999999999999996E-3</v>
      </c>
      <c r="IS26" s="30">
        <v>2.8999999999999998E-3</v>
      </c>
      <c r="IT26" s="30">
        <v>2.5999999999999999E-3</v>
      </c>
      <c r="IU26" s="30">
        <v>2.5499999999999998E-2</v>
      </c>
      <c r="IV26" s="30">
        <v>6.1999999999999998E-3</v>
      </c>
      <c r="IW26" s="30">
        <v>3.7000000000000002E-3</v>
      </c>
      <c r="IX26" s="30">
        <v>6.4000000000000003E-3</v>
      </c>
      <c r="IY26" s="30">
        <v>4.3E-3</v>
      </c>
      <c r="IZ26" s="30">
        <v>4.5999999999999999E-3</v>
      </c>
      <c r="JA26" s="30">
        <v>4.7000000000000002E-3</v>
      </c>
      <c r="JB26" s="30">
        <v>1.8100000000000002E-2</v>
      </c>
      <c r="JC26" s="30">
        <v>6.6E-3</v>
      </c>
      <c r="JD26" s="30">
        <v>4.9700000000000001E-2</v>
      </c>
      <c r="JE26" s="30">
        <v>5.7999999999999996E-3</v>
      </c>
      <c r="JF26" s="30">
        <v>6.0600000000000001E-2</v>
      </c>
      <c r="JG26" s="30">
        <v>5.4000000000000003E-3</v>
      </c>
      <c r="JH26" s="30">
        <v>0.1128</v>
      </c>
      <c r="JI26" s="30">
        <v>6.4000000000000003E-3</v>
      </c>
      <c r="JJ26" s="30">
        <v>6.0100000000000001E-2</v>
      </c>
      <c r="JK26" s="30">
        <v>2.6499999999999999E-2</v>
      </c>
      <c r="JL26" s="30">
        <v>4.4299999999999999E-2</v>
      </c>
      <c r="JM26" s="30">
        <v>1.09E-2</v>
      </c>
      <c r="JN26" s="30">
        <v>7.7000000000000002E-3</v>
      </c>
      <c r="JO26" s="30">
        <v>6.8999999999999999E-3</v>
      </c>
      <c r="JP26" s="30">
        <v>5.7000000000000002E-3</v>
      </c>
      <c r="JQ26" s="30">
        <v>6.7999999999999996E-3</v>
      </c>
      <c r="JR26" s="30">
        <v>1.4200000000000001E-2</v>
      </c>
      <c r="JS26" s="30">
        <v>1.0200000000000001E-2</v>
      </c>
      <c r="JT26" s="30">
        <v>7.9000000000000008E-3</v>
      </c>
      <c r="JU26" s="30">
        <v>6.7000000000000002E-3</v>
      </c>
      <c r="JV26" s="30">
        <v>1.2E-2</v>
      </c>
      <c r="JW26" s="30">
        <v>1.43E-2</v>
      </c>
      <c r="JX26" s="30">
        <v>1.04E-2</v>
      </c>
      <c r="JY26" s="30">
        <v>6.1000000000000004E-3</v>
      </c>
      <c r="JZ26" s="30">
        <v>1.4E-2</v>
      </c>
      <c r="KA26" s="30">
        <v>6.7000000000000002E-3</v>
      </c>
      <c r="KB26" s="30">
        <v>5.6800000000000003E-2</v>
      </c>
      <c r="KC26" s="30">
        <v>2.7E-2</v>
      </c>
      <c r="KD26" s="30">
        <v>8.6999999999999994E-3</v>
      </c>
      <c r="KE26" s="30">
        <v>1.32E-2</v>
      </c>
      <c r="KF26" s="30">
        <v>1.6199999999999999E-2</v>
      </c>
      <c r="KG26" s="30">
        <v>4.4600000000000001E-2</v>
      </c>
      <c r="KH26" s="30">
        <v>1.54E-2</v>
      </c>
      <c r="KI26" s="30">
        <v>7.1999999999999998E-3</v>
      </c>
      <c r="KJ26" s="30">
        <v>1.66E-2</v>
      </c>
      <c r="KK26" s="30">
        <v>1.2200000000000001E-2</v>
      </c>
      <c r="KL26" s="30">
        <v>2.01E-2</v>
      </c>
      <c r="KM26" s="30">
        <v>1.17E-2</v>
      </c>
      <c r="KN26" s="30">
        <v>4.3E-3</v>
      </c>
      <c r="KO26" s="30">
        <v>4.8999999999999998E-3</v>
      </c>
      <c r="KP26" s="30">
        <v>7.1000000000000004E-3</v>
      </c>
      <c r="KQ26" s="30">
        <v>1.67E-2</v>
      </c>
      <c r="KR26" s="30">
        <v>7.1000000000000004E-3</v>
      </c>
      <c r="KS26" s="30">
        <v>1.47E-2</v>
      </c>
      <c r="KT26" s="30">
        <v>1.43E-2</v>
      </c>
      <c r="KU26" s="30">
        <v>1.3599999999999999E-2</v>
      </c>
      <c r="KV26" s="30">
        <v>1.0500000000000001E-2</v>
      </c>
      <c r="KW26" s="30">
        <v>1.41E-2</v>
      </c>
      <c r="KX26" s="30">
        <v>8.3000000000000001E-3</v>
      </c>
      <c r="KY26" s="30">
        <v>1.7000000000000001E-2</v>
      </c>
      <c r="KZ26" s="30">
        <v>3.3599999999999998E-2</v>
      </c>
      <c r="LA26" s="30">
        <v>1.2800000000000001E-2</v>
      </c>
      <c r="LB26" s="30">
        <v>1.67E-2</v>
      </c>
      <c r="LC26" s="30">
        <v>2.1100000000000001E-2</v>
      </c>
      <c r="LD26" s="30">
        <v>1.26E-2</v>
      </c>
      <c r="LE26" s="30">
        <v>2.8899999999999999E-2</v>
      </c>
      <c r="LF26" s="30">
        <v>1.3100000000000001E-2</v>
      </c>
      <c r="LG26" s="30">
        <v>7.7000000000000002E-3</v>
      </c>
      <c r="LH26" s="30">
        <v>1.1599999999999999E-2</v>
      </c>
      <c r="LI26" s="30">
        <v>3.7000000000000002E-3</v>
      </c>
      <c r="LJ26" s="30">
        <v>1.12E-2</v>
      </c>
      <c r="LK26" s="30">
        <v>1.09E-2</v>
      </c>
      <c r="LL26" s="30">
        <v>2.06E-2</v>
      </c>
      <c r="LM26" s="30">
        <v>5.3699999999999998E-2</v>
      </c>
      <c r="LN26" s="30">
        <v>2.58E-2</v>
      </c>
      <c r="LO26" s="30">
        <v>1.4500000000000001E-2</v>
      </c>
      <c r="LP26" s="30">
        <v>5.0999999999999997E-2</v>
      </c>
      <c r="LQ26" s="30">
        <v>3.61E-2</v>
      </c>
      <c r="LR26" s="30">
        <v>1.7899999999999999E-2</v>
      </c>
      <c r="LS26" s="30">
        <v>9.2799999999999994E-2</v>
      </c>
      <c r="LT26" s="30">
        <v>1.2999999999999999E-2</v>
      </c>
      <c r="LU26" s="30">
        <v>16.798300000000001</v>
      </c>
      <c r="LV26" s="30">
        <v>10.4</v>
      </c>
      <c r="LW26" s="30">
        <v>17.1541</v>
      </c>
      <c r="LX26" s="30">
        <v>1.5800000000000002E-2</v>
      </c>
      <c r="LY26" s="30">
        <v>7.4999999999999997E-3</v>
      </c>
      <c r="LZ26" s="30">
        <v>9.7000000000000003E-3</v>
      </c>
      <c r="MA26" s="30">
        <v>4.1200000000000001E-2</v>
      </c>
      <c r="MB26" s="30">
        <v>5.4999999999999997E-3</v>
      </c>
      <c r="MC26" s="30">
        <v>6.7999999999999996E-3</v>
      </c>
      <c r="MD26" s="30">
        <v>6.4000000000000003E-3</v>
      </c>
      <c r="ME26" s="30">
        <v>8.6E-3</v>
      </c>
      <c r="MF26" s="30">
        <v>3.0700000000000002E-2</v>
      </c>
      <c r="MG26" s="30">
        <v>1.3299999999999999E-2</v>
      </c>
      <c r="MH26" s="30">
        <v>8.3999999999999995E-3</v>
      </c>
      <c r="MI26" s="30">
        <v>8.2000000000000007E-3</v>
      </c>
      <c r="MJ26" s="30">
        <v>1.21E-2</v>
      </c>
      <c r="MK26" s="30">
        <v>0.15340000000000001</v>
      </c>
      <c r="ML26" s="30">
        <v>8.5699999999999998E-2</v>
      </c>
      <c r="MM26" s="30">
        <v>3.0800000000000001E-2</v>
      </c>
      <c r="MN26" s="30">
        <v>0.51559999999999995</v>
      </c>
      <c r="MO26" s="30">
        <v>6.0699999999999997E-2</v>
      </c>
      <c r="MP26" s="30">
        <v>7.4000000000000003E-3</v>
      </c>
      <c r="MQ26" s="30">
        <v>2.1899999999999999E-2</v>
      </c>
      <c r="MR26" s="30">
        <v>5.5399999999999998E-2</v>
      </c>
      <c r="MS26" s="30">
        <v>2.2100000000000002E-2</v>
      </c>
      <c r="MT26" s="30">
        <v>8.0999999999999996E-3</v>
      </c>
      <c r="MU26" s="30">
        <v>1.2500000000000001E-2</v>
      </c>
      <c r="MV26" s="30">
        <v>7.6E-3</v>
      </c>
      <c r="MW26" s="30">
        <v>3.8E-3</v>
      </c>
      <c r="MX26" s="30">
        <v>3.3999999999999998E-3</v>
      </c>
      <c r="MY26" s="30">
        <v>6.8999999999999999E-3</v>
      </c>
      <c r="MZ26" s="30">
        <v>2.0999999999999999E-3</v>
      </c>
      <c r="NA26" s="30">
        <v>1.5100000000000001E-2</v>
      </c>
      <c r="NB26" s="30">
        <v>6.9999999999999999E-4</v>
      </c>
      <c r="NC26" s="30">
        <v>4.7999999999999996E-3</v>
      </c>
      <c r="ND26" s="30">
        <v>8.3000000000000001E-3</v>
      </c>
      <c r="NE26" s="30">
        <v>0.12590000000000001</v>
      </c>
      <c r="NF26" s="30">
        <v>0.33400000000000002</v>
      </c>
      <c r="NG26" s="316">
        <v>0.26629999999999998</v>
      </c>
      <c r="NH26" s="300">
        <v>7.1999999999999998E-3</v>
      </c>
      <c r="NI26" s="301">
        <v>7.7999999999999996E-3</v>
      </c>
      <c r="NJ26" s="302">
        <v>0</v>
      </c>
    </row>
    <row r="27" spans="2:374" x14ac:dyDescent="0.3">
      <c r="B27" s="23" t="s">
        <v>571</v>
      </c>
      <c r="C27" s="29">
        <v>1.1999999999999999E-3</v>
      </c>
      <c r="D27" s="30">
        <v>1.2999999999999999E-3</v>
      </c>
      <c r="E27" s="30">
        <v>6.9999999999999999E-4</v>
      </c>
      <c r="F27" s="30">
        <v>1.9E-3</v>
      </c>
      <c r="G27" s="30">
        <v>1.2999999999999999E-3</v>
      </c>
      <c r="H27" s="30">
        <v>1.1999999999999999E-3</v>
      </c>
      <c r="I27" s="30">
        <v>5.9999999999999995E-4</v>
      </c>
      <c r="J27" s="30">
        <v>8.0000000000000004E-4</v>
      </c>
      <c r="K27" s="30">
        <v>2.9999999999999997E-4</v>
      </c>
      <c r="L27" s="30">
        <v>1.1999999999999999E-3</v>
      </c>
      <c r="M27" s="30">
        <v>2.0000000000000001E-4</v>
      </c>
      <c r="N27" s="30">
        <v>4.0000000000000002E-4</v>
      </c>
      <c r="O27" s="30">
        <v>1.8E-3</v>
      </c>
      <c r="P27" s="30">
        <v>1.8E-3</v>
      </c>
      <c r="Q27" s="31">
        <v>0</v>
      </c>
      <c r="R27" s="30">
        <v>8.0000000000000004E-4</v>
      </c>
      <c r="S27" s="30">
        <v>1.9E-3</v>
      </c>
      <c r="T27" s="30">
        <v>2.2000000000000001E-3</v>
      </c>
      <c r="U27" s="30">
        <v>5.3E-3</v>
      </c>
      <c r="V27" s="30">
        <v>2.7000000000000001E-3</v>
      </c>
      <c r="W27" s="30">
        <v>4.0000000000000002E-4</v>
      </c>
      <c r="X27" s="30">
        <v>5.0000000000000001E-4</v>
      </c>
      <c r="Y27" s="30">
        <v>4.0000000000000002E-4</v>
      </c>
      <c r="Z27" s="30">
        <v>2.2000000000000001E-3</v>
      </c>
      <c r="AA27" s="30">
        <v>2.5999999999999999E-3</v>
      </c>
      <c r="AB27" s="30">
        <v>1.8E-3</v>
      </c>
      <c r="AC27" s="30">
        <v>3.0999999999999999E-3</v>
      </c>
      <c r="AD27" s="30">
        <v>5.9999999999999995E-4</v>
      </c>
      <c r="AE27" s="30">
        <v>5.0000000000000001E-4</v>
      </c>
      <c r="AF27" s="30">
        <v>5.9999999999999995E-4</v>
      </c>
      <c r="AG27" s="30">
        <v>5.9999999999999995E-4</v>
      </c>
      <c r="AH27" s="30">
        <v>6.9999999999999999E-4</v>
      </c>
      <c r="AI27" s="30">
        <v>6.9999999999999999E-4</v>
      </c>
      <c r="AJ27" s="30">
        <v>1.1000000000000001E-3</v>
      </c>
      <c r="AK27" s="30">
        <v>1.1999999999999999E-3</v>
      </c>
      <c r="AL27" s="30">
        <v>1E-3</v>
      </c>
      <c r="AM27" s="30">
        <v>1E-3</v>
      </c>
      <c r="AN27" s="30">
        <v>8.9999999999999998E-4</v>
      </c>
      <c r="AO27" s="30">
        <v>2.9999999999999997E-4</v>
      </c>
      <c r="AP27" s="30">
        <v>8.0000000000000004E-4</v>
      </c>
      <c r="AQ27" s="30">
        <v>6.9999999999999999E-4</v>
      </c>
      <c r="AR27" s="30">
        <v>5.0000000000000001E-4</v>
      </c>
      <c r="AS27" s="30">
        <v>1E-3</v>
      </c>
      <c r="AT27" s="30">
        <v>5.9999999999999995E-4</v>
      </c>
      <c r="AU27" s="30">
        <v>4.0000000000000002E-4</v>
      </c>
      <c r="AV27" s="30">
        <v>5.9999999999999995E-4</v>
      </c>
      <c r="AW27" s="30">
        <v>5.0000000000000001E-4</v>
      </c>
      <c r="AX27" s="30">
        <v>5.0000000000000001E-4</v>
      </c>
      <c r="AY27" s="30">
        <v>2.9999999999999997E-4</v>
      </c>
      <c r="AZ27" s="30">
        <v>2.9999999999999997E-4</v>
      </c>
      <c r="BA27" s="30">
        <v>4.0000000000000002E-4</v>
      </c>
      <c r="BB27" s="30">
        <v>5.0000000000000001E-4</v>
      </c>
      <c r="BC27" s="30">
        <v>5.9999999999999995E-4</v>
      </c>
      <c r="BD27" s="30">
        <v>5.0000000000000001E-4</v>
      </c>
      <c r="BE27" s="30">
        <v>5.0000000000000001E-4</v>
      </c>
      <c r="BF27" s="30">
        <v>5.0000000000000001E-4</v>
      </c>
      <c r="BG27" s="30">
        <v>5.0000000000000001E-4</v>
      </c>
      <c r="BH27" s="30">
        <v>5.9999999999999995E-4</v>
      </c>
      <c r="BI27" s="30">
        <v>5.9999999999999995E-4</v>
      </c>
      <c r="BJ27" s="30">
        <v>4.0000000000000002E-4</v>
      </c>
      <c r="BK27" s="30">
        <v>5.9999999999999995E-4</v>
      </c>
      <c r="BL27" s="30">
        <v>4.0000000000000002E-4</v>
      </c>
      <c r="BM27" s="30">
        <v>5.0000000000000001E-4</v>
      </c>
      <c r="BN27" s="30">
        <v>5.0000000000000001E-4</v>
      </c>
      <c r="BO27" s="30">
        <v>1.1000000000000001E-3</v>
      </c>
      <c r="BP27" s="30">
        <v>5.9999999999999995E-4</v>
      </c>
      <c r="BQ27" s="30">
        <v>5.9999999999999995E-4</v>
      </c>
      <c r="BR27" s="30">
        <v>4.0000000000000002E-4</v>
      </c>
      <c r="BS27" s="30">
        <v>4.0000000000000002E-4</v>
      </c>
      <c r="BT27" s="30">
        <v>4.0000000000000002E-4</v>
      </c>
      <c r="BU27" s="30">
        <v>5.0000000000000001E-4</v>
      </c>
      <c r="BV27" s="30">
        <v>5.0000000000000001E-4</v>
      </c>
      <c r="BW27" s="30">
        <v>5.9999999999999995E-4</v>
      </c>
      <c r="BX27" s="30">
        <v>4.0000000000000002E-4</v>
      </c>
      <c r="BY27" s="30">
        <v>2.9999999999999997E-4</v>
      </c>
      <c r="BZ27" s="30">
        <v>2.9999999999999997E-4</v>
      </c>
      <c r="CA27" s="30">
        <v>5.9999999999999995E-4</v>
      </c>
      <c r="CB27" s="30">
        <v>5.0000000000000001E-4</v>
      </c>
      <c r="CC27" s="30">
        <v>1E-3</v>
      </c>
      <c r="CD27" s="30">
        <v>8.0000000000000004E-4</v>
      </c>
      <c r="CE27" s="30">
        <v>4.0000000000000002E-4</v>
      </c>
      <c r="CF27" s="30">
        <v>5.0000000000000001E-4</v>
      </c>
      <c r="CG27" s="30">
        <v>5.0000000000000001E-4</v>
      </c>
      <c r="CH27" s="30">
        <v>2.9999999999999997E-4</v>
      </c>
      <c r="CI27" s="30">
        <v>4.0000000000000002E-4</v>
      </c>
      <c r="CJ27" s="30">
        <v>6.9999999999999999E-4</v>
      </c>
      <c r="CK27" s="30">
        <v>6.9999999999999999E-4</v>
      </c>
      <c r="CL27" s="30">
        <v>1.2999999999999999E-3</v>
      </c>
      <c r="CM27" s="30">
        <v>8.0000000000000004E-4</v>
      </c>
      <c r="CN27" s="30">
        <v>4.0000000000000002E-4</v>
      </c>
      <c r="CO27" s="30">
        <v>5.0000000000000001E-4</v>
      </c>
      <c r="CP27" s="30">
        <v>4.0000000000000002E-4</v>
      </c>
      <c r="CQ27" s="30">
        <v>4.0000000000000002E-4</v>
      </c>
      <c r="CR27" s="30">
        <v>4.0000000000000002E-4</v>
      </c>
      <c r="CS27" s="30">
        <v>5.0000000000000001E-4</v>
      </c>
      <c r="CT27" s="30">
        <v>4.0000000000000002E-4</v>
      </c>
      <c r="CU27" s="30">
        <v>5.0000000000000001E-4</v>
      </c>
      <c r="CV27" s="30">
        <v>5.0000000000000001E-4</v>
      </c>
      <c r="CW27" s="30">
        <v>4.0000000000000002E-4</v>
      </c>
      <c r="CX27" s="30">
        <v>5.9999999999999995E-4</v>
      </c>
      <c r="CY27" s="30">
        <v>6.9999999999999999E-4</v>
      </c>
      <c r="CZ27" s="30">
        <v>2.0000000000000001E-4</v>
      </c>
      <c r="DA27" s="30">
        <v>4.0000000000000002E-4</v>
      </c>
      <c r="DB27" s="30">
        <v>2.0000000000000001E-4</v>
      </c>
      <c r="DC27" s="30">
        <v>2.9999999999999997E-4</v>
      </c>
      <c r="DD27" s="30">
        <v>2.9999999999999997E-4</v>
      </c>
      <c r="DE27" s="30">
        <v>2.9999999999999997E-4</v>
      </c>
      <c r="DF27" s="30">
        <v>2.9999999999999997E-4</v>
      </c>
      <c r="DG27" s="30">
        <v>4.0000000000000002E-4</v>
      </c>
      <c r="DH27" s="30">
        <v>4.0000000000000002E-4</v>
      </c>
      <c r="DI27" s="30">
        <v>2.0000000000000001E-4</v>
      </c>
      <c r="DJ27" s="30">
        <v>2.0000000000000001E-4</v>
      </c>
      <c r="DK27" s="30">
        <v>2.9999999999999997E-4</v>
      </c>
      <c r="DL27" s="30">
        <v>5.0000000000000001E-4</v>
      </c>
      <c r="DM27" s="30">
        <v>2.0000000000000001E-4</v>
      </c>
      <c r="DN27" s="30">
        <v>5.0000000000000001E-4</v>
      </c>
      <c r="DO27" s="30">
        <v>2.9999999999999997E-4</v>
      </c>
      <c r="DP27" s="30">
        <v>2.0000000000000001E-4</v>
      </c>
      <c r="DQ27" s="30">
        <v>2.9999999999999997E-4</v>
      </c>
      <c r="DR27" s="30">
        <v>4.0000000000000002E-4</v>
      </c>
      <c r="DS27" s="30">
        <v>2.9999999999999997E-4</v>
      </c>
      <c r="DT27" s="30">
        <v>4.0000000000000002E-4</v>
      </c>
      <c r="DU27" s="30">
        <v>4.0000000000000002E-4</v>
      </c>
      <c r="DV27" s="30">
        <v>2.9999999999999997E-4</v>
      </c>
      <c r="DW27" s="30">
        <v>2.9999999999999997E-4</v>
      </c>
      <c r="DX27" s="30">
        <v>4.0000000000000002E-4</v>
      </c>
      <c r="DY27" s="30">
        <v>2.9999999999999997E-4</v>
      </c>
      <c r="DZ27" s="30">
        <v>4.0000000000000002E-4</v>
      </c>
      <c r="EA27" s="30">
        <v>2.9999999999999997E-4</v>
      </c>
      <c r="EB27" s="30">
        <v>4.0000000000000002E-4</v>
      </c>
      <c r="EC27" s="30">
        <v>2.0000000000000001E-4</v>
      </c>
      <c r="ED27" s="30">
        <v>2.9999999999999997E-4</v>
      </c>
      <c r="EE27" s="30">
        <v>2.9999999999999997E-4</v>
      </c>
      <c r="EF27" s="30">
        <v>5.0000000000000001E-4</v>
      </c>
      <c r="EG27" s="30">
        <v>5.0000000000000001E-4</v>
      </c>
      <c r="EH27" s="30">
        <v>2.0000000000000001E-4</v>
      </c>
      <c r="EI27" s="30">
        <v>2.0000000000000001E-4</v>
      </c>
      <c r="EJ27" s="30">
        <v>2.0000000000000001E-4</v>
      </c>
      <c r="EK27" s="30">
        <v>4.0000000000000002E-4</v>
      </c>
      <c r="EL27" s="30">
        <v>4.0000000000000002E-4</v>
      </c>
      <c r="EM27" s="30">
        <v>2.0000000000000001E-4</v>
      </c>
      <c r="EN27" s="30">
        <v>4.0000000000000002E-4</v>
      </c>
      <c r="EO27" s="30">
        <v>5.0000000000000001E-4</v>
      </c>
      <c r="EP27" s="30">
        <v>5.0000000000000001E-4</v>
      </c>
      <c r="EQ27" s="30">
        <v>4.0000000000000002E-4</v>
      </c>
      <c r="ER27" s="30">
        <v>4.0000000000000002E-4</v>
      </c>
      <c r="ES27" s="30">
        <v>5.0000000000000001E-4</v>
      </c>
      <c r="ET27" s="30">
        <v>5.0000000000000001E-4</v>
      </c>
      <c r="EU27" s="30">
        <v>5.0000000000000001E-4</v>
      </c>
      <c r="EV27" s="30">
        <v>2.9999999999999997E-4</v>
      </c>
      <c r="EW27" s="30">
        <v>2.0000000000000001E-4</v>
      </c>
      <c r="EX27" s="30">
        <v>4.0000000000000002E-4</v>
      </c>
      <c r="EY27" s="30">
        <v>4.0000000000000002E-4</v>
      </c>
      <c r="EZ27" s="30">
        <v>5.0000000000000001E-4</v>
      </c>
      <c r="FA27" s="30">
        <v>4.0000000000000002E-4</v>
      </c>
      <c r="FB27" s="30">
        <v>8.0000000000000004E-4</v>
      </c>
      <c r="FC27" s="30">
        <v>5.9999999999999995E-4</v>
      </c>
      <c r="FD27" s="30">
        <v>2.9999999999999997E-4</v>
      </c>
      <c r="FE27" s="30">
        <v>2.0000000000000001E-4</v>
      </c>
      <c r="FF27" s="30">
        <v>2.9999999999999997E-4</v>
      </c>
      <c r="FG27" s="30">
        <v>6.9999999999999999E-4</v>
      </c>
      <c r="FH27" s="30">
        <v>4.0000000000000002E-4</v>
      </c>
      <c r="FI27" s="30">
        <v>5.9999999999999995E-4</v>
      </c>
      <c r="FJ27" s="30">
        <v>8.0000000000000004E-4</v>
      </c>
      <c r="FK27" s="30">
        <v>5.9999999999999995E-4</v>
      </c>
      <c r="FL27" s="30">
        <v>5.0000000000000001E-4</v>
      </c>
      <c r="FM27" s="30">
        <v>6.9999999999999999E-4</v>
      </c>
      <c r="FN27" s="30">
        <v>8.9999999999999998E-4</v>
      </c>
      <c r="FO27" s="30">
        <v>4.0000000000000002E-4</v>
      </c>
      <c r="FP27" s="30">
        <v>4.0000000000000002E-4</v>
      </c>
      <c r="FQ27" s="30">
        <v>2.9999999999999997E-4</v>
      </c>
      <c r="FR27" s="30">
        <v>5.9999999999999995E-4</v>
      </c>
      <c r="FS27" s="30">
        <v>5.9999999999999995E-4</v>
      </c>
      <c r="FT27" s="30">
        <v>4.0000000000000002E-4</v>
      </c>
      <c r="FU27" s="30">
        <v>5.9999999999999995E-4</v>
      </c>
      <c r="FV27" s="30">
        <v>4.0000000000000002E-4</v>
      </c>
      <c r="FW27" s="30">
        <v>4.0000000000000002E-4</v>
      </c>
      <c r="FX27" s="30">
        <v>5.9999999999999995E-4</v>
      </c>
      <c r="FY27" s="30">
        <v>5.0000000000000001E-4</v>
      </c>
      <c r="FZ27" s="30">
        <v>4.0000000000000002E-4</v>
      </c>
      <c r="GA27" s="30">
        <v>4.0000000000000002E-4</v>
      </c>
      <c r="GB27" s="30">
        <v>5.9999999999999995E-4</v>
      </c>
      <c r="GC27" s="30">
        <v>5.0000000000000001E-4</v>
      </c>
      <c r="GD27" s="30">
        <v>4.0000000000000002E-4</v>
      </c>
      <c r="GE27" s="30">
        <v>2.9999999999999997E-4</v>
      </c>
      <c r="GF27" s="30">
        <v>4.0000000000000002E-4</v>
      </c>
      <c r="GG27" s="30">
        <v>5.9999999999999995E-4</v>
      </c>
      <c r="GH27" s="30">
        <v>5.0000000000000001E-4</v>
      </c>
      <c r="GI27" s="30">
        <v>5.9999999999999995E-4</v>
      </c>
      <c r="GJ27" s="30">
        <v>1E-3</v>
      </c>
      <c r="GK27" s="30">
        <v>8.0000000000000004E-4</v>
      </c>
      <c r="GL27" s="30">
        <v>1.1000000000000001E-3</v>
      </c>
      <c r="GM27" s="30">
        <v>6.9999999999999999E-4</v>
      </c>
      <c r="GN27" s="30">
        <v>4.0000000000000002E-4</v>
      </c>
      <c r="GO27" s="30">
        <v>2.9999999999999997E-4</v>
      </c>
      <c r="GP27" s="30">
        <v>4.0000000000000002E-4</v>
      </c>
      <c r="GQ27" s="30">
        <v>8.0000000000000004E-4</v>
      </c>
      <c r="GR27" s="30">
        <v>6.9999999999999999E-4</v>
      </c>
      <c r="GS27" s="30">
        <v>5.9999999999999995E-4</v>
      </c>
      <c r="GT27" s="30">
        <v>5.0000000000000001E-4</v>
      </c>
      <c r="GU27" s="30">
        <v>5.0000000000000001E-4</v>
      </c>
      <c r="GV27" s="30">
        <v>6.9999999999999999E-4</v>
      </c>
      <c r="GW27" s="30">
        <v>6.9999999999999999E-4</v>
      </c>
      <c r="GX27" s="30">
        <v>5.9999999999999995E-4</v>
      </c>
      <c r="GY27" s="30">
        <v>4.0000000000000002E-4</v>
      </c>
      <c r="GZ27" s="30">
        <v>5.9999999999999995E-4</v>
      </c>
      <c r="HA27" s="30">
        <v>2.9999999999999997E-4</v>
      </c>
      <c r="HB27" s="30">
        <v>2.9999999999999997E-4</v>
      </c>
      <c r="HC27" s="30">
        <v>4.0000000000000002E-4</v>
      </c>
      <c r="HD27" s="30">
        <v>4.0000000000000002E-4</v>
      </c>
      <c r="HE27" s="30">
        <v>4.0000000000000002E-4</v>
      </c>
      <c r="HF27" s="30">
        <v>2.9999999999999997E-4</v>
      </c>
      <c r="HG27" s="30">
        <v>4.0000000000000002E-4</v>
      </c>
      <c r="HH27" s="30">
        <v>2.7000000000000001E-3</v>
      </c>
      <c r="HI27" s="30">
        <v>4.0000000000000002E-4</v>
      </c>
      <c r="HJ27" s="30">
        <v>4.0000000000000002E-4</v>
      </c>
      <c r="HK27" s="30">
        <v>0</v>
      </c>
      <c r="HL27" s="30">
        <v>5.0000000000000001E-4</v>
      </c>
      <c r="HM27" s="30">
        <v>5.9999999999999995E-4</v>
      </c>
      <c r="HN27" s="30">
        <v>5.9999999999999995E-4</v>
      </c>
      <c r="HO27" s="30">
        <v>4.0000000000000002E-4</v>
      </c>
      <c r="HP27" s="30">
        <v>5.0000000000000001E-4</v>
      </c>
      <c r="HQ27" s="30">
        <v>4.0000000000000002E-4</v>
      </c>
      <c r="HR27" s="30">
        <v>5.9999999999999995E-4</v>
      </c>
      <c r="HS27" s="30">
        <v>1.4E-3</v>
      </c>
      <c r="HT27" s="30">
        <v>1.9E-3</v>
      </c>
      <c r="HU27" s="30">
        <v>2.9999999999999997E-4</v>
      </c>
      <c r="HV27" s="30">
        <v>8.9999999999999998E-4</v>
      </c>
      <c r="HW27" s="30">
        <v>5.9999999999999995E-4</v>
      </c>
      <c r="HX27" s="30">
        <v>8.0000000000000004E-4</v>
      </c>
      <c r="HY27" s="30">
        <v>2.9999999999999997E-4</v>
      </c>
      <c r="HZ27" s="30">
        <v>6.9999999999999999E-4</v>
      </c>
      <c r="IA27" s="30">
        <v>4.0000000000000002E-4</v>
      </c>
      <c r="IB27" s="30">
        <v>5.9999999999999995E-4</v>
      </c>
      <c r="IC27" s="30">
        <v>5.0000000000000001E-4</v>
      </c>
      <c r="ID27" s="30">
        <v>4.0000000000000002E-4</v>
      </c>
      <c r="IE27" s="30">
        <v>4.0000000000000002E-4</v>
      </c>
      <c r="IF27" s="30">
        <v>4.0000000000000002E-4</v>
      </c>
      <c r="IG27" s="30">
        <v>2.9999999999999997E-4</v>
      </c>
      <c r="IH27" s="30">
        <v>2.9999999999999997E-4</v>
      </c>
      <c r="II27" s="30">
        <v>2.0000000000000001E-4</v>
      </c>
      <c r="IJ27" s="30">
        <v>5.0000000000000001E-4</v>
      </c>
      <c r="IK27" s="30">
        <v>4.0000000000000002E-4</v>
      </c>
      <c r="IL27" s="30">
        <v>4.0000000000000002E-4</v>
      </c>
      <c r="IM27" s="30">
        <v>5.0000000000000001E-4</v>
      </c>
      <c r="IN27" s="30">
        <v>5.0000000000000001E-4</v>
      </c>
      <c r="IO27" s="30">
        <v>5.0000000000000001E-4</v>
      </c>
      <c r="IP27" s="30">
        <v>5.0000000000000001E-4</v>
      </c>
      <c r="IQ27" s="30">
        <v>5.9999999999999995E-4</v>
      </c>
      <c r="IR27" s="30">
        <v>5.0000000000000001E-4</v>
      </c>
      <c r="IS27" s="30">
        <v>5.0000000000000001E-4</v>
      </c>
      <c r="IT27" s="30">
        <v>4.0000000000000002E-4</v>
      </c>
      <c r="IU27" s="30">
        <v>5.0000000000000001E-4</v>
      </c>
      <c r="IV27" s="30">
        <v>5.9999999999999995E-4</v>
      </c>
      <c r="IW27" s="30">
        <v>4.0000000000000002E-4</v>
      </c>
      <c r="IX27" s="30">
        <v>5.0000000000000001E-4</v>
      </c>
      <c r="IY27" s="30">
        <v>5.0000000000000001E-4</v>
      </c>
      <c r="IZ27" s="30">
        <v>4.0000000000000002E-4</v>
      </c>
      <c r="JA27" s="30">
        <v>5.0000000000000001E-4</v>
      </c>
      <c r="JB27" s="30">
        <v>1.1000000000000001E-3</v>
      </c>
      <c r="JC27" s="30">
        <v>5.0000000000000001E-4</v>
      </c>
      <c r="JD27" s="30">
        <v>5.0000000000000001E-4</v>
      </c>
      <c r="JE27" s="30">
        <v>5.0000000000000001E-4</v>
      </c>
      <c r="JF27" s="30">
        <v>6.9999999999999999E-4</v>
      </c>
      <c r="JG27" s="30">
        <v>8.0000000000000004E-4</v>
      </c>
      <c r="JH27" s="30">
        <v>6.9999999999999999E-4</v>
      </c>
      <c r="JI27" s="30">
        <v>5.9999999999999995E-4</v>
      </c>
      <c r="JJ27" s="30">
        <v>5.9999999999999995E-4</v>
      </c>
      <c r="JK27" s="30">
        <v>5.9999999999999995E-4</v>
      </c>
      <c r="JL27" s="30">
        <v>6.0000000000000001E-3</v>
      </c>
      <c r="JM27" s="30">
        <v>6.6E-3</v>
      </c>
      <c r="JN27" s="30">
        <v>1.1999999999999999E-3</v>
      </c>
      <c r="JO27" s="30">
        <v>2.8999999999999998E-3</v>
      </c>
      <c r="JP27" s="30">
        <v>8.0000000000000004E-4</v>
      </c>
      <c r="JQ27" s="30">
        <v>8.0000000000000004E-4</v>
      </c>
      <c r="JR27" s="30">
        <v>2E-3</v>
      </c>
      <c r="JS27" s="30">
        <v>2.8999999999999998E-3</v>
      </c>
      <c r="JT27" s="30">
        <v>1.1999999999999999E-3</v>
      </c>
      <c r="JU27" s="30">
        <v>8.0000000000000004E-4</v>
      </c>
      <c r="JV27" s="30">
        <v>1.1999999999999999E-3</v>
      </c>
      <c r="JW27" s="30">
        <v>1.8E-3</v>
      </c>
      <c r="JX27" s="30">
        <v>5.0000000000000001E-4</v>
      </c>
      <c r="JY27" s="30">
        <v>2.9999999999999997E-4</v>
      </c>
      <c r="JZ27" s="30">
        <v>2.8999999999999998E-3</v>
      </c>
      <c r="KA27" s="30">
        <v>2.9999999999999997E-4</v>
      </c>
      <c r="KB27" s="30">
        <v>1.8E-3</v>
      </c>
      <c r="KC27" s="30">
        <v>2.2000000000000001E-3</v>
      </c>
      <c r="KD27" s="30">
        <v>1.1999999999999999E-3</v>
      </c>
      <c r="KE27" s="30">
        <v>1.6000000000000001E-3</v>
      </c>
      <c r="KF27" s="30">
        <v>1.1999999999999999E-3</v>
      </c>
      <c r="KG27" s="30">
        <v>1.1999999999999999E-3</v>
      </c>
      <c r="KH27" s="30">
        <v>3.0000000000000001E-3</v>
      </c>
      <c r="KI27" s="30">
        <v>2.9999999999999997E-4</v>
      </c>
      <c r="KJ27" s="30">
        <v>6.9999999999999999E-4</v>
      </c>
      <c r="KK27" s="30">
        <v>8.0000000000000004E-4</v>
      </c>
      <c r="KL27" s="30">
        <v>8.0000000000000004E-4</v>
      </c>
      <c r="KM27" s="30">
        <v>5.9999999999999995E-4</v>
      </c>
      <c r="KN27" s="30">
        <v>1E-4</v>
      </c>
      <c r="KO27" s="30">
        <v>1.2999999999999999E-3</v>
      </c>
      <c r="KP27" s="30">
        <v>2.0000000000000001E-4</v>
      </c>
      <c r="KQ27" s="30">
        <v>6.9999999999999999E-4</v>
      </c>
      <c r="KR27" s="30">
        <v>4.0000000000000002E-4</v>
      </c>
      <c r="KS27" s="30">
        <v>1E-3</v>
      </c>
      <c r="KT27" s="30">
        <v>3.8999999999999998E-3</v>
      </c>
      <c r="KU27" s="30">
        <v>1.4E-3</v>
      </c>
      <c r="KV27" s="30">
        <v>8.9999999999999998E-4</v>
      </c>
      <c r="KW27" s="30">
        <v>8.9999999999999998E-4</v>
      </c>
      <c r="KX27" s="30">
        <v>2.9999999999999997E-4</v>
      </c>
      <c r="KY27" s="30">
        <v>4.0000000000000002E-4</v>
      </c>
      <c r="KZ27" s="30">
        <v>1.1999999999999999E-3</v>
      </c>
      <c r="LA27" s="30">
        <v>5.9999999999999995E-4</v>
      </c>
      <c r="LB27" s="30">
        <v>8.0000000000000004E-4</v>
      </c>
      <c r="LC27" s="30">
        <v>8.9999999999999998E-4</v>
      </c>
      <c r="LD27" s="30">
        <v>8.0000000000000004E-4</v>
      </c>
      <c r="LE27" s="30">
        <v>2.5000000000000001E-3</v>
      </c>
      <c r="LF27" s="30">
        <v>2.2000000000000001E-3</v>
      </c>
      <c r="LG27" s="30">
        <v>1.5E-3</v>
      </c>
      <c r="LH27" s="30">
        <v>6.9999999999999999E-4</v>
      </c>
      <c r="LI27" s="30">
        <v>6.3E-3</v>
      </c>
      <c r="LJ27" s="30">
        <v>6.9999999999999999E-4</v>
      </c>
      <c r="LK27" s="30">
        <v>1.6000000000000001E-3</v>
      </c>
      <c r="LL27" s="30">
        <v>4.0000000000000002E-4</v>
      </c>
      <c r="LM27" s="30">
        <v>8.0000000000000004E-4</v>
      </c>
      <c r="LN27" s="30">
        <v>1.2999999999999999E-3</v>
      </c>
      <c r="LO27" s="30">
        <v>6.9999999999999999E-4</v>
      </c>
      <c r="LP27" s="30">
        <v>8.9999999999999998E-4</v>
      </c>
      <c r="LQ27" s="30">
        <v>1.6000000000000001E-3</v>
      </c>
      <c r="LR27" s="30">
        <v>8.0000000000000004E-4</v>
      </c>
      <c r="LS27" s="30">
        <v>9.1000000000000004E-3</v>
      </c>
      <c r="LT27" s="30">
        <v>1.4E-3</v>
      </c>
      <c r="LU27" s="30">
        <v>2.0999999999999999E-3</v>
      </c>
      <c r="LV27" s="30">
        <v>8.0000000000000004E-4</v>
      </c>
      <c r="LW27" s="30">
        <v>1.1999999999999999E-3</v>
      </c>
      <c r="LX27" s="30">
        <v>6.4851000000000001</v>
      </c>
      <c r="LY27" s="30">
        <v>10.032500000000001</v>
      </c>
      <c r="LZ27" s="30">
        <v>10.604100000000001</v>
      </c>
      <c r="MA27" s="30">
        <v>3.48</v>
      </c>
      <c r="MB27" s="30">
        <v>5.7241</v>
      </c>
      <c r="MC27" s="30">
        <v>15.593500000000001</v>
      </c>
      <c r="MD27" s="30">
        <v>9.0202000000000009</v>
      </c>
      <c r="ME27" s="30">
        <v>5.7767999999999997</v>
      </c>
      <c r="MF27" s="30">
        <v>12.541499999999999</v>
      </c>
      <c r="MG27" s="30">
        <v>12.954599999999999</v>
      </c>
      <c r="MH27" s="30">
        <v>21.7986</v>
      </c>
      <c r="MI27" s="30">
        <v>19.027200000000001</v>
      </c>
      <c r="MJ27" s="30">
        <v>9.7720000000000002</v>
      </c>
      <c r="MK27" s="30">
        <v>1.1999999999999999E-3</v>
      </c>
      <c r="ML27" s="30">
        <v>7.0000000000000001E-3</v>
      </c>
      <c r="MM27" s="30">
        <v>5.0000000000000001E-4</v>
      </c>
      <c r="MN27" s="30">
        <v>5.3E-3</v>
      </c>
      <c r="MO27" s="30">
        <v>6.9999999999999999E-4</v>
      </c>
      <c r="MP27" s="30">
        <v>6.9999999999999999E-4</v>
      </c>
      <c r="MQ27" s="30">
        <v>1.1999999999999999E-3</v>
      </c>
      <c r="MR27" s="30">
        <v>1.1000000000000001E-3</v>
      </c>
      <c r="MS27" s="30">
        <v>6.9999999999999999E-4</v>
      </c>
      <c r="MT27" s="30">
        <v>5.9999999999999995E-4</v>
      </c>
      <c r="MU27" s="30">
        <v>8.0000000000000004E-4</v>
      </c>
      <c r="MV27" s="30">
        <v>5.9999999999999995E-4</v>
      </c>
      <c r="MW27" s="30">
        <v>4.0000000000000002E-4</v>
      </c>
      <c r="MX27" s="30">
        <v>5.0000000000000001E-4</v>
      </c>
      <c r="MY27" s="30">
        <v>5.9999999999999995E-4</v>
      </c>
      <c r="MZ27" s="30">
        <v>2.0000000000000001E-4</v>
      </c>
      <c r="NA27" s="30">
        <v>5.9999999999999995E-4</v>
      </c>
      <c r="NB27" s="30">
        <v>1E-4</v>
      </c>
      <c r="NC27" s="30">
        <v>8.9999999999999998E-4</v>
      </c>
      <c r="ND27" s="30">
        <v>1.1999999999999999E-3</v>
      </c>
      <c r="NE27" s="30">
        <v>2.7000000000000001E-3</v>
      </c>
      <c r="NF27" s="30">
        <v>2.8999999999999998E-3</v>
      </c>
      <c r="NG27" s="316">
        <v>1.8E-3</v>
      </c>
      <c r="NH27" s="300">
        <v>8.0000000000000004E-4</v>
      </c>
      <c r="NI27" s="318">
        <v>8.9999999999999998E-4</v>
      </c>
      <c r="NJ27" s="302">
        <v>0</v>
      </c>
    </row>
    <row r="28" spans="2:374" x14ac:dyDescent="0.3">
      <c r="B28" s="23" t="s">
        <v>572</v>
      </c>
      <c r="C28" s="29">
        <v>1.32E-2</v>
      </c>
      <c r="D28" s="30">
        <v>1.03E-2</v>
      </c>
      <c r="E28" s="30">
        <v>6.1000000000000004E-3</v>
      </c>
      <c r="F28" s="30">
        <v>9.5999999999999992E-3</v>
      </c>
      <c r="G28" s="30">
        <v>9.1999999999999998E-3</v>
      </c>
      <c r="H28" s="30">
        <v>2.01E-2</v>
      </c>
      <c r="I28" s="30">
        <v>7.4999999999999997E-3</v>
      </c>
      <c r="J28" s="30">
        <v>1.6400000000000001E-2</v>
      </c>
      <c r="K28" s="30">
        <v>6.4999999999999997E-3</v>
      </c>
      <c r="L28" s="30">
        <v>6.8999999999999999E-3</v>
      </c>
      <c r="M28" s="30">
        <v>4.7000000000000002E-3</v>
      </c>
      <c r="N28" s="30">
        <v>5.1999999999999998E-3</v>
      </c>
      <c r="O28" s="30">
        <v>1.06E-2</v>
      </c>
      <c r="P28" s="30">
        <v>9.7000000000000003E-3</v>
      </c>
      <c r="Q28" s="31">
        <v>0</v>
      </c>
      <c r="R28" s="30">
        <v>9.2999999999999992E-3</v>
      </c>
      <c r="S28" s="30">
        <v>1.52E-2</v>
      </c>
      <c r="T28" s="30">
        <v>1.2699999999999999E-2</v>
      </c>
      <c r="U28" s="30">
        <v>1.5299999999999999E-2</v>
      </c>
      <c r="V28" s="30">
        <v>2.5100000000000001E-2</v>
      </c>
      <c r="W28" s="30">
        <v>1.37E-2</v>
      </c>
      <c r="X28" s="30">
        <v>1.2999999999999999E-2</v>
      </c>
      <c r="Y28" s="30">
        <v>2.1899999999999999E-2</v>
      </c>
      <c r="Z28" s="30">
        <v>1.18E-2</v>
      </c>
      <c r="AA28" s="30">
        <v>1.67E-2</v>
      </c>
      <c r="AB28" s="30">
        <v>1.34E-2</v>
      </c>
      <c r="AC28" s="30">
        <v>1.1299999999999999E-2</v>
      </c>
      <c r="AD28" s="30">
        <v>1.72E-2</v>
      </c>
      <c r="AE28" s="30">
        <v>1.2999999999999999E-2</v>
      </c>
      <c r="AF28" s="30">
        <v>1.9800000000000002E-2</v>
      </c>
      <c r="AG28" s="30">
        <v>1.9800000000000002E-2</v>
      </c>
      <c r="AH28" s="30">
        <v>1.66E-2</v>
      </c>
      <c r="AI28" s="30">
        <v>1.78E-2</v>
      </c>
      <c r="AJ28" s="30">
        <v>1.49E-2</v>
      </c>
      <c r="AK28" s="30">
        <v>2.4500000000000001E-2</v>
      </c>
      <c r="AL28" s="30">
        <v>2.41E-2</v>
      </c>
      <c r="AM28" s="30">
        <v>2.5499999999999998E-2</v>
      </c>
      <c r="AN28" s="30">
        <v>1.0500000000000001E-2</v>
      </c>
      <c r="AO28" s="30">
        <v>1.1599999999999999E-2</v>
      </c>
      <c r="AP28" s="30">
        <v>1.78E-2</v>
      </c>
      <c r="AQ28" s="30">
        <v>1.5299999999999999E-2</v>
      </c>
      <c r="AR28" s="30">
        <v>1.2999999999999999E-2</v>
      </c>
      <c r="AS28" s="30">
        <v>1.72E-2</v>
      </c>
      <c r="AT28" s="30">
        <v>1.46E-2</v>
      </c>
      <c r="AU28" s="30">
        <v>1.18E-2</v>
      </c>
      <c r="AV28" s="30">
        <v>1.6799999999999999E-2</v>
      </c>
      <c r="AW28" s="30">
        <v>8.0999999999999996E-3</v>
      </c>
      <c r="AX28" s="30">
        <v>1.09E-2</v>
      </c>
      <c r="AY28" s="30">
        <v>6.1000000000000004E-3</v>
      </c>
      <c r="AZ28" s="30">
        <v>8.8000000000000005E-3</v>
      </c>
      <c r="BA28" s="30">
        <v>9.5999999999999992E-3</v>
      </c>
      <c r="BB28" s="30">
        <v>1.2E-2</v>
      </c>
      <c r="BC28" s="30">
        <v>2.0799999999999999E-2</v>
      </c>
      <c r="BD28" s="30">
        <v>1.0800000000000001E-2</v>
      </c>
      <c r="BE28" s="30">
        <v>1.52E-2</v>
      </c>
      <c r="BF28" s="30">
        <v>1.6400000000000001E-2</v>
      </c>
      <c r="BG28" s="30">
        <v>2.47E-2</v>
      </c>
      <c r="BH28" s="30">
        <v>1.7100000000000001E-2</v>
      </c>
      <c r="BI28" s="30">
        <v>2.1000000000000001E-2</v>
      </c>
      <c r="BJ28" s="30">
        <v>1.2699999999999999E-2</v>
      </c>
      <c r="BK28" s="30">
        <v>1.7000000000000001E-2</v>
      </c>
      <c r="BL28" s="30">
        <v>9.9000000000000008E-3</v>
      </c>
      <c r="BM28" s="30">
        <v>2.6499999999999999E-2</v>
      </c>
      <c r="BN28" s="30">
        <v>1.72E-2</v>
      </c>
      <c r="BO28" s="30">
        <v>2.3400000000000001E-2</v>
      </c>
      <c r="BP28" s="30">
        <v>1.9599999999999999E-2</v>
      </c>
      <c r="BQ28" s="30">
        <v>1.5599999999999999E-2</v>
      </c>
      <c r="BR28" s="30">
        <v>1.4200000000000001E-2</v>
      </c>
      <c r="BS28" s="30">
        <v>1.5900000000000001E-2</v>
      </c>
      <c r="BT28" s="30">
        <v>1.32E-2</v>
      </c>
      <c r="BU28" s="30">
        <v>1.41E-2</v>
      </c>
      <c r="BV28" s="30">
        <v>1.1900000000000001E-2</v>
      </c>
      <c r="BW28" s="30">
        <v>1.8800000000000001E-2</v>
      </c>
      <c r="BX28" s="30">
        <v>1.4500000000000001E-2</v>
      </c>
      <c r="BY28" s="30">
        <v>1.0999999999999999E-2</v>
      </c>
      <c r="BZ28" s="30">
        <v>1.21E-2</v>
      </c>
      <c r="CA28" s="30">
        <v>1.83E-2</v>
      </c>
      <c r="CB28" s="30">
        <v>1.8499999999999999E-2</v>
      </c>
      <c r="CC28" s="30">
        <v>2.2599999999999999E-2</v>
      </c>
      <c r="CD28" s="30">
        <v>3.0099999999999998E-2</v>
      </c>
      <c r="CE28" s="30">
        <v>2.6800000000000001E-2</v>
      </c>
      <c r="CF28" s="30">
        <v>1.83E-2</v>
      </c>
      <c r="CG28" s="30">
        <v>2.29E-2</v>
      </c>
      <c r="CH28" s="30">
        <v>1.3100000000000001E-2</v>
      </c>
      <c r="CI28" s="30">
        <v>1.4200000000000001E-2</v>
      </c>
      <c r="CJ28" s="30">
        <v>1.9900000000000001E-2</v>
      </c>
      <c r="CK28" s="30">
        <v>1.95E-2</v>
      </c>
      <c r="CL28" s="30">
        <v>2.23E-2</v>
      </c>
      <c r="CM28" s="30">
        <v>1.9199999999999998E-2</v>
      </c>
      <c r="CN28" s="30">
        <v>1.09E-2</v>
      </c>
      <c r="CO28" s="30">
        <v>1.3299999999999999E-2</v>
      </c>
      <c r="CP28" s="30">
        <v>1.4999999999999999E-2</v>
      </c>
      <c r="CQ28" s="30">
        <v>1.37E-2</v>
      </c>
      <c r="CR28" s="30">
        <v>1.43E-2</v>
      </c>
      <c r="CS28" s="30">
        <v>1.6799999999999999E-2</v>
      </c>
      <c r="CT28" s="30">
        <v>1.3299999999999999E-2</v>
      </c>
      <c r="CU28" s="30">
        <v>1.5900000000000001E-2</v>
      </c>
      <c r="CV28" s="30">
        <v>2.2700000000000001E-2</v>
      </c>
      <c r="CW28" s="30">
        <v>1.5699999999999999E-2</v>
      </c>
      <c r="CX28" s="30">
        <v>1.8200000000000001E-2</v>
      </c>
      <c r="CY28" s="30">
        <v>1.3100000000000001E-2</v>
      </c>
      <c r="CZ28" s="30">
        <v>1.04E-2</v>
      </c>
      <c r="DA28" s="30">
        <v>3.4700000000000002E-2</v>
      </c>
      <c r="DB28" s="30">
        <v>7.9000000000000008E-3</v>
      </c>
      <c r="DC28" s="30">
        <v>2.01E-2</v>
      </c>
      <c r="DD28" s="30">
        <v>1.32E-2</v>
      </c>
      <c r="DE28" s="30">
        <v>1.9699999999999999E-2</v>
      </c>
      <c r="DF28" s="30">
        <v>1.4500000000000001E-2</v>
      </c>
      <c r="DG28" s="30">
        <v>2.24E-2</v>
      </c>
      <c r="DH28" s="30">
        <v>1.9400000000000001E-2</v>
      </c>
      <c r="DI28" s="30">
        <v>1.12E-2</v>
      </c>
      <c r="DJ28" s="30">
        <v>1.3100000000000001E-2</v>
      </c>
      <c r="DK28" s="30">
        <v>1.9400000000000001E-2</v>
      </c>
      <c r="DL28" s="30">
        <v>1.9400000000000001E-2</v>
      </c>
      <c r="DM28" s="30">
        <v>6.3E-3</v>
      </c>
      <c r="DN28" s="30">
        <v>4.7199999999999999E-2</v>
      </c>
      <c r="DO28" s="30">
        <v>1.4999999999999999E-2</v>
      </c>
      <c r="DP28" s="30">
        <v>1.34E-2</v>
      </c>
      <c r="DQ28" s="30">
        <v>1.24E-2</v>
      </c>
      <c r="DR28" s="30">
        <v>2.3599999999999999E-2</v>
      </c>
      <c r="DS28" s="30">
        <v>1.9099999999999999E-2</v>
      </c>
      <c r="DT28" s="30">
        <v>1.2999999999999999E-2</v>
      </c>
      <c r="DU28" s="30">
        <v>1.6400000000000001E-2</v>
      </c>
      <c r="DV28" s="30">
        <v>1.26E-2</v>
      </c>
      <c r="DW28" s="30">
        <v>7.7000000000000002E-3</v>
      </c>
      <c r="DX28" s="30">
        <v>8.5000000000000006E-3</v>
      </c>
      <c r="DY28" s="30">
        <v>7.9000000000000008E-3</v>
      </c>
      <c r="DZ28" s="30">
        <v>1.12E-2</v>
      </c>
      <c r="EA28" s="30">
        <v>9.1999999999999998E-3</v>
      </c>
      <c r="EB28" s="30">
        <v>7.3000000000000001E-3</v>
      </c>
      <c r="EC28" s="30">
        <v>5.7999999999999996E-3</v>
      </c>
      <c r="ED28" s="30">
        <v>9.7000000000000003E-3</v>
      </c>
      <c r="EE28" s="30">
        <v>9.9000000000000008E-3</v>
      </c>
      <c r="EF28" s="30">
        <v>8.2000000000000007E-3</v>
      </c>
      <c r="EG28" s="30">
        <v>2.1999999999999999E-2</v>
      </c>
      <c r="EH28" s="30">
        <v>6.8999999999999999E-3</v>
      </c>
      <c r="EI28" s="30">
        <v>7.1999999999999998E-3</v>
      </c>
      <c r="EJ28" s="30">
        <v>7.6E-3</v>
      </c>
      <c r="EK28" s="30">
        <v>1.44E-2</v>
      </c>
      <c r="EL28" s="30">
        <v>1.4500000000000001E-2</v>
      </c>
      <c r="EM28" s="30">
        <v>1.04E-2</v>
      </c>
      <c r="EN28" s="30">
        <v>1.4E-2</v>
      </c>
      <c r="EO28" s="30">
        <v>1.38E-2</v>
      </c>
      <c r="EP28" s="30">
        <v>1.4800000000000001E-2</v>
      </c>
      <c r="EQ28" s="30">
        <v>1.32E-2</v>
      </c>
      <c r="ER28" s="30">
        <v>1.2699999999999999E-2</v>
      </c>
      <c r="ES28" s="30">
        <v>1.6199999999999999E-2</v>
      </c>
      <c r="ET28" s="30">
        <v>1.6299999999999999E-2</v>
      </c>
      <c r="EU28" s="30">
        <v>1.41E-2</v>
      </c>
      <c r="EV28" s="30">
        <v>1.09E-2</v>
      </c>
      <c r="EW28" s="30">
        <v>6.4000000000000003E-3</v>
      </c>
      <c r="EX28" s="30">
        <v>1.06E-2</v>
      </c>
      <c r="EY28" s="30">
        <v>1.29E-2</v>
      </c>
      <c r="EZ28" s="30">
        <v>1.5699999999999999E-2</v>
      </c>
      <c r="FA28" s="30">
        <v>1.41E-2</v>
      </c>
      <c r="FB28" s="30">
        <v>2.2800000000000001E-2</v>
      </c>
      <c r="FC28" s="30">
        <v>2.1899999999999999E-2</v>
      </c>
      <c r="FD28" s="30">
        <v>1.04E-2</v>
      </c>
      <c r="FE28" s="30">
        <v>6.7000000000000002E-3</v>
      </c>
      <c r="FF28" s="30">
        <v>1.01E-2</v>
      </c>
      <c r="FG28" s="30">
        <v>2.1499999999999998E-2</v>
      </c>
      <c r="FH28" s="30">
        <v>1.44E-2</v>
      </c>
      <c r="FI28" s="30">
        <v>1.9E-2</v>
      </c>
      <c r="FJ28" s="30">
        <v>2.46E-2</v>
      </c>
      <c r="FK28" s="30">
        <v>2.5399999999999999E-2</v>
      </c>
      <c r="FL28" s="30">
        <v>1.4200000000000001E-2</v>
      </c>
      <c r="FM28" s="30">
        <v>2.01E-2</v>
      </c>
      <c r="FN28" s="30">
        <v>3.7600000000000001E-2</v>
      </c>
      <c r="FO28" s="30">
        <v>1.5100000000000001E-2</v>
      </c>
      <c r="FP28" s="30">
        <v>2.3300000000000001E-2</v>
      </c>
      <c r="FQ28" s="30">
        <v>1.72E-2</v>
      </c>
      <c r="FR28" s="30">
        <v>2.4E-2</v>
      </c>
      <c r="FS28" s="30">
        <v>2.5999999999999999E-2</v>
      </c>
      <c r="FT28" s="30">
        <v>1.9400000000000001E-2</v>
      </c>
      <c r="FU28" s="30">
        <v>4.24E-2</v>
      </c>
      <c r="FV28" s="30">
        <v>2.76E-2</v>
      </c>
      <c r="FW28" s="30">
        <v>3.3099999999999997E-2</v>
      </c>
      <c r="FX28" s="30">
        <v>2.1399999999999999E-2</v>
      </c>
      <c r="FY28" s="30">
        <v>2.52E-2</v>
      </c>
      <c r="FZ28" s="30">
        <v>1.17E-2</v>
      </c>
      <c r="GA28" s="30">
        <v>0.01</v>
      </c>
      <c r="GB28" s="30">
        <v>1.0200000000000001E-2</v>
      </c>
      <c r="GC28" s="30">
        <v>7.0000000000000001E-3</v>
      </c>
      <c r="GD28" s="30">
        <v>9.7000000000000003E-3</v>
      </c>
      <c r="GE28" s="30">
        <v>4.4999999999999997E-3</v>
      </c>
      <c r="GF28" s="30">
        <v>1.4E-2</v>
      </c>
      <c r="GG28" s="30">
        <v>2.3599999999999999E-2</v>
      </c>
      <c r="GH28" s="30">
        <v>1.18E-2</v>
      </c>
      <c r="GI28" s="30">
        <v>1.6400000000000001E-2</v>
      </c>
      <c r="GJ28" s="30">
        <v>2.0299999999999999E-2</v>
      </c>
      <c r="GK28" s="30">
        <v>1.9199999999999998E-2</v>
      </c>
      <c r="GL28" s="30">
        <v>2.24E-2</v>
      </c>
      <c r="GM28" s="30">
        <v>2.0899999999999998E-2</v>
      </c>
      <c r="GN28" s="30">
        <v>1.21E-2</v>
      </c>
      <c r="GO28" s="30">
        <v>8.0999999999999996E-3</v>
      </c>
      <c r="GP28" s="30">
        <v>1.4E-2</v>
      </c>
      <c r="GQ28" s="30">
        <v>2.7799999999999998E-2</v>
      </c>
      <c r="GR28" s="30">
        <v>1.9800000000000002E-2</v>
      </c>
      <c r="GS28" s="30">
        <v>1.52E-2</v>
      </c>
      <c r="GT28" s="30">
        <v>1.4800000000000001E-2</v>
      </c>
      <c r="GU28" s="30">
        <v>1.12E-2</v>
      </c>
      <c r="GV28" s="30">
        <v>2.0299999999999999E-2</v>
      </c>
      <c r="GW28" s="30">
        <v>1.7500000000000002E-2</v>
      </c>
      <c r="GX28" s="30">
        <v>1.5100000000000001E-2</v>
      </c>
      <c r="GY28" s="30">
        <v>1.1900000000000001E-2</v>
      </c>
      <c r="GZ28" s="30">
        <v>1.78E-2</v>
      </c>
      <c r="HA28" s="30">
        <v>1.2E-2</v>
      </c>
      <c r="HB28" s="30">
        <v>5.3E-3</v>
      </c>
      <c r="HC28" s="30">
        <v>7.7000000000000002E-3</v>
      </c>
      <c r="HD28" s="30">
        <v>1.14E-2</v>
      </c>
      <c r="HE28" s="30">
        <v>1.9199999999999998E-2</v>
      </c>
      <c r="HF28" s="30">
        <v>8.9999999999999993E-3</v>
      </c>
      <c r="HG28" s="30">
        <v>2.07E-2</v>
      </c>
      <c r="HH28" s="30">
        <v>2.1600000000000001E-2</v>
      </c>
      <c r="HI28" s="30">
        <v>1.6199999999999999E-2</v>
      </c>
      <c r="HJ28" s="30">
        <v>2.1499999999999998E-2</v>
      </c>
      <c r="HK28" s="30">
        <v>0</v>
      </c>
      <c r="HL28" s="30">
        <v>1.2800000000000001E-2</v>
      </c>
      <c r="HM28" s="30">
        <v>1.3100000000000001E-2</v>
      </c>
      <c r="HN28" s="30">
        <v>1.47E-2</v>
      </c>
      <c r="HO28" s="30">
        <v>1.15E-2</v>
      </c>
      <c r="HP28" s="30">
        <v>1.7600000000000001E-2</v>
      </c>
      <c r="HQ28" s="30">
        <v>1.37E-2</v>
      </c>
      <c r="HR28" s="30">
        <v>1.8800000000000001E-2</v>
      </c>
      <c r="HS28" s="30">
        <v>2.4899999999999999E-2</v>
      </c>
      <c r="HT28" s="30">
        <v>1.61E-2</v>
      </c>
      <c r="HU28" s="30">
        <v>4.4000000000000003E-3</v>
      </c>
      <c r="HV28" s="30">
        <v>1.2E-2</v>
      </c>
      <c r="HW28" s="30">
        <v>1.35E-2</v>
      </c>
      <c r="HX28" s="30">
        <v>7.3000000000000001E-3</v>
      </c>
      <c r="HY28" s="30">
        <v>4.3E-3</v>
      </c>
      <c r="HZ28" s="30">
        <v>0.01</v>
      </c>
      <c r="IA28" s="30">
        <v>8.8000000000000005E-3</v>
      </c>
      <c r="IB28" s="30">
        <v>1.2200000000000001E-2</v>
      </c>
      <c r="IC28" s="30">
        <v>9.5999999999999992E-3</v>
      </c>
      <c r="ID28" s="30">
        <v>9.7999999999999997E-3</v>
      </c>
      <c r="IE28" s="30">
        <v>1.0800000000000001E-2</v>
      </c>
      <c r="IF28" s="30">
        <v>2.3699999999999999E-2</v>
      </c>
      <c r="IG28" s="30">
        <v>2.0299999999999999E-2</v>
      </c>
      <c r="IH28" s="30">
        <v>1.7100000000000001E-2</v>
      </c>
      <c r="II28" s="30">
        <v>7.1999999999999998E-3</v>
      </c>
      <c r="IJ28" s="30">
        <v>1.0699999999999999E-2</v>
      </c>
      <c r="IK28" s="30">
        <v>1.0699999999999999E-2</v>
      </c>
      <c r="IL28" s="30">
        <v>1.14E-2</v>
      </c>
      <c r="IM28" s="30">
        <v>1.2999999999999999E-2</v>
      </c>
      <c r="IN28" s="30">
        <v>0.01</v>
      </c>
      <c r="IO28" s="30">
        <v>2.0799999999999999E-2</v>
      </c>
      <c r="IP28" s="30">
        <v>1.2999999999999999E-2</v>
      </c>
      <c r="IQ28" s="30">
        <v>1.2800000000000001E-2</v>
      </c>
      <c r="IR28" s="30">
        <v>1.4200000000000001E-2</v>
      </c>
      <c r="IS28" s="30">
        <v>9.1000000000000004E-3</v>
      </c>
      <c r="IT28" s="30">
        <v>8.0000000000000002E-3</v>
      </c>
      <c r="IU28" s="30">
        <v>4.6699999999999998E-2</v>
      </c>
      <c r="IV28" s="30">
        <v>1.67E-2</v>
      </c>
      <c r="IW28" s="30">
        <v>1.03E-2</v>
      </c>
      <c r="IX28" s="30">
        <v>1.8700000000000001E-2</v>
      </c>
      <c r="IY28" s="30">
        <v>1.17E-2</v>
      </c>
      <c r="IZ28" s="30">
        <v>1.2500000000000001E-2</v>
      </c>
      <c r="JA28" s="30">
        <v>1.32E-2</v>
      </c>
      <c r="JB28" s="30">
        <v>4.6399999999999997E-2</v>
      </c>
      <c r="JC28" s="30">
        <v>5.0999999999999997E-2</v>
      </c>
      <c r="JD28" s="30">
        <v>5.8799999999999998E-2</v>
      </c>
      <c r="JE28" s="30">
        <v>3.3000000000000002E-2</v>
      </c>
      <c r="JF28" s="30">
        <v>3.1600000000000003E-2</v>
      </c>
      <c r="JG28" s="30">
        <v>3.1E-2</v>
      </c>
      <c r="JH28" s="30">
        <v>3.3099999999999997E-2</v>
      </c>
      <c r="JI28" s="30">
        <v>4.3999999999999997E-2</v>
      </c>
      <c r="JJ28" s="30">
        <v>5.4100000000000002E-2</v>
      </c>
      <c r="JK28" s="30">
        <v>4.7500000000000001E-2</v>
      </c>
      <c r="JL28" s="30">
        <v>1.8599999999999998E-2</v>
      </c>
      <c r="JM28" s="30">
        <v>7.1099999999999997E-2</v>
      </c>
      <c r="JN28" s="30">
        <v>3.2399999999999998E-2</v>
      </c>
      <c r="JO28" s="30">
        <v>1.7399999999999999E-2</v>
      </c>
      <c r="JP28" s="30">
        <v>1.6400000000000001E-2</v>
      </c>
      <c r="JQ28" s="30">
        <v>1.21E-2</v>
      </c>
      <c r="JR28" s="30">
        <v>5.1200000000000002E-2</v>
      </c>
      <c r="JS28" s="30">
        <v>1.49E-2</v>
      </c>
      <c r="JT28" s="30">
        <v>2.46E-2</v>
      </c>
      <c r="JU28" s="30">
        <v>3.0599999999999999E-2</v>
      </c>
      <c r="JV28" s="30">
        <v>6.1100000000000002E-2</v>
      </c>
      <c r="JW28" s="30">
        <v>4.2099999999999999E-2</v>
      </c>
      <c r="JX28" s="30">
        <v>4.0300000000000002E-2</v>
      </c>
      <c r="JY28" s="30">
        <v>0.04</v>
      </c>
      <c r="JZ28" s="30">
        <v>0.61460000000000004</v>
      </c>
      <c r="KA28" s="30">
        <v>9.3899999999999997E-2</v>
      </c>
      <c r="KB28" s="30">
        <v>1.1407</v>
      </c>
      <c r="KC28" s="30">
        <v>0.87709999999999999</v>
      </c>
      <c r="KD28" s="30">
        <v>0.38840000000000002</v>
      </c>
      <c r="KE28" s="30">
        <v>6.0999999999999999E-2</v>
      </c>
      <c r="KF28" s="30">
        <v>9.2499999999999999E-2</v>
      </c>
      <c r="KG28" s="30">
        <v>8.3599999999999994E-2</v>
      </c>
      <c r="KH28" s="30">
        <v>8.5300000000000001E-2</v>
      </c>
      <c r="KI28" s="30">
        <v>3.7100000000000001E-2</v>
      </c>
      <c r="KJ28" s="30">
        <v>5.7700000000000001E-2</v>
      </c>
      <c r="KK28" s="30">
        <v>3.8800000000000001E-2</v>
      </c>
      <c r="KL28" s="30">
        <v>4.8500000000000001E-2</v>
      </c>
      <c r="KM28" s="30">
        <v>4.6199999999999998E-2</v>
      </c>
      <c r="KN28" s="30">
        <v>1.17E-2</v>
      </c>
      <c r="KO28" s="30">
        <v>1.67E-2</v>
      </c>
      <c r="KP28" s="30">
        <v>1.6199999999999999E-2</v>
      </c>
      <c r="KQ28" s="30">
        <v>5.1999999999999998E-2</v>
      </c>
      <c r="KR28" s="30">
        <v>2.5700000000000001E-2</v>
      </c>
      <c r="KS28" s="30">
        <v>4.8899999999999999E-2</v>
      </c>
      <c r="KT28" s="30">
        <v>3.39E-2</v>
      </c>
      <c r="KU28" s="30">
        <v>8.6300000000000002E-2</v>
      </c>
      <c r="KV28" s="30">
        <v>2.9399999999999999E-2</v>
      </c>
      <c r="KW28" s="30">
        <v>5.3600000000000002E-2</v>
      </c>
      <c r="KX28" s="30">
        <v>2.52E-2</v>
      </c>
      <c r="KY28" s="30">
        <v>2.7699999999999999E-2</v>
      </c>
      <c r="KZ28" s="30">
        <v>8.1799999999999998E-2</v>
      </c>
      <c r="LA28" s="30">
        <v>0.05</v>
      </c>
      <c r="LB28" s="30">
        <v>3.2099999999999997E-2</v>
      </c>
      <c r="LC28" s="30">
        <v>5.0599999999999999E-2</v>
      </c>
      <c r="LD28" s="30">
        <v>4.7300000000000002E-2</v>
      </c>
      <c r="LE28" s="30">
        <v>3.5799999999999998E-2</v>
      </c>
      <c r="LF28" s="30">
        <v>0.2349</v>
      </c>
      <c r="LG28" s="30">
        <v>1.6400000000000001E-2</v>
      </c>
      <c r="LH28" s="30">
        <v>3.1699999999999999E-2</v>
      </c>
      <c r="LI28" s="30">
        <v>1.0500000000000001E-2</v>
      </c>
      <c r="LJ28" s="30">
        <v>4.4299999999999999E-2</v>
      </c>
      <c r="LK28" s="30">
        <v>0.1232</v>
      </c>
      <c r="LL28" s="30">
        <v>3.8300000000000001E-2</v>
      </c>
      <c r="LM28" s="30">
        <v>3.1399999999999997E-2</v>
      </c>
      <c r="LN28" s="30">
        <v>0.1153</v>
      </c>
      <c r="LO28" s="30">
        <v>3.3099999999999997E-2</v>
      </c>
      <c r="LP28" s="30">
        <v>5.04E-2</v>
      </c>
      <c r="LQ28" s="30">
        <v>0.1668</v>
      </c>
      <c r="LR28" s="30">
        <v>3.8800000000000001E-2</v>
      </c>
      <c r="LS28" s="30">
        <v>0.13170000000000001</v>
      </c>
      <c r="LT28" s="30">
        <v>2.8000000000000001E-2</v>
      </c>
      <c r="LU28" s="30">
        <v>7.0599999999999996E-2</v>
      </c>
      <c r="LV28" s="30">
        <v>5.6899999999999999E-2</v>
      </c>
      <c r="LW28" s="30">
        <v>4.5900000000000003E-2</v>
      </c>
      <c r="LX28" s="30">
        <v>3.2800000000000003E-2</v>
      </c>
      <c r="LY28" s="30">
        <v>2.76E-2</v>
      </c>
      <c r="LZ28" s="30">
        <v>1.9800000000000002E-2</v>
      </c>
      <c r="MA28" s="30">
        <v>2.7300000000000001E-2</v>
      </c>
      <c r="MB28" s="30">
        <v>1.8200000000000001E-2</v>
      </c>
      <c r="MC28" s="30">
        <v>2.2499999999999999E-2</v>
      </c>
      <c r="MD28" s="30">
        <v>2.1299999999999999E-2</v>
      </c>
      <c r="ME28" s="30">
        <v>2.5700000000000001E-2</v>
      </c>
      <c r="MF28" s="30">
        <v>2.7099999999999999E-2</v>
      </c>
      <c r="MG28" s="30">
        <v>3.0099999999999998E-2</v>
      </c>
      <c r="MH28" s="30">
        <v>2.7199999999999998E-2</v>
      </c>
      <c r="MI28" s="30">
        <v>4.0500000000000001E-2</v>
      </c>
      <c r="MJ28" s="30">
        <v>3.3300000000000003E-2</v>
      </c>
      <c r="MK28" s="30">
        <v>20.295500000000001</v>
      </c>
      <c r="ML28" s="30">
        <v>10.327199999999999</v>
      </c>
      <c r="MM28" s="30">
        <v>9.3529999999999998</v>
      </c>
      <c r="MN28" s="30">
        <v>16.6858</v>
      </c>
      <c r="MO28" s="30">
        <v>7.7561</v>
      </c>
      <c r="MP28" s="30">
        <v>10.6142</v>
      </c>
      <c r="MQ28" s="30">
        <v>5.0880000000000001</v>
      </c>
      <c r="MR28" s="30">
        <v>12.516400000000001</v>
      </c>
      <c r="MS28" s="30">
        <v>7.1900000000000006E-2</v>
      </c>
      <c r="MT28" s="30">
        <v>4.8800000000000003E-2</v>
      </c>
      <c r="MU28" s="30">
        <v>0.11749999999999999</v>
      </c>
      <c r="MV28" s="30">
        <v>6.8400000000000002E-2</v>
      </c>
      <c r="MW28" s="30">
        <v>1.55E-2</v>
      </c>
      <c r="MX28" s="30">
        <v>1.37E-2</v>
      </c>
      <c r="MY28" s="30">
        <v>1.7000000000000001E-2</v>
      </c>
      <c r="MZ28" s="30">
        <v>8.8000000000000005E-3</v>
      </c>
      <c r="NA28" s="30">
        <v>2.1600000000000001E-2</v>
      </c>
      <c r="NB28" s="30">
        <v>2E-3</v>
      </c>
      <c r="NC28" s="30">
        <v>1.8200000000000001E-2</v>
      </c>
      <c r="ND28" s="30">
        <v>0.1457</v>
      </c>
      <c r="NE28" s="30">
        <v>0.15079999999999999</v>
      </c>
      <c r="NF28" s="30">
        <v>3.8199999999999998E-2</v>
      </c>
      <c r="NG28" s="316">
        <v>0.1449</v>
      </c>
      <c r="NH28" s="300">
        <v>3.1800000000000002E-2</v>
      </c>
      <c r="NI28" s="301">
        <v>1.89E-2</v>
      </c>
      <c r="NJ28" s="302">
        <v>0</v>
      </c>
    </row>
    <row r="29" spans="2:374" x14ac:dyDescent="0.3">
      <c r="B29" s="23" t="s">
        <v>503</v>
      </c>
      <c r="C29" s="29">
        <v>6.3E-3</v>
      </c>
      <c r="D29" s="30">
        <v>5.1000000000000004E-3</v>
      </c>
      <c r="E29" s="30">
        <v>2.8E-3</v>
      </c>
      <c r="F29" s="30">
        <v>4.0000000000000001E-3</v>
      </c>
      <c r="G29" s="30">
        <v>4.5999999999999999E-3</v>
      </c>
      <c r="H29" s="30">
        <v>7.3000000000000001E-3</v>
      </c>
      <c r="I29" s="30">
        <v>3.7000000000000002E-3</v>
      </c>
      <c r="J29" s="30">
        <v>6.4000000000000003E-3</v>
      </c>
      <c r="K29" s="30">
        <v>2.2000000000000001E-3</v>
      </c>
      <c r="L29" s="30">
        <v>2.8E-3</v>
      </c>
      <c r="M29" s="30">
        <v>2.8E-3</v>
      </c>
      <c r="N29" s="30">
        <v>2.8E-3</v>
      </c>
      <c r="O29" s="30">
        <v>4.3E-3</v>
      </c>
      <c r="P29" s="30">
        <v>4.8999999999999998E-3</v>
      </c>
      <c r="Q29" s="31">
        <v>0</v>
      </c>
      <c r="R29" s="30">
        <v>5.4000000000000003E-3</v>
      </c>
      <c r="S29" s="30">
        <v>1.1299999999999999E-2</v>
      </c>
      <c r="T29" s="30">
        <v>7.6E-3</v>
      </c>
      <c r="U29" s="30">
        <v>1.11E-2</v>
      </c>
      <c r="V29" s="30">
        <v>3.1600000000000003E-2</v>
      </c>
      <c r="W29" s="30">
        <v>1.4800000000000001E-2</v>
      </c>
      <c r="X29" s="30">
        <v>1.6899999999999998E-2</v>
      </c>
      <c r="Y29" s="30">
        <v>8.6999999999999994E-3</v>
      </c>
      <c r="Z29" s="30">
        <v>6.7999999999999996E-3</v>
      </c>
      <c r="AA29" s="30">
        <v>1.44E-2</v>
      </c>
      <c r="AB29" s="30">
        <v>6.3E-3</v>
      </c>
      <c r="AC29" s="30">
        <v>6.3E-3</v>
      </c>
      <c r="AD29" s="30">
        <v>1.0800000000000001E-2</v>
      </c>
      <c r="AE29" s="30">
        <v>1.06E-2</v>
      </c>
      <c r="AF29" s="30">
        <v>1.7399999999999999E-2</v>
      </c>
      <c r="AG29" s="30">
        <v>1.9099999999999999E-2</v>
      </c>
      <c r="AH29" s="30">
        <v>1.3100000000000001E-2</v>
      </c>
      <c r="AI29" s="30">
        <v>1.54E-2</v>
      </c>
      <c r="AJ29" s="30">
        <v>1.3100000000000001E-2</v>
      </c>
      <c r="AK29" s="30">
        <v>2.6200000000000001E-2</v>
      </c>
      <c r="AL29" s="30">
        <v>2.4E-2</v>
      </c>
      <c r="AM29" s="30">
        <v>2.7400000000000001E-2</v>
      </c>
      <c r="AN29" s="30">
        <v>7.1999999999999998E-3</v>
      </c>
      <c r="AO29" s="30">
        <v>1.04E-2</v>
      </c>
      <c r="AP29" s="30">
        <v>2.1100000000000001E-2</v>
      </c>
      <c r="AQ29" s="30">
        <v>1.7999999999999999E-2</v>
      </c>
      <c r="AR29" s="30">
        <v>1.41E-2</v>
      </c>
      <c r="AS29" s="30">
        <v>1.8100000000000002E-2</v>
      </c>
      <c r="AT29" s="30">
        <v>1.2E-2</v>
      </c>
      <c r="AU29" s="30">
        <v>9.9000000000000008E-3</v>
      </c>
      <c r="AV29" s="30">
        <v>1.26E-2</v>
      </c>
      <c r="AW29" s="30">
        <v>7.6E-3</v>
      </c>
      <c r="AX29" s="30">
        <v>8.8999999999999999E-3</v>
      </c>
      <c r="AY29" s="30">
        <v>4.8999999999999998E-3</v>
      </c>
      <c r="AZ29" s="30">
        <v>6.6E-3</v>
      </c>
      <c r="BA29" s="30">
        <v>6.1999999999999998E-3</v>
      </c>
      <c r="BB29" s="30">
        <v>8.8999999999999999E-3</v>
      </c>
      <c r="BC29" s="30">
        <v>2.0199999999999999E-2</v>
      </c>
      <c r="BD29" s="30">
        <v>1.0999999999999999E-2</v>
      </c>
      <c r="BE29" s="30">
        <v>1.5599999999999999E-2</v>
      </c>
      <c r="BF29" s="30">
        <v>1.41E-2</v>
      </c>
      <c r="BG29" s="30">
        <v>1.2E-2</v>
      </c>
      <c r="BH29" s="30">
        <v>1.66E-2</v>
      </c>
      <c r="BI29" s="30">
        <v>1.8200000000000001E-2</v>
      </c>
      <c r="BJ29" s="30">
        <v>0.01</v>
      </c>
      <c r="BK29" s="30">
        <v>1.5299999999999999E-2</v>
      </c>
      <c r="BL29" s="30">
        <v>7.3000000000000001E-3</v>
      </c>
      <c r="BM29" s="30">
        <v>2.2599999999999999E-2</v>
      </c>
      <c r="BN29" s="30">
        <v>1.4E-2</v>
      </c>
      <c r="BO29" s="30">
        <v>2.2700000000000001E-2</v>
      </c>
      <c r="BP29" s="30">
        <v>1.77E-2</v>
      </c>
      <c r="BQ29" s="30">
        <v>1.5900000000000001E-2</v>
      </c>
      <c r="BR29" s="30">
        <v>6.7999999999999996E-3</v>
      </c>
      <c r="BS29" s="30">
        <v>1.18E-2</v>
      </c>
      <c r="BT29" s="30">
        <v>8.6999999999999994E-3</v>
      </c>
      <c r="BU29" s="30">
        <v>1.2699999999999999E-2</v>
      </c>
      <c r="BV29" s="30">
        <v>6.1000000000000004E-3</v>
      </c>
      <c r="BW29" s="30">
        <v>1.3100000000000001E-2</v>
      </c>
      <c r="BX29" s="30">
        <v>1.0200000000000001E-2</v>
      </c>
      <c r="BY29" s="30">
        <v>5.7999999999999996E-3</v>
      </c>
      <c r="BZ29" s="30">
        <v>7.1000000000000004E-3</v>
      </c>
      <c r="CA29" s="30">
        <v>2.35E-2</v>
      </c>
      <c r="CB29" s="30">
        <v>1.03E-2</v>
      </c>
      <c r="CC29" s="30">
        <v>1.4800000000000001E-2</v>
      </c>
      <c r="CD29" s="30">
        <v>2.5399999999999999E-2</v>
      </c>
      <c r="CE29" s="30">
        <v>8.0000000000000002E-3</v>
      </c>
      <c r="CF29" s="30">
        <v>1.2699999999999999E-2</v>
      </c>
      <c r="CG29" s="30">
        <v>1.7100000000000001E-2</v>
      </c>
      <c r="CH29" s="30">
        <v>7.4999999999999997E-3</v>
      </c>
      <c r="CI29" s="30">
        <v>1.0500000000000001E-2</v>
      </c>
      <c r="CJ29" s="30">
        <v>1.2E-2</v>
      </c>
      <c r="CK29" s="30">
        <v>1.37E-2</v>
      </c>
      <c r="CL29" s="30">
        <v>1.8100000000000002E-2</v>
      </c>
      <c r="CM29" s="30">
        <v>1.0699999999999999E-2</v>
      </c>
      <c r="CN29" s="30">
        <v>5.4999999999999997E-3</v>
      </c>
      <c r="CO29" s="30">
        <v>9.7000000000000003E-3</v>
      </c>
      <c r="CP29" s="30">
        <v>1.2200000000000001E-2</v>
      </c>
      <c r="CQ29" s="30">
        <v>1.11E-2</v>
      </c>
      <c r="CR29" s="30">
        <v>9.2999999999999992E-3</v>
      </c>
      <c r="CS29" s="30">
        <v>9.5999999999999992E-3</v>
      </c>
      <c r="CT29" s="30">
        <v>7.7999999999999996E-3</v>
      </c>
      <c r="CU29" s="30">
        <v>4.5999999999999999E-3</v>
      </c>
      <c r="CV29" s="30">
        <v>1.6899999999999998E-2</v>
      </c>
      <c r="CW29" s="30">
        <v>1.09E-2</v>
      </c>
      <c r="CX29" s="30">
        <v>1.3899999999999999E-2</v>
      </c>
      <c r="CY29" s="30">
        <v>8.8000000000000005E-3</v>
      </c>
      <c r="CZ29" s="30">
        <v>3.5000000000000001E-3</v>
      </c>
      <c r="DA29" s="30">
        <v>7.0000000000000001E-3</v>
      </c>
      <c r="DB29" s="30">
        <v>4.3E-3</v>
      </c>
      <c r="DC29" s="30">
        <v>6.1000000000000004E-3</v>
      </c>
      <c r="DD29" s="30">
        <v>5.4000000000000003E-3</v>
      </c>
      <c r="DE29" s="30">
        <v>6.8999999999999999E-3</v>
      </c>
      <c r="DF29" s="30">
        <v>5.0000000000000001E-3</v>
      </c>
      <c r="DG29" s="30">
        <v>6.1000000000000004E-3</v>
      </c>
      <c r="DH29" s="30">
        <v>7.1999999999999998E-3</v>
      </c>
      <c r="DI29" s="30">
        <v>4.8999999999999998E-3</v>
      </c>
      <c r="DJ29" s="30">
        <v>4.1000000000000003E-3</v>
      </c>
      <c r="DK29" s="30">
        <v>4.7999999999999996E-3</v>
      </c>
      <c r="DL29" s="30">
        <v>1.01E-2</v>
      </c>
      <c r="DM29" s="30">
        <v>2.5999999999999999E-3</v>
      </c>
      <c r="DN29" s="30">
        <v>1.15E-2</v>
      </c>
      <c r="DO29" s="30">
        <v>6.4999999999999997E-3</v>
      </c>
      <c r="DP29" s="30">
        <v>4.5999999999999999E-3</v>
      </c>
      <c r="DQ29" s="30">
        <v>5.5999999999999999E-3</v>
      </c>
      <c r="DR29" s="30">
        <v>5.7999999999999996E-3</v>
      </c>
      <c r="DS29" s="30">
        <v>5.0000000000000001E-3</v>
      </c>
      <c r="DT29" s="30">
        <v>7.4999999999999997E-3</v>
      </c>
      <c r="DU29" s="30">
        <v>1.03E-2</v>
      </c>
      <c r="DV29" s="30">
        <v>8.8000000000000005E-3</v>
      </c>
      <c r="DW29" s="30">
        <v>3.8E-3</v>
      </c>
      <c r="DX29" s="30">
        <v>5.1999999999999998E-3</v>
      </c>
      <c r="DY29" s="30">
        <v>4.0000000000000001E-3</v>
      </c>
      <c r="DZ29" s="30">
        <v>7.4999999999999997E-3</v>
      </c>
      <c r="EA29" s="30">
        <v>4.0000000000000001E-3</v>
      </c>
      <c r="EB29" s="30">
        <v>4.5999999999999999E-3</v>
      </c>
      <c r="EC29" s="30">
        <v>3.0000000000000001E-3</v>
      </c>
      <c r="ED29" s="30">
        <v>6.7999999999999996E-3</v>
      </c>
      <c r="EE29" s="30">
        <v>6.4999999999999997E-3</v>
      </c>
      <c r="EF29" s="30">
        <v>5.1999999999999998E-3</v>
      </c>
      <c r="EG29" s="30">
        <v>1.6E-2</v>
      </c>
      <c r="EH29" s="30">
        <v>4.1999999999999997E-3</v>
      </c>
      <c r="EI29" s="30">
        <v>3.0999999999999999E-3</v>
      </c>
      <c r="EJ29" s="30">
        <v>4.1000000000000003E-3</v>
      </c>
      <c r="EK29" s="30">
        <v>9.4000000000000004E-3</v>
      </c>
      <c r="EL29" s="30">
        <v>8.6999999999999994E-3</v>
      </c>
      <c r="EM29" s="30">
        <v>3.5000000000000001E-3</v>
      </c>
      <c r="EN29" s="30">
        <v>1.0500000000000001E-2</v>
      </c>
      <c r="EO29" s="30">
        <v>8.9999999999999993E-3</v>
      </c>
      <c r="EP29" s="30">
        <v>8.6E-3</v>
      </c>
      <c r="EQ29" s="30">
        <v>8.3999999999999995E-3</v>
      </c>
      <c r="ER29" s="30">
        <v>7.7000000000000002E-3</v>
      </c>
      <c r="ES29" s="30">
        <v>1.8200000000000001E-2</v>
      </c>
      <c r="ET29" s="30">
        <v>1.32E-2</v>
      </c>
      <c r="EU29" s="30">
        <v>9.7999999999999997E-3</v>
      </c>
      <c r="EV29" s="30">
        <v>6.7000000000000002E-3</v>
      </c>
      <c r="EW29" s="30">
        <v>4.8999999999999998E-3</v>
      </c>
      <c r="EX29" s="30">
        <v>8.0000000000000002E-3</v>
      </c>
      <c r="EY29" s="30">
        <v>6.7999999999999996E-3</v>
      </c>
      <c r="EZ29" s="30">
        <v>9.2999999999999992E-3</v>
      </c>
      <c r="FA29" s="30">
        <v>1.26E-2</v>
      </c>
      <c r="FB29" s="30">
        <v>2.5899999999999999E-2</v>
      </c>
      <c r="FC29" s="30">
        <v>1.0999999999999999E-2</v>
      </c>
      <c r="FD29" s="30">
        <v>7.6E-3</v>
      </c>
      <c r="FE29" s="30">
        <v>3.3999999999999998E-3</v>
      </c>
      <c r="FF29" s="30">
        <v>4.1999999999999997E-3</v>
      </c>
      <c r="FG29" s="30">
        <v>2.63E-2</v>
      </c>
      <c r="FH29" s="30">
        <v>8.6E-3</v>
      </c>
      <c r="FI29" s="30">
        <v>1.32E-2</v>
      </c>
      <c r="FJ29" s="30">
        <v>3.2300000000000002E-2</v>
      </c>
      <c r="FK29" s="30">
        <v>2.41E-2</v>
      </c>
      <c r="FL29" s="30">
        <v>1.18E-2</v>
      </c>
      <c r="FM29" s="30">
        <v>1.8599999999999998E-2</v>
      </c>
      <c r="FN29" s="30">
        <v>2.64E-2</v>
      </c>
      <c r="FO29" s="30">
        <v>1.12E-2</v>
      </c>
      <c r="FP29" s="30">
        <v>2.7799999999999998E-2</v>
      </c>
      <c r="FQ29" s="30">
        <v>1.17E-2</v>
      </c>
      <c r="FR29" s="30">
        <v>7.1000000000000004E-3</v>
      </c>
      <c r="FS29" s="30">
        <v>1.6899999999999998E-2</v>
      </c>
      <c r="FT29" s="30">
        <v>1.18E-2</v>
      </c>
      <c r="FU29" s="30">
        <v>2.7300000000000001E-2</v>
      </c>
      <c r="FV29" s="30">
        <v>9.5999999999999992E-3</v>
      </c>
      <c r="FW29" s="30">
        <v>1.1900000000000001E-2</v>
      </c>
      <c r="FX29" s="30">
        <v>1.2200000000000001E-2</v>
      </c>
      <c r="FY29" s="30">
        <v>1.5900000000000001E-2</v>
      </c>
      <c r="FZ29" s="30">
        <v>5.8999999999999999E-3</v>
      </c>
      <c r="GA29" s="30">
        <v>6.7000000000000002E-3</v>
      </c>
      <c r="GB29" s="30">
        <v>5.7999999999999996E-3</v>
      </c>
      <c r="GC29" s="30">
        <v>6.1999999999999998E-3</v>
      </c>
      <c r="GD29" s="30">
        <v>4.1000000000000003E-3</v>
      </c>
      <c r="GE29" s="30">
        <v>2.2000000000000001E-3</v>
      </c>
      <c r="GF29" s="30">
        <v>5.1999999999999998E-3</v>
      </c>
      <c r="GG29" s="30">
        <v>9.1000000000000004E-3</v>
      </c>
      <c r="GH29" s="30">
        <v>5.1999999999999998E-3</v>
      </c>
      <c r="GI29" s="30">
        <v>8.2000000000000007E-3</v>
      </c>
      <c r="GJ29" s="30">
        <v>8.8000000000000005E-3</v>
      </c>
      <c r="GK29" s="30">
        <v>7.9000000000000008E-3</v>
      </c>
      <c r="GL29" s="30">
        <v>1.26E-2</v>
      </c>
      <c r="GM29" s="30">
        <v>8.6E-3</v>
      </c>
      <c r="GN29" s="30">
        <v>7.1000000000000004E-3</v>
      </c>
      <c r="GO29" s="30">
        <v>5.4000000000000003E-3</v>
      </c>
      <c r="GP29" s="30">
        <v>8.0000000000000002E-3</v>
      </c>
      <c r="GQ29" s="30">
        <v>2.23E-2</v>
      </c>
      <c r="GR29" s="30">
        <v>1.3299999999999999E-2</v>
      </c>
      <c r="GS29" s="30">
        <v>6.6E-3</v>
      </c>
      <c r="GT29" s="30">
        <v>8.0999999999999996E-3</v>
      </c>
      <c r="GU29" s="30">
        <v>1.2699999999999999E-2</v>
      </c>
      <c r="GV29" s="30">
        <v>1.1599999999999999E-2</v>
      </c>
      <c r="GW29" s="30">
        <v>1.0800000000000001E-2</v>
      </c>
      <c r="GX29" s="30">
        <v>1.1900000000000001E-2</v>
      </c>
      <c r="GY29" s="30">
        <v>7.9000000000000008E-3</v>
      </c>
      <c r="GZ29" s="30">
        <v>1.1299999999999999E-2</v>
      </c>
      <c r="HA29" s="30">
        <v>4.0000000000000001E-3</v>
      </c>
      <c r="HB29" s="30">
        <v>4.4000000000000003E-3</v>
      </c>
      <c r="HC29" s="30">
        <v>4.8999999999999998E-3</v>
      </c>
      <c r="HD29" s="30">
        <v>8.0999999999999996E-3</v>
      </c>
      <c r="HE29" s="30">
        <v>1.12E-2</v>
      </c>
      <c r="HF29" s="30">
        <v>4.7999999999999996E-3</v>
      </c>
      <c r="HG29" s="30">
        <v>7.7000000000000002E-3</v>
      </c>
      <c r="HH29" s="30">
        <v>1.5100000000000001E-2</v>
      </c>
      <c r="HI29" s="30">
        <v>8.0000000000000002E-3</v>
      </c>
      <c r="HJ29" s="30">
        <v>1.35E-2</v>
      </c>
      <c r="HK29" s="30">
        <v>0</v>
      </c>
      <c r="HL29" s="30">
        <v>8.3999999999999995E-3</v>
      </c>
      <c r="HM29" s="30">
        <v>7.7000000000000002E-3</v>
      </c>
      <c r="HN29" s="30">
        <v>1.4E-2</v>
      </c>
      <c r="HO29" s="30">
        <v>7.4999999999999997E-3</v>
      </c>
      <c r="HP29" s="30">
        <v>1.34E-2</v>
      </c>
      <c r="HQ29" s="30">
        <v>7.9000000000000008E-3</v>
      </c>
      <c r="HR29" s="30">
        <v>1.24E-2</v>
      </c>
      <c r="HS29" s="30">
        <v>3.3300000000000003E-2</v>
      </c>
      <c r="HT29" s="30">
        <v>1.67E-2</v>
      </c>
      <c r="HU29" s="30">
        <v>2.8E-3</v>
      </c>
      <c r="HV29" s="30">
        <v>8.3999999999999995E-3</v>
      </c>
      <c r="HW29" s="30">
        <v>8.9999999999999993E-3</v>
      </c>
      <c r="HX29" s="30">
        <v>4.1000000000000003E-3</v>
      </c>
      <c r="HY29" s="30">
        <v>2.2000000000000001E-3</v>
      </c>
      <c r="HZ29" s="30">
        <v>6.7000000000000002E-3</v>
      </c>
      <c r="IA29" s="30">
        <v>5.0000000000000001E-3</v>
      </c>
      <c r="IB29" s="30">
        <v>9.5999999999999992E-3</v>
      </c>
      <c r="IC29" s="30">
        <v>8.6999999999999994E-3</v>
      </c>
      <c r="ID29" s="30">
        <v>6.4000000000000003E-3</v>
      </c>
      <c r="IE29" s="30">
        <v>6.4999999999999997E-3</v>
      </c>
      <c r="IF29" s="30">
        <v>5.8999999999999999E-3</v>
      </c>
      <c r="IG29" s="30">
        <v>5.7999999999999996E-3</v>
      </c>
      <c r="IH29" s="30">
        <v>8.6E-3</v>
      </c>
      <c r="II29" s="30">
        <v>3.3999999999999998E-3</v>
      </c>
      <c r="IJ29" s="30">
        <v>6.6E-3</v>
      </c>
      <c r="IK29" s="30">
        <v>4.5999999999999999E-3</v>
      </c>
      <c r="IL29" s="30">
        <v>7.0000000000000001E-3</v>
      </c>
      <c r="IM29" s="30">
        <v>7.4999999999999997E-3</v>
      </c>
      <c r="IN29" s="30">
        <v>5.7000000000000002E-3</v>
      </c>
      <c r="IO29" s="30">
        <v>5.4000000000000003E-3</v>
      </c>
      <c r="IP29" s="30">
        <v>6.4999999999999997E-3</v>
      </c>
      <c r="IQ29" s="30">
        <v>7.1000000000000004E-3</v>
      </c>
      <c r="IR29" s="30">
        <v>1.4999999999999999E-2</v>
      </c>
      <c r="IS29" s="30">
        <v>5.4999999999999997E-3</v>
      </c>
      <c r="IT29" s="30">
        <v>4.0000000000000001E-3</v>
      </c>
      <c r="IU29" s="30">
        <v>8.1299999999999997E-2</v>
      </c>
      <c r="IV29" s="30">
        <v>1.52E-2</v>
      </c>
      <c r="IW29" s="30">
        <v>7.6E-3</v>
      </c>
      <c r="IX29" s="30">
        <v>1.6E-2</v>
      </c>
      <c r="IY29" s="30">
        <v>8.9999999999999993E-3</v>
      </c>
      <c r="IZ29" s="30">
        <v>1.0800000000000001E-2</v>
      </c>
      <c r="JA29" s="30">
        <v>1.01E-2</v>
      </c>
      <c r="JB29" s="30">
        <v>1.7000000000000001E-2</v>
      </c>
      <c r="JC29" s="30">
        <v>8.5000000000000006E-3</v>
      </c>
      <c r="JD29" s="30">
        <v>1.3100000000000001E-2</v>
      </c>
      <c r="JE29" s="30">
        <v>1.21E-2</v>
      </c>
      <c r="JF29" s="30">
        <v>1.12E-2</v>
      </c>
      <c r="JG29" s="30">
        <v>1.14E-2</v>
      </c>
      <c r="JH29" s="30">
        <v>1.9800000000000002E-2</v>
      </c>
      <c r="JI29" s="30">
        <v>1.2699999999999999E-2</v>
      </c>
      <c r="JJ29" s="30">
        <v>1.21E-2</v>
      </c>
      <c r="JK29" s="30">
        <v>1.18E-2</v>
      </c>
      <c r="JL29" s="30">
        <v>7.4999999999999997E-2</v>
      </c>
      <c r="JM29" s="30">
        <v>1.32E-2</v>
      </c>
      <c r="JN29" s="30">
        <v>1.54E-2</v>
      </c>
      <c r="JO29" s="30">
        <v>1.0800000000000001E-2</v>
      </c>
      <c r="JP29" s="30">
        <v>9.4000000000000004E-3</v>
      </c>
      <c r="JQ29" s="30">
        <v>8.0999999999999996E-3</v>
      </c>
      <c r="JR29" s="30">
        <v>3.6799999999999999E-2</v>
      </c>
      <c r="JS29" s="30">
        <v>2.5700000000000001E-2</v>
      </c>
      <c r="JT29" s="30">
        <v>1.95E-2</v>
      </c>
      <c r="JU29" s="30">
        <v>1.47E-2</v>
      </c>
      <c r="JV29" s="30">
        <v>2.8899999999999999E-2</v>
      </c>
      <c r="JW29" s="30">
        <v>2.9000000000000001E-2</v>
      </c>
      <c r="JX29" s="30">
        <v>2.86E-2</v>
      </c>
      <c r="JY29" s="30">
        <v>1.5699999999999999E-2</v>
      </c>
      <c r="JZ29" s="30">
        <v>1.8100000000000002E-2</v>
      </c>
      <c r="KA29" s="30">
        <v>1.4500000000000001E-2</v>
      </c>
      <c r="KB29" s="30">
        <v>7.3000000000000001E-3</v>
      </c>
      <c r="KC29" s="30">
        <v>7.7000000000000002E-3</v>
      </c>
      <c r="KD29" s="30">
        <v>1.2800000000000001E-2</v>
      </c>
      <c r="KE29" s="30">
        <v>3.3099999999999997E-2</v>
      </c>
      <c r="KF29" s="30">
        <v>0.05</v>
      </c>
      <c r="KG29" s="30">
        <v>0.1026</v>
      </c>
      <c r="KH29" s="30">
        <v>3.9600000000000003E-2</v>
      </c>
      <c r="KI29" s="30">
        <v>1.7100000000000001E-2</v>
      </c>
      <c r="KJ29" s="30">
        <v>4.7399999999999998E-2</v>
      </c>
      <c r="KK29" s="30">
        <v>3.6299999999999999E-2</v>
      </c>
      <c r="KL29" s="30">
        <v>6.1499999999999999E-2</v>
      </c>
      <c r="KM29" s="30">
        <v>3.3300000000000003E-2</v>
      </c>
      <c r="KN29" s="30">
        <v>6.1000000000000004E-3</v>
      </c>
      <c r="KO29" s="30">
        <v>1.1299999999999999E-2</v>
      </c>
      <c r="KP29" s="30">
        <v>2.3900000000000001E-2</v>
      </c>
      <c r="KQ29" s="30">
        <v>4.99E-2</v>
      </c>
      <c r="KR29" s="30">
        <v>1.7100000000000001E-2</v>
      </c>
      <c r="KS29" s="30">
        <v>4.2999999999999997E-2</v>
      </c>
      <c r="KT29" s="30">
        <v>4.1000000000000002E-2</v>
      </c>
      <c r="KU29" s="30">
        <v>3.8399999999999997E-2</v>
      </c>
      <c r="KV29" s="30">
        <v>2.3599999999999999E-2</v>
      </c>
      <c r="KW29" s="30">
        <v>4.2099999999999999E-2</v>
      </c>
      <c r="KX29" s="30">
        <v>2.3900000000000001E-2</v>
      </c>
      <c r="KY29" s="30">
        <v>4.53E-2</v>
      </c>
      <c r="KZ29" s="30">
        <v>0.11210000000000001</v>
      </c>
      <c r="LA29" s="30">
        <v>3.8199999999999998E-2</v>
      </c>
      <c r="LB29" s="30">
        <v>4.3200000000000002E-2</v>
      </c>
      <c r="LC29" s="30">
        <v>6.4500000000000002E-2</v>
      </c>
      <c r="LD29" s="30">
        <v>3.73E-2</v>
      </c>
      <c r="LE29" s="30">
        <v>3.2199999999999999E-2</v>
      </c>
      <c r="LF29" s="30">
        <v>3.3700000000000001E-2</v>
      </c>
      <c r="LG29" s="30">
        <v>2.2200000000000001E-2</v>
      </c>
      <c r="LH29" s="30">
        <v>3.61E-2</v>
      </c>
      <c r="LI29" s="30">
        <v>9.4999999999999998E-3</v>
      </c>
      <c r="LJ29" s="30">
        <v>3.1300000000000001E-2</v>
      </c>
      <c r="LK29" s="30">
        <v>2.3300000000000001E-2</v>
      </c>
      <c r="LL29" s="30">
        <v>4.7699999999999999E-2</v>
      </c>
      <c r="LM29" s="30">
        <v>2.07E-2</v>
      </c>
      <c r="LN29" s="30">
        <v>7.3999999999999996E-2</v>
      </c>
      <c r="LO29" s="30">
        <v>4.07E-2</v>
      </c>
      <c r="LP29" s="30">
        <v>6.2100000000000002E-2</v>
      </c>
      <c r="LQ29" s="30">
        <v>0.10290000000000001</v>
      </c>
      <c r="LR29" s="30">
        <v>5.5800000000000002E-2</v>
      </c>
      <c r="LS29" s="30">
        <v>0.1026</v>
      </c>
      <c r="LT29" s="30">
        <v>4.0399999999999998E-2</v>
      </c>
      <c r="LU29" s="30">
        <v>2.0799999999999999E-2</v>
      </c>
      <c r="LV29" s="30">
        <v>2.5899999999999999E-2</v>
      </c>
      <c r="LW29" s="30">
        <v>2.1700000000000001E-2</v>
      </c>
      <c r="LX29" s="30">
        <v>4.53E-2</v>
      </c>
      <c r="LY29" s="30">
        <v>1.9900000000000001E-2</v>
      </c>
      <c r="LZ29" s="30">
        <v>2.5899999999999999E-2</v>
      </c>
      <c r="MA29" s="30">
        <v>0.111</v>
      </c>
      <c r="MB29" s="30">
        <v>1.38E-2</v>
      </c>
      <c r="MC29" s="30">
        <v>1.9300000000000001E-2</v>
      </c>
      <c r="MD29" s="30">
        <v>1.66E-2</v>
      </c>
      <c r="ME29" s="30">
        <v>1.5800000000000002E-2</v>
      </c>
      <c r="MF29" s="30">
        <v>8.3000000000000004E-2</v>
      </c>
      <c r="MG29" s="30">
        <v>3.4700000000000002E-2</v>
      </c>
      <c r="MH29" s="30">
        <v>2.24E-2</v>
      </c>
      <c r="MI29" s="30">
        <v>0.02</v>
      </c>
      <c r="MJ29" s="30">
        <v>2.35E-2</v>
      </c>
      <c r="MK29" s="30">
        <v>1.11E-2</v>
      </c>
      <c r="ML29" s="30">
        <v>2.4299999999999999E-2</v>
      </c>
      <c r="MM29" s="30">
        <v>3.2000000000000002E-3</v>
      </c>
      <c r="MN29" s="30">
        <v>1.9400000000000001E-2</v>
      </c>
      <c r="MO29" s="30">
        <v>9.1999999999999998E-3</v>
      </c>
      <c r="MP29" s="30">
        <v>1.6799999999999999E-2</v>
      </c>
      <c r="MQ29" s="30">
        <v>5.6000000000000001E-2</v>
      </c>
      <c r="MR29" s="30">
        <v>1.7399999999999999E-2</v>
      </c>
      <c r="MS29" s="30">
        <v>6.8986999999999998</v>
      </c>
      <c r="MT29" s="30">
        <v>1.9E-2</v>
      </c>
      <c r="MU29" s="30">
        <v>2.92E-2</v>
      </c>
      <c r="MV29" s="30">
        <v>1.95E-2</v>
      </c>
      <c r="MW29" s="30">
        <v>7.1000000000000004E-3</v>
      </c>
      <c r="MX29" s="30">
        <v>7.7000000000000002E-3</v>
      </c>
      <c r="MY29" s="30">
        <v>1.7100000000000001E-2</v>
      </c>
      <c r="MZ29" s="30">
        <v>3.3E-3</v>
      </c>
      <c r="NA29" s="30">
        <v>1.8100000000000002E-2</v>
      </c>
      <c r="NB29" s="30">
        <v>1.1000000000000001E-3</v>
      </c>
      <c r="NC29" s="30">
        <v>1.2699999999999999E-2</v>
      </c>
      <c r="ND29" s="30">
        <v>1.95E-2</v>
      </c>
      <c r="NE29" s="30">
        <v>3.1800000000000002E-2</v>
      </c>
      <c r="NF29" s="30">
        <v>4.2099999999999999E-2</v>
      </c>
      <c r="NG29" s="316">
        <v>2.2100000000000002E-2</v>
      </c>
      <c r="NH29" s="300">
        <v>1.32E-2</v>
      </c>
      <c r="NI29" s="301">
        <v>1.78E-2</v>
      </c>
      <c r="NJ29" s="302">
        <v>0</v>
      </c>
    </row>
    <row r="30" spans="2:374" x14ac:dyDescent="0.3">
      <c r="B30" s="23" t="s">
        <v>573</v>
      </c>
      <c r="C30" s="29">
        <v>4.3099999999999999E-2</v>
      </c>
      <c r="D30" s="30">
        <v>3.2399999999999998E-2</v>
      </c>
      <c r="E30" s="30">
        <v>2.1700000000000001E-2</v>
      </c>
      <c r="F30" s="30">
        <v>3.0800000000000001E-2</v>
      </c>
      <c r="G30" s="30">
        <v>3.1800000000000002E-2</v>
      </c>
      <c r="H30" s="30">
        <v>5.11E-2</v>
      </c>
      <c r="I30" s="30">
        <v>3.2599999999999997E-2</v>
      </c>
      <c r="J30" s="30">
        <v>4.3299999999999998E-2</v>
      </c>
      <c r="K30" s="30">
        <v>1.5699999999999999E-2</v>
      </c>
      <c r="L30" s="30">
        <v>3.5799999999999998E-2</v>
      </c>
      <c r="M30" s="30">
        <v>1.8599999999999998E-2</v>
      </c>
      <c r="N30" s="30">
        <v>1.2699999999999999E-2</v>
      </c>
      <c r="O30" s="30">
        <v>1.7100000000000001E-2</v>
      </c>
      <c r="P30" s="30">
        <v>1.6899999999999998E-2</v>
      </c>
      <c r="Q30" s="31">
        <v>0</v>
      </c>
      <c r="R30" s="30">
        <v>2.6700000000000002E-2</v>
      </c>
      <c r="S30" s="30">
        <v>3.3399999999999999E-2</v>
      </c>
      <c r="T30" s="30">
        <v>0.03</v>
      </c>
      <c r="U30" s="30">
        <v>3.3300000000000003E-2</v>
      </c>
      <c r="V30" s="30">
        <v>0.1119</v>
      </c>
      <c r="W30" s="30">
        <v>6.9099999999999995E-2</v>
      </c>
      <c r="X30" s="30">
        <v>5.2499999999999998E-2</v>
      </c>
      <c r="Y30" s="30">
        <v>2.86E-2</v>
      </c>
      <c r="Z30" s="30">
        <v>2.2800000000000001E-2</v>
      </c>
      <c r="AA30" s="30">
        <v>4.2500000000000003E-2</v>
      </c>
      <c r="AB30" s="30">
        <v>2.3400000000000001E-2</v>
      </c>
      <c r="AC30" s="30">
        <v>2.4E-2</v>
      </c>
      <c r="AD30" s="30">
        <v>4.7800000000000002E-2</v>
      </c>
      <c r="AE30" s="30">
        <v>3.6700000000000003E-2</v>
      </c>
      <c r="AF30" s="30">
        <v>5.2499999999999998E-2</v>
      </c>
      <c r="AG30" s="30">
        <v>5.4300000000000001E-2</v>
      </c>
      <c r="AH30" s="30">
        <v>4.1599999999999998E-2</v>
      </c>
      <c r="AI30" s="30">
        <v>5.1999999999999998E-2</v>
      </c>
      <c r="AJ30" s="30">
        <v>4.4900000000000002E-2</v>
      </c>
      <c r="AK30" s="30">
        <v>7.3599999999999999E-2</v>
      </c>
      <c r="AL30" s="30">
        <v>6.1199999999999997E-2</v>
      </c>
      <c r="AM30" s="30">
        <v>7.7399999999999997E-2</v>
      </c>
      <c r="AN30" s="30">
        <v>2.7E-2</v>
      </c>
      <c r="AO30" s="30">
        <v>3.8100000000000002E-2</v>
      </c>
      <c r="AP30" s="30">
        <v>5.21E-2</v>
      </c>
      <c r="AQ30" s="30">
        <v>5.5300000000000002E-2</v>
      </c>
      <c r="AR30" s="30">
        <v>4.0800000000000003E-2</v>
      </c>
      <c r="AS30" s="30">
        <v>5.1499999999999997E-2</v>
      </c>
      <c r="AT30" s="30">
        <v>6.3700000000000007E-2</v>
      </c>
      <c r="AU30" s="30">
        <v>3.9199999999999999E-2</v>
      </c>
      <c r="AV30" s="30">
        <v>4.4299999999999999E-2</v>
      </c>
      <c r="AW30" s="30">
        <v>2.7300000000000001E-2</v>
      </c>
      <c r="AX30" s="30">
        <v>3.2000000000000001E-2</v>
      </c>
      <c r="AY30" s="30">
        <v>1.8800000000000001E-2</v>
      </c>
      <c r="AZ30" s="30">
        <v>2.3E-2</v>
      </c>
      <c r="BA30" s="30">
        <v>2.52E-2</v>
      </c>
      <c r="BB30" s="30">
        <v>5.1499999999999997E-2</v>
      </c>
      <c r="BC30" s="30">
        <v>6.6900000000000001E-2</v>
      </c>
      <c r="BD30" s="30">
        <v>3.1E-2</v>
      </c>
      <c r="BE30" s="30">
        <v>4.87E-2</v>
      </c>
      <c r="BF30" s="30">
        <v>3.8600000000000002E-2</v>
      </c>
      <c r="BG30" s="30">
        <v>0.04</v>
      </c>
      <c r="BH30" s="30">
        <v>4.9000000000000002E-2</v>
      </c>
      <c r="BI30" s="30">
        <v>5.5599999999999997E-2</v>
      </c>
      <c r="BJ30" s="30">
        <v>3.2800000000000003E-2</v>
      </c>
      <c r="BK30" s="30">
        <v>4.9599999999999998E-2</v>
      </c>
      <c r="BL30" s="30">
        <v>2.4400000000000002E-2</v>
      </c>
      <c r="BM30" s="30">
        <v>6.6400000000000001E-2</v>
      </c>
      <c r="BN30" s="30">
        <v>4.4200000000000003E-2</v>
      </c>
      <c r="BO30" s="30">
        <v>6.1699999999999998E-2</v>
      </c>
      <c r="BP30" s="30">
        <v>5.3600000000000002E-2</v>
      </c>
      <c r="BQ30" s="30">
        <v>4.2700000000000002E-2</v>
      </c>
      <c r="BR30" s="30">
        <v>2.3099999999999999E-2</v>
      </c>
      <c r="BS30" s="30">
        <v>4.2200000000000001E-2</v>
      </c>
      <c r="BT30" s="30">
        <v>3.1800000000000002E-2</v>
      </c>
      <c r="BU30" s="30">
        <v>3.9800000000000002E-2</v>
      </c>
      <c r="BV30" s="30">
        <v>2.2700000000000001E-2</v>
      </c>
      <c r="BW30" s="30">
        <v>4.2900000000000001E-2</v>
      </c>
      <c r="BX30" s="30">
        <v>3.4799999999999998E-2</v>
      </c>
      <c r="BY30" s="30">
        <v>2.07E-2</v>
      </c>
      <c r="BZ30" s="30">
        <v>2.3699999999999999E-2</v>
      </c>
      <c r="CA30" s="30">
        <v>6.0299999999999999E-2</v>
      </c>
      <c r="CB30" s="30">
        <v>3.3799999999999997E-2</v>
      </c>
      <c r="CC30" s="30">
        <v>0.05</v>
      </c>
      <c r="CD30" s="30">
        <v>6.6199999999999995E-2</v>
      </c>
      <c r="CE30" s="30">
        <v>5.45E-2</v>
      </c>
      <c r="CF30" s="30">
        <v>4.02E-2</v>
      </c>
      <c r="CG30" s="30">
        <v>5.0900000000000001E-2</v>
      </c>
      <c r="CH30" s="30">
        <v>2.4400000000000002E-2</v>
      </c>
      <c r="CI30" s="30">
        <v>3.4799999999999998E-2</v>
      </c>
      <c r="CJ30" s="30">
        <v>4.0899999999999999E-2</v>
      </c>
      <c r="CK30" s="30">
        <v>4.0599999999999997E-2</v>
      </c>
      <c r="CL30" s="30">
        <v>6.13E-2</v>
      </c>
      <c r="CM30" s="30">
        <v>3.61E-2</v>
      </c>
      <c r="CN30" s="30">
        <v>2.2599999999999999E-2</v>
      </c>
      <c r="CO30" s="30">
        <v>3.2099999999999997E-2</v>
      </c>
      <c r="CP30" s="30">
        <v>3.6499999999999998E-2</v>
      </c>
      <c r="CQ30" s="30">
        <v>3.4000000000000002E-2</v>
      </c>
      <c r="CR30" s="30">
        <v>3.2500000000000001E-2</v>
      </c>
      <c r="CS30" s="30">
        <v>3.5499999999999997E-2</v>
      </c>
      <c r="CT30" s="30">
        <v>2.8400000000000002E-2</v>
      </c>
      <c r="CU30" s="30">
        <v>4.9500000000000002E-2</v>
      </c>
      <c r="CV30" s="30">
        <v>4.7500000000000001E-2</v>
      </c>
      <c r="CW30" s="30">
        <v>3.3799999999999997E-2</v>
      </c>
      <c r="CX30" s="30">
        <v>4.3700000000000003E-2</v>
      </c>
      <c r="CY30" s="30">
        <v>3.2300000000000002E-2</v>
      </c>
      <c r="CZ30" s="30">
        <v>1.9E-2</v>
      </c>
      <c r="DA30" s="30">
        <v>4.2799999999999998E-2</v>
      </c>
      <c r="DB30" s="30">
        <v>1.5800000000000002E-2</v>
      </c>
      <c r="DC30" s="30">
        <v>2.2800000000000001E-2</v>
      </c>
      <c r="DD30" s="30">
        <v>1.8499999999999999E-2</v>
      </c>
      <c r="DE30" s="30">
        <v>2.6599999999999999E-2</v>
      </c>
      <c r="DF30" s="30">
        <v>1.8200000000000001E-2</v>
      </c>
      <c r="DG30" s="30">
        <v>2.5000000000000001E-2</v>
      </c>
      <c r="DH30" s="30">
        <v>3.5499999999999997E-2</v>
      </c>
      <c r="DI30" s="30">
        <v>1.5100000000000001E-2</v>
      </c>
      <c r="DJ30" s="30">
        <v>1.49E-2</v>
      </c>
      <c r="DK30" s="30">
        <v>2.92E-2</v>
      </c>
      <c r="DL30" s="30">
        <v>2.92E-2</v>
      </c>
      <c r="DM30" s="30">
        <v>8.6E-3</v>
      </c>
      <c r="DN30" s="30">
        <v>3.6700000000000003E-2</v>
      </c>
      <c r="DO30" s="30">
        <v>1.9599999999999999E-2</v>
      </c>
      <c r="DP30" s="30">
        <v>1.67E-2</v>
      </c>
      <c r="DQ30" s="30">
        <v>1.7000000000000001E-2</v>
      </c>
      <c r="DR30" s="30">
        <v>3.9800000000000002E-2</v>
      </c>
      <c r="DS30" s="30">
        <v>2.4199999999999999E-2</v>
      </c>
      <c r="DT30" s="30">
        <v>2.7E-2</v>
      </c>
      <c r="DU30" s="30">
        <v>3.4700000000000002E-2</v>
      </c>
      <c r="DV30" s="30">
        <v>2.63E-2</v>
      </c>
      <c r="DW30" s="30">
        <v>2.4E-2</v>
      </c>
      <c r="DX30" s="30">
        <v>2.0799999999999999E-2</v>
      </c>
      <c r="DY30" s="30">
        <v>1.5900000000000001E-2</v>
      </c>
      <c r="DZ30" s="30">
        <v>2.5999999999999999E-2</v>
      </c>
      <c r="EA30" s="30">
        <v>1.5900000000000001E-2</v>
      </c>
      <c r="EB30" s="30">
        <v>1.5900000000000001E-2</v>
      </c>
      <c r="EC30" s="30">
        <v>2.5600000000000001E-2</v>
      </c>
      <c r="ED30" s="30">
        <v>2.35E-2</v>
      </c>
      <c r="EE30" s="30">
        <v>2.3599999999999999E-2</v>
      </c>
      <c r="EF30" s="30">
        <v>1.9699999999999999E-2</v>
      </c>
      <c r="EG30" s="30">
        <v>5.4600000000000003E-2</v>
      </c>
      <c r="EH30" s="30">
        <v>1.38E-2</v>
      </c>
      <c r="EI30" s="30">
        <v>1.18E-2</v>
      </c>
      <c r="EJ30" s="30">
        <v>1.5100000000000001E-2</v>
      </c>
      <c r="EK30" s="30">
        <v>3.2399999999999998E-2</v>
      </c>
      <c r="EL30" s="30">
        <v>3.8699999999999998E-2</v>
      </c>
      <c r="EM30" s="30">
        <v>1.61E-2</v>
      </c>
      <c r="EN30" s="30">
        <v>3.3799999999999997E-2</v>
      </c>
      <c r="EO30" s="30">
        <v>3.0200000000000001E-2</v>
      </c>
      <c r="EP30" s="30">
        <v>3.2500000000000001E-2</v>
      </c>
      <c r="EQ30" s="30">
        <v>2.8299999999999999E-2</v>
      </c>
      <c r="ER30" s="30">
        <v>2.7300000000000001E-2</v>
      </c>
      <c r="ES30" s="30">
        <v>4.7500000000000001E-2</v>
      </c>
      <c r="ET30" s="30">
        <v>4.2900000000000001E-2</v>
      </c>
      <c r="EU30" s="30">
        <v>3.3799999999999997E-2</v>
      </c>
      <c r="EV30" s="30">
        <v>2.3699999999999999E-2</v>
      </c>
      <c r="EW30" s="30">
        <v>1.5800000000000002E-2</v>
      </c>
      <c r="EX30" s="30">
        <v>2.58E-2</v>
      </c>
      <c r="EY30" s="30">
        <v>2.8199999999999999E-2</v>
      </c>
      <c r="EZ30" s="30">
        <v>4.3900000000000002E-2</v>
      </c>
      <c r="FA30" s="30">
        <v>3.9699999999999999E-2</v>
      </c>
      <c r="FB30" s="30">
        <v>7.2800000000000004E-2</v>
      </c>
      <c r="FC30" s="30">
        <v>3.7999999999999999E-2</v>
      </c>
      <c r="FD30" s="30">
        <v>2.6700000000000002E-2</v>
      </c>
      <c r="FE30" s="30">
        <v>1.55E-2</v>
      </c>
      <c r="FF30" s="30">
        <v>1.6500000000000001E-2</v>
      </c>
      <c r="FG30" s="30">
        <v>6.3500000000000001E-2</v>
      </c>
      <c r="FH30" s="30">
        <v>3.1300000000000001E-2</v>
      </c>
      <c r="FI30" s="30">
        <v>4.2099999999999999E-2</v>
      </c>
      <c r="FJ30" s="30">
        <v>8.9200000000000002E-2</v>
      </c>
      <c r="FK30" s="30">
        <v>7.1400000000000005E-2</v>
      </c>
      <c r="FL30" s="30">
        <v>3.5200000000000002E-2</v>
      </c>
      <c r="FM30" s="30">
        <v>5.9200000000000003E-2</v>
      </c>
      <c r="FN30" s="30">
        <v>6.8900000000000003E-2</v>
      </c>
      <c r="FO30" s="30">
        <v>3.5999999999999997E-2</v>
      </c>
      <c r="FP30" s="30">
        <v>6.7799999999999999E-2</v>
      </c>
      <c r="FQ30" s="30">
        <v>3.6999999999999998E-2</v>
      </c>
      <c r="FR30" s="30">
        <v>2.4899999999999999E-2</v>
      </c>
      <c r="FS30" s="30">
        <v>5.2999999999999999E-2</v>
      </c>
      <c r="FT30" s="30">
        <v>3.8899999999999997E-2</v>
      </c>
      <c r="FU30" s="30">
        <v>7.3899999999999993E-2</v>
      </c>
      <c r="FV30" s="30">
        <v>3.4200000000000001E-2</v>
      </c>
      <c r="FW30" s="30">
        <v>3.8899999999999997E-2</v>
      </c>
      <c r="FX30" s="30">
        <v>3.5799999999999998E-2</v>
      </c>
      <c r="FY30" s="30">
        <v>5.3600000000000002E-2</v>
      </c>
      <c r="FZ30" s="30">
        <v>2.4500000000000001E-2</v>
      </c>
      <c r="GA30" s="30">
        <v>2.2100000000000002E-2</v>
      </c>
      <c r="GB30" s="30">
        <v>2.5100000000000001E-2</v>
      </c>
      <c r="GC30" s="30">
        <v>2.1299999999999999E-2</v>
      </c>
      <c r="GD30" s="30">
        <v>1.8200000000000001E-2</v>
      </c>
      <c r="GE30" s="30">
        <v>8.9999999999999993E-3</v>
      </c>
      <c r="GF30" s="30">
        <v>2.24E-2</v>
      </c>
      <c r="GG30" s="30">
        <v>4.4699999999999997E-2</v>
      </c>
      <c r="GH30" s="30">
        <v>2.3099999999999999E-2</v>
      </c>
      <c r="GI30" s="30">
        <v>3.2000000000000001E-2</v>
      </c>
      <c r="GJ30" s="30">
        <v>4.4499999999999998E-2</v>
      </c>
      <c r="GK30" s="30">
        <v>3.9E-2</v>
      </c>
      <c r="GL30" s="30">
        <v>5.4300000000000001E-2</v>
      </c>
      <c r="GM30" s="30">
        <v>3.27E-2</v>
      </c>
      <c r="GN30" s="30">
        <v>2.75E-2</v>
      </c>
      <c r="GO30" s="30">
        <v>2.0199999999999999E-2</v>
      </c>
      <c r="GP30" s="30">
        <v>3.0099999999999998E-2</v>
      </c>
      <c r="GQ30" s="30">
        <v>7.0499999999999993E-2</v>
      </c>
      <c r="GR30" s="30">
        <v>4.0500000000000001E-2</v>
      </c>
      <c r="GS30" s="30">
        <v>2.5899999999999999E-2</v>
      </c>
      <c r="GT30" s="30">
        <v>3.4099999999999998E-2</v>
      </c>
      <c r="GU30" s="30">
        <v>2.8199999999999999E-2</v>
      </c>
      <c r="GV30" s="30">
        <v>4.1599999999999998E-2</v>
      </c>
      <c r="GW30" s="30">
        <v>3.9600000000000003E-2</v>
      </c>
      <c r="GX30" s="30">
        <v>3.6299999999999999E-2</v>
      </c>
      <c r="GY30" s="30">
        <v>2.8000000000000001E-2</v>
      </c>
      <c r="GZ30" s="30">
        <v>3.78E-2</v>
      </c>
      <c r="HA30" s="30">
        <v>2.81E-2</v>
      </c>
      <c r="HB30" s="30">
        <v>1.29E-2</v>
      </c>
      <c r="HC30" s="30">
        <v>1.9099999999999999E-2</v>
      </c>
      <c r="HD30" s="30">
        <v>3.2199999999999999E-2</v>
      </c>
      <c r="HE30" s="30">
        <v>4.2700000000000002E-2</v>
      </c>
      <c r="HF30" s="30">
        <v>2.2100000000000002E-2</v>
      </c>
      <c r="HG30" s="30">
        <v>3.2399999999999998E-2</v>
      </c>
      <c r="HH30" s="30">
        <v>5.3600000000000002E-2</v>
      </c>
      <c r="HI30" s="30">
        <v>3.3300000000000003E-2</v>
      </c>
      <c r="HJ30" s="30">
        <v>4.3499999999999997E-2</v>
      </c>
      <c r="HK30" s="30">
        <v>0</v>
      </c>
      <c r="HL30" s="30">
        <v>3.0499999999999999E-2</v>
      </c>
      <c r="HM30" s="30">
        <v>2.8799999999999999E-2</v>
      </c>
      <c r="HN30" s="30">
        <v>4.2599999999999999E-2</v>
      </c>
      <c r="HO30" s="30">
        <v>2.7799999999999998E-2</v>
      </c>
      <c r="HP30" s="30">
        <v>4.0599999999999997E-2</v>
      </c>
      <c r="HQ30" s="30">
        <v>3.56E-2</v>
      </c>
      <c r="HR30" s="30">
        <v>3.6900000000000002E-2</v>
      </c>
      <c r="HS30" s="30">
        <v>7.3700000000000002E-2</v>
      </c>
      <c r="HT30" s="30">
        <v>4.4999999999999998E-2</v>
      </c>
      <c r="HU30" s="30">
        <v>1.11E-2</v>
      </c>
      <c r="HV30" s="30">
        <v>3.0800000000000001E-2</v>
      </c>
      <c r="HW30" s="30">
        <v>3.5400000000000001E-2</v>
      </c>
      <c r="HX30" s="30">
        <v>1.4800000000000001E-2</v>
      </c>
      <c r="HY30" s="30">
        <v>8.0999999999999996E-3</v>
      </c>
      <c r="HZ30" s="30">
        <v>3.0300000000000001E-2</v>
      </c>
      <c r="IA30" s="30">
        <v>1.7399999999999999E-2</v>
      </c>
      <c r="IB30" s="30">
        <v>3.2000000000000001E-2</v>
      </c>
      <c r="IC30" s="30">
        <v>2.4500000000000001E-2</v>
      </c>
      <c r="ID30" s="30">
        <v>2.0500000000000001E-2</v>
      </c>
      <c r="IE30" s="30">
        <v>2.2499999999999999E-2</v>
      </c>
      <c r="IF30" s="30">
        <v>4.4999999999999998E-2</v>
      </c>
      <c r="IG30" s="30">
        <v>2.24E-2</v>
      </c>
      <c r="IH30" s="30">
        <v>3.4000000000000002E-2</v>
      </c>
      <c r="II30" s="30">
        <v>1.2999999999999999E-2</v>
      </c>
      <c r="IJ30" s="30">
        <v>2.41E-2</v>
      </c>
      <c r="IK30" s="30">
        <v>1.4999999999999999E-2</v>
      </c>
      <c r="IL30" s="30">
        <v>2.1999999999999999E-2</v>
      </c>
      <c r="IM30" s="30">
        <v>2.4899999999999999E-2</v>
      </c>
      <c r="IN30" s="30">
        <v>1.8599999999999998E-2</v>
      </c>
      <c r="IO30" s="30">
        <v>1.9199999999999998E-2</v>
      </c>
      <c r="IP30" s="30">
        <v>2.3099999999999999E-2</v>
      </c>
      <c r="IQ30" s="30">
        <v>2.4299999999999999E-2</v>
      </c>
      <c r="IR30" s="30">
        <v>4.3799999999999999E-2</v>
      </c>
      <c r="IS30" s="30">
        <v>2.2599999999999999E-2</v>
      </c>
      <c r="IT30" s="30">
        <v>1.9300000000000001E-2</v>
      </c>
      <c r="IU30" s="30">
        <v>7.7899999999999997E-2</v>
      </c>
      <c r="IV30" s="30">
        <v>5.0500000000000003E-2</v>
      </c>
      <c r="IW30" s="30">
        <v>2.86E-2</v>
      </c>
      <c r="IX30" s="30">
        <v>5.1499999999999997E-2</v>
      </c>
      <c r="IY30" s="30">
        <v>2.87E-2</v>
      </c>
      <c r="IZ30" s="30">
        <v>3.4500000000000003E-2</v>
      </c>
      <c r="JA30" s="30">
        <v>3.5000000000000003E-2</v>
      </c>
      <c r="JB30" s="30">
        <v>7.0599999999999996E-2</v>
      </c>
      <c r="JC30" s="30">
        <v>4.9000000000000002E-2</v>
      </c>
      <c r="JD30" s="30">
        <v>7.0300000000000001E-2</v>
      </c>
      <c r="JE30" s="30">
        <v>6.0299999999999999E-2</v>
      </c>
      <c r="JF30" s="30">
        <v>5.16E-2</v>
      </c>
      <c r="JG30" s="30">
        <v>6.4899999999999999E-2</v>
      </c>
      <c r="JH30" s="30">
        <v>9.5500000000000002E-2</v>
      </c>
      <c r="JI30" s="30">
        <v>7.4300000000000005E-2</v>
      </c>
      <c r="JJ30" s="30">
        <v>5.5500000000000001E-2</v>
      </c>
      <c r="JK30" s="30">
        <v>6.2600000000000003E-2</v>
      </c>
      <c r="JL30" s="30">
        <v>0.44969999999999999</v>
      </c>
      <c r="JM30" s="30">
        <v>3.5900000000000001E-2</v>
      </c>
      <c r="JN30" s="30">
        <v>6.0900000000000003E-2</v>
      </c>
      <c r="JO30" s="30">
        <v>4.3099999999999999E-2</v>
      </c>
      <c r="JP30" s="30">
        <v>4.0500000000000001E-2</v>
      </c>
      <c r="JQ30" s="30">
        <v>3.4099999999999998E-2</v>
      </c>
      <c r="JR30" s="30">
        <v>6.3899999999999998E-2</v>
      </c>
      <c r="JS30" s="30">
        <v>0.1278</v>
      </c>
      <c r="JT30" s="30">
        <v>5.7099999999999998E-2</v>
      </c>
      <c r="JU30" s="30">
        <v>4.2700000000000002E-2</v>
      </c>
      <c r="JV30" s="30">
        <v>7.4099999999999999E-2</v>
      </c>
      <c r="JW30" s="30">
        <v>8.2299999999999998E-2</v>
      </c>
      <c r="JX30" s="30">
        <v>7.3099999999999998E-2</v>
      </c>
      <c r="JY30" s="30">
        <v>4.4200000000000003E-2</v>
      </c>
      <c r="JZ30" s="30">
        <v>6.1100000000000002E-2</v>
      </c>
      <c r="KA30" s="30">
        <v>2.7300000000000001E-2</v>
      </c>
      <c r="KB30" s="30">
        <v>2.47E-2</v>
      </c>
      <c r="KC30" s="30">
        <v>2.52E-2</v>
      </c>
      <c r="KD30" s="30">
        <v>3.6900000000000002E-2</v>
      </c>
      <c r="KE30" s="30">
        <v>9.2200000000000004E-2</v>
      </c>
      <c r="KF30" s="30">
        <v>0.11260000000000001</v>
      </c>
      <c r="KG30" s="30">
        <v>0.25390000000000001</v>
      </c>
      <c r="KH30" s="30">
        <v>9.5200000000000007E-2</v>
      </c>
      <c r="KI30" s="30">
        <v>6.1600000000000002E-2</v>
      </c>
      <c r="KJ30" s="30">
        <v>0.1235</v>
      </c>
      <c r="KK30" s="30">
        <v>0.1479</v>
      </c>
      <c r="KL30" s="30">
        <v>0.1676</v>
      </c>
      <c r="KM30" s="30">
        <v>8.4699999999999998E-2</v>
      </c>
      <c r="KN30" s="30">
        <v>2.06E-2</v>
      </c>
      <c r="KO30" s="30">
        <v>6.1400000000000003E-2</v>
      </c>
      <c r="KP30" s="30">
        <v>5.16E-2</v>
      </c>
      <c r="KQ30" s="30">
        <v>0.1862</v>
      </c>
      <c r="KR30" s="30">
        <v>9.9099999999999994E-2</v>
      </c>
      <c r="KS30" s="30">
        <v>0.15820000000000001</v>
      </c>
      <c r="KT30" s="30">
        <v>0.1235</v>
      </c>
      <c r="KU30" s="30">
        <v>0.13150000000000001</v>
      </c>
      <c r="KV30" s="30">
        <v>8.5000000000000006E-2</v>
      </c>
      <c r="KW30" s="30">
        <v>0.1522</v>
      </c>
      <c r="KX30" s="30">
        <v>7.7200000000000005E-2</v>
      </c>
      <c r="KY30" s="30">
        <v>0.1381</v>
      </c>
      <c r="KZ30" s="30">
        <v>0.29520000000000002</v>
      </c>
      <c r="LA30" s="30">
        <v>0.1527</v>
      </c>
      <c r="LB30" s="30">
        <v>0.19070000000000001</v>
      </c>
      <c r="LC30" s="30">
        <v>0.23630000000000001</v>
      </c>
      <c r="LD30" s="30">
        <v>0.13980000000000001</v>
      </c>
      <c r="LE30" s="30">
        <v>0.13109999999999999</v>
      </c>
      <c r="LF30" s="30">
        <v>0.11020000000000001</v>
      </c>
      <c r="LG30" s="30">
        <v>0.1091</v>
      </c>
      <c r="LH30" s="30">
        <v>0.14419999999999999</v>
      </c>
      <c r="LI30" s="30">
        <v>3.39E-2</v>
      </c>
      <c r="LJ30" s="30">
        <v>0.1196</v>
      </c>
      <c r="LK30" s="30">
        <v>0.10100000000000001</v>
      </c>
      <c r="LL30" s="30">
        <v>0.13500000000000001</v>
      </c>
      <c r="LM30" s="30">
        <v>6.8400000000000002E-2</v>
      </c>
      <c r="LN30" s="30">
        <v>0.28039999999999998</v>
      </c>
      <c r="LO30" s="30">
        <v>0.14949999999999999</v>
      </c>
      <c r="LP30" s="30">
        <v>0.2238</v>
      </c>
      <c r="LQ30" s="30">
        <v>0.39100000000000001</v>
      </c>
      <c r="LR30" s="30">
        <v>0.18010000000000001</v>
      </c>
      <c r="LS30" s="30">
        <v>0.51100000000000001</v>
      </c>
      <c r="LT30" s="30">
        <v>0.1018</v>
      </c>
      <c r="LU30" s="30">
        <v>0.10249999999999999</v>
      </c>
      <c r="LV30" s="30">
        <v>9.1700000000000004E-2</v>
      </c>
      <c r="LW30" s="30">
        <v>7.46E-2</v>
      </c>
      <c r="LX30" s="30">
        <v>0.24990000000000001</v>
      </c>
      <c r="LY30" s="30">
        <v>6.6199999999999995E-2</v>
      </c>
      <c r="LZ30" s="30">
        <v>0.12509999999999999</v>
      </c>
      <c r="MA30" s="30">
        <v>0.6643</v>
      </c>
      <c r="MB30" s="30">
        <v>4.8599999999999997E-2</v>
      </c>
      <c r="MC30" s="30">
        <v>7.0699999999999999E-2</v>
      </c>
      <c r="MD30" s="30">
        <v>5.3100000000000001E-2</v>
      </c>
      <c r="ME30" s="30">
        <v>0.20019999999999999</v>
      </c>
      <c r="MF30" s="30">
        <v>0.48199999999999998</v>
      </c>
      <c r="MG30" s="30">
        <v>0.19020000000000001</v>
      </c>
      <c r="MH30" s="30">
        <v>9.6199999999999994E-2</v>
      </c>
      <c r="MI30" s="30">
        <v>0.1595</v>
      </c>
      <c r="MJ30" s="30">
        <v>0.37680000000000002</v>
      </c>
      <c r="MK30" s="30">
        <v>3.6799999999999999E-2</v>
      </c>
      <c r="ML30" s="30">
        <v>0.10440000000000001</v>
      </c>
      <c r="MM30" s="30">
        <v>1.1900000000000001E-2</v>
      </c>
      <c r="MN30" s="30">
        <v>8.0199999999999994E-2</v>
      </c>
      <c r="MO30" s="30">
        <v>6.08E-2</v>
      </c>
      <c r="MP30" s="30">
        <v>7.8299999999999995E-2</v>
      </c>
      <c r="MQ30" s="30">
        <v>0.28499999999999998</v>
      </c>
      <c r="MR30" s="30">
        <v>6.9400000000000003E-2</v>
      </c>
      <c r="MS30" s="30">
        <v>0.29499999999999998</v>
      </c>
      <c r="MT30" s="30">
        <v>13.628</v>
      </c>
      <c r="MU30" s="30">
        <v>10.905200000000001</v>
      </c>
      <c r="MV30" s="30">
        <v>17.729399999999998</v>
      </c>
      <c r="MW30" s="30">
        <v>3.3500000000000002E-2</v>
      </c>
      <c r="MX30" s="30">
        <v>2.5499999999999998E-2</v>
      </c>
      <c r="MY30" s="30">
        <v>8.1600000000000006E-2</v>
      </c>
      <c r="MZ30" s="30">
        <v>1.3899999999999999E-2</v>
      </c>
      <c r="NA30" s="30">
        <v>9.2499999999999999E-2</v>
      </c>
      <c r="NB30" s="30">
        <v>4.0000000000000001E-3</v>
      </c>
      <c r="NC30" s="30">
        <v>5.4100000000000002E-2</v>
      </c>
      <c r="ND30" s="30">
        <v>8.1299999999999997E-2</v>
      </c>
      <c r="NE30" s="30">
        <v>0.1769</v>
      </c>
      <c r="NF30" s="30">
        <v>0.1043</v>
      </c>
      <c r="NG30" s="316">
        <v>6.88E-2</v>
      </c>
      <c r="NH30" s="300">
        <v>0.2281</v>
      </c>
      <c r="NI30" s="301">
        <v>5.7000000000000002E-2</v>
      </c>
      <c r="NJ30" s="302">
        <v>0</v>
      </c>
    </row>
    <row r="31" spans="2:374" x14ac:dyDescent="0.3">
      <c r="B31" s="23" t="s">
        <v>574</v>
      </c>
      <c r="C31" s="29">
        <v>5.2499999999999998E-2</v>
      </c>
      <c r="D31" s="30">
        <v>4.4200000000000003E-2</v>
      </c>
      <c r="E31" s="30">
        <v>3.04E-2</v>
      </c>
      <c r="F31" s="30">
        <v>2.6499999999999999E-2</v>
      </c>
      <c r="G31" s="30">
        <v>4.65E-2</v>
      </c>
      <c r="H31" s="30">
        <v>4.3900000000000002E-2</v>
      </c>
      <c r="I31" s="30">
        <v>2.3099999999999999E-2</v>
      </c>
      <c r="J31" s="30">
        <v>3.7900000000000003E-2</v>
      </c>
      <c r="K31" s="30">
        <v>1.5100000000000001E-2</v>
      </c>
      <c r="L31" s="30">
        <v>7.9399999999999998E-2</v>
      </c>
      <c r="M31" s="30">
        <v>2.2100000000000002E-2</v>
      </c>
      <c r="N31" s="30">
        <v>2.3099999999999999E-2</v>
      </c>
      <c r="O31" s="30">
        <v>2.7799999999999998E-2</v>
      </c>
      <c r="P31" s="30">
        <v>2.0899999999999998E-2</v>
      </c>
      <c r="Q31" s="31">
        <v>0</v>
      </c>
      <c r="R31" s="30">
        <v>2.2800000000000001E-2</v>
      </c>
      <c r="S31" s="30">
        <v>4.8399999999999999E-2</v>
      </c>
      <c r="T31" s="30">
        <v>3.0599999999999999E-2</v>
      </c>
      <c r="U31" s="30">
        <v>6.1100000000000002E-2</v>
      </c>
      <c r="V31" s="30">
        <v>4.6100000000000002E-2</v>
      </c>
      <c r="W31" s="30">
        <v>9.9500000000000005E-2</v>
      </c>
      <c r="X31" s="30">
        <v>3.5700000000000003E-2</v>
      </c>
      <c r="Y31" s="30">
        <v>9.4899999999999998E-2</v>
      </c>
      <c r="Z31" s="30">
        <v>4.07E-2</v>
      </c>
      <c r="AA31" s="30">
        <v>4.4400000000000002E-2</v>
      </c>
      <c r="AB31" s="30">
        <v>3.6600000000000001E-2</v>
      </c>
      <c r="AC31" s="30">
        <v>5.2900000000000003E-2</v>
      </c>
      <c r="AD31" s="30">
        <v>5.0599999999999999E-2</v>
      </c>
      <c r="AE31" s="30">
        <v>4.2500000000000003E-2</v>
      </c>
      <c r="AF31" s="30">
        <v>4.5199999999999997E-2</v>
      </c>
      <c r="AG31" s="30">
        <v>4.1399999999999999E-2</v>
      </c>
      <c r="AH31" s="30">
        <v>5.4699999999999999E-2</v>
      </c>
      <c r="AI31" s="30">
        <v>8.3099999999999993E-2</v>
      </c>
      <c r="AJ31" s="30">
        <v>7.7200000000000005E-2</v>
      </c>
      <c r="AK31" s="30">
        <v>6.4699999999999994E-2</v>
      </c>
      <c r="AL31" s="30">
        <v>9.4899999999999998E-2</v>
      </c>
      <c r="AM31" s="30">
        <v>5.8500000000000003E-2</v>
      </c>
      <c r="AN31" s="30">
        <v>4.5699999999999998E-2</v>
      </c>
      <c r="AO31" s="30">
        <v>3.04E-2</v>
      </c>
      <c r="AP31" s="30">
        <v>4.1200000000000001E-2</v>
      </c>
      <c r="AQ31" s="30">
        <v>5.8200000000000002E-2</v>
      </c>
      <c r="AR31" s="30">
        <v>5.1400000000000001E-2</v>
      </c>
      <c r="AS31" s="30">
        <v>3.8100000000000002E-2</v>
      </c>
      <c r="AT31" s="30">
        <v>5.3499999999999999E-2</v>
      </c>
      <c r="AU31" s="30">
        <v>3.3399999999999999E-2</v>
      </c>
      <c r="AV31" s="30">
        <v>0.05</v>
      </c>
      <c r="AW31" s="30">
        <v>4.7699999999999999E-2</v>
      </c>
      <c r="AX31" s="30">
        <v>3.8399999999999997E-2</v>
      </c>
      <c r="AY31" s="30">
        <v>2.98E-2</v>
      </c>
      <c r="AZ31" s="30">
        <v>3.78E-2</v>
      </c>
      <c r="BA31" s="30">
        <v>2.9700000000000001E-2</v>
      </c>
      <c r="BB31" s="30">
        <v>4.0599999999999997E-2</v>
      </c>
      <c r="BC31" s="30">
        <v>5.6899999999999999E-2</v>
      </c>
      <c r="BD31" s="30">
        <v>3.3700000000000001E-2</v>
      </c>
      <c r="BE31" s="30">
        <v>4.8599999999999997E-2</v>
      </c>
      <c r="BF31" s="30">
        <v>3.1899999999999998E-2</v>
      </c>
      <c r="BG31" s="30">
        <v>3.4299999999999997E-2</v>
      </c>
      <c r="BH31" s="30">
        <v>3.04E-2</v>
      </c>
      <c r="BI31" s="30">
        <v>3.3300000000000003E-2</v>
      </c>
      <c r="BJ31" s="30">
        <v>2.8299999999999999E-2</v>
      </c>
      <c r="BK31" s="30">
        <v>2.98E-2</v>
      </c>
      <c r="BL31" s="30">
        <v>2.7300000000000001E-2</v>
      </c>
      <c r="BM31" s="30">
        <v>3.5499999999999997E-2</v>
      </c>
      <c r="BN31" s="30">
        <v>3.7600000000000001E-2</v>
      </c>
      <c r="BO31" s="30">
        <v>3.9399999999999998E-2</v>
      </c>
      <c r="BP31" s="30">
        <v>0.04</v>
      </c>
      <c r="BQ31" s="30">
        <v>8.1000000000000003E-2</v>
      </c>
      <c r="BR31" s="30">
        <v>2.64E-2</v>
      </c>
      <c r="BS31" s="30">
        <v>3.4299999999999997E-2</v>
      </c>
      <c r="BT31" s="30">
        <v>3.6499999999999998E-2</v>
      </c>
      <c r="BU31" s="30">
        <v>3.1E-2</v>
      </c>
      <c r="BV31" s="30">
        <v>2.6499999999999999E-2</v>
      </c>
      <c r="BW31" s="30">
        <v>3.39E-2</v>
      </c>
      <c r="BX31" s="30">
        <v>2.6800000000000001E-2</v>
      </c>
      <c r="BY31" s="30">
        <v>2.1299999999999999E-2</v>
      </c>
      <c r="BZ31" s="30">
        <v>2.6100000000000002E-2</v>
      </c>
      <c r="CA31" s="30">
        <v>3.0499999999999999E-2</v>
      </c>
      <c r="CB31" s="30">
        <v>3.1099999999999999E-2</v>
      </c>
      <c r="CC31" s="30">
        <v>3.1099999999999999E-2</v>
      </c>
      <c r="CD31" s="30">
        <v>9.9599999999999994E-2</v>
      </c>
      <c r="CE31" s="30">
        <v>2.3599999999999999E-2</v>
      </c>
      <c r="CF31" s="30">
        <v>2.7799999999999998E-2</v>
      </c>
      <c r="CG31" s="30">
        <v>0.03</v>
      </c>
      <c r="CH31" s="30">
        <v>2.3300000000000001E-2</v>
      </c>
      <c r="CI31" s="30">
        <v>2.6800000000000001E-2</v>
      </c>
      <c r="CJ31" s="30">
        <v>3.9399999999999998E-2</v>
      </c>
      <c r="CK31" s="30">
        <v>3.0800000000000001E-2</v>
      </c>
      <c r="CL31" s="30">
        <v>2.9600000000000001E-2</v>
      </c>
      <c r="CM31" s="30">
        <v>3.5099999999999999E-2</v>
      </c>
      <c r="CN31" s="30">
        <v>2.5999999999999999E-2</v>
      </c>
      <c r="CO31" s="30">
        <v>4.3700000000000003E-2</v>
      </c>
      <c r="CP31" s="30">
        <v>3.0700000000000002E-2</v>
      </c>
      <c r="CQ31" s="30">
        <v>2.76E-2</v>
      </c>
      <c r="CR31" s="30">
        <v>2.5100000000000001E-2</v>
      </c>
      <c r="CS31" s="30">
        <v>2.8799999999999999E-2</v>
      </c>
      <c r="CT31" s="30">
        <v>2.5399999999999999E-2</v>
      </c>
      <c r="CU31" s="30">
        <v>2.4299999999999999E-2</v>
      </c>
      <c r="CV31" s="30">
        <v>2.6800000000000001E-2</v>
      </c>
      <c r="CW31" s="30">
        <v>2.5000000000000001E-2</v>
      </c>
      <c r="CX31" s="30">
        <v>3.0200000000000001E-2</v>
      </c>
      <c r="CY31" s="30">
        <v>2.7900000000000001E-2</v>
      </c>
      <c r="CZ31" s="30">
        <v>8.9999999999999993E-3</v>
      </c>
      <c r="DA31" s="30">
        <v>3.1399999999999997E-2</v>
      </c>
      <c r="DB31" s="30">
        <v>1.26E-2</v>
      </c>
      <c r="DC31" s="30">
        <v>1.6199999999999999E-2</v>
      </c>
      <c r="DD31" s="30">
        <v>1.35E-2</v>
      </c>
      <c r="DE31" s="30">
        <v>1.83E-2</v>
      </c>
      <c r="DF31" s="30">
        <v>2.0899999999999998E-2</v>
      </c>
      <c r="DG31" s="30">
        <v>2.23E-2</v>
      </c>
      <c r="DH31" s="30">
        <v>2.8899999999999999E-2</v>
      </c>
      <c r="DI31" s="30">
        <v>1.0800000000000001E-2</v>
      </c>
      <c r="DJ31" s="30">
        <v>1.21E-2</v>
      </c>
      <c r="DK31" s="30">
        <v>1.67E-2</v>
      </c>
      <c r="DL31" s="30">
        <v>1.9199999999999998E-2</v>
      </c>
      <c r="DM31" s="30">
        <v>7.4000000000000003E-3</v>
      </c>
      <c r="DN31" s="30">
        <v>3.4200000000000001E-2</v>
      </c>
      <c r="DO31" s="30">
        <v>1.4E-2</v>
      </c>
      <c r="DP31" s="30">
        <v>1.4800000000000001E-2</v>
      </c>
      <c r="DQ31" s="30">
        <v>1.23E-2</v>
      </c>
      <c r="DR31" s="30">
        <v>2.12E-2</v>
      </c>
      <c r="DS31" s="30">
        <v>1.78E-2</v>
      </c>
      <c r="DT31" s="30">
        <v>3.2500000000000001E-2</v>
      </c>
      <c r="DU31" s="30">
        <v>3.0800000000000001E-2</v>
      </c>
      <c r="DV31" s="30">
        <v>2.1100000000000001E-2</v>
      </c>
      <c r="DW31" s="30">
        <v>1.8700000000000001E-2</v>
      </c>
      <c r="DX31" s="30">
        <v>2.58E-2</v>
      </c>
      <c r="DY31" s="30">
        <v>1.9099999999999999E-2</v>
      </c>
      <c r="DZ31" s="30">
        <v>2.8299999999999999E-2</v>
      </c>
      <c r="EA31" s="30">
        <v>2.0199999999999999E-2</v>
      </c>
      <c r="EB31" s="30">
        <v>3.5700000000000003E-2</v>
      </c>
      <c r="EC31" s="30">
        <v>2.9000000000000001E-2</v>
      </c>
      <c r="ED31" s="30">
        <v>2.8199999999999999E-2</v>
      </c>
      <c r="EE31" s="30">
        <v>2.4199999999999999E-2</v>
      </c>
      <c r="EF31" s="30">
        <v>0.03</v>
      </c>
      <c r="EG31" s="30">
        <v>3.1600000000000003E-2</v>
      </c>
      <c r="EH31" s="30">
        <v>1.6E-2</v>
      </c>
      <c r="EI31" s="30">
        <v>1.6500000000000001E-2</v>
      </c>
      <c r="EJ31" s="30">
        <v>1.8100000000000002E-2</v>
      </c>
      <c r="EK31" s="30">
        <v>3.2399999999999998E-2</v>
      </c>
      <c r="EL31" s="30">
        <v>2.69E-2</v>
      </c>
      <c r="EM31" s="30">
        <v>2.2599999999999999E-2</v>
      </c>
      <c r="EN31" s="30">
        <v>6.4100000000000004E-2</v>
      </c>
      <c r="EO31" s="30">
        <v>3.09E-2</v>
      </c>
      <c r="EP31" s="30">
        <v>2.4799999999999999E-2</v>
      </c>
      <c r="EQ31" s="30">
        <v>3.6400000000000002E-2</v>
      </c>
      <c r="ER31" s="30">
        <v>3.0800000000000001E-2</v>
      </c>
      <c r="ES31" s="30">
        <v>3.3399999999999999E-2</v>
      </c>
      <c r="ET31" s="30">
        <v>2.98E-2</v>
      </c>
      <c r="EU31" s="30">
        <v>3.4299999999999997E-2</v>
      </c>
      <c r="EV31" s="30">
        <v>1.6899999999999998E-2</v>
      </c>
      <c r="EW31" s="30">
        <v>1.38E-2</v>
      </c>
      <c r="EX31" s="30">
        <v>2.1499999999999998E-2</v>
      </c>
      <c r="EY31" s="30">
        <v>1.9800000000000002E-2</v>
      </c>
      <c r="EZ31" s="30">
        <v>2.53E-2</v>
      </c>
      <c r="FA31" s="30">
        <v>2.8400000000000002E-2</v>
      </c>
      <c r="FB31" s="30">
        <v>5.8400000000000001E-2</v>
      </c>
      <c r="FC31" s="30">
        <v>3.0599999999999999E-2</v>
      </c>
      <c r="FD31" s="30">
        <v>1.8100000000000002E-2</v>
      </c>
      <c r="FE31" s="30">
        <v>1.43E-2</v>
      </c>
      <c r="FF31" s="30">
        <v>1.8800000000000001E-2</v>
      </c>
      <c r="FG31" s="30">
        <v>3.7100000000000001E-2</v>
      </c>
      <c r="FH31" s="30">
        <v>3.1899999999999998E-2</v>
      </c>
      <c r="FI31" s="30">
        <v>3.6700000000000003E-2</v>
      </c>
      <c r="FJ31" s="30">
        <v>4.1300000000000003E-2</v>
      </c>
      <c r="FK31" s="30">
        <v>3.9300000000000002E-2</v>
      </c>
      <c r="FL31" s="30">
        <v>3.2800000000000003E-2</v>
      </c>
      <c r="FM31" s="30">
        <v>3.9E-2</v>
      </c>
      <c r="FN31" s="30">
        <v>6.3E-2</v>
      </c>
      <c r="FO31" s="30">
        <v>2.6599999999999999E-2</v>
      </c>
      <c r="FP31" s="30">
        <v>2.8500000000000001E-2</v>
      </c>
      <c r="FQ31" s="30">
        <v>5.8900000000000001E-2</v>
      </c>
      <c r="FR31" s="30">
        <v>2.75E-2</v>
      </c>
      <c r="FS31" s="30">
        <v>3.5999999999999997E-2</v>
      </c>
      <c r="FT31" s="30">
        <v>2.41E-2</v>
      </c>
      <c r="FU31" s="30">
        <v>4.1599999999999998E-2</v>
      </c>
      <c r="FV31" s="30">
        <v>2.7400000000000001E-2</v>
      </c>
      <c r="FW31" s="30">
        <v>3.1600000000000003E-2</v>
      </c>
      <c r="FX31" s="30">
        <v>3.3599999999999998E-2</v>
      </c>
      <c r="FY31" s="30">
        <v>3.5999999999999997E-2</v>
      </c>
      <c r="FZ31" s="30">
        <v>2.7400000000000001E-2</v>
      </c>
      <c r="GA31" s="30">
        <v>2.5000000000000001E-2</v>
      </c>
      <c r="GB31" s="30">
        <v>3.3099999999999997E-2</v>
      </c>
      <c r="GC31" s="30">
        <v>4.9599999999999998E-2</v>
      </c>
      <c r="GD31" s="30">
        <v>3.0700000000000002E-2</v>
      </c>
      <c r="GE31" s="30">
        <v>2.3400000000000001E-2</v>
      </c>
      <c r="GF31" s="30">
        <v>3.04E-2</v>
      </c>
      <c r="GG31" s="30">
        <v>4.4999999999999998E-2</v>
      </c>
      <c r="GH31" s="30">
        <v>0.04</v>
      </c>
      <c r="GI31" s="30">
        <v>4.3799999999999999E-2</v>
      </c>
      <c r="GJ31" s="30">
        <v>5.2299999999999999E-2</v>
      </c>
      <c r="GK31" s="30">
        <v>4.9799999999999997E-2</v>
      </c>
      <c r="GL31" s="30">
        <v>6.13E-2</v>
      </c>
      <c r="GM31" s="30">
        <v>5.7799999999999997E-2</v>
      </c>
      <c r="GN31" s="30">
        <v>3.2599999999999997E-2</v>
      </c>
      <c r="GO31" s="30">
        <v>2.5999999999999999E-2</v>
      </c>
      <c r="GP31" s="30">
        <v>3.5499999999999997E-2</v>
      </c>
      <c r="GQ31" s="30">
        <v>4.4200000000000003E-2</v>
      </c>
      <c r="GR31" s="30">
        <v>4.1599999999999998E-2</v>
      </c>
      <c r="GS31" s="30">
        <v>4.1000000000000002E-2</v>
      </c>
      <c r="GT31" s="30">
        <v>3.2399999999999998E-2</v>
      </c>
      <c r="GU31" s="30">
        <v>3.09E-2</v>
      </c>
      <c r="GV31" s="30">
        <v>4.4200000000000003E-2</v>
      </c>
      <c r="GW31" s="30">
        <v>5.1400000000000001E-2</v>
      </c>
      <c r="GX31" s="30">
        <v>4.5100000000000001E-2</v>
      </c>
      <c r="GY31" s="30">
        <v>3.1800000000000002E-2</v>
      </c>
      <c r="GZ31" s="30">
        <v>3.8600000000000002E-2</v>
      </c>
      <c r="HA31" s="30">
        <v>2.2800000000000001E-2</v>
      </c>
      <c r="HB31" s="30">
        <v>1.46E-2</v>
      </c>
      <c r="HC31" s="30">
        <v>3.4299999999999997E-2</v>
      </c>
      <c r="HD31" s="30">
        <v>3.85E-2</v>
      </c>
      <c r="HE31" s="30">
        <v>4.87E-2</v>
      </c>
      <c r="HF31" s="30">
        <v>3.5799999999999998E-2</v>
      </c>
      <c r="HG31" s="30">
        <v>2.76E-2</v>
      </c>
      <c r="HH31" s="30">
        <v>4.3499999999999997E-2</v>
      </c>
      <c r="HI31" s="30">
        <v>1.9900000000000001E-2</v>
      </c>
      <c r="HJ31" s="30">
        <v>2.86E-2</v>
      </c>
      <c r="HK31" s="30">
        <v>0</v>
      </c>
      <c r="HL31" s="30">
        <v>4.82E-2</v>
      </c>
      <c r="HM31" s="30">
        <v>7.4200000000000002E-2</v>
      </c>
      <c r="HN31" s="30">
        <v>4.5400000000000003E-2</v>
      </c>
      <c r="HO31" s="30">
        <v>3.5499999999999997E-2</v>
      </c>
      <c r="HP31" s="30">
        <v>3.2000000000000001E-2</v>
      </c>
      <c r="HQ31" s="30">
        <v>3.0499999999999999E-2</v>
      </c>
      <c r="HR31" s="30">
        <v>5.8000000000000003E-2</v>
      </c>
      <c r="HS31" s="30">
        <v>4.5900000000000003E-2</v>
      </c>
      <c r="HT31" s="30">
        <v>3.4200000000000001E-2</v>
      </c>
      <c r="HU31" s="30">
        <v>1.5299999999999999E-2</v>
      </c>
      <c r="HV31" s="30">
        <v>4.0800000000000003E-2</v>
      </c>
      <c r="HW31" s="30">
        <v>3.5400000000000001E-2</v>
      </c>
      <c r="HX31" s="30">
        <v>3.4500000000000003E-2</v>
      </c>
      <c r="HY31" s="30">
        <v>2.8000000000000001E-2</v>
      </c>
      <c r="HZ31" s="30">
        <v>8.0399999999999999E-2</v>
      </c>
      <c r="IA31" s="30">
        <v>4.7100000000000003E-2</v>
      </c>
      <c r="IB31" s="30">
        <v>5.8599999999999999E-2</v>
      </c>
      <c r="IC31" s="30">
        <v>5.9200000000000003E-2</v>
      </c>
      <c r="ID31" s="30">
        <v>4.02E-2</v>
      </c>
      <c r="IE31" s="30">
        <v>3.6700000000000003E-2</v>
      </c>
      <c r="IF31" s="30">
        <v>2.98E-2</v>
      </c>
      <c r="IG31" s="30">
        <v>2.2599999999999999E-2</v>
      </c>
      <c r="IH31" s="30">
        <v>2.3800000000000002E-2</v>
      </c>
      <c r="II31" s="30">
        <v>1.5100000000000001E-2</v>
      </c>
      <c r="IJ31" s="30">
        <v>4.99E-2</v>
      </c>
      <c r="IK31" s="30">
        <v>3.2399999999999998E-2</v>
      </c>
      <c r="IL31" s="30">
        <v>2.58E-2</v>
      </c>
      <c r="IM31" s="30">
        <v>3.39E-2</v>
      </c>
      <c r="IN31" s="30">
        <v>2.9700000000000001E-2</v>
      </c>
      <c r="IO31" s="30">
        <v>2.6100000000000002E-2</v>
      </c>
      <c r="IP31" s="30">
        <v>3.15E-2</v>
      </c>
      <c r="IQ31" s="30">
        <v>4.2200000000000001E-2</v>
      </c>
      <c r="IR31" s="30">
        <v>3.6999999999999998E-2</v>
      </c>
      <c r="IS31" s="30">
        <v>0.03</v>
      </c>
      <c r="IT31" s="30">
        <v>2.5100000000000001E-2</v>
      </c>
      <c r="IU31" s="30">
        <v>4.3099999999999999E-2</v>
      </c>
      <c r="IV31" s="30">
        <v>3.7999999999999999E-2</v>
      </c>
      <c r="IW31" s="30">
        <v>3.8300000000000001E-2</v>
      </c>
      <c r="IX31" s="30">
        <v>4.2000000000000003E-2</v>
      </c>
      <c r="IY31" s="30">
        <v>3.4599999999999999E-2</v>
      </c>
      <c r="IZ31" s="30">
        <v>3.4099999999999998E-2</v>
      </c>
      <c r="JA31" s="30">
        <v>3.3799999999999997E-2</v>
      </c>
      <c r="JB31" s="30">
        <v>9.3399999999999997E-2</v>
      </c>
      <c r="JC31" s="30">
        <v>4.8099999999999997E-2</v>
      </c>
      <c r="JD31" s="30">
        <v>7.2499999999999995E-2</v>
      </c>
      <c r="JE31" s="30">
        <v>5.2999999999999999E-2</v>
      </c>
      <c r="JF31" s="30">
        <v>6.0199999999999997E-2</v>
      </c>
      <c r="JG31" s="30">
        <v>5.7599999999999998E-2</v>
      </c>
      <c r="JH31" s="30">
        <v>0.13539999999999999</v>
      </c>
      <c r="JI31" s="30">
        <v>5.0099999999999999E-2</v>
      </c>
      <c r="JJ31" s="30">
        <v>4.4999999999999998E-2</v>
      </c>
      <c r="JK31" s="30">
        <v>6.2100000000000002E-2</v>
      </c>
      <c r="JL31" s="30">
        <v>7.51E-2</v>
      </c>
      <c r="JM31" s="30">
        <v>4.8599999999999997E-2</v>
      </c>
      <c r="JN31" s="30">
        <v>8.6099999999999996E-2</v>
      </c>
      <c r="JO31" s="30">
        <v>0.2422</v>
      </c>
      <c r="JP31" s="30">
        <v>7.4899999999999994E-2</v>
      </c>
      <c r="JQ31" s="30">
        <v>0.1106</v>
      </c>
      <c r="JR31" s="30">
        <v>0.25700000000000001</v>
      </c>
      <c r="JS31" s="30">
        <v>6.2100000000000002E-2</v>
      </c>
      <c r="JT31" s="30">
        <v>0.1046</v>
      </c>
      <c r="JU31" s="30">
        <v>4.2599999999999999E-2</v>
      </c>
      <c r="JV31" s="30">
        <v>4.1099999999999998E-2</v>
      </c>
      <c r="JW31" s="30">
        <v>4.2500000000000003E-2</v>
      </c>
      <c r="JX31" s="30">
        <v>6.2399999999999997E-2</v>
      </c>
      <c r="JY31" s="30">
        <v>2.7199999999999998E-2</v>
      </c>
      <c r="JZ31" s="30">
        <v>2.81E-2</v>
      </c>
      <c r="KA31" s="30">
        <v>9.1999999999999998E-3</v>
      </c>
      <c r="KB31" s="30">
        <v>2.1600000000000001E-2</v>
      </c>
      <c r="KC31" s="30">
        <v>2.3800000000000002E-2</v>
      </c>
      <c r="KD31" s="30">
        <v>5.3600000000000002E-2</v>
      </c>
      <c r="KE31" s="30">
        <v>7.85E-2</v>
      </c>
      <c r="KF31" s="30">
        <v>5.3600000000000002E-2</v>
      </c>
      <c r="KG31" s="30">
        <v>6.9599999999999995E-2</v>
      </c>
      <c r="KH31" s="30">
        <v>5.57E-2</v>
      </c>
      <c r="KI31" s="30">
        <v>2.5399999999999999E-2</v>
      </c>
      <c r="KJ31" s="30">
        <v>6.6799999999999998E-2</v>
      </c>
      <c r="KK31" s="30">
        <v>6.7000000000000004E-2</v>
      </c>
      <c r="KL31" s="30">
        <v>0.17299999999999999</v>
      </c>
      <c r="KM31" s="30">
        <v>7.3899999999999993E-2</v>
      </c>
      <c r="KN31" s="30">
        <v>9.2999999999999999E-2</v>
      </c>
      <c r="KO31" s="30">
        <v>5.9400000000000001E-2</v>
      </c>
      <c r="KP31" s="30">
        <v>1.3100000000000001E-2</v>
      </c>
      <c r="KQ31" s="30">
        <v>0.1202</v>
      </c>
      <c r="KR31" s="30">
        <v>2.92E-2</v>
      </c>
      <c r="KS31" s="30">
        <v>0.34670000000000001</v>
      </c>
      <c r="KT31" s="30">
        <v>0.1971</v>
      </c>
      <c r="KU31" s="30">
        <v>6.4299999999999996E-2</v>
      </c>
      <c r="KV31" s="30">
        <v>7.6799999999999993E-2</v>
      </c>
      <c r="KW31" s="30">
        <v>4.7E-2</v>
      </c>
      <c r="KX31" s="30">
        <v>2.3300000000000001E-2</v>
      </c>
      <c r="KY31" s="30">
        <v>2.2499999999999999E-2</v>
      </c>
      <c r="KZ31" s="30">
        <v>4.6199999999999998E-2</v>
      </c>
      <c r="LA31" s="30">
        <v>7.0199999999999999E-2</v>
      </c>
      <c r="LB31" s="30">
        <v>5.04E-2</v>
      </c>
      <c r="LC31" s="30">
        <v>4.4400000000000002E-2</v>
      </c>
      <c r="LD31" s="30">
        <v>0.1986</v>
      </c>
      <c r="LE31" s="30">
        <v>9.5799999999999996E-2</v>
      </c>
      <c r="LF31" s="30">
        <v>7.7399999999999997E-2</v>
      </c>
      <c r="LG31" s="30">
        <v>5.1900000000000002E-2</v>
      </c>
      <c r="LH31" s="30">
        <v>0.2681</v>
      </c>
      <c r="LI31" s="30">
        <v>2.06E-2</v>
      </c>
      <c r="LJ31" s="30">
        <v>4.1200000000000001E-2</v>
      </c>
      <c r="LK31" s="30">
        <v>6.2100000000000002E-2</v>
      </c>
      <c r="LL31" s="30">
        <v>2.0400000000000001E-2</v>
      </c>
      <c r="LM31" s="30">
        <v>0.11310000000000001</v>
      </c>
      <c r="LN31" s="30">
        <v>9.4899999999999998E-2</v>
      </c>
      <c r="LO31" s="30">
        <v>0.17299999999999999</v>
      </c>
      <c r="LP31" s="30">
        <v>7.4700000000000003E-2</v>
      </c>
      <c r="LQ31" s="30">
        <v>9.0899999999999995E-2</v>
      </c>
      <c r="LR31" s="30">
        <v>6.8199999999999997E-2</v>
      </c>
      <c r="LS31" s="30">
        <v>8.4599999999999995E-2</v>
      </c>
      <c r="LT31" s="30">
        <v>0.1201</v>
      </c>
      <c r="LU31" s="30">
        <v>3.04E-2</v>
      </c>
      <c r="LV31" s="30">
        <v>5.2600000000000001E-2</v>
      </c>
      <c r="LW31" s="30">
        <v>5.5800000000000002E-2</v>
      </c>
      <c r="LX31" s="30">
        <v>4.9099999999999998E-2</v>
      </c>
      <c r="LY31" s="30">
        <v>7.4899999999999994E-2</v>
      </c>
      <c r="LZ31" s="30">
        <v>3.9399999999999998E-2</v>
      </c>
      <c r="MA31" s="30">
        <v>6.25E-2</v>
      </c>
      <c r="MB31" s="30">
        <v>0.11020000000000001</v>
      </c>
      <c r="MC31" s="30">
        <v>3.6299999999999999E-2</v>
      </c>
      <c r="MD31" s="30">
        <v>8.1900000000000001E-2</v>
      </c>
      <c r="ME31" s="30">
        <v>0.14099999999999999</v>
      </c>
      <c r="MF31" s="30">
        <v>0.1055</v>
      </c>
      <c r="MG31" s="30">
        <v>7.6100000000000001E-2</v>
      </c>
      <c r="MH31" s="30">
        <v>0.1366</v>
      </c>
      <c r="MI31" s="30">
        <v>6.4600000000000005E-2</v>
      </c>
      <c r="MJ31" s="30">
        <v>5.9299999999999999E-2</v>
      </c>
      <c r="MK31" s="30">
        <v>0.1145</v>
      </c>
      <c r="ML31" s="30">
        <v>5.5899999999999998E-2</v>
      </c>
      <c r="MM31" s="30">
        <v>8.3999999999999995E-3</v>
      </c>
      <c r="MN31" s="30">
        <v>5.0999999999999997E-2</v>
      </c>
      <c r="MO31" s="30">
        <v>5.16E-2</v>
      </c>
      <c r="MP31" s="30">
        <v>4.6800000000000001E-2</v>
      </c>
      <c r="MQ31" s="30">
        <v>8.3199999999999996E-2</v>
      </c>
      <c r="MR31" s="30">
        <v>0.1048</v>
      </c>
      <c r="MS31" s="30">
        <v>8.43E-2</v>
      </c>
      <c r="MT31" s="30">
        <v>7.9399999999999998E-2</v>
      </c>
      <c r="MU31" s="30">
        <v>0.11310000000000001</v>
      </c>
      <c r="MV31" s="30">
        <v>6.7199999999999996E-2</v>
      </c>
      <c r="MW31" s="30">
        <v>9.6758000000000006</v>
      </c>
      <c r="MX31" s="30">
        <v>6.7567000000000004</v>
      </c>
      <c r="MY31" s="30">
        <v>6.1174999999999997</v>
      </c>
      <c r="MZ31" s="30">
        <v>8.3849</v>
      </c>
      <c r="NA31" s="30">
        <v>25.898399999999999</v>
      </c>
      <c r="NB31" s="30">
        <v>11.164999999999999</v>
      </c>
      <c r="NC31" s="30">
        <v>14.2895</v>
      </c>
      <c r="ND31" s="30">
        <v>18.2241</v>
      </c>
      <c r="NE31" s="30">
        <v>3.5278</v>
      </c>
      <c r="NF31" s="30">
        <v>7.9513999999999996</v>
      </c>
      <c r="NG31" s="316">
        <v>10.779400000000001</v>
      </c>
      <c r="NH31" s="300">
        <v>0.2137</v>
      </c>
      <c r="NI31" s="301">
        <v>2.8851</v>
      </c>
      <c r="NJ31" s="302">
        <v>0</v>
      </c>
    </row>
    <row r="32" spans="2:374" ht="14.5" thickBot="1" x14ac:dyDescent="0.35">
      <c r="B32" s="32" t="s">
        <v>524</v>
      </c>
      <c r="C32" s="33">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34">
        <v>0</v>
      </c>
      <c r="AV32" s="34">
        <v>0</v>
      </c>
      <c r="AW32" s="34">
        <v>0</v>
      </c>
      <c r="AX32" s="34">
        <v>0</v>
      </c>
      <c r="AY32" s="34">
        <v>0</v>
      </c>
      <c r="AZ32" s="34">
        <v>0</v>
      </c>
      <c r="BA32" s="34">
        <v>0</v>
      </c>
      <c r="BB32" s="34">
        <v>0</v>
      </c>
      <c r="BC32" s="34">
        <v>0</v>
      </c>
      <c r="BD32" s="34">
        <v>0</v>
      </c>
      <c r="BE32" s="34">
        <v>0</v>
      </c>
      <c r="BF32" s="34">
        <v>0</v>
      </c>
      <c r="BG32" s="34">
        <v>0</v>
      </c>
      <c r="BH32" s="34">
        <v>0</v>
      </c>
      <c r="BI32" s="34">
        <v>0</v>
      </c>
      <c r="BJ32" s="34">
        <v>0</v>
      </c>
      <c r="BK32" s="34">
        <v>0</v>
      </c>
      <c r="BL32" s="34">
        <v>0</v>
      </c>
      <c r="BM32" s="34">
        <v>0</v>
      </c>
      <c r="BN32" s="34">
        <v>0</v>
      </c>
      <c r="BO32" s="34">
        <v>0</v>
      </c>
      <c r="BP32" s="34">
        <v>0</v>
      </c>
      <c r="BQ32" s="34">
        <v>0</v>
      </c>
      <c r="BR32" s="34">
        <v>0</v>
      </c>
      <c r="BS32" s="34">
        <v>0</v>
      </c>
      <c r="BT32" s="34">
        <v>0</v>
      </c>
      <c r="BU32" s="34">
        <v>0</v>
      </c>
      <c r="BV32" s="34">
        <v>0</v>
      </c>
      <c r="BW32" s="34">
        <v>0</v>
      </c>
      <c r="BX32" s="34">
        <v>0</v>
      </c>
      <c r="BY32" s="34">
        <v>0</v>
      </c>
      <c r="BZ32" s="34">
        <v>0</v>
      </c>
      <c r="CA32" s="34">
        <v>0</v>
      </c>
      <c r="CB32" s="34">
        <v>0</v>
      </c>
      <c r="CC32" s="34">
        <v>0</v>
      </c>
      <c r="CD32" s="34">
        <v>0</v>
      </c>
      <c r="CE32" s="34">
        <v>0</v>
      </c>
      <c r="CF32" s="34">
        <v>0</v>
      </c>
      <c r="CG32" s="34">
        <v>0</v>
      </c>
      <c r="CH32" s="34">
        <v>0</v>
      </c>
      <c r="CI32" s="34">
        <v>0</v>
      </c>
      <c r="CJ32" s="34">
        <v>0</v>
      </c>
      <c r="CK32" s="34">
        <v>0</v>
      </c>
      <c r="CL32" s="34">
        <v>0</v>
      </c>
      <c r="CM32" s="34">
        <v>0</v>
      </c>
      <c r="CN32" s="34">
        <v>0</v>
      </c>
      <c r="CO32" s="34">
        <v>0</v>
      </c>
      <c r="CP32" s="34">
        <v>0</v>
      </c>
      <c r="CQ32" s="34">
        <v>0</v>
      </c>
      <c r="CR32" s="34">
        <v>0</v>
      </c>
      <c r="CS32" s="34">
        <v>0</v>
      </c>
      <c r="CT32" s="34">
        <v>0</v>
      </c>
      <c r="CU32" s="34">
        <v>0</v>
      </c>
      <c r="CV32" s="34">
        <v>0</v>
      </c>
      <c r="CW32" s="34">
        <v>0</v>
      </c>
      <c r="CX32" s="34">
        <v>0</v>
      </c>
      <c r="CY32" s="34">
        <v>0</v>
      </c>
      <c r="CZ32" s="34">
        <v>0</v>
      </c>
      <c r="DA32" s="34">
        <v>0</v>
      </c>
      <c r="DB32" s="34">
        <v>0</v>
      </c>
      <c r="DC32" s="34">
        <v>0</v>
      </c>
      <c r="DD32" s="34">
        <v>0</v>
      </c>
      <c r="DE32" s="34">
        <v>0</v>
      </c>
      <c r="DF32" s="34">
        <v>0</v>
      </c>
      <c r="DG32" s="34">
        <v>0</v>
      </c>
      <c r="DH32" s="34">
        <v>0</v>
      </c>
      <c r="DI32" s="34">
        <v>0</v>
      </c>
      <c r="DJ32" s="34">
        <v>0</v>
      </c>
      <c r="DK32" s="34">
        <v>0</v>
      </c>
      <c r="DL32" s="34">
        <v>0</v>
      </c>
      <c r="DM32" s="34">
        <v>0</v>
      </c>
      <c r="DN32" s="34">
        <v>0</v>
      </c>
      <c r="DO32" s="34">
        <v>0</v>
      </c>
      <c r="DP32" s="34">
        <v>0</v>
      </c>
      <c r="DQ32" s="34">
        <v>0</v>
      </c>
      <c r="DR32" s="34">
        <v>0</v>
      </c>
      <c r="DS32" s="34">
        <v>0</v>
      </c>
      <c r="DT32" s="34">
        <v>0</v>
      </c>
      <c r="DU32" s="34">
        <v>0</v>
      </c>
      <c r="DV32" s="34">
        <v>0</v>
      </c>
      <c r="DW32" s="34">
        <v>0</v>
      </c>
      <c r="DX32" s="34">
        <v>0</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c r="FY32" s="34">
        <v>0</v>
      </c>
      <c r="FZ32" s="34">
        <v>0</v>
      </c>
      <c r="GA32" s="34">
        <v>0</v>
      </c>
      <c r="GB32" s="34">
        <v>0</v>
      </c>
      <c r="GC32" s="34">
        <v>0</v>
      </c>
      <c r="GD32" s="34">
        <v>0</v>
      </c>
      <c r="GE32" s="34">
        <v>0</v>
      </c>
      <c r="GF32" s="34">
        <v>0</v>
      </c>
      <c r="GG32" s="34">
        <v>0</v>
      </c>
      <c r="GH32" s="34">
        <v>0</v>
      </c>
      <c r="GI32" s="34">
        <v>0</v>
      </c>
      <c r="GJ32" s="34">
        <v>0</v>
      </c>
      <c r="GK32" s="34">
        <v>0</v>
      </c>
      <c r="GL32" s="34">
        <v>0</v>
      </c>
      <c r="GM32" s="34">
        <v>0</v>
      </c>
      <c r="GN32" s="34">
        <v>0</v>
      </c>
      <c r="GO32" s="34">
        <v>0</v>
      </c>
      <c r="GP32" s="34">
        <v>0</v>
      </c>
      <c r="GQ32" s="34">
        <v>0</v>
      </c>
      <c r="GR32" s="34">
        <v>0</v>
      </c>
      <c r="GS32" s="34">
        <v>0</v>
      </c>
      <c r="GT32" s="34">
        <v>0</v>
      </c>
      <c r="GU32" s="34">
        <v>0</v>
      </c>
      <c r="GV32" s="34">
        <v>0</v>
      </c>
      <c r="GW32" s="34">
        <v>0</v>
      </c>
      <c r="GX32" s="34">
        <v>0</v>
      </c>
      <c r="GY32" s="34">
        <v>0</v>
      </c>
      <c r="GZ32" s="34">
        <v>0</v>
      </c>
      <c r="HA32" s="34">
        <v>0</v>
      </c>
      <c r="HB32" s="34">
        <v>0</v>
      </c>
      <c r="HC32" s="34">
        <v>0</v>
      </c>
      <c r="HD32" s="34">
        <v>0</v>
      </c>
      <c r="HE32" s="34">
        <v>0</v>
      </c>
      <c r="HF32" s="34">
        <v>0</v>
      </c>
      <c r="HG32" s="34">
        <v>0</v>
      </c>
      <c r="HH32" s="34">
        <v>0</v>
      </c>
      <c r="HI32" s="34">
        <v>0</v>
      </c>
      <c r="HJ32" s="34">
        <v>0</v>
      </c>
      <c r="HK32" s="34">
        <v>0</v>
      </c>
      <c r="HL32" s="34">
        <v>0</v>
      </c>
      <c r="HM32" s="34">
        <v>0</v>
      </c>
      <c r="HN32" s="34">
        <v>0</v>
      </c>
      <c r="HO32" s="34">
        <v>0</v>
      </c>
      <c r="HP32" s="34">
        <v>0</v>
      </c>
      <c r="HQ32" s="34">
        <v>0</v>
      </c>
      <c r="HR32" s="34">
        <v>0</v>
      </c>
      <c r="HS32" s="34">
        <v>0</v>
      </c>
      <c r="HT32" s="34">
        <v>0</v>
      </c>
      <c r="HU32" s="34">
        <v>0</v>
      </c>
      <c r="HV32" s="34">
        <v>0</v>
      </c>
      <c r="HW32" s="34">
        <v>0</v>
      </c>
      <c r="HX32" s="34">
        <v>0</v>
      </c>
      <c r="HY32" s="34">
        <v>0</v>
      </c>
      <c r="HZ32" s="34">
        <v>0</v>
      </c>
      <c r="IA32" s="34">
        <v>0</v>
      </c>
      <c r="IB32" s="34">
        <v>0</v>
      </c>
      <c r="IC32" s="34">
        <v>0</v>
      </c>
      <c r="ID32" s="34">
        <v>0</v>
      </c>
      <c r="IE32" s="34">
        <v>0</v>
      </c>
      <c r="IF32" s="34">
        <v>0</v>
      </c>
      <c r="IG32" s="34">
        <v>0</v>
      </c>
      <c r="IH32" s="34">
        <v>0</v>
      </c>
      <c r="II32" s="34">
        <v>0</v>
      </c>
      <c r="IJ32" s="34">
        <v>0</v>
      </c>
      <c r="IK32" s="34">
        <v>0</v>
      </c>
      <c r="IL32" s="34">
        <v>0</v>
      </c>
      <c r="IM32" s="34">
        <v>0</v>
      </c>
      <c r="IN32" s="34">
        <v>0</v>
      </c>
      <c r="IO32" s="34">
        <v>0</v>
      </c>
      <c r="IP32" s="34">
        <v>0</v>
      </c>
      <c r="IQ32" s="34">
        <v>0</v>
      </c>
      <c r="IR32" s="34">
        <v>0</v>
      </c>
      <c r="IS32" s="34">
        <v>0</v>
      </c>
      <c r="IT32" s="34">
        <v>0</v>
      </c>
      <c r="IU32" s="34">
        <v>0</v>
      </c>
      <c r="IV32" s="34">
        <v>0</v>
      </c>
      <c r="IW32" s="34">
        <v>0</v>
      </c>
      <c r="IX32" s="34">
        <v>0</v>
      </c>
      <c r="IY32" s="34">
        <v>0</v>
      </c>
      <c r="IZ32" s="34">
        <v>0</v>
      </c>
      <c r="JA32" s="34">
        <v>0</v>
      </c>
      <c r="JB32" s="34">
        <v>0</v>
      </c>
      <c r="JC32" s="34">
        <v>0</v>
      </c>
      <c r="JD32" s="34">
        <v>0</v>
      </c>
      <c r="JE32" s="34">
        <v>0</v>
      </c>
      <c r="JF32" s="34">
        <v>0</v>
      </c>
      <c r="JG32" s="34">
        <v>0</v>
      </c>
      <c r="JH32" s="34">
        <v>0</v>
      </c>
      <c r="JI32" s="34">
        <v>0</v>
      </c>
      <c r="JJ32" s="34">
        <v>0</v>
      </c>
      <c r="JK32" s="34">
        <v>0</v>
      </c>
      <c r="JL32" s="34">
        <v>0</v>
      </c>
      <c r="JM32" s="34">
        <v>0</v>
      </c>
      <c r="JN32" s="34">
        <v>0</v>
      </c>
      <c r="JO32" s="34">
        <v>0</v>
      </c>
      <c r="JP32" s="34">
        <v>0</v>
      </c>
      <c r="JQ32" s="34">
        <v>0</v>
      </c>
      <c r="JR32" s="34">
        <v>0</v>
      </c>
      <c r="JS32" s="34">
        <v>0</v>
      </c>
      <c r="JT32" s="34">
        <v>0</v>
      </c>
      <c r="JU32" s="34">
        <v>0</v>
      </c>
      <c r="JV32" s="34">
        <v>0</v>
      </c>
      <c r="JW32" s="34">
        <v>0</v>
      </c>
      <c r="JX32" s="34">
        <v>0</v>
      </c>
      <c r="JY32" s="34">
        <v>0</v>
      </c>
      <c r="JZ32" s="34">
        <v>0</v>
      </c>
      <c r="KA32" s="34">
        <v>0</v>
      </c>
      <c r="KB32" s="34">
        <v>0</v>
      </c>
      <c r="KC32" s="34">
        <v>0</v>
      </c>
      <c r="KD32" s="34">
        <v>0</v>
      </c>
      <c r="KE32" s="34">
        <v>0</v>
      </c>
      <c r="KF32" s="34">
        <v>0</v>
      </c>
      <c r="KG32" s="34">
        <v>0</v>
      </c>
      <c r="KH32" s="34">
        <v>0</v>
      </c>
      <c r="KI32" s="34">
        <v>0</v>
      </c>
      <c r="KJ32" s="34">
        <v>0</v>
      </c>
      <c r="KK32" s="34">
        <v>0</v>
      </c>
      <c r="KL32" s="34">
        <v>0</v>
      </c>
      <c r="KM32" s="34">
        <v>0</v>
      </c>
      <c r="KN32" s="34">
        <v>0</v>
      </c>
      <c r="KO32" s="34">
        <v>0</v>
      </c>
      <c r="KP32" s="34">
        <v>0</v>
      </c>
      <c r="KQ32" s="34">
        <v>0</v>
      </c>
      <c r="KR32" s="34">
        <v>0</v>
      </c>
      <c r="KS32" s="34">
        <v>0</v>
      </c>
      <c r="KT32" s="34">
        <v>0</v>
      </c>
      <c r="KU32" s="34">
        <v>0</v>
      </c>
      <c r="KV32" s="34">
        <v>0</v>
      </c>
      <c r="KW32" s="34">
        <v>0</v>
      </c>
      <c r="KX32" s="34">
        <v>0</v>
      </c>
      <c r="KY32" s="34">
        <v>0</v>
      </c>
      <c r="KZ32" s="34">
        <v>0</v>
      </c>
      <c r="LA32" s="34">
        <v>0</v>
      </c>
      <c r="LB32" s="34">
        <v>0</v>
      </c>
      <c r="LC32" s="34">
        <v>0</v>
      </c>
      <c r="LD32" s="34">
        <v>0</v>
      </c>
      <c r="LE32" s="34">
        <v>0</v>
      </c>
      <c r="LF32" s="34">
        <v>0</v>
      </c>
      <c r="LG32" s="34">
        <v>0</v>
      </c>
      <c r="LH32" s="34">
        <v>0</v>
      </c>
      <c r="LI32" s="34">
        <v>0</v>
      </c>
      <c r="LJ32" s="34">
        <v>0</v>
      </c>
      <c r="LK32" s="34">
        <v>0</v>
      </c>
      <c r="LL32" s="34">
        <v>0</v>
      </c>
      <c r="LM32" s="34">
        <v>0</v>
      </c>
      <c r="LN32" s="34">
        <v>0</v>
      </c>
      <c r="LO32" s="34">
        <v>0</v>
      </c>
      <c r="LP32" s="34">
        <v>0</v>
      </c>
      <c r="LQ32" s="34">
        <v>0</v>
      </c>
      <c r="LR32" s="34">
        <v>0</v>
      </c>
      <c r="LS32" s="34">
        <v>0</v>
      </c>
      <c r="LT32" s="34">
        <v>0</v>
      </c>
      <c r="LU32" s="34">
        <v>0</v>
      </c>
      <c r="LV32" s="34">
        <v>0</v>
      </c>
      <c r="LW32" s="34">
        <v>0</v>
      </c>
      <c r="LX32" s="34">
        <v>0</v>
      </c>
      <c r="LY32" s="34">
        <v>0</v>
      </c>
      <c r="LZ32" s="34">
        <v>0</v>
      </c>
      <c r="MA32" s="34">
        <v>0</v>
      </c>
      <c r="MB32" s="34">
        <v>0</v>
      </c>
      <c r="MC32" s="34">
        <v>0</v>
      </c>
      <c r="MD32" s="34">
        <v>0</v>
      </c>
      <c r="ME32" s="34">
        <v>0</v>
      </c>
      <c r="MF32" s="34">
        <v>0</v>
      </c>
      <c r="MG32" s="34">
        <v>0</v>
      </c>
      <c r="MH32" s="34">
        <v>0</v>
      </c>
      <c r="MI32" s="34">
        <v>0</v>
      </c>
      <c r="MJ32" s="34">
        <v>0</v>
      </c>
      <c r="MK32" s="34">
        <v>0</v>
      </c>
      <c r="ML32" s="34">
        <v>0</v>
      </c>
      <c r="MM32" s="34">
        <v>0</v>
      </c>
      <c r="MN32" s="34">
        <v>0</v>
      </c>
      <c r="MO32" s="34">
        <v>0</v>
      </c>
      <c r="MP32" s="34">
        <v>0</v>
      </c>
      <c r="MQ32" s="34">
        <v>0</v>
      </c>
      <c r="MR32" s="34">
        <v>0</v>
      </c>
      <c r="MS32" s="34">
        <v>0</v>
      </c>
      <c r="MT32" s="34">
        <v>0</v>
      </c>
      <c r="MU32" s="34">
        <v>0</v>
      </c>
      <c r="MV32" s="34">
        <v>0</v>
      </c>
      <c r="MW32" s="34">
        <v>0</v>
      </c>
      <c r="MX32" s="34">
        <v>0</v>
      </c>
      <c r="MY32" s="34">
        <v>0</v>
      </c>
      <c r="MZ32" s="34">
        <v>0</v>
      </c>
      <c r="NA32" s="34">
        <v>0</v>
      </c>
      <c r="NB32" s="34">
        <v>0</v>
      </c>
      <c r="NC32" s="34">
        <v>0</v>
      </c>
      <c r="ND32" s="34">
        <v>0</v>
      </c>
      <c r="NE32" s="34">
        <v>0</v>
      </c>
      <c r="NF32" s="34">
        <v>0</v>
      </c>
      <c r="NG32" s="299">
        <v>0</v>
      </c>
      <c r="NH32" s="303">
        <v>0</v>
      </c>
      <c r="NI32" s="304">
        <v>0</v>
      </c>
      <c r="NJ32" s="305">
        <v>0</v>
      </c>
    </row>
  </sheetData>
  <sheetProtection algorithmName="SHA-512" hashValue="NzG00R5qZokXV8bnOuMGzKoKTHZYIjg3v60y59NwXmlpF9CB/vgWw1m0tpeygrR09C0DZj+bKKBLXjC46sPOtg==" saltValue="mnUKTkWgBkZAo7uZfrLisA=="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2"/>
  <sheetViews>
    <sheetView showGridLines="0" zoomScaleNormal="100" zoomScalePageLayoutView="64" workbookViewId="0"/>
  </sheetViews>
  <sheetFormatPr defaultColWidth="9.1796875" defaultRowHeight="14" x14ac:dyDescent="0.3"/>
  <cols>
    <col min="1" max="1" width="3.1796875" style="9" customWidth="1"/>
    <col min="2" max="2" width="51.453125" style="9" customWidth="1"/>
    <col min="3" max="371" width="16.7265625" style="9" customWidth="1"/>
    <col min="372" max="372" width="9.1796875" style="9"/>
    <col min="373" max="373" width="15.26953125" style="9" customWidth="1"/>
    <col min="374" max="374" width="13.26953125" style="9" customWidth="1"/>
    <col min="375" max="16384" width="9.1796875" style="9"/>
  </cols>
  <sheetData>
    <row r="1" spans="1:374" ht="18.75" customHeight="1" x14ac:dyDescent="0.3">
      <c r="A1" s="286"/>
      <c r="B1" s="118"/>
      <c r="C1" s="118"/>
      <c r="D1" s="118"/>
      <c r="E1" s="118"/>
      <c r="F1" s="119"/>
    </row>
    <row r="2" spans="1:374" ht="15" customHeight="1" x14ac:dyDescent="0.3">
      <c r="A2" s="287"/>
      <c r="B2" s="119"/>
      <c r="C2" s="119"/>
      <c r="D2" s="119"/>
      <c r="E2" s="119"/>
      <c r="F2" s="119"/>
    </row>
    <row r="3" spans="1:374" ht="18.75" customHeight="1" x14ac:dyDescent="0.3">
      <c r="A3" s="286"/>
      <c r="B3" s="118"/>
      <c r="C3" s="118"/>
      <c r="D3" s="118"/>
      <c r="E3" s="118"/>
      <c r="F3" s="119"/>
    </row>
    <row r="4" spans="1:374" ht="15" customHeight="1" x14ac:dyDescent="0.3">
      <c r="A4" s="287"/>
      <c r="B4" s="119"/>
      <c r="C4" s="119"/>
      <c r="D4" s="119"/>
      <c r="E4" s="119"/>
      <c r="F4" s="119"/>
    </row>
    <row r="5" spans="1:374" ht="18.75" customHeight="1" x14ac:dyDescent="0.3">
      <c r="A5" s="286"/>
      <c r="B5" s="118"/>
      <c r="C5" s="118"/>
      <c r="D5" s="118"/>
      <c r="E5" s="118"/>
      <c r="F5" s="119"/>
    </row>
    <row r="6" spans="1:374" ht="15" customHeight="1" x14ac:dyDescent="0.3"/>
    <row r="7" spans="1:374" ht="15" customHeight="1" x14ac:dyDescent="0.3">
      <c r="A7" s="10"/>
      <c r="B7" s="10"/>
      <c r="C7" s="10"/>
      <c r="D7" s="10"/>
      <c r="E7" s="10"/>
    </row>
    <row r="8" spans="1:374" ht="16" thickBot="1" x14ac:dyDescent="0.4">
      <c r="B8" s="11"/>
      <c r="C8" s="12"/>
      <c r="D8" s="12"/>
      <c r="E8" s="12"/>
      <c r="F8" s="13"/>
    </row>
    <row r="9" spans="1:374" s="14" customFormat="1" ht="28" x14ac:dyDescent="0.3">
      <c r="B9" s="15" t="s">
        <v>854</v>
      </c>
      <c r="C9" s="16" t="s">
        <v>133</v>
      </c>
      <c r="D9" s="17">
        <v>111200</v>
      </c>
      <c r="E9" s="17">
        <v>111300</v>
      </c>
      <c r="F9" s="17">
        <v>111400</v>
      </c>
      <c r="G9" s="17">
        <v>111900</v>
      </c>
      <c r="H9" s="17">
        <v>112120</v>
      </c>
      <c r="I9" s="17" t="s">
        <v>139</v>
      </c>
      <c r="J9" s="17">
        <v>112300</v>
      </c>
      <c r="K9" s="17" t="s">
        <v>142</v>
      </c>
      <c r="L9" s="17">
        <v>113000</v>
      </c>
      <c r="M9" s="17">
        <v>114000</v>
      </c>
      <c r="N9" s="17">
        <v>115000</v>
      </c>
      <c r="O9" s="17">
        <v>211000</v>
      </c>
      <c r="P9" s="17">
        <v>212100</v>
      </c>
      <c r="Q9" s="17">
        <v>212230</v>
      </c>
      <c r="R9" s="17" t="s">
        <v>150</v>
      </c>
      <c r="S9" s="17">
        <v>212310</v>
      </c>
      <c r="T9" s="17" t="s">
        <v>154</v>
      </c>
      <c r="U9" s="17">
        <v>213111</v>
      </c>
      <c r="V9" s="17" t="s">
        <v>157</v>
      </c>
      <c r="W9" s="17" t="s">
        <v>159</v>
      </c>
      <c r="X9" s="17">
        <v>221200</v>
      </c>
      <c r="Y9" s="17">
        <v>221300</v>
      </c>
      <c r="Z9" s="348" t="s">
        <v>810</v>
      </c>
      <c r="AA9" s="17" t="s">
        <v>163</v>
      </c>
      <c r="AB9" s="17" t="s">
        <v>123</v>
      </c>
      <c r="AC9" s="17" t="s">
        <v>784</v>
      </c>
      <c r="AD9" s="17">
        <v>321100</v>
      </c>
      <c r="AE9" s="17">
        <v>321200</v>
      </c>
      <c r="AF9" s="17">
        <v>321910</v>
      </c>
      <c r="AG9" s="17" t="s">
        <v>118</v>
      </c>
      <c r="AH9" s="17">
        <v>327100</v>
      </c>
      <c r="AI9" s="17">
        <v>327200</v>
      </c>
      <c r="AJ9" s="17">
        <v>327310</v>
      </c>
      <c r="AK9" s="17">
        <v>327320</v>
      </c>
      <c r="AL9" s="17">
        <v>327330</v>
      </c>
      <c r="AM9" s="17">
        <v>327390</v>
      </c>
      <c r="AN9" s="17">
        <v>327400</v>
      </c>
      <c r="AO9" s="17">
        <v>327910</v>
      </c>
      <c r="AP9" s="17">
        <v>327991</v>
      </c>
      <c r="AQ9" s="17">
        <v>327992</v>
      </c>
      <c r="AR9" s="17">
        <v>327993</v>
      </c>
      <c r="AS9" s="17">
        <v>327999</v>
      </c>
      <c r="AT9" s="17">
        <v>331110</v>
      </c>
      <c r="AU9" s="17">
        <v>331200</v>
      </c>
      <c r="AV9" s="17">
        <v>331314</v>
      </c>
      <c r="AW9" s="17">
        <v>331313</v>
      </c>
      <c r="AX9" s="17" t="s">
        <v>187</v>
      </c>
      <c r="AY9" s="17">
        <v>331410</v>
      </c>
      <c r="AZ9" s="17">
        <v>331420</v>
      </c>
      <c r="BA9" s="17">
        <v>331490</v>
      </c>
      <c r="BB9" s="17">
        <v>331510</v>
      </c>
      <c r="BC9" s="17">
        <v>331520</v>
      </c>
      <c r="BD9" s="17">
        <v>332114</v>
      </c>
      <c r="BE9" s="17" t="s">
        <v>193</v>
      </c>
      <c r="BF9" s="17">
        <v>332119</v>
      </c>
      <c r="BG9" s="17">
        <v>332200</v>
      </c>
      <c r="BH9" s="17">
        <v>332310</v>
      </c>
      <c r="BI9" s="17">
        <v>332320</v>
      </c>
      <c r="BJ9" s="17">
        <v>332410</v>
      </c>
      <c r="BK9" s="17">
        <v>332420</v>
      </c>
      <c r="BL9" s="17">
        <v>332430</v>
      </c>
      <c r="BM9" s="17">
        <v>332500</v>
      </c>
      <c r="BN9" s="17">
        <v>332600</v>
      </c>
      <c r="BO9" s="17">
        <v>332710</v>
      </c>
      <c r="BP9" s="17">
        <v>332720</v>
      </c>
      <c r="BQ9" s="17">
        <v>332800</v>
      </c>
      <c r="BR9" s="17">
        <v>332913</v>
      </c>
      <c r="BS9" s="17" t="s">
        <v>129</v>
      </c>
      <c r="BT9" s="17">
        <v>332991</v>
      </c>
      <c r="BU9" s="17">
        <v>332996</v>
      </c>
      <c r="BV9" s="17" t="s">
        <v>209</v>
      </c>
      <c r="BW9" s="17">
        <v>332999</v>
      </c>
      <c r="BX9" s="17">
        <v>333111</v>
      </c>
      <c r="BY9" s="17">
        <v>333112</v>
      </c>
      <c r="BZ9" s="17">
        <v>333120</v>
      </c>
      <c r="CA9" s="17">
        <v>333130</v>
      </c>
      <c r="CB9" s="17">
        <v>333242</v>
      </c>
      <c r="CC9" s="17" t="s">
        <v>785</v>
      </c>
      <c r="CD9" s="17">
        <v>333314</v>
      </c>
      <c r="CE9" s="17">
        <v>333316</v>
      </c>
      <c r="CF9" s="17">
        <v>333318</v>
      </c>
      <c r="CG9" s="17">
        <v>333414</v>
      </c>
      <c r="CH9" s="17">
        <v>333415</v>
      </c>
      <c r="CI9" s="17">
        <v>333413</v>
      </c>
      <c r="CJ9" s="17">
        <v>333511</v>
      </c>
      <c r="CK9" s="17">
        <v>333514</v>
      </c>
      <c r="CL9" s="17">
        <v>333517</v>
      </c>
      <c r="CM9" s="17" t="s">
        <v>224</v>
      </c>
      <c r="CN9" s="17">
        <v>333611</v>
      </c>
      <c r="CO9" s="17">
        <v>333612</v>
      </c>
      <c r="CP9" s="17">
        <v>333613</v>
      </c>
      <c r="CQ9" s="17">
        <v>333618</v>
      </c>
      <c r="CR9" s="17">
        <v>333912</v>
      </c>
      <c r="CS9" s="17" t="s">
        <v>119</v>
      </c>
      <c r="CT9" s="17">
        <v>333920</v>
      </c>
      <c r="CU9" s="17">
        <v>333991</v>
      </c>
      <c r="CV9" s="17">
        <v>333993</v>
      </c>
      <c r="CW9" s="17">
        <v>333994</v>
      </c>
      <c r="CX9" s="17" t="s">
        <v>234</v>
      </c>
      <c r="CY9" s="17" t="s">
        <v>238</v>
      </c>
      <c r="CZ9" s="17">
        <v>334111</v>
      </c>
      <c r="DA9" s="17">
        <v>334112</v>
      </c>
      <c r="DB9" s="17">
        <v>334118</v>
      </c>
      <c r="DC9" s="17">
        <v>334210</v>
      </c>
      <c r="DD9" s="17">
        <v>334220</v>
      </c>
      <c r="DE9" s="17">
        <v>334290</v>
      </c>
      <c r="DF9" s="17">
        <v>334413</v>
      </c>
      <c r="DG9" s="17">
        <v>334418</v>
      </c>
      <c r="DH9" s="17" t="s">
        <v>247</v>
      </c>
      <c r="DI9" s="17">
        <v>334510</v>
      </c>
      <c r="DJ9" s="17">
        <v>334511</v>
      </c>
      <c r="DK9" s="17">
        <v>334512</v>
      </c>
      <c r="DL9" s="17">
        <v>334513</v>
      </c>
      <c r="DM9" s="17">
        <v>334514</v>
      </c>
      <c r="DN9" s="17">
        <v>334515</v>
      </c>
      <c r="DO9" s="17">
        <v>334516</v>
      </c>
      <c r="DP9" s="17">
        <v>334517</v>
      </c>
      <c r="DQ9" s="17" t="s">
        <v>124</v>
      </c>
      <c r="DR9" s="17">
        <v>334300</v>
      </c>
      <c r="DS9" s="17">
        <v>334610</v>
      </c>
      <c r="DT9" s="17">
        <v>335110</v>
      </c>
      <c r="DU9" s="17">
        <v>335120</v>
      </c>
      <c r="DV9" s="17">
        <v>335210</v>
      </c>
      <c r="DW9" s="17">
        <v>335220</v>
      </c>
      <c r="DX9" s="17">
        <v>335311</v>
      </c>
      <c r="DY9" s="17">
        <v>335312</v>
      </c>
      <c r="DZ9" s="17">
        <v>335313</v>
      </c>
      <c r="EA9" s="17">
        <v>335314</v>
      </c>
      <c r="EB9" s="17">
        <v>335911</v>
      </c>
      <c r="EC9" s="17">
        <v>335912</v>
      </c>
      <c r="ED9" s="17">
        <v>335920</v>
      </c>
      <c r="EE9" s="17">
        <v>335930</v>
      </c>
      <c r="EF9" s="17">
        <v>335991</v>
      </c>
      <c r="EG9" s="17">
        <v>335999</v>
      </c>
      <c r="EH9" s="17">
        <v>336111</v>
      </c>
      <c r="EI9" s="17">
        <v>336112</v>
      </c>
      <c r="EJ9" s="17">
        <v>336120</v>
      </c>
      <c r="EK9" s="17">
        <v>336211</v>
      </c>
      <c r="EL9" s="17">
        <v>336212</v>
      </c>
      <c r="EM9" s="17">
        <v>336213</v>
      </c>
      <c r="EN9" s="17">
        <v>336214</v>
      </c>
      <c r="EO9" s="17">
        <v>336310</v>
      </c>
      <c r="EP9" s="17">
        <v>336320</v>
      </c>
      <c r="EQ9" s="17">
        <v>336350</v>
      </c>
      <c r="ER9" s="17">
        <v>336360</v>
      </c>
      <c r="ES9" s="17">
        <v>336370</v>
      </c>
      <c r="ET9" s="17">
        <v>336390</v>
      </c>
      <c r="EU9" s="17" t="s">
        <v>283</v>
      </c>
      <c r="EV9" s="17">
        <v>336411</v>
      </c>
      <c r="EW9" s="17">
        <v>336412</v>
      </c>
      <c r="EX9" s="17">
        <v>336413</v>
      </c>
      <c r="EY9" s="17">
        <v>336414</v>
      </c>
      <c r="EZ9" s="17" t="s">
        <v>293</v>
      </c>
      <c r="FA9" s="17">
        <v>336500</v>
      </c>
      <c r="FB9" s="17">
        <v>336611</v>
      </c>
      <c r="FC9" s="17">
        <v>336612</v>
      </c>
      <c r="FD9" s="17">
        <v>336991</v>
      </c>
      <c r="FE9" s="17">
        <v>336992</v>
      </c>
      <c r="FF9" s="17">
        <v>336999</v>
      </c>
      <c r="FG9" s="17">
        <v>337110</v>
      </c>
      <c r="FH9" s="17">
        <v>337121</v>
      </c>
      <c r="FI9" s="17">
        <v>337122</v>
      </c>
      <c r="FJ9" s="17">
        <v>337127</v>
      </c>
      <c r="FK9" s="17" t="s">
        <v>786</v>
      </c>
      <c r="FL9" s="17">
        <v>337215</v>
      </c>
      <c r="FM9" s="17" t="s">
        <v>306</v>
      </c>
      <c r="FN9" s="17">
        <v>337900</v>
      </c>
      <c r="FO9" s="17">
        <v>339112</v>
      </c>
      <c r="FP9" s="17">
        <v>339113</v>
      </c>
      <c r="FQ9" s="17">
        <v>339114</v>
      </c>
      <c r="FR9" s="17">
        <v>339115</v>
      </c>
      <c r="FS9" s="17">
        <v>339116</v>
      </c>
      <c r="FT9" s="17">
        <v>339910</v>
      </c>
      <c r="FU9" s="17">
        <v>339920</v>
      </c>
      <c r="FV9" s="17">
        <v>339930</v>
      </c>
      <c r="FW9" s="17">
        <v>339940</v>
      </c>
      <c r="FX9" s="17">
        <v>339950</v>
      </c>
      <c r="FY9" s="17">
        <v>339990</v>
      </c>
      <c r="FZ9" s="17">
        <v>311111</v>
      </c>
      <c r="GA9" s="17">
        <v>311119</v>
      </c>
      <c r="GB9" s="17">
        <v>311210</v>
      </c>
      <c r="GC9" s="17">
        <v>311221</v>
      </c>
      <c r="GD9" s="17">
        <v>311225</v>
      </c>
      <c r="GE9" s="17">
        <v>311224</v>
      </c>
      <c r="GF9" s="17">
        <v>311230</v>
      </c>
      <c r="GG9" s="17">
        <v>311300</v>
      </c>
      <c r="GH9" s="17">
        <v>311410</v>
      </c>
      <c r="GI9" s="17">
        <v>311420</v>
      </c>
      <c r="GJ9" s="17">
        <v>311513</v>
      </c>
      <c r="GK9" s="17">
        <v>311514</v>
      </c>
      <c r="GL9" s="17" t="s">
        <v>331</v>
      </c>
      <c r="GM9" s="17">
        <v>311520</v>
      </c>
      <c r="GN9" s="17">
        <v>311615</v>
      </c>
      <c r="GO9" s="17" t="s">
        <v>336</v>
      </c>
      <c r="GP9" s="17">
        <v>311700</v>
      </c>
      <c r="GQ9" s="17">
        <v>311810</v>
      </c>
      <c r="GR9" s="17" t="s">
        <v>341</v>
      </c>
      <c r="GS9" s="17">
        <v>311910</v>
      </c>
      <c r="GT9" s="17">
        <v>311920</v>
      </c>
      <c r="GU9" s="17">
        <v>311930</v>
      </c>
      <c r="GV9" s="17">
        <v>311940</v>
      </c>
      <c r="GW9" s="17">
        <v>311990</v>
      </c>
      <c r="GX9" s="17">
        <v>312110</v>
      </c>
      <c r="GY9" s="17">
        <v>312120</v>
      </c>
      <c r="GZ9" s="17">
        <v>312130</v>
      </c>
      <c r="HA9" s="17">
        <v>312140</v>
      </c>
      <c r="HB9" s="17">
        <v>312200</v>
      </c>
      <c r="HC9" s="17">
        <v>313100</v>
      </c>
      <c r="HD9" s="17">
        <v>313200</v>
      </c>
      <c r="HE9" s="17">
        <v>313300</v>
      </c>
      <c r="HF9" s="17">
        <v>314110</v>
      </c>
      <c r="HG9" s="17">
        <v>314120</v>
      </c>
      <c r="HH9" s="17">
        <v>314900</v>
      </c>
      <c r="HI9" s="17">
        <v>315000</v>
      </c>
      <c r="HJ9" s="17">
        <v>316000</v>
      </c>
      <c r="HK9" s="17">
        <v>322110</v>
      </c>
      <c r="HL9" s="17">
        <v>322120</v>
      </c>
      <c r="HM9" s="17">
        <v>322130</v>
      </c>
      <c r="HN9" s="17">
        <v>322210</v>
      </c>
      <c r="HO9" s="17">
        <v>322220</v>
      </c>
      <c r="HP9" s="17">
        <v>322230</v>
      </c>
      <c r="HQ9" s="17">
        <v>322291</v>
      </c>
      <c r="HR9" s="17">
        <v>322299</v>
      </c>
      <c r="HS9" s="17">
        <v>323110</v>
      </c>
      <c r="HT9" s="17">
        <v>323120</v>
      </c>
      <c r="HU9" s="17">
        <v>324110</v>
      </c>
      <c r="HV9" s="17">
        <v>324121</v>
      </c>
      <c r="HW9" s="17">
        <v>324122</v>
      </c>
      <c r="HX9" s="17">
        <v>324190</v>
      </c>
      <c r="HY9" s="17">
        <v>325110</v>
      </c>
      <c r="HZ9" s="17">
        <v>325120</v>
      </c>
      <c r="IA9" s="17">
        <v>325130</v>
      </c>
      <c r="IB9" s="17">
        <v>325180</v>
      </c>
      <c r="IC9" s="17">
        <v>325190</v>
      </c>
      <c r="ID9" s="17">
        <v>325211</v>
      </c>
      <c r="IE9" s="17" t="s">
        <v>128</v>
      </c>
      <c r="IF9" s="17">
        <v>325411</v>
      </c>
      <c r="IG9" s="17">
        <v>325412</v>
      </c>
      <c r="IH9" s="17">
        <v>325413</v>
      </c>
      <c r="II9" s="17">
        <v>325414</v>
      </c>
      <c r="IJ9" s="17">
        <v>325310</v>
      </c>
      <c r="IK9" s="17">
        <v>325320</v>
      </c>
      <c r="IL9" s="17">
        <v>325510</v>
      </c>
      <c r="IM9" s="17">
        <v>325520</v>
      </c>
      <c r="IN9" s="17">
        <v>325610</v>
      </c>
      <c r="IO9" s="17">
        <v>325620</v>
      </c>
      <c r="IP9" s="17">
        <v>325910</v>
      </c>
      <c r="IQ9" s="17" t="s">
        <v>393</v>
      </c>
      <c r="IR9" s="17">
        <v>326110</v>
      </c>
      <c r="IS9" s="17">
        <v>326120</v>
      </c>
      <c r="IT9" s="17">
        <v>326130</v>
      </c>
      <c r="IU9" s="17">
        <v>326140</v>
      </c>
      <c r="IV9" s="17">
        <v>326150</v>
      </c>
      <c r="IW9" s="17">
        <v>326160</v>
      </c>
      <c r="IX9" s="17">
        <v>326190</v>
      </c>
      <c r="IY9" s="17">
        <v>326210</v>
      </c>
      <c r="IZ9" s="17">
        <v>326220</v>
      </c>
      <c r="JA9" s="17">
        <v>326290</v>
      </c>
      <c r="JB9" s="17">
        <v>420000</v>
      </c>
      <c r="JC9" s="17">
        <v>441000</v>
      </c>
      <c r="JD9" s="17">
        <v>445000</v>
      </c>
      <c r="JE9" s="17">
        <v>452000</v>
      </c>
      <c r="JF9" s="17">
        <v>444000</v>
      </c>
      <c r="JG9" s="17">
        <v>446000</v>
      </c>
      <c r="JH9" s="17">
        <v>447000</v>
      </c>
      <c r="JI9" s="17">
        <v>448000</v>
      </c>
      <c r="JJ9" s="17">
        <v>454000</v>
      </c>
      <c r="JK9" s="17" t="s">
        <v>787</v>
      </c>
      <c r="JL9" s="17">
        <v>481000</v>
      </c>
      <c r="JM9" s="17">
        <v>482000</v>
      </c>
      <c r="JN9" s="17">
        <v>483000</v>
      </c>
      <c r="JO9" s="17">
        <v>484000</v>
      </c>
      <c r="JP9" s="17" t="s">
        <v>413</v>
      </c>
      <c r="JQ9" s="17">
        <v>486000</v>
      </c>
      <c r="JR9" s="17" t="s">
        <v>416</v>
      </c>
      <c r="JS9" s="17">
        <v>492000</v>
      </c>
      <c r="JT9" s="17">
        <v>493000</v>
      </c>
      <c r="JU9" s="17">
        <v>511110</v>
      </c>
      <c r="JV9" s="17">
        <v>511120</v>
      </c>
      <c r="JW9" s="17">
        <v>511130</v>
      </c>
      <c r="JX9" s="17" t="s">
        <v>423</v>
      </c>
      <c r="JY9" s="17">
        <v>511200</v>
      </c>
      <c r="JZ9" s="17">
        <v>512100</v>
      </c>
      <c r="KA9" s="17">
        <v>512200</v>
      </c>
      <c r="KB9" s="17">
        <v>515100</v>
      </c>
      <c r="KC9" s="17">
        <v>515200</v>
      </c>
      <c r="KD9" s="17">
        <v>517110</v>
      </c>
      <c r="KE9" s="17">
        <v>517210</v>
      </c>
      <c r="KF9" s="17" t="s">
        <v>432</v>
      </c>
      <c r="KG9" s="17">
        <v>518200</v>
      </c>
      <c r="KH9" s="17">
        <v>519130</v>
      </c>
      <c r="KI9" s="17" t="s">
        <v>435</v>
      </c>
      <c r="KJ9" s="17" t="s">
        <v>439</v>
      </c>
      <c r="KK9" s="17" t="s">
        <v>437</v>
      </c>
      <c r="KL9" s="17">
        <v>523900</v>
      </c>
      <c r="KM9" s="17" t="s">
        <v>441</v>
      </c>
      <c r="KN9" s="17">
        <v>524113</v>
      </c>
      <c r="KO9" s="17" t="s">
        <v>788</v>
      </c>
      <c r="KP9" s="17">
        <v>524200</v>
      </c>
      <c r="KQ9" s="17">
        <v>525000</v>
      </c>
      <c r="KR9" s="17">
        <v>531000</v>
      </c>
      <c r="KS9" s="17">
        <v>532100</v>
      </c>
      <c r="KT9" s="17">
        <v>532400</v>
      </c>
      <c r="KU9" s="17" t="s">
        <v>448</v>
      </c>
      <c r="KV9" s="17">
        <v>533000</v>
      </c>
      <c r="KW9" s="17">
        <v>541100</v>
      </c>
      <c r="KX9" s="17">
        <v>541511</v>
      </c>
      <c r="KY9" s="17">
        <v>541512</v>
      </c>
      <c r="KZ9" s="17" t="s">
        <v>454</v>
      </c>
      <c r="LA9" s="17">
        <v>541200</v>
      </c>
      <c r="LB9" s="17">
        <v>541300</v>
      </c>
      <c r="LC9" s="17">
        <v>541610</v>
      </c>
      <c r="LD9" s="17" t="s">
        <v>121</v>
      </c>
      <c r="LE9" s="17">
        <v>541700</v>
      </c>
      <c r="LF9" s="17">
        <v>541800</v>
      </c>
      <c r="LG9" s="17">
        <v>541400</v>
      </c>
      <c r="LH9" s="17">
        <v>541920</v>
      </c>
      <c r="LI9" s="17">
        <v>541940</v>
      </c>
      <c r="LJ9" s="17" t="s">
        <v>463</v>
      </c>
      <c r="LK9" s="17">
        <v>550000</v>
      </c>
      <c r="LL9" s="17">
        <v>561300</v>
      </c>
      <c r="LM9" s="17">
        <v>561700</v>
      </c>
      <c r="LN9" s="17">
        <v>561100</v>
      </c>
      <c r="LO9" s="17">
        <v>561200</v>
      </c>
      <c r="LP9" s="17">
        <v>561400</v>
      </c>
      <c r="LQ9" s="17">
        <v>561500</v>
      </c>
      <c r="LR9" s="17">
        <v>561600</v>
      </c>
      <c r="LS9" s="17">
        <v>561900</v>
      </c>
      <c r="LT9" s="17">
        <v>562000</v>
      </c>
      <c r="LU9" s="17">
        <v>611100</v>
      </c>
      <c r="LV9" s="17" t="s">
        <v>127</v>
      </c>
      <c r="LW9" s="17" t="s">
        <v>478</v>
      </c>
      <c r="LX9" s="17">
        <v>621100</v>
      </c>
      <c r="LY9" s="17">
        <v>621200</v>
      </c>
      <c r="LZ9" s="17">
        <v>621300</v>
      </c>
      <c r="MA9" s="17">
        <v>621400</v>
      </c>
      <c r="MB9" s="17">
        <v>621500</v>
      </c>
      <c r="MC9" s="17">
        <v>621600</v>
      </c>
      <c r="MD9" s="17">
        <v>621900</v>
      </c>
      <c r="ME9" s="17">
        <v>622000</v>
      </c>
      <c r="MF9" s="17" t="s">
        <v>488</v>
      </c>
      <c r="MG9" s="17" t="s">
        <v>490</v>
      </c>
      <c r="MH9" s="17">
        <v>624100</v>
      </c>
      <c r="MI9" s="17">
        <v>624400</v>
      </c>
      <c r="MJ9" s="17" t="s">
        <v>120</v>
      </c>
      <c r="MK9" s="17">
        <v>711100</v>
      </c>
      <c r="ML9" s="17">
        <v>711200</v>
      </c>
      <c r="MM9" s="17">
        <v>711500</v>
      </c>
      <c r="MN9" s="17" t="s">
        <v>496</v>
      </c>
      <c r="MO9" s="17">
        <v>712000</v>
      </c>
      <c r="MP9" s="17">
        <v>713100</v>
      </c>
      <c r="MQ9" s="17">
        <v>713200</v>
      </c>
      <c r="MR9" s="17">
        <v>713900</v>
      </c>
      <c r="MS9" s="17">
        <v>721000</v>
      </c>
      <c r="MT9" s="17">
        <v>722110</v>
      </c>
      <c r="MU9" s="17">
        <v>722211</v>
      </c>
      <c r="MV9" s="17" t="s">
        <v>506</v>
      </c>
      <c r="MW9" s="17">
        <v>811100</v>
      </c>
      <c r="MX9" s="17">
        <v>811200</v>
      </c>
      <c r="MY9" s="17">
        <v>811300</v>
      </c>
      <c r="MZ9" s="17">
        <v>811400</v>
      </c>
      <c r="NA9" s="17">
        <v>812100</v>
      </c>
      <c r="NB9" s="17">
        <v>812200</v>
      </c>
      <c r="NC9" s="17">
        <v>812300</v>
      </c>
      <c r="ND9" s="17">
        <v>812900</v>
      </c>
      <c r="NE9" s="17">
        <v>813100</v>
      </c>
      <c r="NF9" s="17" t="s">
        <v>116</v>
      </c>
      <c r="NG9" s="297" t="s">
        <v>518</v>
      </c>
      <c r="NH9" s="312">
        <v>491000</v>
      </c>
      <c r="NI9" s="313" t="s">
        <v>521</v>
      </c>
      <c r="NJ9" s="314" t="s">
        <v>523</v>
      </c>
    </row>
    <row r="10" spans="1:374" s="18" customFormat="1" ht="58.5" customHeight="1" thickBot="1" x14ac:dyDescent="0.4">
      <c r="B10" s="19" t="s">
        <v>579</v>
      </c>
      <c r="C10" s="20" t="s">
        <v>134</v>
      </c>
      <c r="D10" s="21" t="s">
        <v>135</v>
      </c>
      <c r="E10" s="21" t="s">
        <v>136</v>
      </c>
      <c r="F10" s="21" t="s">
        <v>137</v>
      </c>
      <c r="G10" s="21" t="s">
        <v>138</v>
      </c>
      <c r="H10" s="21" t="s">
        <v>141</v>
      </c>
      <c r="I10" s="21" t="s">
        <v>140</v>
      </c>
      <c r="J10" s="21" t="s">
        <v>144</v>
      </c>
      <c r="K10" s="21" t="s">
        <v>143</v>
      </c>
      <c r="L10" s="21" t="s">
        <v>145</v>
      </c>
      <c r="M10" s="21" t="s">
        <v>146</v>
      </c>
      <c r="N10" s="21" t="s">
        <v>147</v>
      </c>
      <c r="O10" s="21" t="s">
        <v>148</v>
      </c>
      <c r="P10" s="21" t="s">
        <v>149</v>
      </c>
      <c r="Q10" s="21" t="s">
        <v>152</v>
      </c>
      <c r="R10" s="21" t="s">
        <v>151</v>
      </c>
      <c r="S10" s="21" t="s">
        <v>153</v>
      </c>
      <c r="T10" s="21" t="s">
        <v>155</v>
      </c>
      <c r="U10" s="21" t="s">
        <v>156</v>
      </c>
      <c r="V10" s="21" t="s">
        <v>158</v>
      </c>
      <c r="W10" s="21" t="s">
        <v>160</v>
      </c>
      <c r="X10" s="21" t="s">
        <v>161</v>
      </c>
      <c r="Y10" s="21" t="s">
        <v>162</v>
      </c>
      <c r="Z10" s="21" t="s">
        <v>165</v>
      </c>
      <c r="AA10" s="21" t="s">
        <v>164</v>
      </c>
      <c r="AB10" s="21" t="s">
        <v>166</v>
      </c>
      <c r="AC10" s="21" t="s">
        <v>789</v>
      </c>
      <c r="AD10" s="21" t="s">
        <v>167</v>
      </c>
      <c r="AE10" s="21" t="s">
        <v>168</v>
      </c>
      <c r="AF10" s="21" t="s">
        <v>169</v>
      </c>
      <c r="AG10" s="21" t="s">
        <v>170</v>
      </c>
      <c r="AH10" s="21" t="s">
        <v>171</v>
      </c>
      <c r="AI10" s="21" t="s">
        <v>172</v>
      </c>
      <c r="AJ10" s="21" t="s">
        <v>173</v>
      </c>
      <c r="AK10" s="21" t="s">
        <v>174</v>
      </c>
      <c r="AL10" s="21" t="s">
        <v>175</v>
      </c>
      <c r="AM10" s="21" t="s">
        <v>176</v>
      </c>
      <c r="AN10" s="21" t="s">
        <v>177</v>
      </c>
      <c r="AO10" s="21" t="s">
        <v>178</v>
      </c>
      <c r="AP10" s="21" t="s">
        <v>179</v>
      </c>
      <c r="AQ10" s="21" t="s">
        <v>180</v>
      </c>
      <c r="AR10" s="21" t="s">
        <v>181</v>
      </c>
      <c r="AS10" s="21" t="s">
        <v>182</v>
      </c>
      <c r="AT10" s="21" t="s">
        <v>183</v>
      </c>
      <c r="AU10" s="21" t="s">
        <v>184</v>
      </c>
      <c r="AV10" s="21" t="s">
        <v>186</v>
      </c>
      <c r="AW10" s="21" t="s">
        <v>185</v>
      </c>
      <c r="AX10" s="21" t="s">
        <v>188</v>
      </c>
      <c r="AY10" s="21" t="s">
        <v>790</v>
      </c>
      <c r="AZ10" s="21" t="s">
        <v>189</v>
      </c>
      <c r="BA10" s="21" t="s">
        <v>190</v>
      </c>
      <c r="BB10" s="21" t="s">
        <v>191</v>
      </c>
      <c r="BC10" s="21" t="s">
        <v>192</v>
      </c>
      <c r="BD10" s="21" t="s">
        <v>195</v>
      </c>
      <c r="BE10" s="21" t="s">
        <v>194</v>
      </c>
      <c r="BF10" s="21" t="s">
        <v>791</v>
      </c>
      <c r="BG10" s="21" t="s">
        <v>196</v>
      </c>
      <c r="BH10" s="21" t="s">
        <v>197</v>
      </c>
      <c r="BI10" s="21" t="s">
        <v>198</v>
      </c>
      <c r="BJ10" s="21" t="s">
        <v>199</v>
      </c>
      <c r="BK10" s="21" t="s">
        <v>200</v>
      </c>
      <c r="BL10" s="21" t="s">
        <v>201</v>
      </c>
      <c r="BM10" s="21" t="s">
        <v>202</v>
      </c>
      <c r="BN10" s="21" t="s">
        <v>203</v>
      </c>
      <c r="BO10" s="21" t="s">
        <v>204</v>
      </c>
      <c r="BP10" s="21" t="s">
        <v>205</v>
      </c>
      <c r="BQ10" s="21" t="s">
        <v>206</v>
      </c>
      <c r="BR10" s="21" t="s">
        <v>207</v>
      </c>
      <c r="BS10" s="21" t="s">
        <v>792</v>
      </c>
      <c r="BT10" s="21" t="s">
        <v>208</v>
      </c>
      <c r="BU10" s="21" t="s">
        <v>211</v>
      </c>
      <c r="BV10" s="21" t="s">
        <v>210</v>
      </c>
      <c r="BW10" s="21" t="s">
        <v>212</v>
      </c>
      <c r="BX10" s="21" t="s">
        <v>213</v>
      </c>
      <c r="BY10" s="21" t="s">
        <v>214</v>
      </c>
      <c r="BZ10" s="21" t="s">
        <v>215</v>
      </c>
      <c r="CA10" s="21" t="s">
        <v>216</v>
      </c>
      <c r="CB10" s="21" t="s">
        <v>217</v>
      </c>
      <c r="CC10" s="21" t="s">
        <v>793</v>
      </c>
      <c r="CD10" s="21" t="s">
        <v>218</v>
      </c>
      <c r="CE10" s="21" t="s">
        <v>219</v>
      </c>
      <c r="CF10" s="21" t="s">
        <v>794</v>
      </c>
      <c r="CG10" s="21" t="s">
        <v>220</v>
      </c>
      <c r="CH10" s="21" t="s">
        <v>221</v>
      </c>
      <c r="CI10" s="21" t="s">
        <v>795</v>
      </c>
      <c r="CJ10" s="21" t="s">
        <v>222</v>
      </c>
      <c r="CK10" s="21" t="s">
        <v>223</v>
      </c>
      <c r="CL10" s="21" t="s">
        <v>796</v>
      </c>
      <c r="CM10" s="21" t="s">
        <v>225</v>
      </c>
      <c r="CN10" s="21" t="s">
        <v>226</v>
      </c>
      <c r="CO10" s="21" t="s">
        <v>227</v>
      </c>
      <c r="CP10" s="21" t="s">
        <v>228</v>
      </c>
      <c r="CQ10" s="21" t="s">
        <v>229</v>
      </c>
      <c r="CR10" s="21" t="s">
        <v>231</v>
      </c>
      <c r="CS10" s="21" t="s">
        <v>230</v>
      </c>
      <c r="CT10" s="21" t="s">
        <v>232</v>
      </c>
      <c r="CU10" s="21" t="s">
        <v>233</v>
      </c>
      <c r="CV10" s="21" t="s">
        <v>236</v>
      </c>
      <c r="CW10" s="21" t="s">
        <v>237</v>
      </c>
      <c r="CX10" s="21" t="s">
        <v>235</v>
      </c>
      <c r="CY10" s="21" t="s">
        <v>239</v>
      </c>
      <c r="CZ10" s="21" t="s">
        <v>240</v>
      </c>
      <c r="DA10" s="21" t="s">
        <v>241</v>
      </c>
      <c r="DB10" s="21" t="s">
        <v>242</v>
      </c>
      <c r="DC10" s="21" t="s">
        <v>243</v>
      </c>
      <c r="DD10" s="21" t="s">
        <v>244</v>
      </c>
      <c r="DE10" s="21" t="s">
        <v>245</v>
      </c>
      <c r="DF10" s="21" t="s">
        <v>249</v>
      </c>
      <c r="DG10" s="21" t="s">
        <v>250</v>
      </c>
      <c r="DH10" s="21" t="s">
        <v>248</v>
      </c>
      <c r="DI10" s="21" t="s">
        <v>251</v>
      </c>
      <c r="DJ10" s="21" t="s">
        <v>252</v>
      </c>
      <c r="DK10" s="21" t="s">
        <v>253</v>
      </c>
      <c r="DL10" s="21" t="s">
        <v>254</v>
      </c>
      <c r="DM10" s="21" t="s">
        <v>255</v>
      </c>
      <c r="DN10" s="21" t="s">
        <v>256</v>
      </c>
      <c r="DO10" s="21" t="s">
        <v>257</v>
      </c>
      <c r="DP10" s="21" t="s">
        <v>258</v>
      </c>
      <c r="DQ10" s="21" t="s">
        <v>259</v>
      </c>
      <c r="DR10" s="21" t="s">
        <v>246</v>
      </c>
      <c r="DS10" s="21" t="s">
        <v>260</v>
      </c>
      <c r="DT10" s="21" t="s">
        <v>261</v>
      </c>
      <c r="DU10" s="21" t="s">
        <v>262</v>
      </c>
      <c r="DV10" s="21" t="s">
        <v>263</v>
      </c>
      <c r="DW10" s="21" t="s">
        <v>797</v>
      </c>
      <c r="DX10" s="21" t="s">
        <v>264</v>
      </c>
      <c r="DY10" s="21" t="s">
        <v>265</v>
      </c>
      <c r="DZ10" s="21" t="s">
        <v>266</v>
      </c>
      <c r="EA10" s="21" t="s">
        <v>267</v>
      </c>
      <c r="EB10" s="21" t="s">
        <v>268</v>
      </c>
      <c r="EC10" s="21" t="s">
        <v>269</v>
      </c>
      <c r="ED10" s="21" t="s">
        <v>270</v>
      </c>
      <c r="EE10" s="21" t="s">
        <v>271</v>
      </c>
      <c r="EF10" s="21" t="s">
        <v>272</v>
      </c>
      <c r="EG10" s="21" t="s">
        <v>273</v>
      </c>
      <c r="EH10" s="21" t="s">
        <v>274</v>
      </c>
      <c r="EI10" s="21" t="s">
        <v>275</v>
      </c>
      <c r="EJ10" s="21" t="s">
        <v>276</v>
      </c>
      <c r="EK10" s="21" t="s">
        <v>277</v>
      </c>
      <c r="EL10" s="21" t="s">
        <v>278</v>
      </c>
      <c r="EM10" s="21" t="s">
        <v>279</v>
      </c>
      <c r="EN10" s="21" t="s">
        <v>280</v>
      </c>
      <c r="EO10" s="21" t="s">
        <v>281</v>
      </c>
      <c r="EP10" s="21" t="s">
        <v>282</v>
      </c>
      <c r="EQ10" s="21" t="s">
        <v>285</v>
      </c>
      <c r="ER10" s="21" t="s">
        <v>286</v>
      </c>
      <c r="ES10" s="21" t="s">
        <v>287</v>
      </c>
      <c r="ET10" s="21" t="s">
        <v>288</v>
      </c>
      <c r="EU10" s="21" t="s">
        <v>284</v>
      </c>
      <c r="EV10" s="21" t="s">
        <v>289</v>
      </c>
      <c r="EW10" s="21" t="s">
        <v>290</v>
      </c>
      <c r="EX10" s="21" t="s">
        <v>291</v>
      </c>
      <c r="EY10" s="21" t="s">
        <v>292</v>
      </c>
      <c r="EZ10" s="21" t="s">
        <v>294</v>
      </c>
      <c r="FA10" s="21" t="s">
        <v>295</v>
      </c>
      <c r="FB10" s="21" t="s">
        <v>296</v>
      </c>
      <c r="FC10" s="21" t="s">
        <v>297</v>
      </c>
      <c r="FD10" s="21" t="s">
        <v>298</v>
      </c>
      <c r="FE10" s="21" t="s">
        <v>299</v>
      </c>
      <c r="FF10" s="21" t="s">
        <v>300</v>
      </c>
      <c r="FG10" s="21" t="s">
        <v>301</v>
      </c>
      <c r="FH10" s="21" t="s">
        <v>302</v>
      </c>
      <c r="FI10" s="21" t="s">
        <v>303</v>
      </c>
      <c r="FJ10" s="21" t="s">
        <v>305</v>
      </c>
      <c r="FK10" s="21" t="s">
        <v>304</v>
      </c>
      <c r="FL10" s="21" t="s">
        <v>308</v>
      </c>
      <c r="FM10" s="21" t="s">
        <v>307</v>
      </c>
      <c r="FN10" s="21" t="s">
        <v>309</v>
      </c>
      <c r="FO10" s="21" t="s">
        <v>310</v>
      </c>
      <c r="FP10" s="21" t="s">
        <v>311</v>
      </c>
      <c r="FQ10" s="21" t="s">
        <v>312</v>
      </c>
      <c r="FR10" s="21" t="s">
        <v>313</v>
      </c>
      <c r="FS10" s="21" t="s">
        <v>314</v>
      </c>
      <c r="FT10" s="21" t="s">
        <v>315</v>
      </c>
      <c r="FU10" s="21" t="s">
        <v>316</v>
      </c>
      <c r="FV10" s="21" t="s">
        <v>317</v>
      </c>
      <c r="FW10" s="21" t="s">
        <v>318</v>
      </c>
      <c r="FX10" s="21" t="s">
        <v>319</v>
      </c>
      <c r="FY10" s="21" t="s">
        <v>320</v>
      </c>
      <c r="FZ10" s="21" t="s">
        <v>321</v>
      </c>
      <c r="GA10" s="21" t="s">
        <v>322</v>
      </c>
      <c r="GB10" s="21" t="s">
        <v>323</v>
      </c>
      <c r="GC10" s="21" t="s">
        <v>324</v>
      </c>
      <c r="GD10" s="21" t="s">
        <v>326</v>
      </c>
      <c r="GE10" s="21" t="s">
        <v>325</v>
      </c>
      <c r="GF10" s="21" t="s">
        <v>327</v>
      </c>
      <c r="GG10" s="21" t="s">
        <v>328</v>
      </c>
      <c r="GH10" s="21" t="s">
        <v>329</v>
      </c>
      <c r="GI10" s="21" t="s">
        <v>330</v>
      </c>
      <c r="GJ10" s="21" t="s">
        <v>333</v>
      </c>
      <c r="GK10" s="21" t="s">
        <v>334</v>
      </c>
      <c r="GL10" s="21" t="s">
        <v>332</v>
      </c>
      <c r="GM10" s="21" t="s">
        <v>335</v>
      </c>
      <c r="GN10" s="21" t="s">
        <v>338</v>
      </c>
      <c r="GO10" s="21" t="s">
        <v>337</v>
      </c>
      <c r="GP10" s="21" t="s">
        <v>339</v>
      </c>
      <c r="GQ10" s="21" t="s">
        <v>340</v>
      </c>
      <c r="GR10" s="21" t="s">
        <v>342</v>
      </c>
      <c r="GS10" s="21" t="s">
        <v>343</v>
      </c>
      <c r="GT10" s="21" t="s">
        <v>344</v>
      </c>
      <c r="GU10" s="21" t="s">
        <v>345</v>
      </c>
      <c r="GV10" s="21" t="s">
        <v>346</v>
      </c>
      <c r="GW10" s="21" t="s">
        <v>347</v>
      </c>
      <c r="GX10" s="21" t="s">
        <v>348</v>
      </c>
      <c r="GY10" s="21" t="s">
        <v>349</v>
      </c>
      <c r="GZ10" s="21" t="s">
        <v>350</v>
      </c>
      <c r="HA10" s="21" t="s">
        <v>351</v>
      </c>
      <c r="HB10" s="21" t="s">
        <v>352</v>
      </c>
      <c r="HC10" s="21" t="s">
        <v>353</v>
      </c>
      <c r="HD10" s="21" t="s">
        <v>354</v>
      </c>
      <c r="HE10" s="21" t="s">
        <v>355</v>
      </c>
      <c r="HF10" s="21" t="s">
        <v>356</v>
      </c>
      <c r="HG10" s="21" t="s">
        <v>357</v>
      </c>
      <c r="HH10" s="21" t="s">
        <v>358</v>
      </c>
      <c r="HI10" s="21" t="s">
        <v>359</v>
      </c>
      <c r="HJ10" s="21" t="s">
        <v>360</v>
      </c>
      <c r="HK10" s="21" t="s">
        <v>361</v>
      </c>
      <c r="HL10" s="21" t="s">
        <v>362</v>
      </c>
      <c r="HM10" s="21" t="s">
        <v>363</v>
      </c>
      <c r="HN10" s="21" t="s">
        <v>364</v>
      </c>
      <c r="HO10" s="21" t="s">
        <v>365</v>
      </c>
      <c r="HP10" s="21" t="s">
        <v>366</v>
      </c>
      <c r="HQ10" s="21" t="s">
        <v>367</v>
      </c>
      <c r="HR10" s="21" t="s">
        <v>368</v>
      </c>
      <c r="HS10" s="21" t="s">
        <v>369</v>
      </c>
      <c r="HT10" s="21" t="s">
        <v>370</v>
      </c>
      <c r="HU10" s="21" t="s">
        <v>371</v>
      </c>
      <c r="HV10" s="21" t="s">
        <v>372</v>
      </c>
      <c r="HW10" s="21" t="s">
        <v>373</v>
      </c>
      <c r="HX10" s="21" t="s">
        <v>374</v>
      </c>
      <c r="HY10" s="21" t="s">
        <v>375</v>
      </c>
      <c r="HZ10" s="21" t="s">
        <v>376</v>
      </c>
      <c r="IA10" s="21" t="s">
        <v>377</v>
      </c>
      <c r="IB10" s="21" t="s">
        <v>378</v>
      </c>
      <c r="IC10" s="21" t="s">
        <v>379</v>
      </c>
      <c r="ID10" s="21" t="s">
        <v>380</v>
      </c>
      <c r="IE10" s="21" t="s">
        <v>381</v>
      </c>
      <c r="IF10" s="21" t="s">
        <v>384</v>
      </c>
      <c r="IG10" s="21" t="s">
        <v>385</v>
      </c>
      <c r="IH10" s="21" t="s">
        <v>386</v>
      </c>
      <c r="II10" s="21" t="s">
        <v>387</v>
      </c>
      <c r="IJ10" s="21" t="s">
        <v>382</v>
      </c>
      <c r="IK10" s="21" t="s">
        <v>383</v>
      </c>
      <c r="IL10" s="21" t="s">
        <v>388</v>
      </c>
      <c r="IM10" s="21" t="s">
        <v>389</v>
      </c>
      <c r="IN10" s="21" t="s">
        <v>390</v>
      </c>
      <c r="IO10" s="21" t="s">
        <v>391</v>
      </c>
      <c r="IP10" s="21" t="s">
        <v>392</v>
      </c>
      <c r="IQ10" s="21" t="s">
        <v>394</v>
      </c>
      <c r="IR10" s="21" t="s">
        <v>395</v>
      </c>
      <c r="IS10" s="21" t="s">
        <v>396</v>
      </c>
      <c r="IT10" s="21" t="s">
        <v>397</v>
      </c>
      <c r="IU10" s="21" t="s">
        <v>398</v>
      </c>
      <c r="IV10" s="21" t="s">
        <v>399</v>
      </c>
      <c r="IW10" s="21" t="s">
        <v>400</v>
      </c>
      <c r="IX10" s="21" t="s">
        <v>401</v>
      </c>
      <c r="IY10" s="21" t="s">
        <v>402</v>
      </c>
      <c r="IZ10" s="21" t="s">
        <v>403</v>
      </c>
      <c r="JA10" s="21" t="s">
        <v>404</v>
      </c>
      <c r="JB10" s="21" t="s">
        <v>405</v>
      </c>
      <c r="JC10" s="21" t="s">
        <v>406</v>
      </c>
      <c r="JD10" s="21" t="s">
        <v>407</v>
      </c>
      <c r="JE10" s="21" t="s">
        <v>408</v>
      </c>
      <c r="JF10" s="21" t="s">
        <v>798</v>
      </c>
      <c r="JG10" s="21" t="s">
        <v>799</v>
      </c>
      <c r="JH10" s="21" t="s">
        <v>800</v>
      </c>
      <c r="JI10" s="21" t="s">
        <v>801</v>
      </c>
      <c r="JJ10" s="21" t="s">
        <v>802</v>
      </c>
      <c r="JK10" s="21" t="s">
        <v>803</v>
      </c>
      <c r="JL10" s="21" t="s">
        <v>409</v>
      </c>
      <c r="JM10" s="21" t="s">
        <v>410</v>
      </c>
      <c r="JN10" s="21" t="s">
        <v>411</v>
      </c>
      <c r="JO10" s="21" t="s">
        <v>412</v>
      </c>
      <c r="JP10" s="21" t="s">
        <v>414</v>
      </c>
      <c r="JQ10" s="21" t="s">
        <v>415</v>
      </c>
      <c r="JR10" s="21" t="s">
        <v>417</v>
      </c>
      <c r="JS10" s="21" t="s">
        <v>418</v>
      </c>
      <c r="JT10" s="21" t="s">
        <v>419</v>
      </c>
      <c r="JU10" s="21" t="s">
        <v>420</v>
      </c>
      <c r="JV10" s="21" t="s">
        <v>421</v>
      </c>
      <c r="JW10" s="21" t="s">
        <v>422</v>
      </c>
      <c r="JX10" s="21" t="s">
        <v>424</v>
      </c>
      <c r="JY10" s="21" t="s">
        <v>425</v>
      </c>
      <c r="JZ10" s="21" t="s">
        <v>426</v>
      </c>
      <c r="KA10" s="21" t="s">
        <v>427</v>
      </c>
      <c r="KB10" s="21" t="s">
        <v>428</v>
      </c>
      <c r="KC10" s="21" t="s">
        <v>429</v>
      </c>
      <c r="KD10" s="21" t="s">
        <v>430</v>
      </c>
      <c r="KE10" s="21" t="s">
        <v>431</v>
      </c>
      <c r="KF10" s="21" t="s">
        <v>433</v>
      </c>
      <c r="KG10" s="21" t="s">
        <v>434</v>
      </c>
      <c r="KH10" s="21" t="s">
        <v>804</v>
      </c>
      <c r="KI10" s="21" t="s">
        <v>436</v>
      </c>
      <c r="KJ10" s="21" t="s">
        <v>440</v>
      </c>
      <c r="KK10" s="21" t="s">
        <v>438</v>
      </c>
      <c r="KL10" s="21" t="s">
        <v>443</v>
      </c>
      <c r="KM10" s="21" t="s">
        <v>442</v>
      </c>
      <c r="KN10" s="21" t="s">
        <v>805</v>
      </c>
      <c r="KO10" s="21" t="s">
        <v>806</v>
      </c>
      <c r="KP10" s="21" t="s">
        <v>444</v>
      </c>
      <c r="KQ10" s="21" t="s">
        <v>445</v>
      </c>
      <c r="KR10" s="21" t="s">
        <v>446</v>
      </c>
      <c r="KS10" s="21" t="s">
        <v>447</v>
      </c>
      <c r="KT10" s="21" t="s">
        <v>449</v>
      </c>
      <c r="KU10" s="21" t="s">
        <v>807</v>
      </c>
      <c r="KV10" s="21" t="s">
        <v>450</v>
      </c>
      <c r="KW10" s="21" t="s">
        <v>451</v>
      </c>
      <c r="KX10" s="21" t="s">
        <v>452</v>
      </c>
      <c r="KY10" s="21" t="s">
        <v>453</v>
      </c>
      <c r="KZ10" s="21" t="s">
        <v>455</v>
      </c>
      <c r="LA10" s="21" t="s">
        <v>456</v>
      </c>
      <c r="LB10" s="21" t="s">
        <v>457</v>
      </c>
      <c r="LC10" s="21" t="s">
        <v>459</v>
      </c>
      <c r="LD10" s="21" t="s">
        <v>460</v>
      </c>
      <c r="LE10" s="21" t="s">
        <v>461</v>
      </c>
      <c r="LF10" s="21" t="s">
        <v>462</v>
      </c>
      <c r="LG10" s="21" t="s">
        <v>458</v>
      </c>
      <c r="LH10" s="21" t="s">
        <v>464</v>
      </c>
      <c r="LI10" s="21" t="s">
        <v>465</v>
      </c>
      <c r="LJ10" s="21" t="s">
        <v>808</v>
      </c>
      <c r="LK10" s="21" t="s">
        <v>466</v>
      </c>
      <c r="LL10" s="21" t="s">
        <v>469</v>
      </c>
      <c r="LM10" s="21" t="s">
        <v>473</v>
      </c>
      <c r="LN10" s="21" t="s">
        <v>467</v>
      </c>
      <c r="LO10" s="21" t="s">
        <v>468</v>
      </c>
      <c r="LP10" s="21" t="s">
        <v>470</v>
      </c>
      <c r="LQ10" s="21" t="s">
        <v>471</v>
      </c>
      <c r="LR10" s="21" t="s">
        <v>472</v>
      </c>
      <c r="LS10" s="21" t="s">
        <v>474</v>
      </c>
      <c r="LT10" s="21" t="s">
        <v>475</v>
      </c>
      <c r="LU10" s="21" t="s">
        <v>476</v>
      </c>
      <c r="LV10" s="21" t="s">
        <v>477</v>
      </c>
      <c r="LW10" s="21" t="s">
        <v>479</v>
      </c>
      <c r="LX10" s="21" t="s">
        <v>480</v>
      </c>
      <c r="LY10" s="21" t="s">
        <v>481</v>
      </c>
      <c r="LZ10" s="21" t="s">
        <v>482</v>
      </c>
      <c r="MA10" s="21" t="s">
        <v>483</v>
      </c>
      <c r="MB10" s="21" t="s">
        <v>484</v>
      </c>
      <c r="MC10" s="21" t="s">
        <v>485</v>
      </c>
      <c r="MD10" s="21" t="s">
        <v>486</v>
      </c>
      <c r="ME10" s="21" t="s">
        <v>487</v>
      </c>
      <c r="MF10" s="21" t="s">
        <v>489</v>
      </c>
      <c r="MG10" s="21" t="s">
        <v>809</v>
      </c>
      <c r="MH10" s="21" t="s">
        <v>491</v>
      </c>
      <c r="MI10" s="21" t="s">
        <v>493</v>
      </c>
      <c r="MJ10" s="21" t="s">
        <v>492</v>
      </c>
      <c r="MK10" s="21" t="s">
        <v>494</v>
      </c>
      <c r="ML10" s="21" t="s">
        <v>495</v>
      </c>
      <c r="MM10" s="21" t="s">
        <v>498</v>
      </c>
      <c r="MN10" s="21" t="s">
        <v>497</v>
      </c>
      <c r="MO10" s="21" t="s">
        <v>499</v>
      </c>
      <c r="MP10" s="21" t="s">
        <v>500</v>
      </c>
      <c r="MQ10" s="21" t="s">
        <v>501</v>
      </c>
      <c r="MR10" s="21" t="s">
        <v>502</v>
      </c>
      <c r="MS10" s="21" t="s">
        <v>503</v>
      </c>
      <c r="MT10" s="21" t="s">
        <v>504</v>
      </c>
      <c r="MU10" s="21" t="s">
        <v>505</v>
      </c>
      <c r="MV10" s="21" t="s">
        <v>507</v>
      </c>
      <c r="MW10" s="21" t="s">
        <v>508</v>
      </c>
      <c r="MX10" s="21" t="s">
        <v>509</v>
      </c>
      <c r="MY10" s="21" t="s">
        <v>510</v>
      </c>
      <c r="MZ10" s="21" t="s">
        <v>511</v>
      </c>
      <c r="NA10" s="21" t="s">
        <v>512</v>
      </c>
      <c r="NB10" s="21" t="s">
        <v>513</v>
      </c>
      <c r="NC10" s="21" t="s">
        <v>514</v>
      </c>
      <c r="ND10" s="21" t="s">
        <v>515</v>
      </c>
      <c r="NE10" s="21" t="s">
        <v>516</v>
      </c>
      <c r="NF10" s="21" t="s">
        <v>517</v>
      </c>
      <c r="NG10" s="298" t="s">
        <v>519</v>
      </c>
      <c r="NH10" s="309" t="s">
        <v>520</v>
      </c>
      <c r="NI10" s="310" t="s">
        <v>522</v>
      </c>
      <c r="NJ10" s="311" t="s">
        <v>524</v>
      </c>
    </row>
    <row r="11" spans="1:374" x14ac:dyDescent="0.3">
      <c r="B11" s="22" t="s">
        <v>557</v>
      </c>
      <c r="C11" s="25">
        <v>5.9730999999999996</v>
      </c>
      <c r="D11" s="26">
        <v>8.4838000000000005</v>
      </c>
      <c r="E11" s="26">
        <v>11.7972</v>
      </c>
      <c r="F11" s="26">
        <v>13.594799999999999</v>
      </c>
      <c r="G11" s="26">
        <v>7.9184999999999999</v>
      </c>
      <c r="H11" s="26">
        <v>4.6460999999999997</v>
      </c>
      <c r="I11" s="26">
        <v>4.7938999999999998</v>
      </c>
      <c r="J11" s="26">
        <v>3.5764999999999998</v>
      </c>
      <c r="K11" s="26">
        <v>5.5179999999999998</v>
      </c>
      <c r="L11" s="26">
        <v>11.4267</v>
      </c>
      <c r="M11" s="26">
        <v>15.6806</v>
      </c>
      <c r="N11" s="26">
        <v>18.997199999999999</v>
      </c>
      <c r="O11" s="26">
        <v>2.5499999999999998E-2</v>
      </c>
      <c r="P11" s="26">
        <v>2.4E-2</v>
      </c>
      <c r="Q11" s="26">
        <v>0</v>
      </c>
      <c r="R11" s="26">
        <v>2.1399999999999999E-2</v>
      </c>
      <c r="S11" s="26">
        <v>2.3400000000000001E-2</v>
      </c>
      <c r="T11" s="26">
        <v>2.47E-2</v>
      </c>
      <c r="U11" s="26">
        <v>2.9499999999999998E-2</v>
      </c>
      <c r="V11" s="26">
        <v>3.32E-2</v>
      </c>
      <c r="W11" s="26">
        <v>1.9300000000000001E-2</v>
      </c>
      <c r="X11" s="26">
        <v>1.89E-2</v>
      </c>
      <c r="Y11" s="26">
        <v>0.02</v>
      </c>
      <c r="Z11" s="26">
        <v>5.0099999999999999E-2</v>
      </c>
      <c r="AA11" s="26">
        <v>4.1200000000000001E-2</v>
      </c>
      <c r="AB11" s="26">
        <v>5.6899999999999999E-2</v>
      </c>
      <c r="AC11" s="26">
        <v>3.3500000000000002E-2</v>
      </c>
      <c r="AD11" s="26">
        <v>0.92659999999999998</v>
      </c>
      <c r="AE11" s="26">
        <v>0.42049999999999998</v>
      </c>
      <c r="AF11" s="26">
        <v>0.17249999999999999</v>
      </c>
      <c r="AG11" s="26">
        <v>8.2500000000000004E-2</v>
      </c>
      <c r="AH11" s="26">
        <v>3.0700000000000002E-2</v>
      </c>
      <c r="AI11" s="26">
        <v>2.5899999999999999E-2</v>
      </c>
      <c r="AJ11" s="26">
        <v>2.2499999999999999E-2</v>
      </c>
      <c r="AK11" s="26">
        <v>2.86E-2</v>
      </c>
      <c r="AL11" s="26">
        <v>2.8400000000000002E-2</v>
      </c>
      <c r="AM11" s="26">
        <v>3.09E-2</v>
      </c>
      <c r="AN11" s="26">
        <v>2.1100000000000001E-2</v>
      </c>
      <c r="AO11" s="26">
        <v>1.7299999999999999E-2</v>
      </c>
      <c r="AP11" s="26">
        <v>3.0599999999999999E-2</v>
      </c>
      <c r="AQ11" s="26">
        <v>2.1499999999999998E-2</v>
      </c>
      <c r="AR11" s="26">
        <v>2.4400000000000002E-2</v>
      </c>
      <c r="AS11" s="26">
        <v>2.2800000000000001E-2</v>
      </c>
      <c r="AT11" s="26">
        <v>2.1299999999999999E-2</v>
      </c>
      <c r="AU11" s="26">
        <v>1.9099999999999999E-2</v>
      </c>
      <c r="AV11" s="26">
        <v>2.4E-2</v>
      </c>
      <c r="AW11" s="26">
        <v>2.0400000000000001E-2</v>
      </c>
      <c r="AX11" s="26">
        <v>2.06E-2</v>
      </c>
      <c r="AY11" s="26">
        <v>1.6500000000000001E-2</v>
      </c>
      <c r="AZ11" s="26">
        <v>1.8100000000000002E-2</v>
      </c>
      <c r="BA11" s="26">
        <v>1.9400000000000001E-2</v>
      </c>
      <c r="BB11" s="26">
        <v>2.4899999999999999E-2</v>
      </c>
      <c r="BC11" s="26">
        <v>2.7E-2</v>
      </c>
      <c r="BD11" s="26">
        <v>1.9E-2</v>
      </c>
      <c r="BE11" s="26">
        <v>2.4400000000000002E-2</v>
      </c>
      <c r="BF11" s="26">
        <v>2.3699999999999999E-2</v>
      </c>
      <c r="BG11" s="26">
        <v>2.9499999999999998E-2</v>
      </c>
      <c r="BH11" s="26">
        <v>2.5700000000000001E-2</v>
      </c>
      <c r="BI11" s="26">
        <v>2.9499999999999998E-2</v>
      </c>
      <c r="BJ11" s="26">
        <v>2.5700000000000001E-2</v>
      </c>
      <c r="BK11" s="26">
        <v>2.3099999999999999E-2</v>
      </c>
      <c r="BL11" s="26">
        <v>1.9599999999999999E-2</v>
      </c>
      <c r="BM11" s="26">
        <v>2.3699999999999999E-2</v>
      </c>
      <c r="BN11" s="26">
        <v>2.6599999999999999E-2</v>
      </c>
      <c r="BO11" s="26">
        <v>3.7100000000000001E-2</v>
      </c>
      <c r="BP11" s="26">
        <v>2.1100000000000001E-2</v>
      </c>
      <c r="BQ11" s="26">
        <v>2.5600000000000001E-2</v>
      </c>
      <c r="BR11" s="26">
        <v>2.06E-2</v>
      </c>
      <c r="BS11" s="26">
        <v>2.4199999999999999E-2</v>
      </c>
      <c r="BT11" s="26">
        <v>2.6599999999999999E-2</v>
      </c>
      <c r="BU11" s="26">
        <v>2.3699999999999999E-2</v>
      </c>
      <c r="BV11" s="26">
        <v>2.5000000000000001E-2</v>
      </c>
      <c r="BW11" s="26">
        <v>2.69E-2</v>
      </c>
      <c r="BX11" s="26">
        <v>2.06E-2</v>
      </c>
      <c r="BY11" s="26">
        <v>2.0199999999999999E-2</v>
      </c>
      <c r="BZ11" s="26">
        <v>1.9599999999999999E-2</v>
      </c>
      <c r="CA11" s="26">
        <v>2.9499999999999998E-2</v>
      </c>
      <c r="CB11" s="26">
        <v>2.7400000000000001E-2</v>
      </c>
      <c r="CC11" s="26">
        <v>2.63E-2</v>
      </c>
      <c r="CD11" s="26">
        <v>4.1099999999999998E-2</v>
      </c>
      <c r="CE11" s="26">
        <v>3.2099999999999997E-2</v>
      </c>
      <c r="CF11" s="26">
        <v>2.5700000000000001E-2</v>
      </c>
      <c r="CG11" s="26">
        <v>2.46E-2</v>
      </c>
      <c r="CH11" s="26">
        <v>1.9800000000000002E-2</v>
      </c>
      <c r="CI11" s="26">
        <v>2.52E-2</v>
      </c>
      <c r="CJ11" s="26">
        <v>3.5000000000000003E-2</v>
      </c>
      <c r="CK11" s="26">
        <v>4.1099999999999998E-2</v>
      </c>
      <c r="CL11" s="26">
        <v>2.8199999999999999E-2</v>
      </c>
      <c r="CM11" s="26">
        <v>2.92E-2</v>
      </c>
      <c r="CN11" s="26">
        <v>2.23E-2</v>
      </c>
      <c r="CO11" s="26">
        <v>2.3400000000000001E-2</v>
      </c>
      <c r="CP11" s="26">
        <v>2.3E-2</v>
      </c>
      <c r="CQ11" s="26">
        <v>2.4E-2</v>
      </c>
      <c r="CR11" s="26">
        <v>2.1100000000000001E-2</v>
      </c>
      <c r="CS11" s="26">
        <v>2.1399999999999999E-2</v>
      </c>
      <c r="CT11" s="26">
        <v>2.1100000000000001E-2</v>
      </c>
      <c r="CU11" s="26">
        <v>1.9E-2</v>
      </c>
      <c r="CV11" s="26">
        <v>2.81E-2</v>
      </c>
      <c r="CW11" s="26">
        <v>2.7799999999999998E-2</v>
      </c>
      <c r="CX11" s="26">
        <v>2.29E-2</v>
      </c>
      <c r="CY11" s="26">
        <v>2.7900000000000001E-2</v>
      </c>
      <c r="CZ11" s="26">
        <v>4.24E-2</v>
      </c>
      <c r="DA11" s="26">
        <v>4.0399999999999998E-2</v>
      </c>
      <c r="DB11" s="26">
        <v>2.6100000000000002E-2</v>
      </c>
      <c r="DC11" s="26">
        <v>3.2000000000000001E-2</v>
      </c>
      <c r="DD11" s="26">
        <v>2.41E-2</v>
      </c>
      <c r="DE11" s="26">
        <v>4.2500000000000003E-2</v>
      </c>
      <c r="DF11" s="26">
        <v>3.0700000000000002E-2</v>
      </c>
      <c r="DG11" s="26">
        <v>2.92E-2</v>
      </c>
      <c r="DH11" s="26">
        <v>4.1099999999999998E-2</v>
      </c>
      <c r="DI11" s="26">
        <v>1.9800000000000002E-2</v>
      </c>
      <c r="DJ11" s="26">
        <v>2.8199999999999999E-2</v>
      </c>
      <c r="DK11" s="26">
        <v>4.4499999999999998E-2</v>
      </c>
      <c r="DL11" s="26">
        <v>4.7199999999999999E-2</v>
      </c>
      <c r="DM11" s="26">
        <v>1.5100000000000001E-2</v>
      </c>
      <c r="DN11" s="26">
        <v>3.4700000000000002E-2</v>
      </c>
      <c r="DO11" s="26">
        <v>2.3E-2</v>
      </c>
      <c r="DP11" s="26">
        <v>2.7099999999999999E-2</v>
      </c>
      <c r="DQ11" s="26">
        <v>2.4199999999999999E-2</v>
      </c>
      <c r="DR11" s="26">
        <v>3.9600000000000003E-2</v>
      </c>
      <c r="DS11" s="26">
        <v>2.6499999999999999E-2</v>
      </c>
      <c r="DT11" s="26">
        <v>3.0599999999999999E-2</v>
      </c>
      <c r="DU11" s="26">
        <v>2.4799999999999999E-2</v>
      </c>
      <c r="DV11" s="26">
        <v>2.3400000000000001E-2</v>
      </c>
      <c r="DW11" s="26">
        <v>1.8700000000000001E-2</v>
      </c>
      <c r="DX11" s="26">
        <v>2.4899999999999999E-2</v>
      </c>
      <c r="DY11" s="26">
        <v>2.23E-2</v>
      </c>
      <c r="DZ11" s="26">
        <v>2.47E-2</v>
      </c>
      <c r="EA11" s="26">
        <v>3.5799999999999998E-2</v>
      </c>
      <c r="EB11" s="26">
        <v>1.7500000000000002E-2</v>
      </c>
      <c r="EC11" s="26">
        <v>2.24E-2</v>
      </c>
      <c r="ED11" s="26">
        <v>1.9300000000000001E-2</v>
      </c>
      <c r="EE11" s="26">
        <v>2.1600000000000001E-2</v>
      </c>
      <c r="EF11" s="26">
        <v>2.0199999999999999E-2</v>
      </c>
      <c r="EG11" s="26">
        <v>2.75E-2</v>
      </c>
      <c r="EH11" s="26">
        <v>1.7100000000000001E-2</v>
      </c>
      <c r="EI11" s="26">
        <v>1.7399999999999999E-2</v>
      </c>
      <c r="EJ11" s="26">
        <v>1.8100000000000002E-2</v>
      </c>
      <c r="EK11" s="26">
        <v>2.8000000000000001E-2</v>
      </c>
      <c r="EL11" s="26">
        <v>2.52E-2</v>
      </c>
      <c r="EM11" s="26">
        <v>2.2200000000000001E-2</v>
      </c>
      <c r="EN11" s="26">
        <v>2.3699999999999999E-2</v>
      </c>
      <c r="EO11" s="26">
        <v>2.3599999999999999E-2</v>
      </c>
      <c r="EP11" s="26">
        <v>2.3599999999999999E-2</v>
      </c>
      <c r="EQ11" s="26">
        <v>2.29E-2</v>
      </c>
      <c r="ER11" s="26">
        <v>2.7E-2</v>
      </c>
      <c r="ES11" s="26">
        <v>2.0500000000000001E-2</v>
      </c>
      <c r="ET11" s="26">
        <v>2.3199999999999998E-2</v>
      </c>
      <c r="EU11" s="26">
        <v>2.4799999999999999E-2</v>
      </c>
      <c r="EV11" s="26">
        <v>2.07E-2</v>
      </c>
      <c r="EW11" s="26">
        <v>1.84E-2</v>
      </c>
      <c r="EX11" s="26">
        <v>2.52E-2</v>
      </c>
      <c r="EY11" s="26">
        <v>4.2999999999999997E-2</v>
      </c>
      <c r="EZ11" s="26">
        <v>3.32E-2</v>
      </c>
      <c r="FA11" s="26">
        <v>2.1499999999999998E-2</v>
      </c>
      <c r="FB11" s="26">
        <v>3.6299999999999999E-2</v>
      </c>
      <c r="FC11" s="26">
        <v>2.7300000000000001E-2</v>
      </c>
      <c r="FD11" s="26">
        <v>2.0199999999999999E-2</v>
      </c>
      <c r="FE11" s="26">
        <v>2.06E-2</v>
      </c>
      <c r="FF11" s="26">
        <v>1.9199999999999998E-2</v>
      </c>
      <c r="FG11" s="26">
        <v>5.4199999999999998E-2</v>
      </c>
      <c r="FH11" s="26">
        <v>2.75E-2</v>
      </c>
      <c r="FI11" s="26">
        <v>5.4199999999999998E-2</v>
      </c>
      <c r="FJ11" s="26">
        <v>3.56E-2</v>
      </c>
      <c r="FK11" s="26">
        <v>2.87E-2</v>
      </c>
      <c r="FL11" s="26">
        <v>3.4799999999999998E-2</v>
      </c>
      <c r="FM11" s="26">
        <v>3.8899999999999997E-2</v>
      </c>
      <c r="FN11" s="26">
        <v>2.8799999999999999E-2</v>
      </c>
      <c r="FO11" s="26">
        <v>2.76E-2</v>
      </c>
      <c r="FP11" s="26">
        <v>2.4799999999999999E-2</v>
      </c>
      <c r="FQ11" s="26">
        <v>2.41E-2</v>
      </c>
      <c r="FR11" s="26">
        <v>2.4400000000000002E-2</v>
      </c>
      <c r="FS11" s="26">
        <v>4.1799999999999997E-2</v>
      </c>
      <c r="FT11" s="26">
        <v>2.0799999999999999E-2</v>
      </c>
      <c r="FU11" s="26">
        <v>3.1300000000000001E-2</v>
      </c>
      <c r="FV11" s="26">
        <v>3.4299999999999997E-2</v>
      </c>
      <c r="FW11" s="26">
        <v>3.0599999999999999E-2</v>
      </c>
      <c r="FX11" s="26">
        <v>3.4299999999999997E-2</v>
      </c>
      <c r="FY11" s="26">
        <v>0.22589999999999999</v>
      </c>
      <c r="FZ11" s="26">
        <v>0.1179</v>
      </c>
      <c r="GA11" s="26">
        <v>0.186</v>
      </c>
      <c r="GB11" s="26">
        <v>0.27379999999999999</v>
      </c>
      <c r="GC11" s="26">
        <v>0.28460000000000002</v>
      </c>
      <c r="GD11" s="26">
        <v>0.11899999999999999</v>
      </c>
      <c r="GE11" s="26">
        <v>0.3221</v>
      </c>
      <c r="GF11" s="26">
        <v>0.17169999999999999</v>
      </c>
      <c r="GG11" s="26">
        <v>0.37309999999999999</v>
      </c>
      <c r="GH11" s="26">
        <v>0.75960000000000005</v>
      </c>
      <c r="GI11" s="26">
        <v>0.94950000000000001</v>
      </c>
      <c r="GJ11" s="26">
        <v>2.2486999999999999</v>
      </c>
      <c r="GK11" s="26">
        <v>1.4155</v>
      </c>
      <c r="GL11" s="26">
        <v>2.0124</v>
      </c>
      <c r="GM11" s="26">
        <v>0.85340000000000005</v>
      </c>
      <c r="GN11" s="26">
        <v>0.50280000000000002</v>
      </c>
      <c r="GO11" s="26">
        <v>0.67859999999999998</v>
      </c>
      <c r="GP11" s="26">
        <v>0.20100000000000001</v>
      </c>
      <c r="GQ11" s="26">
        <v>0.1852</v>
      </c>
      <c r="GR11" s="26">
        <v>0.26</v>
      </c>
      <c r="GS11" s="26">
        <v>1.0128999999999999</v>
      </c>
      <c r="GT11" s="26">
        <v>0.26350000000000001</v>
      </c>
      <c r="GU11" s="26">
        <v>0.19670000000000001</v>
      </c>
      <c r="GV11" s="26">
        <v>0.82650000000000001</v>
      </c>
      <c r="GW11" s="26">
        <v>0.89390000000000003</v>
      </c>
      <c r="GX11" s="26">
        <v>4.53E-2</v>
      </c>
      <c r="GY11" s="26">
        <v>6.7000000000000004E-2</v>
      </c>
      <c r="GZ11" s="26">
        <v>1.4574</v>
      </c>
      <c r="HA11" s="26">
        <v>7.1800000000000003E-2</v>
      </c>
      <c r="HB11" s="26">
        <v>0.11</v>
      </c>
      <c r="HC11" s="26">
        <v>0.59279999999999999</v>
      </c>
      <c r="HD11" s="26">
        <v>9.2299999999999993E-2</v>
      </c>
      <c r="HE11" s="26">
        <v>3.0099999999999998E-2</v>
      </c>
      <c r="HF11" s="26">
        <v>2.3900000000000001E-2</v>
      </c>
      <c r="HG11" s="26">
        <v>3.0700000000000002E-2</v>
      </c>
      <c r="HH11" s="26">
        <v>3.5400000000000001E-2</v>
      </c>
      <c r="HI11" s="26">
        <v>4.7600000000000003E-2</v>
      </c>
      <c r="HJ11" s="26">
        <v>5.5399999999999998E-2</v>
      </c>
      <c r="HK11" s="26">
        <v>0</v>
      </c>
      <c r="HL11" s="26">
        <v>0.14749999999999999</v>
      </c>
      <c r="HM11" s="26">
        <v>0.22650000000000001</v>
      </c>
      <c r="HN11" s="26">
        <v>2.5399999999999999E-2</v>
      </c>
      <c r="HO11" s="26">
        <v>2.2800000000000001E-2</v>
      </c>
      <c r="HP11" s="26">
        <v>2.52E-2</v>
      </c>
      <c r="HQ11" s="26">
        <v>2.1899999999999999E-2</v>
      </c>
      <c r="HR11" s="26">
        <v>2.4899999999999999E-2</v>
      </c>
      <c r="HS11" s="26">
        <v>3.2000000000000001E-2</v>
      </c>
      <c r="HT11" s="26">
        <v>3.8600000000000002E-2</v>
      </c>
      <c r="HU11" s="26">
        <v>1.5900000000000001E-2</v>
      </c>
      <c r="HV11" s="26">
        <v>2.5100000000000001E-2</v>
      </c>
      <c r="HW11" s="26">
        <v>2.35E-2</v>
      </c>
      <c r="HX11" s="26">
        <v>2.1700000000000001E-2</v>
      </c>
      <c r="HY11" s="26">
        <v>1.9199999999999998E-2</v>
      </c>
      <c r="HZ11" s="26">
        <v>4.0300000000000002E-2</v>
      </c>
      <c r="IA11" s="26">
        <v>2.12E-2</v>
      </c>
      <c r="IB11" s="26">
        <v>2.07E-2</v>
      </c>
      <c r="IC11" s="26">
        <v>0.1351</v>
      </c>
      <c r="ID11" s="26">
        <v>2.3699999999999999E-2</v>
      </c>
      <c r="IE11" s="26">
        <v>2.1899999999999999E-2</v>
      </c>
      <c r="IF11" s="26">
        <v>3.2599999999999997E-2</v>
      </c>
      <c r="IG11" s="26">
        <v>2.58E-2</v>
      </c>
      <c r="IH11" s="26">
        <v>2.35E-2</v>
      </c>
      <c r="II11" s="26">
        <v>1.6500000000000001E-2</v>
      </c>
      <c r="IJ11" s="26">
        <v>2.1999999999999999E-2</v>
      </c>
      <c r="IK11" s="26">
        <v>2.7099999999999999E-2</v>
      </c>
      <c r="IL11" s="26">
        <v>2.0799999999999999E-2</v>
      </c>
      <c r="IM11" s="26">
        <v>2.2499999999999999E-2</v>
      </c>
      <c r="IN11" s="26">
        <v>2.1000000000000001E-2</v>
      </c>
      <c r="IO11" s="26">
        <v>2.1399999999999999E-2</v>
      </c>
      <c r="IP11" s="26">
        <v>2.1000000000000001E-2</v>
      </c>
      <c r="IQ11" s="26">
        <v>2.1399999999999999E-2</v>
      </c>
      <c r="IR11" s="26">
        <v>2.0299999999999999E-2</v>
      </c>
      <c r="IS11" s="26">
        <v>2.0500000000000001E-2</v>
      </c>
      <c r="IT11" s="26">
        <v>2.3599999999999999E-2</v>
      </c>
      <c r="IU11" s="26">
        <v>2.18E-2</v>
      </c>
      <c r="IV11" s="26">
        <v>2.1899999999999999E-2</v>
      </c>
      <c r="IW11" s="26">
        <v>1.9800000000000002E-2</v>
      </c>
      <c r="IX11" s="26">
        <v>2.29E-2</v>
      </c>
      <c r="IY11" s="26">
        <v>4.2700000000000002E-2</v>
      </c>
      <c r="IZ11" s="26">
        <v>2.93E-2</v>
      </c>
      <c r="JA11" s="26">
        <v>0.03</v>
      </c>
      <c r="JB11" s="26">
        <v>3.2300000000000002E-2</v>
      </c>
      <c r="JC11" s="26">
        <v>6.4899999999999999E-2</v>
      </c>
      <c r="JD11" s="26">
        <v>7.2300000000000003E-2</v>
      </c>
      <c r="JE11" s="26">
        <v>3.7499999999999999E-2</v>
      </c>
      <c r="JF11" s="26">
        <v>3.39E-2</v>
      </c>
      <c r="JG11" s="26">
        <v>4.2299999999999997E-2</v>
      </c>
      <c r="JH11" s="26">
        <v>0.108</v>
      </c>
      <c r="JI11" s="26">
        <v>3.32E-2</v>
      </c>
      <c r="JJ11" s="26">
        <v>2.7300000000000001E-2</v>
      </c>
      <c r="JK11" s="26">
        <v>4.2299999999999997E-2</v>
      </c>
      <c r="JL11" s="26">
        <v>2.7400000000000001E-2</v>
      </c>
      <c r="JM11" s="26">
        <v>3.2300000000000002E-2</v>
      </c>
      <c r="JN11" s="26">
        <v>3.1699999999999999E-2</v>
      </c>
      <c r="JO11" s="26">
        <v>3.9600000000000003E-2</v>
      </c>
      <c r="JP11" s="26">
        <v>3.9800000000000002E-2</v>
      </c>
      <c r="JQ11" s="26">
        <v>4.8800000000000003E-2</v>
      </c>
      <c r="JR11" s="26">
        <v>5.0599999999999999E-2</v>
      </c>
      <c r="JS11" s="26">
        <v>3.4099999999999998E-2</v>
      </c>
      <c r="JT11" s="26">
        <v>3.3500000000000002E-2</v>
      </c>
      <c r="JU11" s="26">
        <v>3.0499999999999999E-2</v>
      </c>
      <c r="JV11" s="26">
        <v>2.7E-2</v>
      </c>
      <c r="JW11" s="26">
        <v>2.53E-2</v>
      </c>
      <c r="JX11" s="26">
        <v>2.2800000000000001E-2</v>
      </c>
      <c r="JY11" s="26">
        <v>3.2500000000000001E-2</v>
      </c>
      <c r="JZ11" s="26">
        <v>2.8899999999999999E-2</v>
      </c>
      <c r="KA11" s="26">
        <v>1.5299999999999999E-2</v>
      </c>
      <c r="KB11" s="26">
        <v>5.1299999999999998E-2</v>
      </c>
      <c r="KC11" s="26">
        <v>3.7499999999999999E-2</v>
      </c>
      <c r="KD11" s="26">
        <v>2.3900000000000001E-2</v>
      </c>
      <c r="KE11" s="26">
        <v>2.7300000000000001E-2</v>
      </c>
      <c r="KF11" s="26">
        <v>2.86E-2</v>
      </c>
      <c r="KG11" s="26">
        <v>3.1399999999999997E-2</v>
      </c>
      <c r="KH11" s="26">
        <v>2.76E-2</v>
      </c>
      <c r="KI11" s="26">
        <v>3.1699999999999999E-2</v>
      </c>
      <c r="KJ11" s="26">
        <v>3.5999999999999997E-2</v>
      </c>
      <c r="KK11" s="26">
        <v>2.5600000000000001E-2</v>
      </c>
      <c r="KL11" s="26">
        <v>4.5600000000000002E-2</v>
      </c>
      <c r="KM11" s="26">
        <v>4.41E-2</v>
      </c>
      <c r="KN11" s="26">
        <v>2.9000000000000001E-2</v>
      </c>
      <c r="KO11" s="26">
        <v>2.6800000000000001E-2</v>
      </c>
      <c r="KP11" s="26">
        <v>3.1099999999999999E-2</v>
      </c>
      <c r="KQ11" s="26">
        <v>4.1700000000000001E-2</v>
      </c>
      <c r="KR11" s="26">
        <v>2.01E-2</v>
      </c>
      <c r="KS11" s="26">
        <v>3.0099999999999998E-2</v>
      </c>
      <c r="KT11" s="26">
        <v>3.2199999999999999E-2</v>
      </c>
      <c r="KU11" s="26">
        <v>3.9100000000000003E-2</v>
      </c>
      <c r="KV11" s="26">
        <v>2.18E-2</v>
      </c>
      <c r="KW11" s="26">
        <v>4.9299999999999997E-2</v>
      </c>
      <c r="KX11" s="26">
        <v>4.8500000000000001E-2</v>
      </c>
      <c r="KY11" s="26">
        <v>4.5499999999999999E-2</v>
      </c>
      <c r="KZ11" s="26">
        <v>4.3499999999999997E-2</v>
      </c>
      <c r="LA11" s="26">
        <v>4.9099999999999998E-2</v>
      </c>
      <c r="LB11" s="26">
        <v>4.58E-2</v>
      </c>
      <c r="LC11" s="26">
        <v>4.9200000000000001E-2</v>
      </c>
      <c r="LD11" s="26">
        <v>5.3400000000000003E-2</v>
      </c>
      <c r="LE11" s="26">
        <v>6.3700000000000007E-2</v>
      </c>
      <c r="LF11" s="26">
        <v>3.9600000000000003E-2</v>
      </c>
      <c r="LG11" s="26">
        <v>4.8399999999999999E-2</v>
      </c>
      <c r="LH11" s="26">
        <v>4.7800000000000002E-2</v>
      </c>
      <c r="LI11" s="26">
        <v>5.5E-2</v>
      </c>
      <c r="LJ11" s="26">
        <v>3.5000000000000003E-2</v>
      </c>
      <c r="LK11" s="26">
        <v>4.3999999999999997E-2</v>
      </c>
      <c r="LL11" s="26">
        <v>5.4699999999999999E-2</v>
      </c>
      <c r="LM11" s="26">
        <v>0.12620000000000001</v>
      </c>
      <c r="LN11" s="26">
        <v>5.0500000000000003E-2</v>
      </c>
      <c r="LO11" s="26">
        <v>3.2800000000000003E-2</v>
      </c>
      <c r="LP11" s="26">
        <v>4.7800000000000002E-2</v>
      </c>
      <c r="LQ11" s="26">
        <v>3.5099999999999999E-2</v>
      </c>
      <c r="LR11" s="26">
        <v>4.8800000000000003E-2</v>
      </c>
      <c r="LS11" s="26">
        <v>3.9399999999999998E-2</v>
      </c>
      <c r="LT11" s="26">
        <v>2.9899999999999999E-2</v>
      </c>
      <c r="LU11" s="26">
        <v>6.8900000000000003E-2</v>
      </c>
      <c r="LV11" s="26">
        <v>5.1900000000000002E-2</v>
      </c>
      <c r="LW11" s="26">
        <v>4.2900000000000001E-2</v>
      </c>
      <c r="LX11" s="26">
        <v>5.1200000000000002E-2</v>
      </c>
      <c r="LY11" s="26">
        <v>4.5499999999999999E-2</v>
      </c>
      <c r="LZ11" s="26">
        <v>3.9100000000000003E-2</v>
      </c>
      <c r="MA11" s="26">
        <v>2.8899999999999999E-2</v>
      </c>
      <c r="MB11" s="26">
        <v>4.07E-2</v>
      </c>
      <c r="MC11" s="26">
        <v>5.2499999999999998E-2</v>
      </c>
      <c r="MD11" s="26">
        <v>4.3799999999999999E-2</v>
      </c>
      <c r="ME11" s="26">
        <v>4.8300000000000003E-2</v>
      </c>
      <c r="MF11" s="26">
        <v>5.8299999999999998E-2</v>
      </c>
      <c r="MG11" s="26">
        <v>5.5399999999999998E-2</v>
      </c>
      <c r="MH11" s="26">
        <v>5.3800000000000001E-2</v>
      </c>
      <c r="MI11" s="26">
        <v>9.4600000000000004E-2</v>
      </c>
      <c r="MJ11" s="26">
        <v>5.8799999999999998E-2</v>
      </c>
      <c r="MK11" s="26">
        <v>4.1399999999999999E-2</v>
      </c>
      <c r="ML11" s="26">
        <v>6.1899999999999997E-2</v>
      </c>
      <c r="MM11" s="26">
        <v>3.6700000000000003E-2</v>
      </c>
      <c r="MN11" s="26">
        <v>3.8800000000000001E-2</v>
      </c>
      <c r="MO11" s="26">
        <v>3.4700000000000002E-2</v>
      </c>
      <c r="MP11" s="26">
        <v>6.6100000000000006E-2</v>
      </c>
      <c r="MQ11" s="26">
        <v>4.7E-2</v>
      </c>
      <c r="MR11" s="26">
        <v>5.4899999999999997E-2</v>
      </c>
      <c r="MS11" s="26">
        <v>4.4600000000000001E-2</v>
      </c>
      <c r="MT11" s="26">
        <v>7.85E-2</v>
      </c>
      <c r="MU11" s="26">
        <v>7.9100000000000004E-2</v>
      </c>
      <c r="MV11" s="26">
        <v>6.5799999999999997E-2</v>
      </c>
      <c r="MW11" s="26">
        <v>4.19E-2</v>
      </c>
      <c r="MX11" s="26">
        <v>4.5499999999999999E-2</v>
      </c>
      <c r="MY11" s="26">
        <v>4.2900000000000001E-2</v>
      </c>
      <c r="MZ11" s="26">
        <v>3.1399999999999997E-2</v>
      </c>
      <c r="NA11" s="26">
        <v>5.28E-2</v>
      </c>
      <c r="NB11" s="26">
        <v>4.2900000000000001E-2</v>
      </c>
      <c r="NC11" s="26">
        <v>4.2799999999999998E-2</v>
      </c>
      <c r="ND11" s="26">
        <v>4.7800000000000002E-2</v>
      </c>
      <c r="NE11" s="26">
        <v>4.9099999999999998E-2</v>
      </c>
      <c r="NF11" s="26">
        <v>4.36E-2</v>
      </c>
      <c r="NG11" s="315">
        <v>5.4699999999999999E-2</v>
      </c>
      <c r="NH11" s="326">
        <v>5.0599999999999999E-2</v>
      </c>
      <c r="NI11" s="327">
        <v>3.4000000000000002E-2</v>
      </c>
      <c r="NJ11" s="328">
        <v>7.0800000000000002E-2</v>
      </c>
    </row>
    <row r="12" spans="1:374" x14ac:dyDescent="0.3">
      <c r="B12" s="23" t="s">
        <v>558</v>
      </c>
      <c r="C12" s="29">
        <v>2.3800000000000002E-2</v>
      </c>
      <c r="D12" s="30">
        <v>1.3299999999999999E-2</v>
      </c>
      <c r="E12" s="30">
        <v>1.12E-2</v>
      </c>
      <c r="F12" s="30">
        <v>1.9800000000000002E-2</v>
      </c>
      <c r="G12" s="30">
        <v>0.02</v>
      </c>
      <c r="H12" s="30">
        <v>1.2500000000000001E-2</v>
      </c>
      <c r="I12" s="30">
        <v>1.26E-2</v>
      </c>
      <c r="J12" s="30">
        <v>1.1599999999999999E-2</v>
      </c>
      <c r="K12" s="30">
        <v>7.1999999999999998E-3</v>
      </c>
      <c r="L12" s="30">
        <v>1.54E-2</v>
      </c>
      <c r="M12" s="30">
        <v>1.61E-2</v>
      </c>
      <c r="N12" s="30">
        <v>1.35E-2</v>
      </c>
      <c r="O12" s="30">
        <v>3.2664</v>
      </c>
      <c r="P12" s="30">
        <v>2.4523000000000001</v>
      </c>
      <c r="Q12" s="30">
        <v>0</v>
      </c>
      <c r="R12" s="30">
        <v>1.8187</v>
      </c>
      <c r="S12" s="30">
        <v>2.3349000000000002</v>
      </c>
      <c r="T12" s="30">
        <v>2.3643000000000001</v>
      </c>
      <c r="U12" s="30">
        <v>2.4182999999999999</v>
      </c>
      <c r="V12" s="30">
        <v>3.4655999999999998</v>
      </c>
      <c r="W12" s="30">
        <v>6.1199999999999997E-2</v>
      </c>
      <c r="X12" s="30">
        <v>0.15490000000000001</v>
      </c>
      <c r="Y12" s="30">
        <v>2.46E-2</v>
      </c>
      <c r="Z12" s="30">
        <v>2.2700000000000001E-2</v>
      </c>
      <c r="AA12" s="30">
        <v>2.7799999999999998E-2</v>
      </c>
      <c r="AB12" s="30">
        <v>2.2499999999999999E-2</v>
      </c>
      <c r="AC12" s="30">
        <v>3.39E-2</v>
      </c>
      <c r="AD12" s="30">
        <v>1.0800000000000001E-2</v>
      </c>
      <c r="AE12" s="30">
        <v>1.15E-2</v>
      </c>
      <c r="AF12" s="30">
        <v>8.8000000000000005E-3</v>
      </c>
      <c r="AG12" s="30">
        <v>1.18E-2</v>
      </c>
      <c r="AH12" s="30">
        <v>5.1799999999999999E-2</v>
      </c>
      <c r="AI12" s="30">
        <v>3.3599999999999998E-2</v>
      </c>
      <c r="AJ12" s="30">
        <v>4.2200000000000001E-2</v>
      </c>
      <c r="AK12" s="30">
        <v>0.1525</v>
      </c>
      <c r="AL12" s="30">
        <v>6.5199999999999994E-2</v>
      </c>
      <c r="AM12" s="30">
        <v>3.0200000000000001E-2</v>
      </c>
      <c r="AN12" s="30">
        <v>5.6399999999999999E-2</v>
      </c>
      <c r="AO12" s="30">
        <v>1.09E-2</v>
      </c>
      <c r="AP12" s="30">
        <v>4.8099999999999997E-2</v>
      </c>
      <c r="AQ12" s="30">
        <v>0.1106</v>
      </c>
      <c r="AR12" s="30">
        <v>2.7E-2</v>
      </c>
      <c r="AS12" s="30">
        <v>9.2999999999999999E-2</v>
      </c>
      <c r="AT12" s="30">
        <v>2.3400000000000001E-2</v>
      </c>
      <c r="AU12" s="30">
        <v>9.9000000000000008E-3</v>
      </c>
      <c r="AV12" s="30">
        <v>1.4200000000000001E-2</v>
      </c>
      <c r="AW12" s="30">
        <v>2.7900000000000001E-2</v>
      </c>
      <c r="AX12" s="30">
        <v>8.9999999999999993E-3</v>
      </c>
      <c r="AY12" s="30">
        <v>3.4700000000000002E-2</v>
      </c>
      <c r="AZ12" s="30">
        <v>6.6E-3</v>
      </c>
      <c r="BA12" s="30">
        <v>1.8800000000000001E-2</v>
      </c>
      <c r="BB12" s="30">
        <v>2.0299999999999999E-2</v>
      </c>
      <c r="BC12" s="30">
        <v>1.35E-2</v>
      </c>
      <c r="BD12" s="30">
        <v>7.4000000000000003E-3</v>
      </c>
      <c r="BE12" s="30">
        <v>9.9000000000000008E-3</v>
      </c>
      <c r="BF12" s="30">
        <v>7.4999999999999997E-3</v>
      </c>
      <c r="BG12" s="30">
        <v>8.0999999999999996E-3</v>
      </c>
      <c r="BH12" s="30">
        <v>7.6E-3</v>
      </c>
      <c r="BI12" s="30">
        <v>8.8999999999999999E-3</v>
      </c>
      <c r="BJ12" s="30">
        <v>7.1000000000000004E-3</v>
      </c>
      <c r="BK12" s="30">
        <v>7.1000000000000004E-3</v>
      </c>
      <c r="BL12" s="30">
        <v>7.1999999999999998E-3</v>
      </c>
      <c r="BM12" s="30">
        <v>7.3000000000000001E-3</v>
      </c>
      <c r="BN12" s="30">
        <v>1.0200000000000001E-2</v>
      </c>
      <c r="BO12" s="30">
        <v>9.7999999999999997E-3</v>
      </c>
      <c r="BP12" s="30">
        <v>7.1000000000000004E-3</v>
      </c>
      <c r="BQ12" s="30">
        <v>1.03E-2</v>
      </c>
      <c r="BR12" s="30">
        <v>6.4000000000000003E-3</v>
      </c>
      <c r="BS12" s="30">
        <v>6.8999999999999999E-3</v>
      </c>
      <c r="BT12" s="30">
        <v>7.4000000000000003E-3</v>
      </c>
      <c r="BU12" s="30">
        <v>6.7999999999999996E-3</v>
      </c>
      <c r="BV12" s="30">
        <v>6.7999999999999996E-3</v>
      </c>
      <c r="BW12" s="30">
        <v>8.3999999999999995E-3</v>
      </c>
      <c r="BX12" s="30">
        <v>6.0000000000000001E-3</v>
      </c>
      <c r="BY12" s="30">
        <v>5.3E-3</v>
      </c>
      <c r="BZ12" s="30">
        <v>5.7999999999999996E-3</v>
      </c>
      <c r="CA12" s="30">
        <v>8.5000000000000006E-3</v>
      </c>
      <c r="CB12" s="30">
        <v>6.6E-3</v>
      </c>
      <c r="CC12" s="30">
        <v>7.1000000000000004E-3</v>
      </c>
      <c r="CD12" s="30">
        <v>0.01</v>
      </c>
      <c r="CE12" s="30">
        <v>9.7000000000000003E-3</v>
      </c>
      <c r="CF12" s="30">
        <v>1.9900000000000001E-2</v>
      </c>
      <c r="CG12" s="30">
        <v>7.7000000000000002E-3</v>
      </c>
      <c r="CH12" s="30">
        <v>5.4999999999999997E-3</v>
      </c>
      <c r="CI12" s="30">
        <v>6.6E-3</v>
      </c>
      <c r="CJ12" s="30">
        <v>9.1000000000000004E-3</v>
      </c>
      <c r="CK12" s="30">
        <v>9.4999999999999998E-3</v>
      </c>
      <c r="CL12" s="30">
        <v>8.3999999999999995E-3</v>
      </c>
      <c r="CM12" s="30">
        <v>8.6E-3</v>
      </c>
      <c r="CN12" s="30">
        <v>6.1000000000000004E-3</v>
      </c>
      <c r="CO12" s="30">
        <v>6.7000000000000002E-3</v>
      </c>
      <c r="CP12" s="30">
        <v>6.4999999999999997E-3</v>
      </c>
      <c r="CQ12" s="30">
        <v>6.4999999999999997E-3</v>
      </c>
      <c r="CR12" s="30">
        <v>6.0000000000000001E-3</v>
      </c>
      <c r="CS12" s="30">
        <v>5.8999999999999999E-3</v>
      </c>
      <c r="CT12" s="30">
        <v>5.8999999999999999E-3</v>
      </c>
      <c r="CU12" s="30">
        <v>5.3E-3</v>
      </c>
      <c r="CV12" s="30">
        <v>7.1000000000000004E-3</v>
      </c>
      <c r="CW12" s="30">
        <v>7.1000000000000004E-3</v>
      </c>
      <c r="CX12" s="30">
        <v>6.4000000000000003E-3</v>
      </c>
      <c r="CY12" s="30">
        <v>9.4000000000000004E-3</v>
      </c>
      <c r="CZ12" s="30">
        <v>8.0999999999999996E-3</v>
      </c>
      <c r="DA12" s="30">
        <v>8.3999999999999995E-3</v>
      </c>
      <c r="DB12" s="30">
        <v>6.1999999999999998E-3</v>
      </c>
      <c r="DC12" s="30">
        <v>6.4999999999999997E-3</v>
      </c>
      <c r="DD12" s="30">
        <v>5.0000000000000001E-3</v>
      </c>
      <c r="DE12" s="30">
        <v>8.8000000000000005E-3</v>
      </c>
      <c r="DF12" s="30">
        <v>7.3000000000000001E-3</v>
      </c>
      <c r="DG12" s="30">
        <v>6.8999999999999999E-3</v>
      </c>
      <c r="DH12" s="30">
        <v>9.4999999999999998E-3</v>
      </c>
      <c r="DI12" s="30">
        <v>4.3E-3</v>
      </c>
      <c r="DJ12" s="30">
        <v>5.5999999999999999E-3</v>
      </c>
      <c r="DK12" s="30">
        <v>9.1000000000000004E-3</v>
      </c>
      <c r="DL12" s="30">
        <v>9.7000000000000003E-3</v>
      </c>
      <c r="DM12" s="30">
        <v>3.3E-3</v>
      </c>
      <c r="DN12" s="30">
        <v>7.4000000000000003E-3</v>
      </c>
      <c r="DO12" s="30">
        <v>5.1999999999999998E-3</v>
      </c>
      <c r="DP12" s="30">
        <v>5.8999999999999999E-3</v>
      </c>
      <c r="DQ12" s="30">
        <v>5.1999999999999998E-3</v>
      </c>
      <c r="DR12" s="30">
        <v>7.9000000000000008E-3</v>
      </c>
      <c r="DS12" s="30">
        <v>5.7999999999999996E-3</v>
      </c>
      <c r="DT12" s="30">
        <v>1.2200000000000001E-2</v>
      </c>
      <c r="DU12" s="30">
        <v>9.1000000000000004E-3</v>
      </c>
      <c r="DV12" s="30">
        <v>7.6E-3</v>
      </c>
      <c r="DW12" s="30">
        <v>5.7000000000000002E-3</v>
      </c>
      <c r="DX12" s="30">
        <v>1.2200000000000001E-2</v>
      </c>
      <c r="DY12" s="30">
        <v>6.1000000000000004E-3</v>
      </c>
      <c r="DZ12" s="30">
        <v>7.0000000000000001E-3</v>
      </c>
      <c r="EA12" s="30">
        <v>8.2000000000000007E-3</v>
      </c>
      <c r="EB12" s="30">
        <v>7.7000000000000002E-3</v>
      </c>
      <c r="EC12" s="30">
        <v>7.1000000000000004E-3</v>
      </c>
      <c r="ED12" s="30">
        <v>6.7000000000000002E-3</v>
      </c>
      <c r="EE12" s="30">
        <v>6.0000000000000001E-3</v>
      </c>
      <c r="EF12" s="30">
        <v>3.3799999999999997E-2</v>
      </c>
      <c r="EG12" s="30">
        <v>7.6E-3</v>
      </c>
      <c r="EH12" s="30">
        <v>4.4999999999999997E-3</v>
      </c>
      <c r="EI12" s="30">
        <v>4.4999999999999997E-3</v>
      </c>
      <c r="EJ12" s="30">
        <v>4.7999999999999996E-3</v>
      </c>
      <c r="EK12" s="30">
        <v>6.8999999999999999E-3</v>
      </c>
      <c r="EL12" s="30">
        <v>6.0000000000000001E-3</v>
      </c>
      <c r="EM12" s="30">
        <v>5.1999999999999998E-3</v>
      </c>
      <c r="EN12" s="30">
        <v>6.3E-3</v>
      </c>
      <c r="EO12" s="30">
        <v>7.1999999999999998E-3</v>
      </c>
      <c r="EP12" s="30">
        <v>6.6E-3</v>
      </c>
      <c r="EQ12" s="30">
        <v>7.6E-3</v>
      </c>
      <c r="ER12" s="30">
        <v>7.1000000000000004E-3</v>
      </c>
      <c r="ES12" s="30">
        <v>7.1999999999999998E-3</v>
      </c>
      <c r="ET12" s="30">
        <v>7.4000000000000003E-3</v>
      </c>
      <c r="EU12" s="30">
        <v>8.0000000000000002E-3</v>
      </c>
      <c r="EV12" s="30">
        <v>5.0000000000000001E-3</v>
      </c>
      <c r="EW12" s="30">
        <v>4.3E-3</v>
      </c>
      <c r="EX12" s="30">
        <v>8.5000000000000006E-3</v>
      </c>
      <c r="EY12" s="30">
        <v>9.1999999999999998E-3</v>
      </c>
      <c r="EZ12" s="30">
        <v>7.7999999999999996E-3</v>
      </c>
      <c r="FA12" s="30">
        <v>6.4999999999999997E-3</v>
      </c>
      <c r="FB12" s="30">
        <v>8.8000000000000005E-3</v>
      </c>
      <c r="FC12" s="30">
        <v>6.7000000000000002E-3</v>
      </c>
      <c r="FD12" s="30">
        <v>5.1000000000000004E-3</v>
      </c>
      <c r="FE12" s="30">
        <v>5.4999999999999997E-3</v>
      </c>
      <c r="FF12" s="30">
        <v>5.1000000000000004E-3</v>
      </c>
      <c r="FG12" s="30">
        <v>1.0200000000000001E-2</v>
      </c>
      <c r="FH12" s="30">
        <v>7.3000000000000001E-3</v>
      </c>
      <c r="FI12" s="30">
        <v>9.5999999999999992E-3</v>
      </c>
      <c r="FJ12" s="30">
        <v>1.09E-2</v>
      </c>
      <c r="FK12" s="30">
        <v>9.2999999999999992E-3</v>
      </c>
      <c r="FL12" s="30">
        <v>9.4000000000000004E-3</v>
      </c>
      <c r="FM12" s="30">
        <v>8.3999999999999995E-3</v>
      </c>
      <c r="FN12" s="30">
        <v>9.5999999999999992E-3</v>
      </c>
      <c r="FO12" s="30">
        <v>6.7999999999999996E-3</v>
      </c>
      <c r="FP12" s="30">
        <v>7.0000000000000001E-3</v>
      </c>
      <c r="FQ12" s="30">
        <v>6.6E-3</v>
      </c>
      <c r="FR12" s="30">
        <v>5.8999999999999999E-3</v>
      </c>
      <c r="FS12" s="30">
        <v>9.1999999999999998E-3</v>
      </c>
      <c r="FT12" s="30">
        <v>7.7999999999999996E-3</v>
      </c>
      <c r="FU12" s="30">
        <v>8.5000000000000006E-3</v>
      </c>
      <c r="FV12" s="30">
        <v>9.5999999999999992E-3</v>
      </c>
      <c r="FW12" s="30">
        <v>9.5999999999999992E-3</v>
      </c>
      <c r="FX12" s="30">
        <v>0.01</v>
      </c>
      <c r="FY12" s="30">
        <v>8.3000000000000001E-3</v>
      </c>
      <c r="FZ12" s="30">
        <v>6.7000000000000002E-3</v>
      </c>
      <c r="GA12" s="30">
        <v>7.7999999999999996E-3</v>
      </c>
      <c r="GB12" s="30">
        <v>7.7999999999999996E-3</v>
      </c>
      <c r="GC12" s="30">
        <v>1.0999999999999999E-2</v>
      </c>
      <c r="GD12" s="30">
        <v>6.8999999999999999E-3</v>
      </c>
      <c r="GE12" s="30">
        <v>7.1000000000000004E-3</v>
      </c>
      <c r="GF12" s="30">
        <v>8.0000000000000002E-3</v>
      </c>
      <c r="GG12" s="30">
        <v>1.18E-2</v>
      </c>
      <c r="GH12" s="30">
        <v>8.6999999999999994E-3</v>
      </c>
      <c r="GI12" s="30">
        <v>9.4000000000000004E-3</v>
      </c>
      <c r="GJ12" s="30">
        <v>1.34E-2</v>
      </c>
      <c r="GK12" s="30">
        <v>1.15E-2</v>
      </c>
      <c r="GL12" s="30">
        <v>1.23E-2</v>
      </c>
      <c r="GM12" s="30">
        <v>1.17E-2</v>
      </c>
      <c r="GN12" s="30">
        <v>7.0000000000000001E-3</v>
      </c>
      <c r="GO12" s="30">
        <v>6.8999999999999999E-3</v>
      </c>
      <c r="GP12" s="30">
        <v>7.3000000000000001E-3</v>
      </c>
      <c r="GQ12" s="30">
        <v>9.7000000000000003E-3</v>
      </c>
      <c r="GR12" s="30">
        <v>8.6E-3</v>
      </c>
      <c r="GS12" s="30">
        <v>9.5999999999999992E-3</v>
      </c>
      <c r="GT12" s="30">
        <v>6.8999999999999999E-3</v>
      </c>
      <c r="GU12" s="30">
        <v>7.7000000000000002E-3</v>
      </c>
      <c r="GV12" s="30">
        <v>8.8999999999999999E-3</v>
      </c>
      <c r="GW12" s="30">
        <v>8.6E-3</v>
      </c>
      <c r="GX12" s="30">
        <v>8.3000000000000001E-3</v>
      </c>
      <c r="GY12" s="30">
        <v>8.6E-3</v>
      </c>
      <c r="GZ12" s="30">
        <v>8.6999999999999994E-3</v>
      </c>
      <c r="HA12" s="30">
        <v>6.7999999999999996E-3</v>
      </c>
      <c r="HB12" s="30">
        <v>4.3E-3</v>
      </c>
      <c r="HC12" s="30">
        <v>8.5000000000000006E-3</v>
      </c>
      <c r="HD12" s="30">
        <v>9.4000000000000004E-3</v>
      </c>
      <c r="HE12" s="30">
        <v>9.9000000000000008E-3</v>
      </c>
      <c r="HF12" s="30">
        <v>6.7999999999999996E-3</v>
      </c>
      <c r="HG12" s="30">
        <v>6.7000000000000002E-3</v>
      </c>
      <c r="HH12" s="30">
        <v>8.3999999999999995E-3</v>
      </c>
      <c r="HI12" s="30">
        <v>8.9999999999999993E-3</v>
      </c>
      <c r="HJ12" s="30">
        <v>7.3000000000000001E-3</v>
      </c>
      <c r="HK12" s="30">
        <v>0</v>
      </c>
      <c r="HL12" s="30">
        <v>2.2700000000000001E-2</v>
      </c>
      <c r="HM12" s="30">
        <v>2.1299999999999999E-2</v>
      </c>
      <c r="HN12" s="30">
        <v>8.6999999999999994E-3</v>
      </c>
      <c r="HO12" s="30">
        <v>9.1000000000000004E-3</v>
      </c>
      <c r="HP12" s="30">
        <v>7.4000000000000003E-3</v>
      </c>
      <c r="HQ12" s="30">
        <v>6.6E-3</v>
      </c>
      <c r="HR12" s="30">
        <v>9.1999999999999998E-3</v>
      </c>
      <c r="HS12" s="30">
        <v>1.4800000000000001E-2</v>
      </c>
      <c r="HT12" s="30">
        <v>8.8000000000000005E-3</v>
      </c>
      <c r="HU12" s="30">
        <v>0.26600000000000001</v>
      </c>
      <c r="HV12" s="30">
        <v>0.1696</v>
      </c>
      <c r="HW12" s="30">
        <v>9.7699999999999995E-2</v>
      </c>
      <c r="HX12" s="30">
        <v>0.13370000000000001</v>
      </c>
      <c r="HY12" s="30">
        <v>7.7600000000000002E-2</v>
      </c>
      <c r="HZ12" s="30">
        <v>3.8800000000000001E-2</v>
      </c>
      <c r="IA12" s="30">
        <v>4.1300000000000003E-2</v>
      </c>
      <c r="IB12" s="30">
        <v>5.4399999999999997E-2</v>
      </c>
      <c r="IC12" s="30">
        <v>3.8699999999999998E-2</v>
      </c>
      <c r="ID12" s="30">
        <v>3.4700000000000002E-2</v>
      </c>
      <c r="IE12" s="30">
        <v>2.8400000000000002E-2</v>
      </c>
      <c r="IF12" s="30">
        <v>7.1999999999999998E-3</v>
      </c>
      <c r="IG12" s="30">
        <v>6.1999999999999998E-3</v>
      </c>
      <c r="IH12" s="30">
        <v>5.5999999999999999E-3</v>
      </c>
      <c r="II12" s="30">
        <v>3.8999999999999998E-3</v>
      </c>
      <c r="IJ12" s="30">
        <v>0.1007</v>
      </c>
      <c r="IK12" s="30">
        <v>1.3299999999999999E-2</v>
      </c>
      <c r="IL12" s="30">
        <v>1.7299999999999999E-2</v>
      </c>
      <c r="IM12" s="30">
        <v>2.3699999999999999E-2</v>
      </c>
      <c r="IN12" s="30">
        <v>1.3100000000000001E-2</v>
      </c>
      <c r="IO12" s="30">
        <v>7.1999999999999998E-3</v>
      </c>
      <c r="IP12" s="30">
        <v>2.5999999999999999E-2</v>
      </c>
      <c r="IQ12" s="30">
        <v>0.02</v>
      </c>
      <c r="IR12" s="30">
        <v>9.4999999999999998E-3</v>
      </c>
      <c r="IS12" s="30">
        <v>8.9999999999999993E-3</v>
      </c>
      <c r="IT12" s="30">
        <v>1.0699999999999999E-2</v>
      </c>
      <c r="IU12" s="30">
        <v>1.1599999999999999E-2</v>
      </c>
      <c r="IV12" s="30">
        <v>2.6200000000000001E-2</v>
      </c>
      <c r="IW12" s="30">
        <v>9.2999999999999992E-3</v>
      </c>
      <c r="IX12" s="30">
        <v>9.2999999999999992E-3</v>
      </c>
      <c r="IY12" s="30">
        <v>1.6500000000000001E-2</v>
      </c>
      <c r="IZ12" s="30">
        <v>9.4000000000000004E-3</v>
      </c>
      <c r="JA12" s="30">
        <v>1.34E-2</v>
      </c>
      <c r="JB12" s="30">
        <v>8.3999999999999995E-3</v>
      </c>
      <c r="JC12" s="30">
        <v>8.6999999999999994E-3</v>
      </c>
      <c r="JD12" s="30">
        <v>0.01</v>
      </c>
      <c r="JE12" s="30">
        <v>8.3999999999999995E-3</v>
      </c>
      <c r="JF12" s="30">
        <v>8.6E-3</v>
      </c>
      <c r="JG12" s="30">
        <v>9.1999999999999998E-3</v>
      </c>
      <c r="JH12" s="30">
        <v>1.15E-2</v>
      </c>
      <c r="JI12" s="30">
        <v>8.2000000000000007E-3</v>
      </c>
      <c r="JJ12" s="30">
        <v>6.6E-3</v>
      </c>
      <c r="JK12" s="30">
        <v>9.7000000000000003E-3</v>
      </c>
      <c r="JL12" s="30">
        <v>0.05</v>
      </c>
      <c r="JM12" s="30">
        <v>2.81E-2</v>
      </c>
      <c r="JN12" s="30">
        <v>3.5400000000000001E-2</v>
      </c>
      <c r="JO12" s="30">
        <v>5.4399999999999997E-2</v>
      </c>
      <c r="JP12" s="30">
        <v>7.7299999999999994E-2</v>
      </c>
      <c r="JQ12" s="30">
        <v>1.43E-2</v>
      </c>
      <c r="JR12" s="30">
        <v>2.3800000000000002E-2</v>
      </c>
      <c r="JS12" s="30">
        <v>3.2899999999999999E-2</v>
      </c>
      <c r="JT12" s="30">
        <v>1.2699999999999999E-2</v>
      </c>
      <c r="JU12" s="30">
        <v>7.1000000000000004E-3</v>
      </c>
      <c r="JV12" s="30">
        <v>6.8999999999999999E-3</v>
      </c>
      <c r="JW12" s="30">
        <v>6.6E-3</v>
      </c>
      <c r="JX12" s="30">
        <v>6.1999999999999998E-3</v>
      </c>
      <c r="JY12" s="30">
        <v>6.7000000000000002E-3</v>
      </c>
      <c r="JZ12" s="30">
        <v>6.3E-3</v>
      </c>
      <c r="KA12" s="30">
        <v>3.2000000000000002E-3</v>
      </c>
      <c r="KB12" s="30">
        <v>9.5999999999999992E-3</v>
      </c>
      <c r="KC12" s="30">
        <v>7.4000000000000003E-3</v>
      </c>
      <c r="KD12" s="30">
        <v>5.4000000000000003E-3</v>
      </c>
      <c r="KE12" s="30">
        <v>6.8999999999999999E-3</v>
      </c>
      <c r="KF12" s="30">
        <v>7.1999999999999998E-3</v>
      </c>
      <c r="KG12" s="30">
        <v>8.9999999999999993E-3</v>
      </c>
      <c r="KH12" s="30">
        <v>7.1000000000000004E-3</v>
      </c>
      <c r="KI12" s="30">
        <v>7.1000000000000004E-3</v>
      </c>
      <c r="KJ12" s="30">
        <v>9.7999999999999997E-3</v>
      </c>
      <c r="KK12" s="30">
        <v>8.3999999999999995E-3</v>
      </c>
      <c r="KL12" s="30">
        <v>1.3100000000000001E-2</v>
      </c>
      <c r="KM12" s="30">
        <v>1.03E-2</v>
      </c>
      <c r="KN12" s="30">
        <v>5.5999999999999999E-3</v>
      </c>
      <c r="KO12" s="30">
        <v>5.1999999999999998E-3</v>
      </c>
      <c r="KP12" s="30">
        <v>6.1999999999999998E-3</v>
      </c>
      <c r="KQ12" s="30">
        <v>1.3899999999999999E-2</v>
      </c>
      <c r="KR12" s="30">
        <v>6.3E-3</v>
      </c>
      <c r="KS12" s="30">
        <v>1.5299999999999999E-2</v>
      </c>
      <c r="KT12" s="30">
        <v>1.23E-2</v>
      </c>
      <c r="KU12" s="30">
        <v>1.17E-2</v>
      </c>
      <c r="KV12" s="30">
        <v>5.0000000000000001E-3</v>
      </c>
      <c r="KW12" s="30">
        <v>9.7999999999999997E-3</v>
      </c>
      <c r="KX12" s="30">
        <v>9.2999999999999992E-3</v>
      </c>
      <c r="KY12" s="30">
        <v>9.2999999999999992E-3</v>
      </c>
      <c r="KZ12" s="30">
        <v>1.0699999999999999E-2</v>
      </c>
      <c r="LA12" s="30">
        <v>9.4999999999999998E-3</v>
      </c>
      <c r="LB12" s="30">
        <v>1.12E-2</v>
      </c>
      <c r="LC12" s="30">
        <v>1.01E-2</v>
      </c>
      <c r="LD12" s="30">
        <v>1.0800000000000001E-2</v>
      </c>
      <c r="LE12" s="30">
        <v>1.0800000000000001E-2</v>
      </c>
      <c r="LF12" s="30">
        <v>7.0000000000000001E-3</v>
      </c>
      <c r="LG12" s="30">
        <v>9.5999999999999992E-3</v>
      </c>
      <c r="LH12" s="30">
        <v>1.01E-2</v>
      </c>
      <c r="LI12" s="30">
        <v>9.9000000000000008E-3</v>
      </c>
      <c r="LJ12" s="30">
        <v>7.4999999999999997E-3</v>
      </c>
      <c r="LK12" s="30">
        <v>0.01</v>
      </c>
      <c r="LL12" s="30">
        <v>1.04E-2</v>
      </c>
      <c r="LM12" s="30">
        <v>1.29E-2</v>
      </c>
      <c r="LN12" s="30">
        <v>1.0800000000000001E-2</v>
      </c>
      <c r="LO12" s="30">
        <v>9.1999999999999998E-3</v>
      </c>
      <c r="LP12" s="30">
        <v>1.0999999999999999E-2</v>
      </c>
      <c r="LQ12" s="30">
        <v>8.0999999999999996E-3</v>
      </c>
      <c r="LR12" s="30">
        <v>1.0500000000000001E-2</v>
      </c>
      <c r="LS12" s="30">
        <v>9.1000000000000004E-3</v>
      </c>
      <c r="LT12" s="30">
        <v>1.2E-2</v>
      </c>
      <c r="LU12" s="30">
        <v>1.0500000000000001E-2</v>
      </c>
      <c r="LV12" s="30">
        <v>9.7999999999999997E-3</v>
      </c>
      <c r="LW12" s="30">
        <v>1.17E-2</v>
      </c>
      <c r="LX12" s="30">
        <v>1.04E-2</v>
      </c>
      <c r="LY12" s="30">
        <v>9.7000000000000003E-3</v>
      </c>
      <c r="LZ12" s="30">
        <v>8.6999999999999994E-3</v>
      </c>
      <c r="MA12" s="30">
        <v>6.7000000000000002E-3</v>
      </c>
      <c r="MB12" s="30">
        <v>9.4000000000000004E-3</v>
      </c>
      <c r="MC12" s="30">
        <v>1.09E-2</v>
      </c>
      <c r="MD12" s="30">
        <v>1.1299999999999999E-2</v>
      </c>
      <c r="ME12" s="30">
        <v>1.09E-2</v>
      </c>
      <c r="MF12" s="30">
        <v>1.0500000000000001E-2</v>
      </c>
      <c r="MG12" s="30">
        <v>1.01E-2</v>
      </c>
      <c r="MH12" s="30">
        <v>1.11E-2</v>
      </c>
      <c r="MI12" s="30">
        <v>1.01E-2</v>
      </c>
      <c r="MJ12" s="30">
        <v>0.01</v>
      </c>
      <c r="MK12" s="30">
        <v>8.6E-3</v>
      </c>
      <c r="ML12" s="30">
        <v>1.0800000000000001E-2</v>
      </c>
      <c r="MM12" s="30">
        <v>6.7999999999999996E-3</v>
      </c>
      <c r="MN12" s="30">
        <v>9.9000000000000008E-3</v>
      </c>
      <c r="MO12" s="30">
        <v>8.3999999999999995E-3</v>
      </c>
      <c r="MP12" s="30">
        <v>8.0000000000000002E-3</v>
      </c>
      <c r="MQ12" s="30">
        <v>9.2999999999999992E-3</v>
      </c>
      <c r="MR12" s="30">
        <v>1.14E-2</v>
      </c>
      <c r="MS12" s="30">
        <v>9.1000000000000004E-3</v>
      </c>
      <c r="MT12" s="30">
        <v>1.04E-2</v>
      </c>
      <c r="MU12" s="30">
        <v>1.04E-2</v>
      </c>
      <c r="MV12" s="30">
        <v>9.4999999999999998E-3</v>
      </c>
      <c r="MW12" s="30">
        <v>9.4000000000000004E-3</v>
      </c>
      <c r="MX12" s="30">
        <v>9.4000000000000004E-3</v>
      </c>
      <c r="MY12" s="30">
        <v>9.7000000000000003E-3</v>
      </c>
      <c r="MZ12" s="30">
        <v>6.4000000000000003E-3</v>
      </c>
      <c r="NA12" s="30">
        <v>1.11E-2</v>
      </c>
      <c r="NB12" s="30">
        <v>7.4000000000000003E-3</v>
      </c>
      <c r="NC12" s="30">
        <v>1.26E-2</v>
      </c>
      <c r="ND12" s="30">
        <v>0.01</v>
      </c>
      <c r="NE12" s="30">
        <v>1.49E-2</v>
      </c>
      <c r="NF12" s="30">
        <v>9.5999999999999992E-3</v>
      </c>
      <c r="NG12" s="316">
        <v>1.24E-2</v>
      </c>
      <c r="NH12" s="317">
        <v>1.8700000000000001E-2</v>
      </c>
      <c r="NI12" s="318">
        <v>3.2399999999999998E-2</v>
      </c>
      <c r="NJ12" s="322">
        <v>1.26E-2</v>
      </c>
    </row>
    <row r="13" spans="1:374" x14ac:dyDescent="0.3">
      <c r="B13" s="23" t="s">
        <v>559</v>
      </c>
      <c r="C13" s="29">
        <v>2.3900000000000001E-2</v>
      </c>
      <c r="D13" s="30">
        <v>2.5000000000000001E-2</v>
      </c>
      <c r="E13" s="30">
        <v>2.2800000000000001E-2</v>
      </c>
      <c r="F13" s="30">
        <v>3.1300000000000001E-2</v>
      </c>
      <c r="G13" s="30">
        <v>2.5499999999999998E-2</v>
      </c>
      <c r="H13" s="30">
        <v>2.4400000000000002E-2</v>
      </c>
      <c r="I13" s="30">
        <v>1.5100000000000001E-2</v>
      </c>
      <c r="J13" s="30">
        <v>2.1399999999999999E-2</v>
      </c>
      <c r="K13" s="30">
        <v>1.2500000000000001E-2</v>
      </c>
      <c r="L13" s="30">
        <v>2.1000000000000001E-2</v>
      </c>
      <c r="M13" s="30">
        <v>1.49E-2</v>
      </c>
      <c r="N13" s="30">
        <v>2.47E-2</v>
      </c>
      <c r="O13" s="30">
        <v>2.12E-2</v>
      </c>
      <c r="P13" s="30">
        <v>2.4299999999999999E-2</v>
      </c>
      <c r="Q13" s="30">
        <v>0</v>
      </c>
      <c r="R13" s="30">
        <v>4.4600000000000001E-2</v>
      </c>
      <c r="S13" s="30">
        <v>3.1800000000000002E-2</v>
      </c>
      <c r="T13" s="30">
        <v>4.4499999999999998E-2</v>
      </c>
      <c r="U13" s="30">
        <v>1.37E-2</v>
      </c>
      <c r="V13" s="30">
        <v>1.6500000000000001E-2</v>
      </c>
      <c r="W13" s="30">
        <v>1.1315999999999999</v>
      </c>
      <c r="X13" s="30">
        <v>1.1053999999999999</v>
      </c>
      <c r="Y13" s="30">
        <v>1.923</v>
      </c>
      <c r="Z13" s="30">
        <v>2.3599999999999999E-2</v>
      </c>
      <c r="AA13" s="30">
        <v>1.89E-2</v>
      </c>
      <c r="AB13" s="30">
        <v>2.3599999999999999E-2</v>
      </c>
      <c r="AC13" s="30">
        <v>1.7999999999999999E-2</v>
      </c>
      <c r="AD13" s="30">
        <v>3.2300000000000002E-2</v>
      </c>
      <c r="AE13" s="30">
        <v>3.5900000000000001E-2</v>
      </c>
      <c r="AF13" s="30">
        <v>2.4799999999999999E-2</v>
      </c>
      <c r="AG13" s="30">
        <v>2.41E-2</v>
      </c>
      <c r="AH13" s="30">
        <v>3.73E-2</v>
      </c>
      <c r="AI13" s="30">
        <v>5.28E-2</v>
      </c>
      <c r="AJ13" s="30">
        <v>0.1235</v>
      </c>
      <c r="AK13" s="30">
        <v>3.5299999999999998E-2</v>
      </c>
      <c r="AL13" s="30">
        <v>2.6800000000000001E-2</v>
      </c>
      <c r="AM13" s="30">
        <v>2.5899999999999999E-2</v>
      </c>
      <c r="AN13" s="30">
        <v>7.0900000000000005E-2</v>
      </c>
      <c r="AO13" s="30">
        <v>1.7299999999999999E-2</v>
      </c>
      <c r="AP13" s="30">
        <v>2.2700000000000001E-2</v>
      </c>
      <c r="AQ13" s="30">
        <v>3.95E-2</v>
      </c>
      <c r="AR13" s="30">
        <v>5.2999999999999999E-2</v>
      </c>
      <c r="AS13" s="30">
        <v>2.75E-2</v>
      </c>
      <c r="AT13" s="30">
        <v>3.5400000000000001E-2</v>
      </c>
      <c r="AU13" s="30">
        <v>2.12E-2</v>
      </c>
      <c r="AV13" s="30">
        <v>3.5000000000000003E-2</v>
      </c>
      <c r="AW13" s="30">
        <v>0.15110000000000001</v>
      </c>
      <c r="AX13" s="30">
        <v>3.2099999999999997E-2</v>
      </c>
      <c r="AY13" s="30">
        <v>3.4500000000000003E-2</v>
      </c>
      <c r="AZ13" s="30">
        <v>1.7600000000000001E-2</v>
      </c>
      <c r="BA13" s="30">
        <v>1.89E-2</v>
      </c>
      <c r="BB13" s="30">
        <v>3.5900000000000001E-2</v>
      </c>
      <c r="BC13" s="30">
        <v>3.6200000000000003E-2</v>
      </c>
      <c r="BD13" s="30">
        <v>2.2800000000000001E-2</v>
      </c>
      <c r="BE13" s="30">
        <v>3.3799999999999997E-2</v>
      </c>
      <c r="BF13" s="30">
        <v>2.2599999999999999E-2</v>
      </c>
      <c r="BG13" s="30">
        <v>2.4400000000000002E-2</v>
      </c>
      <c r="BH13" s="30">
        <v>1.89E-2</v>
      </c>
      <c r="BI13" s="30">
        <v>2.1399999999999999E-2</v>
      </c>
      <c r="BJ13" s="30">
        <v>1.83E-2</v>
      </c>
      <c r="BK13" s="30">
        <v>1.7999999999999999E-2</v>
      </c>
      <c r="BL13" s="30">
        <v>2.3800000000000002E-2</v>
      </c>
      <c r="BM13" s="30">
        <v>1.9E-2</v>
      </c>
      <c r="BN13" s="30">
        <v>2.2800000000000001E-2</v>
      </c>
      <c r="BO13" s="30">
        <v>2.76E-2</v>
      </c>
      <c r="BP13" s="30">
        <v>2.29E-2</v>
      </c>
      <c r="BQ13" s="30">
        <v>3.4799999999999998E-2</v>
      </c>
      <c r="BR13" s="30">
        <v>1.49E-2</v>
      </c>
      <c r="BS13" s="30">
        <v>1.95E-2</v>
      </c>
      <c r="BT13" s="30">
        <v>2.63E-2</v>
      </c>
      <c r="BU13" s="30">
        <v>1.7999999999999999E-2</v>
      </c>
      <c r="BV13" s="30">
        <v>1.8599999999999998E-2</v>
      </c>
      <c r="BW13" s="30">
        <v>2.29E-2</v>
      </c>
      <c r="BX13" s="30">
        <v>1.2999999999999999E-2</v>
      </c>
      <c r="BY13" s="30">
        <v>1.2800000000000001E-2</v>
      </c>
      <c r="BZ13" s="30">
        <v>1.24E-2</v>
      </c>
      <c r="CA13" s="30">
        <v>1.7600000000000001E-2</v>
      </c>
      <c r="CB13" s="30">
        <v>1.6400000000000001E-2</v>
      </c>
      <c r="CC13" s="30">
        <v>1.7899999999999999E-2</v>
      </c>
      <c r="CD13" s="30">
        <v>2.5000000000000001E-2</v>
      </c>
      <c r="CE13" s="30">
        <v>1.7500000000000002E-2</v>
      </c>
      <c r="CF13" s="30">
        <v>1.6500000000000001E-2</v>
      </c>
      <c r="CG13" s="30">
        <v>2.0299999999999999E-2</v>
      </c>
      <c r="CH13" s="30">
        <v>1.38E-2</v>
      </c>
      <c r="CI13" s="30">
        <v>1.7399999999999999E-2</v>
      </c>
      <c r="CJ13" s="30">
        <v>2.98E-2</v>
      </c>
      <c r="CK13" s="30">
        <v>2.6499999999999999E-2</v>
      </c>
      <c r="CL13" s="30">
        <v>1.83E-2</v>
      </c>
      <c r="CM13" s="30">
        <v>2.35E-2</v>
      </c>
      <c r="CN13" s="30">
        <v>1.5900000000000001E-2</v>
      </c>
      <c r="CO13" s="30">
        <v>1.89E-2</v>
      </c>
      <c r="CP13" s="30">
        <v>1.9699999999999999E-2</v>
      </c>
      <c r="CQ13" s="30">
        <v>1.5699999999999999E-2</v>
      </c>
      <c r="CR13" s="30">
        <v>1.46E-2</v>
      </c>
      <c r="CS13" s="30">
        <v>1.49E-2</v>
      </c>
      <c r="CT13" s="30">
        <v>1.3599999999999999E-2</v>
      </c>
      <c r="CU13" s="30">
        <v>1.34E-2</v>
      </c>
      <c r="CV13" s="30">
        <v>1.7100000000000001E-2</v>
      </c>
      <c r="CW13" s="30">
        <v>1.8200000000000001E-2</v>
      </c>
      <c r="CX13" s="30">
        <v>1.67E-2</v>
      </c>
      <c r="CY13" s="30">
        <v>1.8599999999999998E-2</v>
      </c>
      <c r="CZ13" s="30">
        <v>1.8800000000000001E-2</v>
      </c>
      <c r="DA13" s="30">
        <v>2.3300000000000001E-2</v>
      </c>
      <c r="DB13" s="30">
        <v>1.37E-2</v>
      </c>
      <c r="DC13" s="30">
        <v>1.5800000000000002E-2</v>
      </c>
      <c r="DD13" s="30">
        <v>1.23E-2</v>
      </c>
      <c r="DE13" s="30">
        <v>2.1299999999999999E-2</v>
      </c>
      <c r="DF13" s="30">
        <v>2.1499999999999998E-2</v>
      </c>
      <c r="DG13" s="30">
        <v>1.7399999999999999E-2</v>
      </c>
      <c r="DH13" s="30">
        <v>2.46E-2</v>
      </c>
      <c r="DI13" s="30">
        <v>1.03E-2</v>
      </c>
      <c r="DJ13" s="30">
        <v>1.41E-2</v>
      </c>
      <c r="DK13" s="30">
        <v>2.2100000000000002E-2</v>
      </c>
      <c r="DL13" s="30">
        <v>2.2700000000000001E-2</v>
      </c>
      <c r="DM13" s="30">
        <v>7.6E-3</v>
      </c>
      <c r="DN13" s="30">
        <v>2.0500000000000001E-2</v>
      </c>
      <c r="DO13" s="30">
        <v>1.21E-2</v>
      </c>
      <c r="DP13" s="30">
        <v>1.46E-2</v>
      </c>
      <c r="DQ13" s="30">
        <v>1.23E-2</v>
      </c>
      <c r="DR13" s="30">
        <v>1.89E-2</v>
      </c>
      <c r="DS13" s="30">
        <v>1.5900000000000001E-2</v>
      </c>
      <c r="DT13" s="30">
        <v>2.7099999999999999E-2</v>
      </c>
      <c r="DU13" s="30">
        <v>1.7500000000000002E-2</v>
      </c>
      <c r="DV13" s="30">
        <v>1.5699999999999999E-2</v>
      </c>
      <c r="DW13" s="30">
        <v>1.37E-2</v>
      </c>
      <c r="DX13" s="30">
        <v>1.8100000000000002E-2</v>
      </c>
      <c r="DY13" s="30">
        <v>1.4500000000000001E-2</v>
      </c>
      <c r="DZ13" s="30">
        <v>1.61E-2</v>
      </c>
      <c r="EA13" s="30">
        <v>1.6199999999999999E-2</v>
      </c>
      <c r="EB13" s="30">
        <v>2.5700000000000001E-2</v>
      </c>
      <c r="EC13" s="30">
        <v>1.7600000000000001E-2</v>
      </c>
      <c r="ED13" s="30">
        <v>1.83E-2</v>
      </c>
      <c r="EE13" s="30">
        <v>1.6400000000000001E-2</v>
      </c>
      <c r="EF13" s="30">
        <v>3.1199999999999999E-2</v>
      </c>
      <c r="EG13" s="30">
        <v>1.9400000000000001E-2</v>
      </c>
      <c r="EH13" s="30">
        <v>1.06E-2</v>
      </c>
      <c r="EI13" s="30">
        <v>1.04E-2</v>
      </c>
      <c r="EJ13" s="30">
        <v>0.01</v>
      </c>
      <c r="EK13" s="30">
        <v>1.6799999999999999E-2</v>
      </c>
      <c r="EL13" s="30">
        <v>1.5299999999999999E-2</v>
      </c>
      <c r="EM13" s="30">
        <v>1.2999999999999999E-2</v>
      </c>
      <c r="EN13" s="30">
        <v>1.84E-2</v>
      </c>
      <c r="EO13" s="30">
        <v>2.01E-2</v>
      </c>
      <c r="EP13" s="30">
        <v>1.7899999999999999E-2</v>
      </c>
      <c r="EQ13" s="30">
        <v>2.0199999999999999E-2</v>
      </c>
      <c r="ER13" s="30">
        <v>1.5100000000000001E-2</v>
      </c>
      <c r="ES13" s="30">
        <v>1.9800000000000002E-2</v>
      </c>
      <c r="ET13" s="30">
        <v>1.7500000000000002E-2</v>
      </c>
      <c r="EU13" s="30">
        <v>2.1499999999999998E-2</v>
      </c>
      <c r="EV13" s="30">
        <v>1.2500000000000001E-2</v>
      </c>
      <c r="EW13" s="30">
        <v>1.0500000000000001E-2</v>
      </c>
      <c r="EX13" s="30">
        <v>1.95E-2</v>
      </c>
      <c r="EY13" s="30">
        <v>2.5399999999999999E-2</v>
      </c>
      <c r="EZ13" s="30">
        <v>2.0299999999999999E-2</v>
      </c>
      <c r="FA13" s="30">
        <v>1.47E-2</v>
      </c>
      <c r="FB13" s="30">
        <v>2.2800000000000001E-2</v>
      </c>
      <c r="FC13" s="30">
        <v>1.7399999999999999E-2</v>
      </c>
      <c r="FD13" s="30">
        <v>1.2200000000000001E-2</v>
      </c>
      <c r="FE13" s="30">
        <v>1.2500000000000001E-2</v>
      </c>
      <c r="FF13" s="30">
        <v>1.23E-2</v>
      </c>
      <c r="FG13" s="30">
        <v>2.6200000000000001E-2</v>
      </c>
      <c r="FH13" s="30">
        <v>1.6400000000000001E-2</v>
      </c>
      <c r="FI13" s="30">
        <v>2.6200000000000001E-2</v>
      </c>
      <c r="FJ13" s="30">
        <v>2.2200000000000001E-2</v>
      </c>
      <c r="FK13" s="30">
        <v>2.12E-2</v>
      </c>
      <c r="FL13" s="30">
        <v>2.4400000000000002E-2</v>
      </c>
      <c r="FM13" s="30">
        <v>2.0899999999999998E-2</v>
      </c>
      <c r="FN13" s="30">
        <v>1.67E-2</v>
      </c>
      <c r="FO13" s="30">
        <v>1.72E-2</v>
      </c>
      <c r="FP13" s="30">
        <v>1.5800000000000002E-2</v>
      </c>
      <c r="FQ13" s="30">
        <v>1.41E-2</v>
      </c>
      <c r="FR13" s="30">
        <v>1.67E-2</v>
      </c>
      <c r="FS13" s="30">
        <v>2.3E-2</v>
      </c>
      <c r="FT13" s="30">
        <v>1.23E-2</v>
      </c>
      <c r="FU13" s="30">
        <v>2.06E-2</v>
      </c>
      <c r="FV13" s="30">
        <v>2.1000000000000001E-2</v>
      </c>
      <c r="FW13" s="30">
        <v>1.7999999999999999E-2</v>
      </c>
      <c r="FX13" s="30">
        <v>2.1999999999999999E-2</v>
      </c>
      <c r="FY13" s="30">
        <v>2.0299999999999999E-2</v>
      </c>
      <c r="FZ13" s="30">
        <v>1.6299999999999999E-2</v>
      </c>
      <c r="GA13" s="30">
        <v>1.5299999999999999E-2</v>
      </c>
      <c r="GB13" s="30">
        <v>2.8199999999999999E-2</v>
      </c>
      <c r="GC13" s="30">
        <v>4.0899999999999999E-2</v>
      </c>
      <c r="GD13" s="30">
        <v>1.6299999999999999E-2</v>
      </c>
      <c r="GE13" s="30">
        <v>1.6899999999999998E-2</v>
      </c>
      <c r="GF13" s="30">
        <v>2.0899999999999998E-2</v>
      </c>
      <c r="GG13" s="30">
        <v>2.8500000000000001E-2</v>
      </c>
      <c r="GH13" s="30">
        <v>2.58E-2</v>
      </c>
      <c r="GI13" s="30">
        <v>2.5499999999999998E-2</v>
      </c>
      <c r="GJ13" s="30">
        <v>3.0499999999999999E-2</v>
      </c>
      <c r="GK13" s="30">
        <v>2.87E-2</v>
      </c>
      <c r="GL13" s="30">
        <v>2.9100000000000001E-2</v>
      </c>
      <c r="GM13" s="30">
        <v>2.7699999999999999E-2</v>
      </c>
      <c r="GN13" s="30">
        <v>1.84E-2</v>
      </c>
      <c r="GO13" s="30">
        <v>1.38E-2</v>
      </c>
      <c r="GP13" s="30">
        <v>1.8200000000000001E-2</v>
      </c>
      <c r="GQ13" s="30">
        <v>2.7900000000000001E-2</v>
      </c>
      <c r="GR13" s="30">
        <v>2.41E-2</v>
      </c>
      <c r="GS13" s="30">
        <v>2.29E-2</v>
      </c>
      <c r="GT13" s="30">
        <v>1.5900000000000001E-2</v>
      </c>
      <c r="GU13" s="30">
        <v>1.67E-2</v>
      </c>
      <c r="GV13" s="30">
        <v>2.1100000000000001E-2</v>
      </c>
      <c r="GW13" s="30">
        <v>2.3E-2</v>
      </c>
      <c r="GX13" s="30">
        <v>2.6700000000000002E-2</v>
      </c>
      <c r="GY13" s="30">
        <v>2.1600000000000001E-2</v>
      </c>
      <c r="GZ13" s="30">
        <v>1.89E-2</v>
      </c>
      <c r="HA13" s="30">
        <v>1.41E-2</v>
      </c>
      <c r="HB13" s="30">
        <v>1.0800000000000001E-2</v>
      </c>
      <c r="HC13" s="30">
        <v>4.6899999999999997E-2</v>
      </c>
      <c r="HD13" s="30">
        <v>3.5700000000000003E-2</v>
      </c>
      <c r="HE13" s="30">
        <v>3.3700000000000001E-2</v>
      </c>
      <c r="HF13" s="30">
        <v>2.2200000000000001E-2</v>
      </c>
      <c r="HG13" s="30">
        <v>1.7600000000000001E-2</v>
      </c>
      <c r="HH13" s="30">
        <v>2.5499999999999998E-2</v>
      </c>
      <c r="HI13" s="30">
        <v>2.1999999999999999E-2</v>
      </c>
      <c r="HJ13" s="30">
        <v>1.6199999999999999E-2</v>
      </c>
      <c r="HK13" s="30">
        <v>0</v>
      </c>
      <c r="HL13" s="30">
        <v>5.1700000000000003E-2</v>
      </c>
      <c r="HM13" s="30">
        <v>6.7900000000000002E-2</v>
      </c>
      <c r="HN13" s="30">
        <v>2.1499999999999998E-2</v>
      </c>
      <c r="HO13" s="30">
        <v>2.35E-2</v>
      </c>
      <c r="HP13" s="30">
        <v>2.0500000000000001E-2</v>
      </c>
      <c r="HQ13" s="30">
        <v>2.1600000000000001E-2</v>
      </c>
      <c r="HR13" s="30">
        <v>2.7900000000000001E-2</v>
      </c>
      <c r="HS13" s="30">
        <v>2.7199999999999998E-2</v>
      </c>
      <c r="HT13" s="30">
        <v>2.47E-2</v>
      </c>
      <c r="HU13" s="30">
        <v>1.6299999999999999E-2</v>
      </c>
      <c r="HV13" s="30">
        <v>3.2599999999999997E-2</v>
      </c>
      <c r="HW13" s="30">
        <v>1.9699999999999999E-2</v>
      </c>
      <c r="HX13" s="30">
        <v>1.6E-2</v>
      </c>
      <c r="HY13" s="30">
        <v>3.5200000000000002E-2</v>
      </c>
      <c r="HZ13" s="30">
        <v>0.14910000000000001</v>
      </c>
      <c r="IA13" s="30">
        <v>3.1199999999999999E-2</v>
      </c>
      <c r="IB13" s="30">
        <v>5.6500000000000002E-2</v>
      </c>
      <c r="IC13" s="30">
        <v>2.9100000000000001E-2</v>
      </c>
      <c r="ID13" s="30">
        <v>2.9499999999999998E-2</v>
      </c>
      <c r="IE13" s="30">
        <v>2.9000000000000001E-2</v>
      </c>
      <c r="IF13" s="30">
        <v>1.8599999999999998E-2</v>
      </c>
      <c r="IG13" s="30">
        <v>1.4500000000000001E-2</v>
      </c>
      <c r="IH13" s="30">
        <v>1.29E-2</v>
      </c>
      <c r="II13" s="30">
        <v>9.1999999999999998E-3</v>
      </c>
      <c r="IJ13" s="30">
        <v>8.5999999999999993E-2</v>
      </c>
      <c r="IK13" s="30">
        <v>1.6E-2</v>
      </c>
      <c r="IL13" s="30">
        <v>1.4800000000000001E-2</v>
      </c>
      <c r="IM13" s="30">
        <v>1.9400000000000001E-2</v>
      </c>
      <c r="IN13" s="30">
        <v>1.5800000000000002E-2</v>
      </c>
      <c r="IO13" s="30">
        <v>1.49E-2</v>
      </c>
      <c r="IP13" s="30">
        <v>1.7100000000000001E-2</v>
      </c>
      <c r="IQ13" s="30">
        <v>2.1600000000000001E-2</v>
      </c>
      <c r="IR13" s="30">
        <v>2.8299999999999999E-2</v>
      </c>
      <c r="IS13" s="30">
        <v>2.7699999999999999E-2</v>
      </c>
      <c r="IT13" s="30">
        <v>2.5499999999999998E-2</v>
      </c>
      <c r="IU13" s="30">
        <v>3.2899999999999999E-2</v>
      </c>
      <c r="IV13" s="30">
        <v>2.07E-2</v>
      </c>
      <c r="IW13" s="30">
        <v>3.7600000000000001E-2</v>
      </c>
      <c r="IX13" s="30">
        <v>2.86E-2</v>
      </c>
      <c r="IY13" s="30">
        <v>2.3699999999999999E-2</v>
      </c>
      <c r="IZ13" s="30">
        <v>2.2800000000000001E-2</v>
      </c>
      <c r="JA13" s="30">
        <v>2.46E-2</v>
      </c>
      <c r="JB13" s="30">
        <v>2.2200000000000001E-2</v>
      </c>
      <c r="JC13" s="30">
        <v>2.63E-2</v>
      </c>
      <c r="JD13" s="30">
        <v>4.82E-2</v>
      </c>
      <c r="JE13" s="30">
        <v>3.6499999999999998E-2</v>
      </c>
      <c r="JF13" s="30">
        <v>3.04E-2</v>
      </c>
      <c r="JG13" s="30">
        <v>3.2099999999999997E-2</v>
      </c>
      <c r="JH13" s="30">
        <v>4.9500000000000002E-2</v>
      </c>
      <c r="JI13" s="30">
        <v>3.1E-2</v>
      </c>
      <c r="JJ13" s="30">
        <v>1.83E-2</v>
      </c>
      <c r="JK13" s="30">
        <v>3.3300000000000003E-2</v>
      </c>
      <c r="JL13" s="30">
        <v>1.38E-2</v>
      </c>
      <c r="JM13" s="30">
        <v>1.44E-2</v>
      </c>
      <c r="JN13" s="30">
        <v>1.7299999999999999E-2</v>
      </c>
      <c r="JO13" s="30">
        <v>2.2700000000000001E-2</v>
      </c>
      <c r="JP13" s="30">
        <v>2.2100000000000002E-2</v>
      </c>
      <c r="JQ13" s="30">
        <v>4.8000000000000001E-2</v>
      </c>
      <c r="JR13" s="30">
        <v>2.41E-2</v>
      </c>
      <c r="JS13" s="30">
        <v>1.9199999999999998E-2</v>
      </c>
      <c r="JT13" s="30">
        <v>0.1011</v>
      </c>
      <c r="JU13" s="30">
        <v>1.77E-2</v>
      </c>
      <c r="JV13" s="30">
        <v>1.4999999999999999E-2</v>
      </c>
      <c r="JW13" s="30">
        <v>1.5599999999999999E-2</v>
      </c>
      <c r="JX13" s="30">
        <v>1.46E-2</v>
      </c>
      <c r="JY13" s="30">
        <v>1.5800000000000002E-2</v>
      </c>
      <c r="JZ13" s="30">
        <v>1.55E-2</v>
      </c>
      <c r="KA13" s="30">
        <v>7.0000000000000001E-3</v>
      </c>
      <c r="KB13" s="30">
        <v>2.2800000000000001E-2</v>
      </c>
      <c r="KC13" s="30">
        <v>1.72E-2</v>
      </c>
      <c r="KD13" s="30">
        <v>1.5900000000000001E-2</v>
      </c>
      <c r="KE13" s="30">
        <v>1.6199999999999999E-2</v>
      </c>
      <c r="KF13" s="30">
        <v>1.9699999999999999E-2</v>
      </c>
      <c r="KG13" s="30">
        <v>2.1700000000000001E-2</v>
      </c>
      <c r="KH13" s="30">
        <v>1.5699999999999999E-2</v>
      </c>
      <c r="KI13" s="30">
        <v>2.2499999999999999E-2</v>
      </c>
      <c r="KJ13" s="30">
        <v>1.7899999999999999E-2</v>
      </c>
      <c r="KK13" s="30">
        <v>1.4200000000000001E-2</v>
      </c>
      <c r="KL13" s="30">
        <v>2.3099999999999999E-2</v>
      </c>
      <c r="KM13" s="30">
        <v>2.1399999999999999E-2</v>
      </c>
      <c r="KN13" s="30">
        <v>1.2500000000000001E-2</v>
      </c>
      <c r="KO13" s="30">
        <v>1.2E-2</v>
      </c>
      <c r="KP13" s="30">
        <v>1.38E-2</v>
      </c>
      <c r="KQ13" s="30">
        <v>3.0200000000000001E-2</v>
      </c>
      <c r="KR13" s="30">
        <v>2.53E-2</v>
      </c>
      <c r="KS13" s="30">
        <v>3.0099999999999998E-2</v>
      </c>
      <c r="KT13" s="30">
        <v>1.9099999999999999E-2</v>
      </c>
      <c r="KU13" s="30">
        <v>2.52E-2</v>
      </c>
      <c r="KV13" s="30">
        <v>1.12E-2</v>
      </c>
      <c r="KW13" s="30">
        <v>2.29E-2</v>
      </c>
      <c r="KX13" s="30">
        <v>2.12E-2</v>
      </c>
      <c r="KY13" s="30">
        <v>1.9400000000000001E-2</v>
      </c>
      <c r="KZ13" s="30">
        <v>1.9699999999999999E-2</v>
      </c>
      <c r="LA13" s="30">
        <v>2.1999999999999999E-2</v>
      </c>
      <c r="LB13" s="30">
        <v>2.29E-2</v>
      </c>
      <c r="LC13" s="30">
        <v>2.1499999999999998E-2</v>
      </c>
      <c r="LD13" s="30">
        <v>2.3599999999999999E-2</v>
      </c>
      <c r="LE13" s="30">
        <v>2.2700000000000001E-2</v>
      </c>
      <c r="LF13" s="30">
        <v>1.6799999999999999E-2</v>
      </c>
      <c r="LG13" s="30">
        <v>2.3400000000000001E-2</v>
      </c>
      <c r="LH13" s="30">
        <v>2.4799999999999999E-2</v>
      </c>
      <c r="LI13" s="30">
        <v>2.2200000000000001E-2</v>
      </c>
      <c r="LJ13" s="30">
        <v>1.8100000000000002E-2</v>
      </c>
      <c r="LK13" s="30">
        <v>3.0599999999999999E-2</v>
      </c>
      <c r="LL13" s="30">
        <v>2.3300000000000001E-2</v>
      </c>
      <c r="LM13" s="30">
        <v>1.9699999999999999E-2</v>
      </c>
      <c r="LN13" s="30">
        <v>2.4199999999999999E-2</v>
      </c>
      <c r="LO13" s="30">
        <v>2.6700000000000002E-2</v>
      </c>
      <c r="LP13" s="30">
        <v>2.46E-2</v>
      </c>
      <c r="LQ13" s="30">
        <v>1.8800000000000001E-2</v>
      </c>
      <c r="LR13" s="30">
        <v>2.2599999999999999E-2</v>
      </c>
      <c r="LS13" s="30">
        <v>2.1100000000000001E-2</v>
      </c>
      <c r="LT13" s="30">
        <v>1.84E-2</v>
      </c>
      <c r="LU13" s="30">
        <v>3.1800000000000002E-2</v>
      </c>
      <c r="LV13" s="30">
        <v>3.7499999999999999E-2</v>
      </c>
      <c r="LW13" s="30">
        <v>2.2499999999999999E-2</v>
      </c>
      <c r="LX13" s="30">
        <v>2.4199999999999999E-2</v>
      </c>
      <c r="LY13" s="30">
        <v>2.46E-2</v>
      </c>
      <c r="LZ13" s="30">
        <v>2.0500000000000001E-2</v>
      </c>
      <c r="MA13" s="30">
        <v>1.8200000000000001E-2</v>
      </c>
      <c r="MB13" s="30">
        <v>2.0500000000000001E-2</v>
      </c>
      <c r="MC13" s="30">
        <v>2.3699999999999999E-2</v>
      </c>
      <c r="MD13" s="30">
        <v>2.4299999999999999E-2</v>
      </c>
      <c r="ME13" s="30">
        <v>2.7699999999999999E-2</v>
      </c>
      <c r="MF13" s="30">
        <v>2.8899999999999999E-2</v>
      </c>
      <c r="MG13" s="30">
        <v>2.7099999999999999E-2</v>
      </c>
      <c r="MH13" s="30">
        <v>2.5999999999999999E-2</v>
      </c>
      <c r="MI13" s="30">
        <v>2.58E-2</v>
      </c>
      <c r="MJ13" s="30">
        <v>2.3900000000000001E-2</v>
      </c>
      <c r="MK13" s="30">
        <v>2.01E-2</v>
      </c>
      <c r="ML13" s="30">
        <v>2.63E-2</v>
      </c>
      <c r="MM13" s="30">
        <v>1.5299999999999999E-2</v>
      </c>
      <c r="MN13" s="30">
        <v>2.06E-2</v>
      </c>
      <c r="MO13" s="30">
        <v>2.6499999999999999E-2</v>
      </c>
      <c r="MP13" s="30">
        <v>2.3300000000000001E-2</v>
      </c>
      <c r="MQ13" s="30">
        <v>1.7000000000000001E-2</v>
      </c>
      <c r="MR13" s="30">
        <v>3.6600000000000001E-2</v>
      </c>
      <c r="MS13" s="30">
        <v>3.3599999999999998E-2</v>
      </c>
      <c r="MT13" s="30">
        <v>3.6700000000000003E-2</v>
      </c>
      <c r="MU13" s="30">
        <v>4.5900000000000003E-2</v>
      </c>
      <c r="MV13" s="30">
        <v>2.8000000000000001E-2</v>
      </c>
      <c r="MW13" s="30">
        <v>2.3599999999999999E-2</v>
      </c>
      <c r="MX13" s="30">
        <v>2.29E-2</v>
      </c>
      <c r="MY13" s="30">
        <v>2.1499999999999998E-2</v>
      </c>
      <c r="MZ13" s="30">
        <v>1.54E-2</v>
      </c>
      <c r="NA13" s="30">
        <v>3.0800000000000001E-2</v>
      </c>
      <c r="NB13" s="30">
        <v>1.55E-2</v>
      </c>
      <c r="NC13" s="30">
        <v>3.3099999999999997E-2</v>
      </c>
      <c r="ND13" s="30">
        <v>2.47E-2</v>
      </c>
      <c r="NE13" s="30">
        <v>2.3800000000000002E-2</v>
      </c>
      <c r="NF13" s="30">
        <v>2.06E-2</v>
      </c>
      <c r="NG13" s="316">
        <v>2.8400000000000002E-2</v>
      </c>
      <c r="NH13" s="317">
        <v>2.6599999999999999E-2</v>
      </c>
      <c r="NI13" s="318">
        <v>2.1000000000000001E-2</v>
      </c>
      <c r="NJ13" s="322">
        <v>2.8000000000000001E-2</v>
      </c>
    </row>
    <row r="14" spans="1:374" x14ac:dyDescent="0.3">
      <c r="B14" s="23" t="s">
        <v>560</v>
      </c>
      <c r="C14" s="29">
        <v>8.2699999999999996E-2</v>
      </c>
      <c r="D14" s="30">
        <v>7.9500000000000001E-2</v>
      </c>
      <c r="E14" s="30">
        <v>5.74E-2</v>
      </c>
      <c r="F14" s="30">
        <v>6.5500000000000003E-2</v>
      </c>
      <c r="G14" s="30">
        <v>8.4199999999999997E-2</v>
      </c>
      <c r="H14" s="30">
        <v>4.8599999999999997E-2</v>
      </c>
      <c r="I14" s="30">
        <v>3.1399999999999997E-2</v>
      </c>
      <c r="J14" s="30">
        <v>3.7499999999999999E-2</v>
      </c>
      <c r="K14" s="30">
        <v>3.4599999999999999E-2</v>
      </c>
      <c r="L14" s="30">
        <v>4.2000000000000003E-2</v>
      </c>
      <c r="M14" s="30">
        <v>3.5299999999999998E-2</v>
      </c>
      <c r="N14" s="30">
        <v>4.6699999999999998E-2</v>
      </c>
      <c r="O14" s="30">
        <v>3.9199999999999999E-2</v>
      </c>
      <c r="P14" s="30">
        <v>7.2099999999999997E-2</v>
      </c>
      <c r="Q14" s="30">
        <v>0</v>
      </c>
      <c r="R14" s="30">
        <v>5.4899999999999997E-2</v>
      </c>
      <c r="S14" s="30">
        <v>0.1421</v>
      </c>
      <c r="T14" s="30">
        <v>0.1416</v>
      </c>
      <c r="U14" s="30">
        <v>4.9799999999999997E-2</v>
      </c>
      <c r="V14" s="30">
        <v>0.115</v>
      </c>
      <c r="W14" s="30">
        <v>0.1119</v>
      </c>
      <c r="X14" s="30">
        <v>3.9699999999999999E-2</v>
      </c>
      <c r="Y14" s="30">
        <v>6.08E-2</v>
      </c>
      <c r="Z14" s="30">
        <v>7.8569000000000004</v>
      </c>
      <c r="AA14" s="30">
        <v>4.4930000000000003</v>
      </c>
      <c r="AB14" s="30">
        <v>7.1626000000000003</v>
      </c>
      <c r="AC14" s="30">
        <v>4.2990000000000004</v>
      </c>
      <c r="AD14" s="30">
        <v>3.78E-2</v>
      </c>
      <c r="AE14" s="30">
        <v>3.6900000000000002E-2</v>
      </c>
      <c r="AF14" s="30">
        <v>3.73E-2</v>
      </c>
      <c r="AG14" s="30">
        <v>3.73E-2</v>
      </c>
      <c r="AH14" s="30">
        <v>5.04E-2</v>
      </c>
      <c r="AI14" s="30">
        <v>4.99E-2</v>
      </c>
      <c r="AJ14" s="30">
        <v>6.1100000000000002E-2</v>
      </c>
      <c r="AK14" s="30">
        <v>5.67E-2</v>
      </c>
      <c r="AL14" s="30">
        <v>5.9700000000000003E-2</v>
      </c>
      <c r="AM14" s="30">
        <v>4.7100000000000003E-2</v>
      </c>
      <c r="AN14" s="30">
        <v>4.0500000000000001E-2</v>
      </c>
      <c r="AO14" s="30">
        <v>2.69E-2</v>
      </c>
      <c r="AP14" s="30">
        <v>4.5199999999999997E-2</v>
      </c>
      <c r="AQ14" s="30">
        <v>4.7899999999999998E-2</v>
      </c>
      <c r="AR14" s="30">
        <v>4.2299999999999997E-2</v>
      </c>
      <c r="AS14" s="30">
        <v>3.8800000000000001E-2</v>
      </c>
      <c r="AT14" s="30">
        <v>3.8899999999999997E-2</v>
      </c>
      <c r="AU14" s="30">
        <v>2.92E-2</v>
      </c>
      <c r="AV14" s="30">
        <v>3.5900000000000001E-2</v>
      </c>
      <c r="AW14" s="30">
        <v>4.4600000000000001E-2</v>
      </c>
      <c r="AX14" s="30">
        <v>3.32E-2</v>
      </c>
      <c r="AY14" s="30">
        <v>2.7799999999999998E-2</v>
      </c>
      <c r="AZ14" s="30">
        <v>2.3800000000000002E-2</v>
      </c>
      <c r="BA14" s="30">
        <v>2.6800000000000001E-2</v>
      </c>
      <c r="BB14" s="30">
        <v>3.85E-2</v>
      </c>
      <c r="BC14" s="30">
        <v>4.5900000000000003E-2</v>
      </c>
      <c r="BD14" s="30">
        <v>3.0700000000000002E-2</v>
      </c>
      <c r="BE14" s="30">
        <v>4.1799999999999997E-2</v>
      </c>
      <c r="BF14" s="30">
        <v>3.3599999999999998E-2</v>
      </c>
      <c r="BG14" s="30">
        <v>3.8800000000000001E-2</v>
      </c>
      <c r="BH14" s="30">
        <v>3.32E-2</v>
      </c>
      <c r="BI14" s="30">
        <v>3.7699999999999997E-2</v>
      </c>
      <c r="BJ14" s="30">
        <v>3.27E-2</v>
      </c>
      <c r="BK14" s="30">
        <v>2.9899999999999999E-2</v>
      </c>
      <c r="BL14" s="30">
        <v>2.6599999999999999E-2</v>
      </c>
      <c r="BM14" s="30">
        <v>3.1899999999999998E-2</v>
      </c>
      <c r="BN14" s="30">
        <v>3.8300000000000001E-2</v>
      </c>
      <c r="BO14" s="30">
        <v>4.9299999999999997E-2</v>
      </c>
      <c r="BP14" s="30">
        <v>3.5799999999999998E-2</v>
      </c>
      <c r="BQ14" s="30">
        <v>4.0500000000000001E-2</v>
      </c>
      <c r="BR14" s="30">
        <v>2.76E-2</v>
      </c>
      <c r="BS14" s="30">
        <v>3.3500000000000002E-2</v>
      </c>
      <c r="BT14" s="30">
        <v>3.85E-2</v>
      </c>
      <c r="BU14" s="30">
        <v>3.2800000000000003E-2</v>
      </c>
      <c r="BV14" s="30">
        <v>3.1199999999999999E-2</v>
      </c>
      <c r="BW14" s="30">
        <v>3.6900000000000002E-2</v>
      </c>
      <c r="BX14" s="30">
        <v>2.4799999999999999E-2</v>
      </c>
      <c r="BY14" s="30">
        <v>2.2800000000000001E-2</v>
      </c>
      <c r="BZ14" s="30">
        <v>2.53E-2</v>
      </c>
      <c r="CA14" s="30">
        <v>3.4700000000000002E-2</v>
      </c>
      <c r="CB14" s="30">
        <v>3.1399999999999997E-2</v>
      </c>
      <c r="CC14" s="30">
        <v>3.2199999999999999E-2</v>
      </c>
      <c r="CD14" s="30">
        <v>4.65E-2</v>
      </c>
      <c r="CE14" s="30">
        <v>3.5099999999999999E-2</v>
      </c>
      <c r="CF14" s="30">
        <v>3.2500000000000001E-2</v>
      </c>
      <c r="CG14" s="30">
        <v>3.0599999999999999E-2</v>
      </c>
      <c r="CH14" s="30">
        <v>2.3699999999999999E-2</v>
      </c>
      <c r="CI14" s="30">
        <v>2.9899999999999999E-2</v>
      </c>
      <c r="CJ14" s="30">
        <v>4.7699999999999999E-2</v>
      </c>
      <c r="CK14" s="30">
        <v>4.82E-2</v>
      </c>
      <c r="CL14" s="30">
        <v>3.4099999999999998E-2</v>
      </c>
      <c r="CM14" s="30">
        <v>4.0099999999999997E-2</v>
      </c>
      <c r="CN14" s="30">
        <v>2.6800000000000001E-2</v>
      </c>
      <c r="CO14" s="30">
        <v>4.0500000000000001E-2</v>
      </c>
      <c r="CP14" s="30">
        <v>3.2899999999999999E-2</v>
      </c>
      <c r="CQ14" s="30">
        <v>2.6700000000000002E-2</v>
      </c>
      <c r="CR14" s="30">
        <v>2.5399999999999999E-2</v>
      </c>
      <c r="CS14" s="30">
        <v>2.7400000000000001E-2</v>
      </c>
      <c r="CT14" s="30">
        <v>2.5399999999999999E-2</v>
      </c>
      <c r="CU14" s="30">
        <v>2.6100000000000002E-2</v>
      </c>
      <c r="CV14" s="30">
        <v>3.27E-2</v>
      </c>
      <c r="CW14" s="30">
        <v>3.2899999999999999E-2</v>
      </c>
      <c r="CX14" s="30">
        <v>2.9399999999999999E-2</v>
      </c>
      <c r="CY14" s="30">
        <v>3.39E-2</v>
      </c>
      <c r="CZ14" s="30">
        <v>3.9800000000000002E-2</v>
      </c>
      <c r="DA14" s="30">
        <v>4.5600000000000002E-2</v>
      </c>
      <c r="DB14" s="30">
        <v>2.69E-2</v>
      </c>
      <c r="DC14" s="30">
        <v>3.27E-2</v>
      </c>
      <c r="DD14" s="30">
        <v>2.4899999999999999E-2</v>
      </c>
      <c r="DE14" s="30">
        <v>4.3200000000000002E-2</v>
      </c>
      <c r="DF14" s="30">
        <v>3.5400000000000001E-2</v>
      </c>
      <c r="DG14" s="30">
        <v>3.2199999999999999E-2</v>
      </c>
      <c r="DH14" s="30">
        <v>4.7600000000000003E-2</v>
      </c>
      <c r="DI14" s="30">
        <v>0.02</v>
      </c>
      <c r="DJ14" s="30">
        <v>2.7699999999999999E-2</v>
      </c>
      <c r="DK14" s="30">
        <v>4.3700000000000003E-2</v>
      </c>
      <c r="DL14" s="30">
        <v>4.6399999999999997E-2</v>
      </c>
      <c r="DM14" s="30">
        <v>1.52E-2</v>
      </c>
      <c r="DN14" s="30">
        <v>3.7699999999999997E-2</v>
      </c>
      <c r="DO14" s="30">
        <v>2.3800000000000002E-2</v>
      </c>
      <c r="DP14" s="30">
        <v>2.7300000000000001E-2</v>
      </c>
      <c r="DQ14" s="30">
        <v>2.47E-2</v>
      </c>
      <c r="DR14" s="30">
        <v>3.6999999999999998E-2</v>
      </c>
      <c r="DS14" s="30">
        <v>2.9600000000000001E-2</v>
      </c>
      <c r="DT14" s="30">
        <v>3.6799999999999999E-2</v>
      </c>
      <c r="DU14" s="30">
        <v>3.2099999999999997E-2</v>
      </c>
      <c r="DV14" s="30">
        <v>2.69E-2</v>
      </c>
      <c r="DW14" s="30">
        <v>2.2499999999999999E-2</v>
      </c>
      <c r="DX14" s="30">
        <v>3.2300000000000002E-2</v>
      </c>
      <c r="DY14" s="30">
        <v>2.4799999999999999E-2</v>
      </c>
      <c r="DZ14" s="30">
        <v>3.1300000000000001E-2</v>
      </c>
      <c r="EA14" s="30">
        <v>3.3099999999999997E-2</v>
      </c>
      <c r="EB14" s="30">
        <v>3.2199999999999999E-2</v>
      </c>
      <c r="EC14" s="30">
        <v>3.2800000000000003E-2</v>
      </c>
      <c r="ED14" s="30">
        <v>2.5899999999999999E-2</v>
      </c>
      <c r="EE14" s="30">
        <v>2.7199999999999998E-2</v>
      </c>
      <c r="EF14" s="30">
        <v>3.4500000000000003E-2</v>
      </c>
      <c r="EG14" s="30">
        <v>3.3000000000000002E-2</v>
      </c>
      <c r="EH14" s="30">
        <v>1.8700000000000001E-2</v>
      </c>
      <c r="EI14" s="30">
        <v>1.89E-2</v>
      </c>
      <c r="EJ14" s="30">
        <v>1.9900000000000001E-2</v>
      </c>
      <c r="EK14" s="30">
        <v>3.1E-2</v>
      </c>
      <c r="EL14" s="30">
        <v>2.7300000000000001E-2</v>
      </c>
      <c r="EM14" s="30">
        <v>2.4500000000000001E-2</v>
      </c>
      <c r="EN14" s="30">
        <v>3.4000000000000002E-2</v>
      </c>
      <c r="EO14" s="30">
        <v>3.0499999999999999E-2</v>
      </c>
      <c r="EP14" s="30">
        <v>2.87E-2</v>
      </c>
      <c r="EQ14" s="30">
        <v>3.3700000000000001E-2</v>
      </c>
      <c r="ER14" s="30">
        <v>2.87E-2</v>
      </c>
      <c r="ES14" s="30">
        <v>3.0700000000000002E-2</v>
      </c>
      <c r="ET14" s="30">
        <v>2.9100000000000001E-2</v>
      </c>
      <c r="EU14" s="30">
        <v>3.1899999999999998E-2</v>
      </c>
      <c r="EV14" s="30">
        <v>2.5000000000000001E-2</v>
      </c>
      <c r="EW14" s="30">
        <v>2.1000000000000001E-2</v>
      </c>
      <c r="EX14" s="30">
        <v>2.9899999999999999E-2</v>
      </c>
      <c r="EY14" s="30">
        <v>4.4499999999999998E-2</v>
      </c>
      <c r="EZ14" s="30">
        <v>4.36E-2</v>
      </c>
      <c r="FA14" s="30">
        <v>2.7699999999999999E-2</v>
      </c>
      <c r="FB14" s="30">
        <v>4.7399999999999998E-2</v>
      </c>
      <c r="FC14" s="30">
        <v>3.0499999999999999E-2</v>
      </c>
      <c r="FD14" s="30">
        <v>2.3099999999999999E-2</v>
      </c>
      <c r="FE14" s="30">
        <v>2.1899999999999999E-2</v>
      </c>
      <c r="FF14" s="30">
        <v>2.12E-2</v>
      </c>
      <c r="FG14" s="30">
        <v>4.3900000000000002E-2</v>
      </c>
      <c r="FH14" s="30">
        <v>3.0200000000000001E-2</v>
      </c>
      <c r="FI14" s="30">
        <v>4.0599999999999997E-2</v>
      </c>
      <c r="FJ14" s="30">
        <v>3.9300000000000002E-2</v>
      </c>
      <c r="FK14" s="30">
        <v>3.6200000000000003E-2</v>
      </c>
      <c r="FL14" s="30">
        <v>3.9300000000000002E-2</v>
      </c>
      <c r="FM14" s="30">
        <v>3.6700000000000003E-2</v>
      </c>
      <c r="FN14" s="30">
        <v>4.0300000000000002E-2</v>
      </c>
      <c r="FO14" s="30">
        <v>3.2099999999999997E-2</v>
      </c>
      <c r="FP14" s="30">
        <v>2.87E-2</v>
      </c>
      <c r="FQ14" s="30">
        <v>2.7900000000000001E-2</v>
      </c>
      <c r="FR14" s="30">
        <v>3.0300000000000001E-2</v>
      </c>
      <c r="FS14" s="30">
        <v>4.87E-2</v>
      </c>
      <c r="FT14" s="30">
        <v>2.46E-2</v>
      </c>
      <c r="FU14" s="30">
        <v>3.5099999999999999E-2</v>
      </c>
      <c r="FV14" s="30">
        <v>3.6200000000000003E-2</v>
      </c>
      <c r="FW14" s="30">
        <v>3.1899999999999998E-2</v>
      </c>
      <c r="FX14" s="30">
        <v>4.1200000000000001E-2</v>
      </c>
      <c r="FY14" s="30">
        <v>3.5799999999999998E-2</v>
      </c>
      <c r="FZ14" s="30">
        <v>2.7E-2</v>
      </c>
      <c r="GA14" s="30">
        <v>2.58E-2</v>
      </c>
      <c r="GB14" s="30">
        <v>3.1E-2</v>
      </c>
      <c r="GC14" s="30">
        <v>3.6299999999999999E-2</v>
      </c>
      <c r="GD14" s="30">
        <v>2.9600000000000001E-2</v>
      </c>
      <c r="GE14" s="30">
        <v>2.4E-2</v>
      </c>
      <c r="GF14" s="30">
        <v>2.9899999999999999E-2</v>
      </c>
      <c r="GG14" s="30">
        <v>3.9699999999999999E-2</v>
      </c>
      <c r="GH14" s="30">
        <v>3.6499999999999998E-2</v>
      </c>
      <c r="GI14" s="30">
        <v>3.8600000000000002E-2</v>
      </c>
      <c r="GJ14" s="30">
        <v>5.11E-2</v>
      </c>
      <c r="GK14" s="30">
        <v>4.4299999999999999E-2</v>
      </c>
      <c r="GL14" s="30">
        <v>5.2600000000000001E-2</v>
      </c>
      <c r="GM14" s="30">
        <v>4.8800000000000003E-2</v>
      </c>
      <c r="GN14" s="30">
        <v>2.7E-2</v>
      </c>
      <c r="GO14" s="30">
        <v>2.4299999999999999E-2</v>
      </c>
      <c r="GP14" s="30">
        <v>2.76E-2</v>
      </c>
      <c r="GQ14" s="30">
        <v>4.3099999999999999E-2</v>
      </c>
      <c r="GR14" s="30">
        <v>3.6799999999999999E-2</v>
      </c>
      <c r="GS14" s="30">
        <v>3.85E-2</v>
      </c>
      <c r="GT14" s="30">
        <v>2.8199999999999999E-2</v>
      </c>
      <c r="GU14" s="30">
        <v>3.1800000000000002E-2</v>
      </c>
      <c r="GV14" s="30">
        <v>3.9800000000000002E-2</v>
      </c>
      <c r="GW14" s="30">
        <v>3.95E-2</v>
      </c>
      <c r="GX14" s="30">
        <v>3.6700000000000003E-2</v>
      </c>
      <c r="GY14" s="30">
        <v>2.6599999999999999E-2</v>
      </c>
      <c r="GZ14" s="30">
        <v>3.6700000000000003E-2</v>
      </c>
      <c r="HA14" s="30">
        <v>2.3300000000000001E-2</v>
      </c>
      <c r="HB14" s="30">
        <v>1.9199999999999998E-2</v>
      </c>
      <c r="HC14" s="30">
        <v>3.0200000000000001E-2</v>
      </c>
      <c r="HD14" s="30">
        <v>3.2899999999999999E-2</v>
      </c>
      <c r="HE14" s="30">
        <v>3.9899999999999998E-2</v>
      </c>
      <c r="HF14" s="30">
        <v>2.7099999999999999E-2</v>
      </c>
      <c r="HG14" s="30">
        <v>3.1800000000000002E-2</v>
      </c>
      <c r="HH14" s="30">
        <v>4.3299999999999998E-2</v>
      </c>
      <c r="HI14" s="30">
        <v>4.2099999999999999E-2</v>
      </c>
      <c r="HJ14" s="30">
        <v>3.15E-2</v>
      </c>
      <c r="HK14" s="30">
        <v>0</v>
      </c>
      <c r="HL14" s="30">
        <v>3.8899999999999997E-2</v>
      </c>
      <c r="HM14" s="30">
        <v>5.4100000000000002E-2</v>
      </c>
      <c r="HN14" s="30">
        <v>3.7999999999999999E-2</v>
      </c>
      <c r="HO14" s="30">
        <v>3.2899999999999999E-2</v>
      </c>
      <c r="HP14" s="30">
        <v>3.0700000000000002E-2</v>
      </c>
      <c r="HQ14" s="30">
        <v>2.81E-2</v>
      </c>
      <c r="HR14" s="30">
        <v>4.0300000000000002E-2</v>
      </c>
      <c r="HS14" s="30">
        <v>4.6699999999999998E-2</v>
      </c>
      <c r="HT14" s="30">
        <v>4.8099999999999997E-2</v>
      </c>
      <c r="HU14" s="30">
        <v>5.6300000000000003E-2</v>
      </c>
      <c r="HV14" s="30">
        <v>5.2400000000000002E-2</v>
      </c>
      <c r="HW14" s="30">
        <v>4.24E-2</v>
      </c>
      <c r="HX14" s="30">
        <v>3.7600000000000001E-2</v>
      </c>
      <c r="HY14" s="30">
        <v>3.3599999999999998E-2</v>
      </c>
      <c r="HZ14" s="30">
        <v>6.8099999999999994E-2</v>
      </c>
      <c r="IA14" s="30">
        <v>4.1700000000000001E-2</v>
      </c>
      <c r="IB14" s="30">
        <v>4.9399999999999999E-2</v>
      </c>
      <c r="IC14" s="30">
        <v>4.3099999999999999E-2</v>
      </c>
      <c r="ID14" s="30">
        <v>3.78E-2</v>
      </c>
      <c r="IE14" s="30">
        <v>3.6400000000000002E-2</v>
      </c>
      <c r="IF14" s="30">
        <v>3.27E-2</v>
      </c>
      <c r="IG14" s="30">
        <v>2.8400000000000002E-2</v>
      </c>
      <c r="IH14" s="30">
        <v>2.75E-2</v>
      </c>
      <c r="II14" s="30">
        <v>0.02</v>
      </c>
      <c r="IJ14" s="30">
        <v>4.07E-2</v>
      </c>
      <c r="IK14" s="30">
        <v>2.8799999999999999E-2</v>
      </c>
      <c r="IL14" s="30">
        <v>2.5499999999999998E-2</v>
      </c>
      <c r="IM14" s="30">
        <v>3.2000000000000001E-2</v>
      </c>
      <c r="IN14" s="30">
        <v>2.8799999999999999E-2</v>
      </c>
      <c r="IO14" s="30">
        <v>2.6599999999999999E-2</v>
      </c>
      <c r="IP14" s="30">
        <v>3.32E-2</v>
      </c>
      <c r="IQ14" s="30">
        <v>3.5200000000000002E-2</v>
      </c>
      <c r="IR14" s="30">
        <v>3.2800000000000003E-2</v>
      </c>
      <c r="IS14" s="30">
        <v>3.09E-2</v>
      </c>
      <c r="IT14" s="30">
        <v>3.1300000000000001E-2</v>
      </c>
      <c r="IU14" s="30">
        <v>3.7600000000000001E-2</v>
      </c>
      <c r="IV14" s="30">
        <v>3.3399999999999999E-2</v>
      </c>
      <c r="IW14" s="30">
        <v>3.73E-2</v>
      </c>
      <c r="IX14" s="30">
        <v>3.6200000000000003E-2</v>
      </c>
      <c r="IY14" s="30">
        <v>2.9499999999999998E-2</v>
      </c>
      <c r="IZ14" s="30">
        <v>3.5299999999999998E-2</v>
      </c>
      <c r="JA14" s="30">
        <v>3.0700000000000002E-2</v>
      </c>
      <c r="JB14" s="30">
        <v>4.4200000000000003E-2</v>
      </c>
      <c r="JC14" s="30">
        <v>5.0999999999999997E-2</v>
      </c>
      <c r="JD14" s="30">
        <v>6.0699999999999997E-2</v>
      </c>
      <c r="JE14" s="30">
        <v>5.3900000000000003E-2</v>
      </c>
      <c r="JF14" s="30">
        <v>5.04E-2</v>
      </c>
      <c r="JG14" s="30">
        <v>6.5799999999999997E-2</v>
      </c>
      <c r="JH14" s="30">
        <v>9.0399999999999994E-2</v>
      </c>
      <c r="JI14" s="30">
        <v>6.9000000000000006E-2</v>
      </c>
      <c r="JJ14" s="30">
        <v>3.5099999999999999E-2</v>
      </c>
      <c r="JK14" s="30">
        <v>6.7400000000000002E-2</v>
      </c>
      <c r="JL14" s="30">
        <v>5.04E-2</v>
      </c>
      <c r="JM14" s="30">
        <v>0.13619999999999999</v>
      </c>
      <c r="JN14" s="30">
        <v>5.4100000000000002E-2</v>
      </c>
      <c r="JO14" s="30">
        <v>5.7700000000000001E-2</v>
      </c>
      <c r="JP14" s="30">
        <v>6.0900000000000003E-2</v>
      </c>
      <c r="JQ14" s="30">
        <v>0.15820000000000001</v>
      </c>
      <c r="JR14" s="30">
        <v>0.1128</v>
      </c>
      <c r="JS14" s="30">
        <v>5.79E-2</v>
      </c>
      <c r="JT14" s="30">
        <v>0.1004</v>
      </c>
      <c r="JU14" s="30">
        <v>3.3099999999999997E-2</v>
      </c>
      <c r="JV14" s="30">
        <v>3.3700000000000001E-2</v>
      </c>
      <c r="JW14" s="30">
        <v>3.4200000000000001E-2</v>
      </c>
      <c r="JX14" s="30">
        <v>2.9100000000000001E-2</v>
      </c>
      <c r="JY14" s="30">
        <v>3.44E-2</v>
      </c>
      <c r="JZ14" s="30">
        <v>3.4099999999999998E-2</v>
      </c>
      <c r="KA14" s="30">
        <v>1.6199999999999999E-2</v>
      </c>
      <c r="KB14" s="30">
        <v>4.7399999999999998E-2</v>
      </c>
      <c r="KC14" s="30">
        <v>3.6400000000000002E-2</v>
      </c>
      <c r="KD14" s="30">
        <v>3.6200000000000003E-2</v>
      </c>
      <c r="KE14" s="30">
        <v>6.1400000000000003E-2</v>
      </c>
      <c r="KF14" s="30">
        <v>4.7399999999999998E-2</v>
      </c>
      <c r="KG14" s="30">
        <v>4.1399999999999999E-2</v>
      </c>
      <c r="KH14" s="30">
        <v>3.5799999999999998E-2</v>
      </c>
      <c r="KI14" s="30">
        <v>3.39E-2</v>
      </c>
      <c r="KJ14" s="30">
        <v>5.3400000000000003E-2</v>
      </c>
      <c r="KK14" s="30">
        <v>5.4300000000000001E-2</v>
      </c>
      <c r="KL14" s="30">
        <v>9.0200000000000002E-2</v>
      </c>
      <c r="KM14" s="30">
        <v>6.2300000000000001E-2</v>
      </c>
      <c r="KN14" s="30">
        <v>3.2300000000000002E-2</v>
      </c>
      <c r="KO14" s="30">
        <v>3.2000000000000001E-2</v>
      </c>
      <c r="KP14" s="30">
        <v>3.6200000000000003E-2</v>
      </c>
      <c r="KQ14" s="30">
        <v>7.6600000000000001E-2</v>
      </c>
      <c r="KR14" s="30">
        <v>0.19350000000000001</v>
      </c>
      <c r="KS14" s="30">
        <v>4.8000000000000001E-2</v>
      </c>
      <c r="KT14" s="30">
        <v>4.5900000000000003E-2</v>
      </c>
      <c r="KU14" s="30">
        <v>5.9299999999999999E-2</v>
      </c>
      <c r="KV14" s="30">
        <v>3.0700000000000002E-2</v>
      </c>
      <c r="KW14" s="30">
        <v>5.8799999999999998E-2</v>
      </c>
      <c r="KX14" s="30">
        <v>4.6600000000000003E-2</v>
      </c>
      <c r="KY14" s="30">
        <v>4.2299999999999997E-2</v>
      </c>
      <c r="KZ14" s="30">
        <v>4.5499999999999999E-2</v>
      </c>
      <c r="LA14" s="30">
        <v>5.04E-2</v>
      </c>
      <c r="LB14" s="30">
        <v>4.82E-2</v>
      </c>
      <c r="LC14" s="30">
        <v>5.0799999999999998E-2</v>
      </c>
      <c r="LD14" s="30">
        <v>5.2699999999999997E-2</v>
      </c>
      <c r="LE14" s="30">
        <v>5.28E-2</v>
      </c>
      <c r="LF14" s="30">
        <v>4.6800000000000001E-2</v>
      </c>
      <c r="LG14" s="30">
        <v>4.7699999999999999E-2</v>
      </c>
      <c r="LH14" s="30">
        <v>5.6500000000000002E-2</v>
      </c>
      <c r="LI14" s="30">
        <v>4.7399999999999998E-2</v>
      </c>
      <c r="LJ14" s="30">
        <v>4.02E-2</v>
      </c>
      <c r="LK14" s="30">
        <v>5.2600000000000001E-2</v>
      </c>
      <c r="LL14" s="30">
        <v>4.99E-2</v>
      </c>
      <c r="LM14" s="30">
        <v>4.2500000000000003E-2</v>
      </c>
      <c r="LN14" s="30">
        <v>5.5399999999999998E-2</v>
      </c>
      <c r="LO14" s="30">
        <v>7.0099999999999996E-2</v>
      </c>
      <c r="LP14" s="30">
        <v>5.2299999999999999E-2</v>
      </c>
      <c r="LQ14" s="30">
        <v>4.41E-2</v>
      </c>
      <c r="LR14" s="30">
        <v>5.0700000000000002E-2</v>
      </c>
      <c r="LS14" s="30">
        <v>4.41E-2</v>
      </c>
      <c r="LT14" s="30">
        <v>3.6900000000000002E-2</v>
      </c>
      <c r="LU14" s="30">
        <v>5.1799999999999999E-2</v>
      </c>
      <c r="LV14" s="30">
        <v>6.9800000000000001E-2</v>
      </c>
      <c r="LW14" s="30">
        <v>6.8199999999999997E-2</v>
      </c>
      <c r="LX14" s="30">
        <v>5.33E-2</v>
      </c>
      <c r="LY14" s="30">
        <v>5.3900000000000003E-2</v>
      </c>
      <c r="LZ14" s="30">
        <v>4.9000000000000002E-2</v>
      </c>
      <c r="MA14" s="30">
        <v>5.3600000000000002E-2</v>
      </c>
      <c r="MB14" s="30">
        <v>4.3499999999999997E-2</v>
      </c>
      <c r="MC14" s="30">
        <v>5.7200000000000001E-2</v>
      </c>
      <c r="MD14" s="30">
        <v>5.4600000000000003E-2</v>
      </c>
      <c r="ME14" s="30">
        <v>5.2499999999999998E-2</v>
      </c>
      <c r="MF14" s="30">
        <v>6.4399999999999999E-2</v>
      </c>
      <c r="MG14" s="30">
        <v>6.7900000000000002E-2</v>
      </c>
      <c r="MH14" s="30">
        <v>7.7700000000000005E-2</v>
      </c>
      <c r="MI14" s="30">
        <v>7.5300000000000006E-2</v>
      </c>
      <c r="MJ14" s="30">
        <v>5.4899999999999997E-2</v>
      </c>
      <c r="MK14" s="30">
        <v>5.1900000000000002E-2</v>
      </c>
      <c r="ML14" s="30">
        <v>5.3499999999999999E-2</v>
      </c>
      <c r="MM14" s="30">
        <v>3.3300000000000003E-2</v>
      </c>
      <c r="MN14" s="30">
        <v>5.57E-2</v>
      </c>
      <c r="MO14" s="30">
        <v>7.6399999999999996E-2</v>
      </c>
      <c r="MP14" s="30">
        <v>3.8100000000000002E-2</v>
      </c>
      <c r="MQ14" s="30">
        <v>4.2000000000000003E-2</v>
      </c>
      <c r="MR14" s="30">
        <v>7.4899999999999994E-2</v>
      </c>
      <c r="MS14" s="30">
        <v>5.3199999999999997E-2</v>
      </c>
      <c r="MT14" s="30">
        <v>5.9299999999999999E-2</v>
      </c>
      <c r="MU14" s="30">
        <v>6.4899999999999999E-2</v>
      </c>
      <c r="MV14" s="30">
        <v>5.3999999999999999E-2</v>
      </c>
      <c r="MW14" s="30">
        <v>4.82E-2</v>
      </c>
      <c r="MX14" s="30">
        <v>4.99E-2</v>
      </c>
      <c r="MY14" s="30">
        <v>4.4499999999999998E-2</v>
      </c>
      <c r="MZ14" s="30">
        <v>3.1199999999999999E-2</v>
      </c>
      <c r="NA14" s="30">
        <v>6.9000000000000006E-2</v>
      </c>
      <c r="NB14" s="30">
        <v>3.2599999999999997E-2</v>
      </c>
      <c r="NC14" s="30">
        <v>5.7599999999999998E-2</v>
      </c>
      <c r="ND14" s="30">
        <v>7.8E-2</v>
      </c>
      <c r="NE14" s="30">
        <v>0.19589999999999999</v>
      </c>
      <c r="NF14" s="30">
        <v>5.2600000000000001E-2</v>
      </c>
      <c r="NG14" s="316">
        <v>8.3799999999999999E-2</v>
      </c>
      <c r="NH14" s="317">
        <v>9.4299999999999995E-2</v>
      </c>
      <c r="NI14" s="318">
        <v>0.74409999999999998</v>
      </c>
      <c r="NJ14" s="322">
        <v>5.9299999999999999E-2</v>
      </c>
    </row>
    <row r="15" spans="1:374" x14ac:dyDescent="0.3">
      <c r="B15" s="23" t="s">
        <v>561</v>
      </c>
      <c r="C15" s="29">
        <v>5.9400000000000001E-2</v>
      </c>
      <c r="D15" s="30">
        <v>7.1300000000000002E-2</v>
      </c>
      <c r="E15" s="30">
        <v>5.8500000000000003E-2</v>
      </c>
      <c r="F15" s="30">
        <v>6.4600000000000005E-2</v>
      </c>
      <c r="G15" s="30">
        <v>6.7400000000000002E-2</v>
      </c>
      <c r="H15" s="30">
        <v>6.7400000000000002E-2</v>
      </c>
      <c r="I15" s="30">
        <v>6.1499999999999999E-2</v>
      </c>
      <c r="J15" s="30">
        <v>5.1999999999999998E-2</v>
      </c>
      <c r="K15" s="30">
        <v>3.3000000000000002E-2</v>
      </c>
      <c r="L15" s="30">
        <v>6.7500000000000004E-2</v>
      </c>
      <c r="M15" s="30">
        <v>0.1217</v>
      </c>
      <c r="N15" s="30">
        <v>6.3799999999999996E-2</v>
      </c>
      <c r="O15" s="30">
        <v>8.1000000000000003E-2</v>
      </c>
      <c r="P15" s="30">
        <v>7.6100000000000001E-2</v>
      </c>
      <c r="Q15" s="30">
        <v>0</v>
      </c>
      <c r="R15" s="30">
        <v>0.16039999999999999</v>
      </c>
      <c r="S15" s="30">
        <v>6.2E-2</v>
      </c>
      <c r="T15" s="30">
        <v>9.0999999999999998E-2</v>
      </c>
      <c r="U15" s="30">
        <v>0.1196</v>
      </c>
      <c r="V15" s="30">
        <v>0.13339999999999999</v>
      </c>
      <c r="W15" s="30">
        <v>4.1300000000000003E-2</v>
      </c>
      <c r="X15" s="30">
        <v>3.4500000000000003E-2</v>
      </c>
      <c r="Y15" s="30">
        <v>3.7999999999999999E-2</v>
      </c>
      <c r="Z15" s="30">
        <v>0.44369999999999998</v>
      </c>
      <c r="AA15" s="30">
        <v>0.38240000000000002</v>
      </c>
      <c r="AB15" s="30">
        <v>0.38030000000000003</v>
      </c>
      <c r="AC15" s="30">
        <v>0.4123</v>
      </c>
      <c r="AD15" s="30">
        <v>3.2722000000000002</v>
      </c>
      <c r="AE15" s="30">
        <v>4.1597</v>
      </c>
      <c r="AF15" s="30">
        <v>5.1630000000000003</v>
      </c>
      <c r="AG15" s="30">
        <v>5.2427999999999999</v>
      </c>
      <c r="AH15" s="30">
        <v>5.3739999999999997</v>
      </c>
      <c r="AI15" s="30">
        <v>3.66</v>
      </c>
      <c r="AJ15" s="30">
        <v>2.0823</v>
      </c>
      <c r="AK15" s="30">
        <v>3.5821000000000001</v>
      </c>
      <c r="AL15" s="30">
        <v>3.5341</v>
      </c>
      <c r="AM15" s="30">
        <v>4.7878999999999996</v>
      </c>
      <c r="AN15" s="30">
        <v>2.4083000000000001</v>
      </c>
      <c r="AO15" s="30">
        <v>3.0699000000000001</v>
      </c>
      <c r="AP15" s="30">
        <v>5.6279000000000003</v>
      </c>
      <c r="AQ15" s="30">
        <v>2.8361999999999998</v>
      </c>
      <c r="AR15" s="30">
        <v>3.3956</v>
      </c>
      <c r="AS15" s="30">
        <v>2.8748</v>
      </c>
      <c r="AT15" s="30">
        <v>2.2408999999999999</v>
      </c>
      <c r="AU15" s="30">
        <v>2.4512999999999998</v>
      </c>
      <c r="AV15" s="30">
        <v>2.7860999999999998</v>
      </c>
      <c r="AW15" s="30">
        <v>1.8937999999999999</v>
      </c>
      <c r="AX15" s="30">
        <v>2.9405999999999999</v>
      </c>
      <c r="AY15" s="30">
        <v>2.1507000000000001</v>
      </c>
      <c r="AZ15" s="30">
        <v>2.9687999999999999</v>
      </c>
      <c r="BA15" s="30">
        <v>2.8677999999999999</v>
      </c>
      <c r="BB15" s="30">
        <v>4.0456000000000003</v>
      </c>
      <c r="BC15" s="30">
        <v>4.5991999999999997</v>
      </c>
      <c r="BD15" s="30">
        <v>2.6355</v>
      </c>
      <c r="BE15" s="30">
        <v>3.2578</v>
      </c>
      <c r="BF15" s="30">
        <v>4.0281000000000002</v>
      </c>
      <c r="BG15" s="30">
        <v>5.7469000000000001</v>
      </c>
      <c r="BH15" s="30">
        <v>3.9868000000000001</v>
      </c>
      <c r="BI15" s="30">
        <v>5.13</v>
      </c>
      <c r="BJ15" s="30">
        <v>3.9771000000000001</v>
      </c>
      <c r="BK15" s="30">
        <v>3.2637</v>
      </c>
      <c r="BL15" s="30">
        <v>2.8571</v>
      </c>
      <c r="BM15" s="30">
        <v>3.0981999999999998</v>
      </c>
      <c r="BN15" s="30">
        <v>4.4206000000000003</v>
      </c>
      <c r="BO15" s="30">
        <v>6.8087</v>
      </c>
      <c r="BP15" s="30">
        <v>3.05</v>
      </c>
      <c r="BQ15" s="30">
        <v>4.8330000000000002</v>
      </c>
      <c r="BR15" s="30">
        <v>2.7942999999999998</v>
      </c>
      <c r="BS15" s="30">
        <v>2.9851000000000001</v>
      </c>
      <c r="BT15" s="30">
        <v>3.9247999999999998</v>
      </c>
      <c r="BU15" s="30">
        <v>4.0571999999999999</v>
      </c>
      <c r="BV15" s="30">
        <v>3.5121000000000002</v>
      </c>
      <c r="BW15" s="30">
        <v>4.5103999999999997</v>
      </c>
      <c r="BX15" s="30">
        <v>2.8708</v>
      </c>
      <c r="BY15" s="30">
        <v>4.2598000000000003</v>
      </c>
      <c r="BZ15" s="30">
        <v>3.3</v>
      </c>
      <c r="CA15" s="30">
        <v>4.0641999999999996</v>
      </c>
      <c r="CB15" s="30">
        <v>2.1551</v>
      </c>
      <c r="CC15" s="30">
        <v>3.3374000000000001</v>
      </c>
      <c r="CD15" s="30">
        <v>4.9496000000000002</v>
      </c>
      <c r="CE15" s="30">
        <v>2.7675999999999998</v>
      </c>
      <c r="CF15" s="30">
        <v>3.21</v>
      </c>
      <c r="CG15" s="30">
        <v>3.0284</v>
      </c>
      <c r="CH15" s="30">
        <v>3.0341999999999998</v>
      </c>
      <c r="CI15" s="30">
        <v>4.7285000000000004</v>
      </c>
      <c r="CJ15" s="30">
        <v>7.0168999999999997</v>
      </c>
      <c r="CK15" s="30">
        <v>8.3169000000000004</v>
      </c>
      <c r="CL15" s="30">
        <v>4.3042999999999996</v>
      </c>
      <c r="CM15" s="30">
        <v>5.0929000000000002</v>
      </c>
      <c r="CN15" s="30">
        <v>2.2216999999999998</v>
      </c>
      <c r="CO15" s="30">
        <v>2.7938000000000001</v>
      </c>
      <c r="CP15" s="30">
        <v>4.1289999999999996</v>
      </c>
      <c r="CQ15" s="30">
        <v>2.4113000000000002</v>
      </c>
      <c r="CR15" s="30">
        <v>2.6065</v>
      </c>
      <c r="CS15" s="30">
        <v>2.4104999999999999</v>
      </c>
      <c r="CT15" s="30">
        <v>2.9138000000000002</v>
      </c>
      <c r="CU15" s="30">
        <v>3.1295000000000002</v>
      </c>
      <c r="CV15" s="30">
        <v>3.8828999999999998</v>
      </c>
      <c r="CW15" s="30">
        <v>4.4231999999999996</v>
      </c>
      <c r="CX15" s="30">
        <v>2.8169</v>
      </c>
      <c r="CY15" s="30">
        <v>3.0849000000000002</v>
      </c>
      <c r="CZ15" s="30">
        <v>3.8018999999999998</v>
      </c>
      <c r="DA15" s="30">
        <v>2.8864000000000001</v>
      </c>
      <c r="DB15" s="30">
        <v>2.8458000000000001</v>
      </c>
      <c r="DC15" s="30">
        <v>2.7444000000000002</v>
      </c>
      <c r="DD15" s="30">
        <v>2.4173</v>
      </c>
      <c r="DE15" s="30">
        <v>5.9683999999999999</v>
      </c>
      <c r="DF15" s="30">
        <v>2.5148000000000001</v>
      </c>
      <c r="DG15" s="30">
        <v>4.2788000000000004</v>
      </c>
      <c r="DH15" s="30">
        <v>6.5491999999999999</v>
      </c>
      <c r="DI15" s="30">
        <v>2.0467</v>
      </c>
      <c r="DJ15" s="30">
        <v>2.9380999999999999</v>
      </c>
      <c r="DK15" s="30">
        <v>6.4819000000000004</v>
      </c>
      <c r="DL15" s="30">
        <v>6.8912000000000004</v>
      </c>
      <c r="DM15" s="30">
        <v>2.1374</v>
      </c>
      <c r="DN15" s="30">
        <v>3.052</v>
      </c>
      <c r="DO15" s="30">
        <v>2.5270000000000001</v>
      </c>
      <c r="DP15" s="30">
        <v>3.2616000000000001</v>
      </c>
      <c r="DQ15" s="30">
        <v>3.2275999999999998</v>
      </c>
      <c r="DR15" s="30">
        <v>4.1342999999999996</v>
      </c>
      <c r="DS15" s="30">
        <v>2.3119999999999998</v>
      </c>
      <c r="DT15" s="30">
        <v>4.6387999999999998</v>
      </c>
      <c r="DU15" s="30">
        <v>3.7751999999999999</v>
      </c>
      <c r="DV15" s="30">
        <v>2.7852000000000001</v>
      </c>
      <c r="DW15" s="30">
        <v>3.0646</v>
      </c>
      <c r="DX15" s="30">
        <v>3.3559999999999999</v>
      </c>
      <c r="DY15" s="30">
        <v>3.4508000000000001</v>
      </c>
      <c r="DZ15" s="30">
        <v>3.3776999999999999</v>
      </c>
      <c r="EA15" s="30">
        <v>4.8289999999999997</v>
      </c>
      <c r="EB15" s="30">
        <v>2.6436999999999999</v>
      </c>
      <c r="EC15" s="30">
        <v>2.8815</v>
      </c>
      <c r="ED15" s="30">
        <v>2.4369999999999998</v>
      </c>
      <c r="EE15" s="30">
        <v>3.4095</v>
      </c>
      <c r="EF15" s="30">
        <v>2.8866000000000001</v>
      </c>
      <c r="EG15" s="30">
        <v>3.2686999999999999</v>
      </c>
      <c r="EH15" s="30">
        <v>1.9690000000000001</v>
      </c>
      <c r="EI15" s="30">
        <v>3.5767000000000002</v>
      </c>
      <c r="EJ15" s="30">
        <v>2.6246</v>
      </c>
      <c r="EK15" s="30">
        <v>4.8410000000000002</v>
      </c>
      <c r="EL15" s="30">
        <v>3.7757999999999998</v>
      </c>
      <c r="EM15" s="30">
        <v>4.6138000000000003</v>
      </c>
      <c r="EN15" s="30">
        <v>4.3982000000000001</v>
      </c>
      <c r="EO15" s="30">
        <v>3.2536</v>
      </c>
      <c r="EP15" s="30">
        <v>2.8544</v>
      </c>
      <c r="EQ15" s="30">
        <v>3.3940000000000001</v>
      </c>
      <c r="ER15" s="30">
        <v>3.6760999999999999</v>
      </c>
      <c r="ES15" s="30">
        <v>3.7370000000000001</v>
      </c>
      <c r="ET15" s="30">
        <v>3.7179000000000002</v>
      </c>
      <c r="EU15" s="30">
        <v>4.1550000000000002</v>
      </c>
      <c r="EV15" s="30">
        <v>1.9807999999999999</v>
      </c>
      <c r="EW15" s="30">
        <v>2.4226999999999999</v>
      </c>
      <c r="EX15" s="30">
        <v>3.5011999999999999</v>
      </c>
      <c r="EY15" s="30">
        <v>3.4784999999999999</v>
      </c>
      <c r="EZ15" s="30">
        <v>2.7199</v>
      </c>
      <c r="FA15" s="30">
        <v>2.8050000000000002</v>
      </c>
      <c r="FB15" s="30">
        <v>5.0909000000000004</v>
      </c>
      <c r="FC15" s="30">
        <v>4.3034999999999997</v>
      </c>
      <c r="FD15" s="30">
        <v>3.9268000000000001</v>
      </c>
      <c r="FE15" s="30">
        <v>2.1252</v>
      </c>
      <c r="FF15" s="30">
        <v>3.4466000000000001</v>
      </c>
      <c r="FG15" s="30">
        <v>8.0767000000000007</v>
      </c>
      <c r="FH15" s="30">
        <v>4.5218999999999996</v>
      </c>
      <c r="FI15" s="30">
        <v>6.7213000000000003</v>
      </c>
      <c r="FJ15" s="30">
        <v>4.2672999999999996</v>
      </c>
      <c r="FK15" s="30">
        <v>3.5257000000000001</v>
      </c>
      <c r="FL15" s="30">
        <v>5.6726999999999999</v>
      </c>
      <c r="FM15" s="30">
        <v>3.7664</v>
      </c>
      <c r="FN15" s="30">
        <v>3.6985999999999999</v>
      </c>
      <c r="FO15" s="30">
        <v>3.0634000000000001</v>
      </c>
      <c r="FP15" s="30">
        <v>2.9575999999999998</v>
      </c>
      <c r="FQ15" s="30">
        <v>3.3532000000000002</v>
      </c>
      <c r="FR15" s="30">
        <v>3.7917000000000001</v>
      </c>
      <c r="FS15" s="30">
        <v>10.3873</v>
      </c>
      <c r="FT15" s="30">
        <v>3.9830000000000001</v>
      </c>
      <c r="FU15" s="30">
        <v>3.7130000000000001</v>
      </c>
      <c r="FV15" s="30">
        <v>4.4448999999999996</v>
      </c>
      <c r="FW15" s="30">
        <v>3.4658000000000002</v>
      </c>
      <c r="FX15" s="30">
        <v>6.7398999999999996</v>
      </c>
      <c r="FY15" s="30">
        <v>4.5023999999999997</v>
      </c>
      <c r="FZ15" s="30">
        <v>0.17860000000000001</v>
      </c>
      <c r="GA15" s="30">
        <v>4.1799999999999997E-2</v>
      </c>
      <c r="GB15" s="30">
        <v>2.8299999999999999E-2</v>
      </c>
      <c r="GC15" s="30">
        <v>3.09E-2</v>
      </c>
      <c r="GD15" s="30">
        <v>4.5600000000000002E-2</v>
      </c>
      <c r="GE15" s="30">
        <v>3.3000000000000002E-2</v>
      </c>
      <c r="GF15" s="30">
        <v>5.0599999999999999E-2</v>
      </c>
      <c r="GG15" s="30">
        <v>8.43E-2</v>
      </c>
      <c r="GH15" s="30">
        <v>5.11E-2</v>
      </c>
      <c r="GI15" s="30">
        <v>0.19259999999999999</v>
      </c>
      <c r="GJ15" s="30">
        <v>8.7099999999999997E-2</v>
      </c>
      <c r="GK15" s="30">
        <v>0.10440000000000001</v>
      </c>
      <c r="GL15" s="30">
        <v>8.7400000000000005E-2</v>
      </c>
      <c r="GM15" s="30">
        <v>7.4700000000000003E-2</v>
      </c>
      <c r="GN15" s="30">
        <v>4.0399999999999998E-2</v>
      </c>
      <c r="GO15" s="30">
        <v>3.3399999999999999E-2</v>
      </c>
      <c r="GP15" s="30">
        <v>3.7999999999999999E-2</v>
      </c>
      <c r="GQ15" s="30">
        <v>6.7500000000000004E-2</v>
      </c>
      <c r="GR15" s="30">
        <v>5.4699999999999999E-2</v>
      </c>
      <c r="GS15" s="30">
        <v>8.5099999999999995E-2</v>
      </c>
      <c r="GT15" s="30">
        <v>8.9300000000000004E-2</v>
      </c>
      <c r="GU15" s="30">
        <v>4.9500000000000002E-2</v>
      </c>
      <c r="GV15" s="30">
        <v>0.11119999999999999</v>
      </c>
      <c r="GW15" s="30">
        <v>5.8900000000000001E-2</v>
      </c>
      <c r="GX15" s="30">
        <v>0.35949999999999999</v>
      </c>
      <c r="GY15" s="30">
        <v>0.39739999999999998</v>
      </c>
      <c r="GZ15" s="30">
        <v>0.47789999999999999</v>
      </c>
      <c r="HA15" s="30">
        <v>0.27350000000000002</v>
      </c>
      <c r="HB15" s="30">
        <v>8.1000000000000003E-2</v>
      </c>
      <c r="HC15" s="30">
        <v>8.2199999999999995E-2</v>
      </c>
      <c r="HD15" s="30">
        <v>0.1027</v>
      </c>
      <c r="HE15" s="30">
        <v>0.17280000000000001</v>
      </c>
      <c r="HF15" s="30">
        <v>9.9000000000000005E-2</v>
      </c>
      <c r="HG15" s="30">
        <v>0.30120000000000002</v>
      </c>
      <c r="HH15" s="30">
        <v>0.1792</v>
      </c>
      <c r="HI15" s="30">
        <v>9.9500000000000005E-2</v>
      </c>
      <c r="HJ15" s="30">
        <v>0.1087</v>
      </c>
      <c r="HK15" s="30">
        <v>0</v>
      </c>
      <c r="HL15" s="30">
        <v>0.2467</v>
      </c>
      <c r="HM15" s="30">
        <v>0.32</v>
      </c>
      <c r="HN15" s="30">
        <v>0.16889999999999999</v>
      </c>
      <c r="HO15" s="30">
        <v>0.23089999999999999</v>
      </c>
      <c r="HP15" s="30">
        <v>0.20519999999999999</v>
      </c>
      <c r="HQ15" s="30">
        <v>0.2157</v>
      </c>
      <c r="HR15" s="30">
        <v>0.25090000000000001</v>
      </c>
      <c r="HS15" s="30">
        <v>0.1686</v>
      </c>
      <c r="HT15" s="30">
        <v>0.23710000000000001</v>
      </c>
      <c r="HU15" s="30">
        <v>2.8299999999999999E-2</v>
      </c>
      <c r="HV15" s="30">
        <v>0.1048</v>
      </c>
      <c r="HW15" s="30">
        <v>0.23680000000000001</v>
      </c>
      <c r="HX15" s="30">
        <v>7.8299999999999995E-2</v>
      </c>
      <c r="HY15" s="30">
        <v>3.3500000000000002E-2</v>
      </c>
      <c r="HZ15" s="30">
        <v>8.5300000000000001E-2</v>
      </c>
      <c r="IA15" s="30">
        <v>0.13800000000000001</v>
      </c>
      <c r="IB15" s="30">
        <v>0.2117</v>
      </c>
      <c r="IC15" s="30">
        <v>9.1300000000000006E-2</v>
      </c>
      <c r="ID15" s="30">
        <v>9.9699999999999997E-2</v>
      </c>
      <c r="IE15" s="30">
        <v>0.13469999999999999</v>
      </c>
      <c r="IF15" s="30">
        <v>4.24E-2</v>
      </c>
      <c r="IG15" s="30">
        <v>4.1599999999999998E-2</v>
      </c>
      <c r="IH15" s="30">
        <v>4.8099999999999997E-2</v>
      </c>
      <c r="II15" s="30">
        <v>2.6100000000000002E-2</v>
      </c>
      <c r="IJ15" s="30">
        <v>8.2000000000000003E-2</v>
      </c>
      <c r="IK15" s="30">
        <v>0.16159999999999999</v>
      </c>
      <c r="IL15" s="30">
        <v>0.1615</v>
      </c>
      <c r="IM15" s="30">
        <v>0.2024</v>
      </c>
      <c r="IN15" s="30">
        <v>0.1734</v>
      </c>
      <c r="IO15" s="30">
        <v>0.21709999999999999</v>
      </c>
      <c r="IP15" s="30">
        <v>0.1719</v>
      </c>
      <c r="IQ15" s="30">
        <v>0.15160000000000001</v>
      </c>
      <c r="IR15" s="30">
        <v>0.14580000000000001</v>
      </c>
      <c r="IS15" s="30">
        <v>0.113</v>
      </c>
      <c r="IT15" s="30">
        <v>0.14530000000000001</v>
      </c>
      <c r="IU15" s="30">
        <v>0.13980000000000001</v>
      </c>
      <c r="IV15" s="30">
        <v>0.1409</v>
      </c>
      <c r="IW15" s="30">
        <v>9.6199999999999994E-2</v>
      </c>
      <c r="IX15" s="30">
        <v>0.28179999999999999</v>
      </c>
      <c r="IY15" s="30">
        <v>0.12670000000000001</v>
      </c>
      <c r="IZ15" s="30">
        <v>0.20499999999999999</v>
      </c>
      <c r="JA15" s="30">
        <v>0.40360000000000001</v>
      </c>
      <c r="JB15" s="30">
        <v>6.7799999999999999E-2</v>
      </c>
      <c r="JC15" s="30">
        <v>7.3599999999999999E-2</v>
      </c>
      <c r="JD15" s="30">
        <v>6.3500000000000001E-2</v>
      </c>
      <c r="JE15" s="30">
        <v>5.4399999999999997E-2</v>
      </c>
      <c r="JF15" s="30">
        <v>5.28E-2</v>
      </c>
      <c r="JG15" s="30">
        <v>6.7400000000000002E-2</v>
      </c>
      <c r="JH15" s="30">
        <v>6.4000000000000001E-2</v>
      </c>
      <c r="JI15" s="30">
        <v>7.2800000000000004E-2</v>
      </c>
      <c r="JJ15" s="30">
        <v>5.8400000000000001E-2</v>
      </c>
      <c r="JK15" s="30">
        <v>8.2100000000000006E-2</v>
      </c>
      <c r="JL15" s="30">
        <v>6.8099999999999994E-2</v>
      </c>
      <c r="JM15" s="30">
        <v>0.13639999999999999</v>
      </c>
      <c r="JN15" s="30">
        <v>0.18</v>
      </c>
      <c r="JO15" s="30">
        <v>7.6399999999999996E-2</v>
      </c>
      <c r="JP15" s="30">
        <v>7.8299999999999995E-2</v>
      </c>
      <c r="JQ15" s="30">
        <v>0.1142</v>
      </c>
      <c r="JR15" s="30">
        <v>9.6600000000000005E-2</v>
      </c>
      <c r="JS15" s="30">
        <v>8.7300000000000003E-2</v>
      </c>
      <c r="JT15" s="30">
        <v>0.1009</v>
      </c>
      <c r="JU15" s="30">
        <v>7.3599999999999999E-2</v>
      </c>
      <c r="JV15" s="30">
        <v>7.9000000000000001E-2</v>
      </c>
      <c r="JW15" s="30">
        <v>6.9699999999999998E-2</v>
      </c>
      <c r="JX15" s="30">
        <v>0.1024</v>
      </c>
      <c r="JY15" s="30">
        <v>0.10009999999999999</v>
      </c>
      <c r="JZ15" s="30">
        <v>5.6000000000000001E-2</v>
      </c>
      <c r="KA15" s="30">
        <v>0.11700000000000001</v>
      </c>
      <c r="KB15" s="30">
        <v>8.1900000000000001E-2</v>
      </c>
      <c r="KC15" s="30">
        <v>0.1244</v>
      </c>
      <c r="KD15" s="30">
        <v>8.5599999999999996E-2</v>
      </c>
      <c r="KE15" s="30">
        <v>0.16200000000000001</v>
      </c>
      <c r="KF15" s="30">
        <v>9.7199999999999995E-2</v>
      </c>
      <c r="KG15" s="30">
        <v>0.18129999999999999</v>
      </c>
      <c r="KH15" s="30">
        <v>0.11</v>
      </c>
      <c r="KI15" s="30">
        <v>8.2699999999999996E-2</v>
      </c>
      <c r="KJ15" s="30">
        <v>5.3499999999999999E-2</v>
      </c>
      <c r="KK15" s="30">
        <v>3.95E-2</v>
      </c>
      <c r="KL15" s="30">
        <v>6.7599999999999993E-2</v>
      </c>
      <c r="KM15" s="30">
        <v>6.0699999999999997E-2</v>
      </c>
      <c r="KN15" s="30">
        <v>3.4599999999999999E-2</v>
      </c>
      <c r="KO15" s="30">
        <v>3.2399999999999998E-2</v>
      </c>
      <c r="KP15" s="30">
        <v>3.6600000000000001E-2</v>
      </c>
      <c r="KQ15" s="30">
        <v>6.08E-2</v>
      </c>
      <c r="KR15" s="30">
        <v>4.7199999999999999E-2</v>
      </c>
      <c r="KS15" s="30">
        <v>8.7099999999999997E-2</v>
      </c>
      <c r="KT15" s="30">
        <v>0.1416</v>
      </c>
      <c r="KU15" s="30">
        <v>6.4299999999999996E-2</v>
      </c>
      <c r="KV15" s="30">
        <v>3.5099999999999999E-2</v>
      </c>
      <c r="KW15" s="30">
        <v>6.54E-2</v>
      </c>
      <c r="KX15" s="30">
        <v>7.51E-2</v>
      </c>
      <c r="KY15" s="30">
        <v>0.1242</v>
      </c>
      <c r="KZ15" s="30">
        <v>0.15920000000000001</v>
      </c>
      <c r="LA15" s="30">
        <v>6.3799999999999996E-2</v>
      </c>
      <c r="LB15" s="30">
        <v>0.1105</v>
      </c>
      <c r="LC15" s="30">
        <v>6.7299999999999999E-2</v>
      </c>
      <c r="LD15" s="30">
        <v>9.2799999999999994E-2</v>
      </c>
      <c r="LE15" s="30">
        <v>0.12859999999999999</v>
      </c>
      <c r="LF15" s="30">
        <v>6.0100000000000001E-2</v>
      </c>
      <c r="LG15" s="30">
        <v>9.4799999999999995E-2</v>
      </c>
      <c r="LH15" s="30">
        <v>0.1002</v>
      </c>
      <c r="LI15" s="30">
        <v>7.2599999999999998E-2</v>
      </c>
      <c r="LJ15" s="30">
        <v>9.35E-2</v>
      </c>
      <c r="LK15" s="30">
        <v>7.5700000000000003E-2</v>
      </c>
      <c r="LL15" s="30">
        <v>6.6100000000000006E-2</v>
      </c>
      <c r="LM15" s="30">
        <v>0.1031</v>
      </c>
      <c r="LN15" s="30">
        <v>7.7100000000000002E-2</v>
      </c>
      <c r="LO15" s="30">
        <v>0.18640000000000001</v>
      </c>
      <c r="LP15" s="30">
        <v>9.3100000000000002E-2</v>
      </c>
      <c r="LQ15" s="30">
        <v>6.2199999999999998E-2</v>
      </c>
      <c r="LR15" s="30">
        <v>0.12189999999999999</v>
      </c>
      <c r="LS15" s="30">
        <v>7.8799999999999995E-2</v>
      </c>
      <c r="LT15" s="30">
        <v>0.17549999999999999</v>
      </c>
      <c r="LU15" s="30">
        <v>8.1299999999999997E-2</v>
      </c>
      <c r="LV15" s="30">
        <v>5.8700000000000002E-2</v>
      </c>
      <c r="LW15" s="30">
        <v>0.10249999999999999</v>
      </c>
      <c r="LX15" s="30">
        <v>0.108</v>
      </c>
      <c r="LY15" s="30">
        <v>0.58330000000000004</v>
      </c>
      <c r="LZ15" s="30">
        <v>6.1800000000000001E-2</v>
      </c>
      <c r="MA15" s="30">
        <v>8.43E-2</v>
      </c>
      <c r="MB15" s="30">
        <v>7.4700000000000003E-2</v>
      </c>
      <c r="MC15" s="30">
        <v>8.4400000000000003E-2</v>
      </c>
      <c r="MD15" s="30">
        <v>9.8799999999999999E-2</v>
      </c>
      <c r="ME15" s="30">
        <v>0.112</v>
      </c>
      <c r="MF15" s="30">
        <v>6.9599999999999995E-2</v>
      </c>
      <c r="MG15" s="30">
        <v>6.5799999999999997E-2</v>
      </c>
      <c r="MH15" s="30">
        <v>8.6900000000000005E-2</v>
      </c>
      <c r="MI15" s="30">
        <v>8.9499999999999996E-2</v>
      </c>
      <c r="MJ15" s="30">
        <v>0.1714</v>
      </c>
      <c r="MK15" s="30">
        <v>6.13E-2</v>
      </c>
      <c r="ML15" s="30">
        <v>6.5299999999999997E-2</v>
      </c>
      <c r="MM15" s="30">
        <v>4.1099999999999998E-2</v>
      </c>
      <c r="MN15" s="30">
        <v>4.9200000000000001E-2</v>
      </c>
      <c r="MO15" s="30">
        <v>5.6000000000000001E-2</v>
      </c>
      <c r="MP15" s="30">
        <v>0.13400000000000001</v>
      </c>
      <c r="MQ15" s="30">
        <v>5.3499999999999999E-2</v>
      </c>
      <c r="MR15" s="30">
        <v>0.1105</v>
      </c>
      <c r="MS15" s="30">
        <v>6.0900000000000003E-2</v>
      </c>
      <c r="MT15" s="30">
        <v>7.9299999999999995E-2</v>
      </c>
      <c r="MU15" s="30">
        <v>0.08</v>
      </c>
      <c r="MV15" s="30">
        <v>7.2300000000000003E-2</v>
      </c>
      <c r="MW15" s="30">
        <v>0.1615</v>
      </c>
      <c r="MX15" s="30">
        <v>0.29620000000000002</v>
      </c>
      <c r="MY15" s="30">
        <v>0.21729999999999999</v>
      </c>
      <c r="MZ15" s="30">
        <v>0.1013</v>
      </c>
      <c r="NA15" s="30">
        <v>8.5999999999999993E-2</v>
      </c>
      <c r="NB15" s="30">
        <v>0.20610000000000001</v>
      </c>
      <c r="NC15" s="30">
        <v>8.0199999999999994E-2</v>
      </c>
      <c r="ND15" s="30">
        <v>8.1199999999999994E-2</v>
      </c>
      <c r="NE15" s="30">
        <v>7.5899999999999995E-2</v>
      </c>
      <c r="NF15" s="30">
        <v>7.3700000000000002E-2</v>
      </c>
      <c r="NG15" s="316">
        <v>9.7299999999999998E-2</v>
      </c>
      <c r="NH15" s="317">
        <v>0.13250000000000001</v>
      </c>
      <c r="NI15" s="318">
        <v>0.1704</v>
      </c>
      <c r="NJ15" s="322">
        <v>7.4099999999999999E-2</v>
      </c>
    </row>
    <row r="16" spans="1:374" x14ac:dyDescent="0.3">
      <c r="B16" s="23" t="s">
        <v>562</v>
      </c>
      <c r="C16" s="29">
        <v>0.23200000000000001</v>
      </c>
      <c r="D16" s="30">
        <v>0.22070000000000001</v>
      </c>
      <c r="E16" s="30">
        <v>0.191</v>
      </c>
      <c r="F16" s="30">
        <v>0.2596</v>
      </c>
      <c r="G16" s="30">
        <v>0.1915</v>
      </c>
      <c r="H16" s="30">
        <v>0.53080000000000005</v>
      </c>
      <c r="I16" s="30">
        <v>0.23300000000000001</v>
      </c>
      <c r="J16" s="30">
        <v>0.74219999999999997</v>
      </c>
      <c r="K16" s="30">
        <v>0.19550000000000001</v>
      </c>
      <c r="L16" s="30">
        <v>0.20169999999999999</v>
      </c>
      <c r="M16" s="30">
        <v>0.16500000000000001</v>
      </c>
      <c r="N16" s="30">
        <v>0.29720000000000002</v>
      </c>
      <c r="O16" s="30">
        <v>0.127</v>
      </c>
      <c r="P16" s="30">
        <v>0.14530000000000001</v>
      </c>
      <c r="Q16" s="30">
        <v>0</v>
      </c>
      <c r="R16" s="30">
        <v>0.17269999999999999</v>
      </c>
      <c r="S16" s="30">
        <v>0.1552</v>
      </c>
      <c r="T16" s="30">
        <v>0.17369999999999999</v>
      </c>
      <c r="U16" s="30">
        <v>0.15310000000000001</v>
      </c>
      <c r="V16" s="30">
        <v>0.18559999999999999</v>
      </c>
      <c r="W16" s="30">
        <v>0.1143</v>
      </c>
      <c r="X16" s="30">
        <v>7.6300000000000007E-2</v>
      </c>
      <c r="Y16" s="30">
        <v>0.10589999999999999</v>
      </c>
      <c r="Z16" s="30">
        <v>0.23930000000000001</v>
      </c>
      <c r="AA16" s="30">
        <v>0.2402</v>
      </c>
      <c r="AB16" s="30">
        <v>0.22789999999999999</v>
      </c>
      <c r="AC16" s="30">
        <v>0.2238</v>
      </c>
      <c r="AD16" s="30">
        <v>0.12479999999999999</v>
      </c>
      <c r="AE16" s="30">
        <v>0.19900000000000001</v>
      </c>
      <c r="AF16" s="30">
        <v>0.1532</v>
      </c>
      <c r="AG16" s="30">
        <v>0.2198</v>
      </c>
      <c r="AH16" s="30">
        <v>0.2026</v>
      </c>
      <c r="AI16" s="30">
        <v>0.20150000000000001</v>
      </c>
      <c r="AJ16" s="30">
        <v>0.1366</v>
      </c>
      <c r="AK16" s="30">
        <v>0.17879999999999999</v>
      </c>
      <c r="AL16" s="30">
        <v>0.18659999999999999</v>
      </c>
      <c r="AM16" s="30">
        <v>0.2069</v>
      </c>
      <c r="AN16" s="30">
        <v>0.1532</v>
      </c>
      <c r="AO16" s="30">
        <v>0.1205</v>
      </c>
      <c r="AP16" s="30">
        <v>0.2868</v>
      </c>
      <c r="AQ16" s="30">
        <v>0.1232</v>
      </c>
      <c r="AR16" s="30">
        <v>0.20899999999999999</v>
      </c>
      <c r="AS16" s="30">
        <v>0.1502</v>
      </c>
      <c r="AT16" s="30">
        <v>0.1477</v>
      </c>
      <c r="AU16" s="30">
        <v>0.115</v>
      </c>
      <c r="AV16" s="30">
        <v>0.1711</v>
      </c>
      <c r="AW16" s="30">
        <v>0.12709999999999999</v>
      </c>
      <c r="AX16" s="30">
        <v>0.12230000000000001</v>
      </c>
      <c r="AY16" s="30">
        <v>7.4200000000000002E-2</v>
      </c>
      <c r="AZ16" s="30">
        <v>8.8800000000000004E-2</v>
      </c>
      <c r="BA16" s="30">
        <v>0.1138</v>
      </c>
      <c r="BB16" s="30">
        <v>0.13489999999999999</v>
      </c>
      <c r="BC16" s="30">
        <v>0.13220000000000001</v>
      </c>
      <c r="BD16" s="30">
        <v>9.4700000000000006E-2</v>
      </c>
      <c r="BE16" s="30">
        <v>0.1197</v>
      </c>
      <c r="BF16" s="30">
        <v>0.1363</v>
      </c>
      <c r="BG16" s="30">
        <v>0.1736</v>
      </c>
      <c r="BH16" s="30">
        <v>0.13020000000000001</v>
      </c>
      <c r="BI16" s="30">
        <v>0.16789999999999999</v>
      </c>
      <c r="BJ16" s="30">
        <v>0.14050000000000001</v>
      </c>
      <c r="BK16" s="30">
        <v>0.1268</v>
      </c>
      <c r="BL16" s="30">
        <v>0.12429999999999999</v>
      </c>
      <c r="BM16" s="30">
        <v>0.15040000000000001</v>
      </c>
      <c r="BN16" s="30">
        <v>0.16300000000000001</v>
      </c>
      <c r="BO16" s="30">
        <v>0.18440000000000001</v>
      </c>
      <c r="BP16" s="30">
        <v>0.1113</v>
      </c>
      <c r="BQ16" s="30">
        <v>0.21310000000000001</v>
      </c>
      <c r="BR16" s="30">
        <v>0.18279999999999999</v>
      </c>
      <c r="BS16" s="30">
        <v>0.1396</v>
      </c>
      <c r="BT16" s="30">
        <v>0.1149</v>
      </c>
      <c r="BU16" s="30">
        <v>0.1163</v>
      </c>
      <c r="BV16" s="30">
        <v>0.16250000000000001</v>
      </c>
      <c r="BW16" s="30">
        <v>0.1416</v>
      </c>
      <c r="BX16" s="30">
        <v>0.1467</v>
      </c>
      <c r="BY16" s="30">
        <v>0.13880000000000001</v>
      </c>
      <c r="BZ16" s="30">
        <v>0.1157</v>
      </c>
      <c r="CA16" s="30">
        <v>0.1477</v>
      </c>
      <c r="CB16" s="30">
        <v>0.1298</v>
      </c>
      <c r="CC16" s="30">
        <v>0.13200000000000001</v>
      </c>
      <c r="CD16" s="30">
        <v>0.2079</v>
      </c>
      <c r="CE16" s="30">
        <v>0.2349</v>
      </c>
      <c r="CF16" s="30">
        <v>0.18940000000000001</v>
      </c>
      <c r="CG16" s="30">
        <v>0.22359999999999999</v>
      </c>
      <c r="CH16" s="30">
        <v>0.11260000000000001</v>
      </c>
      <c r="CI16" s="30">
        <v>0.17610000000000001</v>
      </c>
      <c r="CJ16" s="30">
        <v>0.18090000000000001</v>
      </c>
      <c r="CK16" s="30">
        <v>0.17380000000000001</v>
      </c>
      <c r="CL16" s="30">
        <v>0.1615</v>
      </c>
      <c r="CM16" s="30">
        <v>0.13700000000000001</v>
      </c>
      <c r="CN16" s="30">
        <v>0.1195</v>
      </c>
      <c r="CO16" s="30">
        <v>0.11119999999999999</v>
      </c>
      <c r="CP16" s="30">
        <v>0.1096</v>
      </c>
      <c r="CQ16" s="30">
        <v>0.13389999999999999</v>
      </c>
      <c r="CR16" s="30">
        <v>0.13220000000000001</v>
      </c>
      <c r="CS16" s="30">
        <v>0.12570000000000001</v>
      </c>
      <c r="CT16" s="30">
        <v>0.11559999999999999</v>
      </c>
      <c r="CU16" s="30">
        <v>0.154</v>
      </c>
      <c r="CV16" s="30">
        <v>0.1502</v>
      </c>
      <c r="CW16" s="30">
        <v>0.1159</v>
      </c>
      <c r="CX16" s="30">
        <v>0.18099999999999999</v>
      </c>
      <c r="CY16" s="30">
        <v>0.14979999999999999</v>
      </c>
      <c r="CZ16" s="30">
        <v>0.15870000000000001</v>
      </c>
      <c r="DA16" s="30">
        <v>0.1681</v>
      </c>
      <c r="DB16" s="30">
        <v>0.1424</v>
      </c>
      <c r="DC16" s="30">
        <v>0.1331</v>
      </c>
      <c r="DD16" s="30">
        <v>9.8599999999999993E-2</v>
      </c>
      <c r="DE16" s="30">
        <v>0.18029999999999999</v>
      </c>
      <c r="DF16" s="30">
        <v>0.12690000000000001</v>
      </c>
      <c r="DG16" s="30">
        <v>0.1444</v>
      </c>
      <c r="DH16" s="30">
        <v>0.18870000000000001</v>
      </c>
      <c r="DI16" s="30">
        <v>0.1</v>
      </c>
      <c r="DJ16" s="30">
        <v>0.1111</v>
      </c>
      <c r="DK16" s="30">
        <v>0.19020000000000001</v>
      </c>
      <c r="DL16" s="30">
        <v>0.19650000000000001</v>
      </c>
      <c r="DM16" s="30">
        <v>7.0199999999999999E-2</v>
      </c>
      <c r="DN16" s="30">
        <v>0.15260000000000001</v>
      </c>
      <c r="DO16" s="30">
        <v>0.1154</v>
      </c>
      <c r="DP16" s="30">
        <v>0.1176</v>
      </c>
      <c r="DQ16" s="30">
        <v>0.1036</v>
      </c>
      <c r="DR16" s="30">
        <v>0.1613</v>
      </c>
      <c r="DS16" s="30">
        <v>0.157</v>
      </c>
      <c r="DT16" s="30">
        <v>0.2109</v>
      </c>
      <c r="DU16" s="30">
        <v>0.1832</v>
      </c>
      <c r="DV16" s="30">
        <v>0.2273</v>
      </c>
      <c r="DW16" s="30">
        <v>0.1804</v>
      </c>
      <c r="DX16" s="30">
        <v>0.1681</v>
      </c>
      <c r="DY16" s="30">
        <v>0.1173</v>
      </c>
      <c r="DZ16" s="30">
        <v>0.13120000000000001</v>
      </c>
      <c r="EA16" s="30">
        <v>0.1406</v>
      </c>
      <c r="EB16" s="30">
        <v>0.10639999999999999</v>
      </c>
      <c r="EC16" s="30">
        <v>0.13150000000000001</v>
      </c>
      <c r="ED16" s="30">
        <v>0.107</v>
      </c>
      <c r="EE16" s="30">
        <v>0.12759999999999999</v>
      </c>
      <c r="EF16" s="30">
        <v>0.30499999999999999</v>
      </c>
      <c r="EG16" s="30">
        <v>0.13339999999999999</v>
      </c>
      <c r="EH16" s="30">
        <v>0.1195</v>
      </c>
      <c r="EI16" s="30">
        <v>0.1368</v>
      </c>
      <c r="EJ16" s="30">
        <v>0.1376</v>
      </c>
      <c r="EK16" s="30">
        <v>0.1661</v>
      </c>
      <c r="EL16" s="30">
        <v>0.13109999999999999</v>
      </c>
      <c r="EM16" s="30">
        <v>0.13750000000000001</v>
      </c>
      <c r="EN16" s="30">
        <v>0.1744</v>
      </c>
      <c r="EO16" s="30">
        <v>0.1384</v>
      </c>
      <c r="EP16" s="30">
        <v>0.15229999999999999</v>
      </c>
      <c r="EQ16" s="30">
        <v>0.1148</v>
      </c>
      <c r="ER16" s="30">
        <v>0.41110000000000002</v>
      </c>
      <c r="ES16" s="30">
        <v>0.13220000000000001</v>
      </c>
      <c r="ET16" s="30">
        <v>0.17580000000000001</v>
      </c>
      <c r="EU16" s="30">
        <v>0.14080000000000001</v>
      </c>
      <c r="EV16" s="30">
        <v>0.1027</v>
      </c>
      <c r="EW16" s="30">
        <v>7.9699999999999993E-2</v>
      </c>
      <c r="EX16" s="30">
        <v>0.15210000000000001</v>
      </c>
      <c r="EY16" s="30">
        <v>0.1764</v>
      </c>
      <c r="EZ16" s="30">
        <v>0.14960000000000001</v>
      </c>
      <c r="FA16" s="30">
        <v>0.11840000000000001</v>
      </c>
      <c r="FB16" s="30">
        <v>0.18720000000000001</v>
      </c>
      <c r="FC16" s="30">
        <v>0.2651</v>
      </c>
      <c r="FD16" s="30">
        <v>9.3899999999999997E-2</v>
      </c>
      <c r="FE16" s="30">
        <v>0.1019</v>
      </c>
      <c r="FF16" s="30">
        <v>0.2114</v>
      </c>
      <c r="FG16" s="30">
        <v>0.2525</v>
      </c>
      <c r="FH16" s="30">
        <v>0.36509999999999998</v>
      </c>
      <c r="FI16" s="30">
        <v>0.29110000000000003</v>
      </c>
      <c r="FJ16" s="30">
        <v>0.27439999999999998</v>
      </c>
      <c r="FK16" s="30">
        <v>0.28689999999999999</v>
      </c>
      <c r="FL16" s="30">
        <v>0.23769999999999999</v>
      </c>
      <c r="FM16" s="30">
        <v>0.26390000000000002</v>
      </c>
      <c r="FN16" s="30">
        <v>0.47989999999999999</v>
      </c>
      <c r="FO16" s="30">
        <v>0.2145</v>
      </c>
      <c r="FP16" s="30">
        <v>0.21970000000000001</v>
      </c>
      <c r="FQ16" s="30">
        <v>0.1313</v>
      </c>
      <c r="FR16" s="30">
        <v>0.17150000000000001</v>
      </c>
      <c r="FS16" s="30">
        <v>0.17150000000000001</v>
      </c>
      <c r="FT16" s="30">
        <v>9.7799999999999998E-2</v>
      </c>
      <c r="FU16" s="30">
        <v>0.42449999999999999</v>
      </c>
      <c r="FV16" s="30">
        <v>0.59909999999999997</v>
      </c>
      <c r="FW16" s="30">
        <v>0.318</v>
      </c>
      <c r="FX16" s="30">
        <v>0.31559999999999999</v>
      </c>
      <c r="FY16" s="30">
        <v>0.22439999999999999</v>
      </c>
      <c r="FZ16" s="30">
        <v>3.1446999999999998</v>
      </c>
      <c r="GA16" s="30">
        <v>3.2008999999999999</v>
      </c>
      <c r="GB16" s="30">
        <v>2.8071000000000002</v>
      </c>
      <c r="GC16" s="30">
        <v>2.2808000000000002</v>
      </c>
      <c r="GD16" s="30">
        <v>3.2408000000000001</v>
      </c>
      <c r="GE16" s="30">
        <v>3.2014999999999998</v>
      </c>
      <c r="GF16" s="30">
        <v>4.0438999999999998</v>
      </c>
      <c r="GG16" s="30">
        <v>3.6694</v>
      </c>
      <c r="GH16" s="30">
        <v>3.7153999999999998</v>
      </c>
      <c r="GI16" s="30">
        <v>3.9952000000000001</v>
      </c>
      <c r="GJ16" s="30">
        <v>4.0705999999999998</v>
      </c>
      <c r="GK16" s="30">
        <v>2.7642000000000002</v>
      </c>
      <c r="GL16" s="30">
        <v>3.1080999999999999</v>
      </c>
      <c r="GM16" s="30">
        <v>4.1588000000000003</v>
      </c>
      <c r="GN16" s="30">
        <v>4.9035000000000002</v>
      </c>
      <c r="GO16" s="30">
        <v>3.4695</v>
      </c>
      <c r="GP16" s="30">
        <v>3.2096</v>
      </c>
      <c r="GQ16" s="30">
        <v>7.8963999999999999</v>
      </c>
      <c r="GR16" s="30">
        <v>4.3414000000000001</v>
      </c>
      <c r="GS16" s="30">
        <v>3.4409999999999998</v>
      </c>
      <c r="GT16" s="30">
        <v>3.2319</v>
      </c>
      <c r="GU16" s="30">
        <v>3.0952999999999999</v>
      </c>
      <c r="GV16" s="30">
        <v>3.1082999999999998</v>
      </c>
      <c r="GW16" s="30">
        <v>3.5289999999999999</v>
      </c>
      <c r="GX16" s="30">
        <v>3.2124999999999999</v>
      </c>
      <c r="GY16" s="30">
        <v>3.6194000000000002</v>
      </c>
      <c r="GZ16" s="30">
        <v>4.9572000000000003</v>
      </c>
      <c r="HA16" s="30">
        <v>3.1905000000000001</v>
      </c>
      <c r="HB16" s="30">
        <v>2.5623999999999998</v>
      </c>
      <c r="HC16" s="30">
        <v>4.4273999999999996</v>
      </c>
      <c r="HD16" s="30">
        <v>4.3967999999999998</v>
      </c>
      <c r="HE16" s="30">
        <v>5.3883000000000001</v>
      </c>
      <c r="HF16" s="30">
        <v>4.0225999999999997</v>
      </c>
      <c r="HG16" s="30">
        <v>5.6813000000000002</v>
      </c>
      <c r="HH16" s="30">
        <v>6.8769</v>
      </c>
      <c r="HI16" s="30">
        <v>14.4169</v>
      </c>
      <c r="HJ16" s="30">
        <v>6.9278000000000004</v>
      </c>
      <c r="HK16" s="30">
        <v>0</v>
      </c>
      <c r="HL16" s="30">
        <v>2.1395</v>
      </c>
      <c r="HM16" s="30">
        <v>2.0756999999999999</v>
      </c>
      <c r="HN16" s="30">
        <v>2.6429999999999998</v>
      </c>
      <c r="HO16" s="30">
        <v>3.0493000000000001</v>
      </c>
      <c r="HP16" s="30">
        <v>3.0468999999999999</v>
      </c>
      <c r="HQ16" s="30">
        <v>2.3544999999999998</v>
      </c>
      <c r="HR16" s="30">
        <v>3.0706000000000002</v>
      </c>
      <c r="HS16" s="30">
        <v>5.7904</v>
      </c>
      <c r="HT16" s="30">
        <v>8.0335000000000001</v>
      </c>
      <c r="HU16" s="30">
        <v>1.1057999999999999</v>
      </c>
      <c r="HV16" s="30">
        <v>2.0735000000000001</v>
      </c>
      <c r="HW16" s="30">
        <v>2.3675999999999999</v>
      </c>
      <c r="HX16" s="30">
        <v>2.2311000000000001</v>
      </c>
      <c r="HY16" s="30">
        <v>1.4424999999999999</v>
      </c>
      <c r="HZ16" s="30">
        <v>3.415</v>
      </c>
      <c r="IA16" s="30">
        <v>3.0001000000000002</v>
      </c>
      <c r="IB16" s="30">
        <v>1.7745</v>
      </c>
      <c r="IC16" s="30">
        <v>2.1699000000000002</v>
      </c>
      <c r="ID16" s="30">
        <v>2.5737999999999999</v>
      </c>
      <c r="IE16" s="30">
        <v>2.8508</v>
      </c>
      <c r="IF16" s="30">
        <v>1.831</v>
      </c>
      <c r="IG16" s="30">
        <v>1.7002999999999999</v>
      </c>
      <c r="IH16" s="30">
        <v>1.9330000000000001</v>
      </c>
      <c r="II16" s="30">
        <v>1.3516999999999999</v>
      </c>
      <c r="IJ16" s="30">
        <v>2.5743</v>
      </c>
      <c r="IK16" s="30">
        <v>2.0396000000000001</v>
      </c>
      <c r="IL16" s="30">
        <v>2.536</v>
      </c>
      <c r="IM16" s="30">
        <v>2.2446000000000002</v>
      </c>
      <c r="IN16" s="30">
        <v>2.1537999999999999</v>
      </c>
      <c r="IO16" s="30">
        <v>2.9580000000000002</v>
      </c>
      <c r="IP16" s="30">
        <v>2.6587999999999998</v>
      </c>
      <c r="IQ16" s="30">
        <v>2.6579000000000002</v>
      </c>
      <c r="IR16" s="30">
        <v>2.9110999999999998</v>
      </c>
      <c r="IS16" s="30">
        <v>3.1962000000000002</v>
      </c>
      <c r="IT16" s="30">
        <v>3.7704</v>
      </c>
      <c r="IU16" s="30">
        <v>3.1985999999999999</v>
      </c>
      <c r="IV16" s="30">
        <v>2.94</v>
      </c>
      <c r="IW16" s="30">
        <v>2.6743000000000001</v>
      </c>
      <c r="IX16" s="30">
        <v>3.1564999999999999</v>
      </c>
      <c r="IY16" s="30">
        <v>2.8490000000000002</v>
      </c>
      <c r="IZ16" s="30">
        <v>4.6641000000000004</v>
      </c>
      <c r="JA16" s="30">
        <v>3.0411999999999999</v>
      </c>
      <c r="JB16" s="30">
        <v>0.16819999999999999</v>
      </c>
      <c r="JC16" s="30">
        <v>0.15790000000000001</v>
      </c>
      <c r="JD16" s="30">
        <v>0.20030000000000001</v>
      </c>
      <c r="JE16" s="30">
        <v>0.17330000000000001</v>
      </c>
      <c r="JF16" s="30">
        <v>0.14080000000000001</v>
      </c>
      <c r="JG16" s="30">
        <v>0.18290000000000001</v>
      </c>
      <c r="JH16" s="30">
        <v>0.1946</v>
      </c>
      <c r="JI16" s="30">
        <v>0.17849999999999999</v>
      </c>
      <c r="JJ16" s="30">
        <v>0.17199999999999999</v>
      </c>
      <c r="JK16" s="30">
        <v>0.19139999999999999</v>
      </c>
      <c r="JL16" s="30">
        <v>0.26869999999999999</v>
      </c>
      <c r="JM16" s="30">
        <v>0.1913</v>
      </c>
      <c r="JN16" s="30">
        <v>0.25869999999999999</v>
      </c>
      <c r="JO16" s="30">
        <v>0.31940000000000002</v>
      </c>
      <c r="JP16" s="30">
        <v>0.41139999999999999</v>
      </c>
      <c r="JQ16" s="30">
        <v>0.18959999999999999</v>
      </c>
      <c r="JR16" s="30">
        <v>0.2462</v>
      </c>
      <c r="JS16" s="30">
        <v>0.31119999999999998</v>
      </c>
      <c r="JT16" s="30">
        <v>0.152</v>
      </c>
      <c r="JU16" s="30">
        <v>0.24279999999999999</v>
      </c>
      <c r="JV16" s="30">
        <v>0.2656</v>
      </c>
      <c r="JW16" s="30">
        <v>0.37569999999999998</v>
      </c>
      <c r="JX16" s="30">
        <v>0.31380000000000002</v>
      </c>
      <c r="JY16" s="30">
        <v>0.14019999999999999</v>
      </c>
      <c r="JZ16" s="30">
        <v>0.14030000000000001</v>
      </c>
      <c r="KA16" s="30">
        <v>8.2199999999999995E-2</v>
      </c>
      <c r="KB16" s="30">
        <v>0.2087</v>
      </c>
      <c r="KC16" s="30">
        <v>0.19839999999999999</v>
      </c>
      <c r="KD16" s="30">
        <v>0.11310000000000001</v>
      </c>
      <c r="KE16" s="30">
        <v>0.1363</v>
      </c>
      <c r="KF16" s="30">
        <v>0.13200000000000001</v>
      </c>
      <c r="KG16" s="30">
        <v>0.14940000000000001</v>
      </c>
      <c r="KH16" s="30">
        <v>0.30830000000000002</v>
      </c>
      <c r="KI16" s="30">
        <v>0.14460000000000001</v>
      </c>
      <c r="KJ16" s="30">
        <v>0.1628</v>
      </c>
      <c r="KK16" s="30">
        <v>0.11600000000000001</v>
      </c>
      <c r="KL16" s="30">
        <v>0.20069999999999999</v>
      </c>
      <c r="KM16" s="30">
        <v>0.18360000000000001</v>
      </c>
      <c r="KN16" s="30">
        <v>0.1164</v>
      </c>
      <c r="KO16" s="30">
        <v>0.1066</v>
      </c>
      <c r="KP16" s="30">
        <v>0.12640000000000001</v>
      </c>
      <c r="KQ16" s="30">
        <v>0.1804</v>
      </c>
      <c r="KR16" s="30">
        <v>8.1500000000000003E-2</v>
      </c>
      <c r="KS16" s="30">
        <v>0.1739</v>
      </c>
      <c r="KT16" s="30">
        <v>0.16289999999999999</v>
      </c>
      <c r="KU16" s="30">
        <v>0.20660000000000001</v>
      </c>
      <c r="KV16" s="30">
        <v>0.1086</v>
      </c>
      <c r="KW16" s="30">
        <v>0.19839999999999999</v>
      </c>
      <c r="KX16" s="30">
        <v>0.18279999999999999</v>
      </c>
      <c r="KY16" s="30">
        <v>0.18149999999999999</v>
      </c>
      <c r="KZ16" s="30">
        <v>0.1797</v>
      </c>
      <c r="LA16" s="30">
        <v>0.18090000000000001</v>
      </c>
      <c r="LB16" s="30">
        <v>0.1996</v>
      </c>
      <c r="LC16" s="30">
        <v>0.2034</v>
      </c>
      <c r="LD16" s="30">
        <v>0.21629999999999999</v>
      </c>
      <c r="LE16" s="30">
        <v>0.20349999999999999</v>
      </c>
      <c r="LF16" s="30">
        <v>0.217</v>
      </c>
      <c r="LG16" s="30">
        <v>0.21829999999999999</v>
      </c>
      <c r="LH16" s="30">
        <v>0.28129999999999999</v>
      </c>
      <c r="LI16" s="30">
        <v>0.41120000000000001</v>
      </c>
      <c r="LJ16" s="30">
        <v>0.15459999999999999</v>
      </c>
      <c r="LK16" s="30">
        <v>0.18859999999999999</v>
      </c>
      <c r="LL16" s="30">
        <v>0.20449999999999999</v>
      </c>
      <c r="LM16" s="30">
        <v>0.21410000000000001</v>
      </c>
      <c r="LN16" s="30">
        <v>0.20899999999999999</v>
      </c>
      <c r="LO16" s="30">
        <v>0.1406</v>
      </c>
      <c r="LP16" s="30">
        <v>0.22170000000000001</v>
      </c>
      <c r="LQ16" s="30">
        <v>0.19359999999999999</v>
      </c>
      <c r="LR16" s="30">
        <v>0.20050000000000001</v>
      </c>
      <c r="LS16" s="30">
        <v>0.2747</v>
      </c>
      <c r="LT16" s="30">
        <v>0.16889999999999999</v>
      </c>
      <c r="LU16" s="30">
        <v>0.2263</v>
      </c>
      <c r="LV16" s="30">
        <v>0.21929999999999999</v>
      </c>
      <c r="LW16" s="30">
        <v>0.2351</v>
      </c>
      <c r="LX16" s="30">
        <v>0.2329</v>
      </c>
      <c r="LY16" s="30">
        <v>0.20760000000000001</v>
      </c>
      <c r="LZ16" s="30">
        <v>0.2036</v>
      </c>
      <c r="MA16" s="30">
        <v>0.15509999999999999</v>
      </c>
      <c r="MB16" s="30">
        <v>0.23449999999999999</v>
      </c>
      <c r="MC16" s="30">
        <v>0.23810000000000001</v>
      </c>
      <c r="MD16" s="30">
        <v>0.25190000000000001</v>
      </c>
      <c r="ME16" s="30">
        <v>0.24490000000000001</v>
      </c>
      <c r="MF16" s="30">
        <v>0.25430000000000003</v>
      </c>
      <c r="MG16" s="30">
        <v>0.25359999999999999</v>
      </c>
      <c r="MH16" s="30">
        <v>0.29210000000000003</v>
      </c>
      <c r="MI16" s="30">
        <v>0.30869999999999997</v>
      </c>
      <c r="MJ16" s="30">
        <v>0.37069999999999997</v>
      </c>
      <c r="MK16" s="30">
        <v>0.19</v>
      </c>
      <c r="ML16" s="30">
        <v>0.24690000000000001</v>
      </c>
      <c r="MM16" s="30">
        <v>0.1356</v>
      </c>
      <c r="MN16" s="30">
        <v>0.16539999999999999</v>
      </c>
      <c r="MO16" s="30">
        <v>0.25850000000000001</v>
      </c>
      <c r="MP16" s="30">
        <v>0.30399999999999999</v>
      </c>
      <c r="MQ16" s="30">
        <v>0.2021</v>
      </c>
      <c r="MR16" s="30">
        <v>0.25919999999999999</v>
      </c>
      <c r="MS16" s="30">
        <v>0.21529999999999999</v>
      </c>
      <c r="MT16" s="30">
        <v>0.32300000000000001</v>
      </c>
      <c r="MU16" s="30">
        <v>0.3785</v>
      </c>
      <c r="MV16" s="30">
        <v>0.26860000000000001</v>
      </c>
      <c r="MW16" s="30">
        <v>0.19370000000000001</v>
      </c>
      <c r="MX16" s="30">
        <v>0.18190000000000001</v>
      </c>
      <c r="MY16" s="30">
        <v>0.19689999999999999</v>
      </c>
      <c r="MZ16" s="30">
        <v>0.13109999999999999</v>
      </c>
      <c r="NA16" s="30">
        <v>0.27510000000000001</v>
      </c>
      <c r="NB16" s="30">
        <v>0.1411</v>
      </c>
      <c r="NC16" s="30">
        <v>0.22950000000000001</v>
      </c>
      <c r="ND16" s="30">
        <v>0.22720000000000001</v>
      </c>
      <c r="NE16" s="30">
        <v>0.20599999999999999</v>
      </c>
      <c r="NF16" s="30">
        <v>0.21049999999999999</v>
      </c>
      <c r="NG16" s="316">
        <v>0.38840000000000002</v>
      </c>
      <c r="NH16" s="317">
        <v>0.22939999999999999</v>
      </c>
      <c r="NI16" s="318">
        <v>0.18790000000000001</v>
      </c>
      <c r="NJ16" s="322">
        <v>0.25069999999999998</v>
      </c>
    </row>
    <row r="17" spans="2:374" x14ac:dyDescent="0.3">
      <c r="B17" s="23" t="s">
        <v>405</v>
      </c>
      <c r="C17" s="29">
        <v>0.3306</v>
      </c>
      <c r="D17" s="30">
        <v>0.30520000000000003</v>
      </c>
      <c r="E17" s="30">
        <v>0.2301</v>
      </c>
      <c r="F17" s="30">
        <v>0.35970000000000002</v>
      </c>
      <c r="G17" s="30">
        <v>0.25690000000000002</v>
      </c>
      <c r="H17" s="30">
        <v>0.64780000000000004</v>
      </c>
      <c r="I17" s="30">
        <v>0.3029</v>
      </c>
      <c r="J17" s="30">
        <v>0.76170000000000004</v>
      </c>
      <c r="K17" s="30">
        <v>0.22600000000000001</v>
      </c>
      <c r="L17" s="30">
        <v>0.34320000000000001</v>
      </c>
      <c r="M17" s="30">
        <v>0.16200000000000001</v>
      </c>
      <c r="N17" s="30">
        <v>0.33389999999999997</v>
      </c>
      <c r="O17" s="30">
        <v>0.1202</v>
      </c>
      <c r="P17" s="30">
        <v>0.1691</v>
      </c>
      <c r="Q17" s="30">
        <v>0</v>
      </c>
      <c r="R17" s="30">
        <v>0.18990000000000001</v>
      </c>
      <c r="S17" s="30">
        <v>0.15620000000000001</v>
      </c>
      <c r="T17" s="30">
        <v>0.1696</v>
      </c>
      <c r="U17" s="30">
        <v>0.18759999999999999</v>
      </c>
      <c r="V17" s="30">
        <v>0.17480000000000001</v>
      </c>
      <c r="W17" s="30">
        <v>0.1036</v>
      </c>
      <c r="X17" s="30">
        <v>9.8900000000000002E-2</v>
      </c>
      <c r="Y17" s="30">
        <v>0.12759999999999999</v>
      </c>
      <c r="Z17" s="30">
        <v>0.29409999999999997</v>
      </c>
      <c r="AA17" s="30">
        <v>0.26119999999999999</v>
      </c>
      <c r="AB17" s="30">
        <v>0.25690000000000002</v>
      </c>
      <c r="AC17" s="30">
        <v>0.25950000000000001</v>
      </c>
      <c r="AD17" s="30">
        <v>0.42820000000000003</v>
      </c>
      <c r="AE17" s="30">
        <v>0.3256</v>
      </c>
      <c r="AF17" s="30">
        <v>0.31090000000000001</v>
      </c>
      <c r="AG17" s="30">
        <v>0.30730000000000002</v>
      </c>
      <c r="AH17" s="30">
        <v>0.21310000000000001</v>
      </c>
      <c r="AI17" s="30">
        <v>0.2331</v>
      </c>
      <c r="AJ17" s="30">
        <v>0.17649999999999999</v>
      </c>
      <c r="AK17" s="30">
        <v>0.2445</v>
      </c>
      <c r="AL17" s="30">
        <v>0.215</v>
      </c>
      <c r="AM17" s="30">
        <v>0.24809999999999999</v>
      </c>
      <c r="AN17" s="30">
        <v>0.1686</v>
      </c>
      <c r="AO17" s="30">
        <v>0.1852</v>
      </c>
      <c r="AP17" s="30">
        <v>0.25879999999999997</v>
      </c>
      <c r="AQ17" s="30">
        <v>0.14269999999999999</v>
      </c>
      <c r="AR17" s="30">
        <v>0.20580000000000001</v>
      </c>
      <c r="AS17" s="30">
        <v>0.2127</v>
      </c>
      <c r="AT17" s="30">
        <v>0.3805</v>
      </c>
      <c r="AU17" s="30">
        <v>0.25559999999999999</v>
      </c>
      <c r="AV17" s="30">
        <v>0.55889999999999995</v>
      </c>
      <c r="AW17" s="30">
        <v>0.17979999999999999</v>
      </c>
      <c r="AX17" s="30">
        <v>0.29349999999999998</v>
      </c>
      <c r="AY17" s="30">
        <v>0.13880000000000001</v>
      </c>
      <c r="AZ17" s="30">
        <v>0.29160000000000003</v>
      </c>
      <c r="BA17" s="30">
        <v>0.28029999999999999</v>
      </c>
      <c r="BB17" s="30">
        <v>0.2999</v>
      </c>
      <c r="BC17" s="30">
        <v>0.22109999999999999</v>
      </c>
      <c r="BD17" s="30">
        <v>0.24809999999999999</v>
      </c>
      <c r="BE17" s="30">
        <v>0.24340000000000001</v>
      </c>
      <c r="BF17" s="30">
        <v>0.2293</v>
      </c>
      <c r="BG17" s="30">
        <v>0.21160000000000001</v>
      </c>
      <c r="BH17" s="30">
        <v>0.2409</v>
      </c>
      <c r="BI17" s="30">
        <v>0.2495</v>
      </c>
      <c r="BJ17" s="30">
        <v>0.22739999999999999</v>
      </c>
      <c r="BK17" s="30">
        <v>0.2359</v>
      </c>
      <c r="BL17" s="30">
        <v>0.26500000000000001</v>
      </c>
      <c r="BM17" s="30">
        <v>0.2797</v>
      </c>
      <c r="BN17" s="30">
        <v>0.2321</v>
      </c>
      <c r="BO17" s="30">
        <v>0.2137</v>
      </c>
      <c r="BP17" s="30">
        <v>0.22850000000000001</v>
      </c>
      <c r="BQ17" s="30">
        <v>0.20649999999999999</v>
      </c>
      <c r="BR17" s="30">
        <v>0.25069999999999998</v>
      </c>
      <c r="BS17" s="30">
        <v>0.27139999999999997</v>
      </c>
      <c r="BT17" s="30">
        <v>0.25019999999999998</v>
      </c>
      <c r="BU17" s="30">
        <v>0.2339</v>
      </c>
      <c r="BV17" s="30">
        <v>0.17829999999999999</v>
      </c>
      <c r="BW17" s="30">
        <v>0.2447</v>
      </c>
      <c r="BX17" s="30">
        <v>0.30640000000000001</v>
      </c>
      <c r="BY17" s="30">
        <v>0.33050000000000002</v>
      </c>
      <c r="BZ17" s="30">
        <v>0.27779999999999999</v>
      </c>
      <c r="CA17" s="30">
        <v>0.28199999999999997</v>
      </c>
      <c r="CB17" s="30">
        <v>0.26869999999999999</v>
      </c>
      <c r="CC17" s="30">
        <v>0.28079999999999999</v>
      </c>
      <c r="CD17" s="30">
        <v>0.25729999999999997</v>
      </c>
      <c r="CE17" s="30">
        <v>0.28270000000000001</v>
      </c>
      <c r="CF17" s="30">
        <v>0.26450000000000001</v>
      </c>
      <c r="CG17" s="30">
        <v>0.2571</v>
      </c>
      <c r="CH17" s="30">
        <v>0.33879999999999999</v>
      </c>
      <c r="CI17" s="30">
        <v>0.27650000000000002</v>
      </c>
      <c r="CJ17" s="30">
        <v>0.22539999999999999</v>
      </c>
      <c r="CK17" s="30">
        <v>0.22140000000000001</v>
      </c>
      <c r="CL17" s="30">
        <v>0.28360000000000002</v>
      </c>
      <c r="CM17" s="30">
        <v>0.25190000000000001</v>
      </c>
      <c r="CN17" s="30">
        <v>0.307</v>
      </c>
      <c r="CO17" s="30">
        <v>0.2457</v>
      </c>
      <c r="CP17" s="30">
        <v>0.22500000000000001</v>
      </c>
      <c r="CQ17" s="30">
        <v>0.31909999999999999</v>
      </c>
      <c r="CR17" s="30">
        <v>0.30359999999999998</v>
      </c>
      <c r="CS17" s="30">
        <v>0.28770000000000001</v>
      </c>
      <c r="CT17" s="30">
        <v>0.29120000000000001</v>
      </c>
      <c r="CU17" s="30">
        <v>0.2235</v>
      </c>
      <c r="CV17" s="30">
        <v>0.25369999999999998</v>
      </c>
      <c r="CW17" s="30">
        <v>0.24179999999999999</v>
      </c>
      <c r="CX17" s="30">
        <v>0.27489999999999998</v>
      </c>
      <c r="CY17" s="30">
        <v>0.27550000000000002</v>
      </c>
      <c r="CZ17" s="30">
        <v>0.17249999999999999</v>
      </c>
      <c r="DA17" s="30">
        <v>0.183</v>
      </c>
      <c r="DB17" s="30">
        <v>0.19500000000000001</v>
      </c>
      <c r="DC17" s="30">
        <v>0.18090000000000001</v>
      </c>
      <c r="DD17" s="30">
        <v>0.23730000000000001</v>
      </c>
      <c r="DE17" s="30">
        <v>0.2271</v>
      </c>
      <c r="DF17" s="30">
        <v>0.13370000000000001</v>
      </c>
      <c r="DG17" s="30">
        <v>0.22789999999999999</v>
      </c>
      <c r="DH17" s="30">
        <v>0.22589999999999999</v>
      </c>
      <c r="DI17" s="30">
        <v>0.12590000000000001</v>
      </c>
      <c r="DJ17" s="30">
        <v>0.1246</v>
      </c>
      <c r="DK17" s="30">
        <v>0.22409999999999999</v>
      </c>
      <c r="DL17" s="30">
        <v>0.21110000000000001</v>
      </c>
      <c r="DM17" s="30">
        <v>9.8299999999999998E-2</v>
      </c>
      <c r="DN17" s="30">
        <v>0.1807</v>
      </c>
      <c r="DO17" s="30">
        <v>0.13519999999999999</v>
      </c>
      <c r="DP17" s="30">
        <v>0.2054</v>
      </c>
      <c r="DQ17" s="30">
        <v>0.12809999999999999</v>
      </c>
      <c r="DR17" s="30">
        <v>0.24460000000000001</v>
      </c>
      <c r="DS17" s="30">
        <v>0.10829999999999999</v>
      </c>
      <c r="DT17" s="30">
        <v>0.40050000000000002</v>
      </c>
      <c r="DU17" s="30">
        <v>0.31469999999999998</v>
      </c>
      <c r="DV17" s="30">
        <v>0.28189999999999998</v>
      </c>
      <c r="DW17" s="30">
        <v>0.25900000000000001</v>
      </c>
      <c r="DX17" s="30">
        <v>0.27810000000000001</v>
      </c>
      <c r="DY17" s="30">
        <v>0.31140000000000001</v>
      </c>
      <c r="DZ17" s="30">
        <v>0.2833</v>
      </c>
      <c r="EA17" s="30">
        <v>0.34839999999999999</v>
      </c>
      <c r="EB17" s="30">
        <v>0.19020000000000001</v>
      </c>
      <c r="EC17" s="30">
        <v>0.2155</v>
      </c>
      <c r="ED17" s="30">
        <v>0.2954</v>
      </c>
      <c r="EE17" s="30">
        <v>0.2336</v>
      </c>
      <c r="EF17" s="30">
        <v>0.20880000000000001</v>
      </c>
      <c r="EG17" s="30">
        <v>0.32090000000000002</v>
      </c>
      <c r="EH17" s="30">
        <v>0.31900000000000001</v>
      </c>
      <c r="EI17" s="30">
        <v>0.34710000000000002</v>
      </c>
      <c r="EJ17" s="30">
        <v>0.36049999999999999</v>
      </c>
      <c r="EK17" s="30">
        <v>0.33900000000000002</v>
      </c>
      <c r="EL17" s="30">
        <v>0.30590000000000001</v>
      </c>
      <c r="EM17" s="30">
        <v>0.20899999999999999</v>
      </c>
      <c r="EN17" s="30">
        <v>0.29770000000000002</v>
      </c>
      <c r="EO17" s="30">
        <v>0.30819999999999997</v>
      </c>
      <c r="EP17" s="30">
        <v>0.30349999999999999</v>
      </c>
      <c r="EQ17" s="30">
        <v>0.28870000000000001</v>
      </c>
      <c r="ER17" s="30">
        <v>0.41499999999999998</v>
      </c>
      <c r="ES17" s="30">
        <v>0.25530000000000003</v>
      </c>
      <c r="ET17" s="30">
        <v>0.29809999999999998</v>
      </c>
      <c r="EU17" s="30">
        <v>0.29470000000000002</v>
      </c>
      <c r="EV17" s="30">
        <v>0.16589999999999999</v>
      </c>
      <c r="EW17" s="30">
        <v>0.1231</v>
      </c>
      <c r="EX17" s="30">
        <v>0.186</v>
      </c>
      <c r="EY17" s="30">
        <v>0.22700000000000001</v>
      </c>
      <c r="EZ17" s="30">
        <v>0.1482</v>
      </c>
      <c r="FA17" s="30">
        <v>0.29670000000000002</v>
      </c>
      <c r="FB17" s="30">
        <v>0.24030000000000001</v>
      </c>
      <c r="FC17" s="30">
        <v>0.31409999999999999</v>
      </c>
      <c r="FD17" s="30">
        <v>0.26829999999999998</v>
      </c>
      <c r="FE17" s="30">
        <v>0.2019</v>
      </c>
      <c r="FF17" s="30">
        <v>0.27700000000000002</v>
      </c>
      <c r="FG17" s="30">
        <v>0.26529999999999998</v>
      </c>
      <c r="FH17" s="30">
        <v>0.40129999999999999</v>
      </c>
      <c r="FI17" s="30">
        <v>0.30009999999999998</v>
      </c>
      <c r="FJ17" s="30">
        <v>0.25419999999999998</v>
      </c>
      <c r="FK17" s="30">
        <v>0.30099999999999999</v>
      </c>
      <c r="FL17" s="30">
        <v>0.2656</v>
      </c>
      <c r="FM17" s="30">
        <v>0.29930000000000001</v>
      </c>
      <c r="FN17" s="30">
        <v>0.41739999999999999</v>
      </c>
      <c r="FO17" s="30">
        <v>0.25590000000000002</v>
      </c>
      <c r="FP17" s="30">
        <v>0.255</v>
      </c>
      <c r="FQ17" s="30">
        <v>0.20280000000000001</v>
      </c>
      <c r="FR17" s="30">
        <v>0.16159999999999999</v>
      </c>
      <c r="FS17" s="30">
        <v>0.2717</v>
      </c>
      <c r="FT17" s="30">
        <v>0.39040000000000002</v>
      </c>
      <c r="FU17" s="30">
        <v>0.3105</v>
      </c>
      <c r="FV17" s="30">
        <v>0.2321</v>
      </c>
      <c r="FW17" s="30">
        <v>0.21659999999999999</v>
      </c>
      <c r="FX17" s="30">
        <v>0.2772</v>
      </c>
      <c r="FY17" s="30">
        <v>0.2331</v>
      </c>
      <c r="FZ17" s="30">
        <v>0.25659999999999999</v>
      </c>
      <c r="GA17" s="30">
        <v>0.31740000000000002</v>
      </c>
      <c r="GB17" s="30">
        <v>0.1046</v>
      </c>
      <c r="GC17" s="30">
        <v>0.1014</v>
      </c>
      <c r="GD17" s="30">
        <v>0.41449999999999998</v>
      </c>
      <c r="GE17" s="30">
        <v>0.19009999999999999</v>
      </c>
      <c r="GF17" s="30">
        <v>0.3034</v>
      </c>
      <c r="GG17" s="30">
        <v>0.3594</v>
      </c>
      <c r="GH17" s="30">
        <v>0.35880000000000001</v>
      </c>
      <c r="GI17" s="30">
        <v>0.40079999999999999</v>
      </c>
      <c r="GJ17" s="30">
        <v>0.72529999999999994</v>
      </c>
      <c r="GK17" s="30">
        <v>0.54500000000000004</v>
      </c>
      <c r="GL17" s="30">
        <v>0.58260000000000001</v>
      </c>
      <c r="GM17" s="30">
        <v>0.42420000000000002</v>
      </c>
      <c r="GN17" s="30">
        <v>0.26450000000000001</v>
      </c>
      <c r="GO17" s="30">
        <v>0.24279999999999999</v>
      </c>
      <c r="GP17" s="30">
        <v>0.22520000000000001</v>
      </c>
      <c r="GQ17" s="30">
        <v>0.2717</v>
      </c>
      <c r="GR17" s="30">
        <v>0.33100000000000002</v>
      </c>
      <c r="GS17" s="30">
        <v>0.39660000000000001</v>
      </c>
      <c r="GT17" s="30">
        <v>0.4264</v>
      </c>
      <c r="GU17" s="30">
        <v>0.25369999999999998</v>
      </c>
      <c r="GV17" s="30">
        <v>0.36309999999999998</v>
      </c>
      <c r="GW17" s="30">
        <v>0.3629</v>
      </c>
      <c r="GX17" s="30">
        <v>0.33839999999999998</v>
      </c>
      <c r="GY17" s="30">
        <v>0.21879999999999999</v>
      </c>
      <c r="GZ17" s="30">
        <v>0.42880000000000001</v>
      </c>
      <c r="HA17" s="30">
        <v>0.35349999999999998</v>
      </c>
      <c r="HB17" s="30">
        <v>0.14499999999999999</v>
      </c>
      <c r="HC17" s="30">
        <v>0.21210000000000001</v>
      </c>
      <c r="HD17" s="30">
        <v>0.21249999999999999</v>
      </c>
      <c r="HE17" s="30">
        <v>0.27079999999999999</v>
      </c>
      <c r="HF17" s="30">
        <v>0.251</v>
      </c>
      <c r="HG17" s="30">
        <v>0.28960000000000002</v>
      </c>
      <c r="HH17" s="30">
        <v>0.24160000000000001</v>
      </c>
      <c r="HI17" s="30">
        <v>0.26229999999999998</v>
      </c>
      <c r="HJ17" s="30">
        <v>0.47389999999999999</v>
      </c>
      <c r="HK17" s="30">
        <v>0</v>
      </c>
      <c r="HL17" s="30">
        <v>0.28000000000000003</v>
      </c>
      <c r="HM17" s="30">
        <v>0.31019999999999998</v>
      </c>
      <c r="HN17" s="30">
        <v>0.25040000000000001</v>
      </c>
      <c r="HO17" s="30">
        <v>0.25190000000000001</v>
      </c>
      <c r="HP17" s="30">
        <v>0.2712</v>
      </c>
      <c r="HQ17" s="30">
        <v>0.22770000000000001</v>
      </c>
      <c r="HR17" s="30">
        <v>0.21729999999999999</v>
      </c>
      <c r="HS17" s="30">
        <v>0.21240000000000001</v>
      </c>
      <c r="HT17" s="30">
        <v>0.18390000000000001</v>
      </c>
      <c r="HU17" s="30">
        <v>0.1132</v>
      </c>
      <c r="HV17" s="30">
        <v>0.27060000000000001</v>
      </c>
      <c r="HW17" s="30">
        <v>0.2301</v>
      </c>
      <c r="HX17" s="30">
        <v>0.193</v>
      </c>
      <c r="HY17" s="30">
        <v>0.1787</v>
      </c>
      <c r="HZ17" s="30">
        <v>0.18229999999999999</v>
      </c>
      <c r="IA17" s="30">
        <v>0.1598</v>
      </c>
      <c r="IB17" s="30">
        <v>0.2019</v>
      </c>
      <c r="IC17" s="30">
        <v>0.23050000000000001</v>
      </c>
      <c r="ID17" s="30">
        <v>0.23230000000000001</v>
      </c>
      <c r="IE17" s="30">
        <v>0.19869999999999999</v>
      </c>
      <c r="IF17" s="30">
        <v>0.32800000000000001</v>
      </c>
      <c r="IG17" s="30">
        <v>0.25600000000000001</v>
      </c>
      <c r="IH17" s="30">
        <v>0.26640000000000003</v>
      </c>
      <c r="II17" s="30">
        <v>0.26640000000000003</v>
      </c>
      <c r="IJ17" s="30">
        <v>0.38200000000000001</v>
      </c>
      <c r="IK17" s="30">
        <v>0.22159999999999999</v>
      </c>
      <c r="IL17" s="30">
        <v>0.21809999999999999</v>
      </c>
      <c r="IM17" s="30">
        <v>0.20830000000000001</v>
      </c>
      <c r="IN17" s="30">
        <v>0.2324</v>
      </c>
      <c r="IO17" s="30">
        <v>0.22409999999999999</v>
      </c>
      <c r="IP17" s="30">
        <v>0.2397</v>
      </c>
      <c r="IQ17" s="30">
        <v>0.28489999999999999</v>
      </c>
      <c r="IR17" s="30">
        <v>0.23039999999999999</v>
      </c>
      <c r="IS17" s="30">
        <v>0.2208</v>
      </c>
      <c r="IT17" s="30">
        <v>0.25309999999999999</v>
      </c>
      <c r="IU17" s="30">
        <v>0.20469999999999999</v>
      </c>
      <c r="IV17" s="30">
        <v>0.29349999999999998</v>
      </c>
      <c r="IW17" s="30">
        <v>0.22509999999999999</v>
      </c>
      <c r="IX17" s="30">
        <v>0.24490000000000001</v>
      </c>
      <c r="IY17" s="30">
        <v>0.32779999999999998</v>
      </c>
      <c r="IZ17" s="30">
        <v>0.2984</v>
      </c>
      <c r="JA17" s="30">
        <v>0.28789999999999999</v>
      </c>
      <c r="JB17" s="30">
        <v>3.4011999999999998</v>
      </c>
      <c r="JC17" s="30">
        <v>0.1452</v>
      </c>
      <c r="JD17" s="30">
        <v>0.14899999999999999</v>
      </c>
      <c r="JE17" s="30">
        <v>0.13439999999999999</v>
      </c>
      <c r="JF17" s="30">
        <v>0.12180000000000001</v>
      </c>
      <c r="JG17" s="30">
        <v>0.14499999999999999</v>
      </c>
      <c r="JH17" s="30">
        <v>0.15909999999999999</v>
      </c>
      <c r="JI17" s="30">
        <v>0.1376</v>
      </c>
      <c r="JJ17" s="30">
        <v>0.1794</v>
      </c>
      <c r="JK17" s="30">
        <v>0.15989999999999999</v>
      </c>
      <c r="JL17" s="30">
        <v>0.15679999999999999</v>
      </c>
      <c r="JM17" s="30">
        <v>0.1963</v>
      </c>
      <c r="JN17" s="30">
        <v>0.20930000000000001</v>
      </c>
      <c r="JO17" s="30">
        <v>0.27139999999999997</v>
      </c>
      <c r="JP17" s="30">
        <v>0.34560000000000002</v>
      </c>
      <c r="JQ17" s="30">
        <v>0.17660000000000001</v>
      </c>
      <c r="JR17" s="30">
        <v>0.20269999999999999</v>
      </c>
      <c r="JS17" s="30">
        <v>0.2369</v>
      </c>
      <c r="JT17" s="30">
        <v>0.1653</v>
      </c>
      <c r="JU17" s="30">
        <v>0.12509999999999999</v>
      </c>
      <c r="JV17" s="30">
        <v>0.13300000000000001</v>
      </c>
      <c r="JW17" s="30">
        <v>0.14879999999999999</v>
      </c>
      <c r="JX17" s="30">
        <v>0.1419</v>
      </c>
      <c r="JY17" s="30">
        <v>0.1198</v>
      </c>
      <c r="JZ17" s="30">
        <v>9.9500000000000005E-2</v>
      </c>
      <c r="KA17" s="30">
        <v>5.04E-2</v>
      </c>
      <c r="KB17" s="30">
        <v>0.16270000000000001</v>
      </c>
      <c r="KC17" s="30">
        <v>0.18820000000000001</v>
      </c>
      <c r="KD17" s="30">
        <v>0.1321</v>
      </c>
      <c r="KE17" s="30">
        <v>0.15240000000000001</v>
      </c>
      <c r="KF17" s="30">
        <v>0.13550000000000001</v>
      </c>
      <c r="KG17" s="30">
        <v>0.1434</v>
      </c>
      <c r="KH17" s="30">
        <v>0.13600000000000001</v>
      </c>
      <c r="KI17" s="30">
        <v>0.1139</v>
      </c>
      <c r="KJ17" s="30">
        <v>0.11550000000000001</v>
      </c>
      <c r="KK17" s="30">
        <v>9.5100000000000004E-2</v>
      </c>
      <c r="KL17" s="30">
        <v>0.14849999999999999</v>
      </c>
      <c r="KM17" s="30">
        <v>0.13950000000000001</v>
      </c>
      <c r="KN17" s="30">
        <v>8.2699999999999996E-2</v>
      </c>
      <c r="KO17" s="30">
        <v>8.0100000000000005E-2</v>
      </c>
      <c r="KP17" s="30">
        <v>8.9899999999999994E-2</v>
      </c>
      <c r="KQ17" s="30">
        <v>0.14319999999999999</v>
      </c>
      <c r="KR17" s="30">
        <v>6.7799999999999999E-2</v>
      </c>
      <c r="KS17" s="30">
        <v>0.24110000000000001</v>
      </c>
      <c r="KT17" s="30">
        <v>0.36599999999999999</v>
      </c>
      <c r="KU17" s="30">
        <v>0.3805</v>
      </c>
      <c r="KV17" s="30">
        <v>7.5800000000000006E-2</v>
      </c>
      <c r="KW17" s="30">
        <v>0.15290000000000001</v>
      </c>
      <c r="KX17" s="30">
        <v>0.1429</v>
      </c>
      <c r="KY17" s="30">
        <v>0.1588</v>
      </c>
      <c r="KZ17" s="30">
        <v>0.15579999999999999</v>
      </c>
      <c r="LA17" s="30">
        <v>0.1439</v>
      </c>
      <c r="LB17" s="30">
        <v>0.17269999999999999</v>
      </c>
      <c r="LC17" s="30">
        <v>0.15609999999999999</v>
      </c>
      <c r="LD17" s="30">
        <v>0.18029999999999999</v>
      </c>
      <c r="LE17" s="30">
        <v>0.16669999999999999</v>
      </c>
      <c r="LF17" s="30">
        <v>0.1265</v>
      </c>
      <c r="LG17" s="30">
        <v>0.18709999999999999</v>
      </c>
      <c r="LH17" s="30">
        <v>0.27610000000000001</v>
      </c>
      <c r="LI17" s="30">
        <v>0.29559999999999997</v>
      </c>
      <c r="LJ17" s="30">
        <v>0.13750000000000001</v>
      </c>
      <c r="LK17" s="30">
        <v>0.1547</v>
      </c>
      <c r="LL17" s="30">
        <v>0.1565</v>
      </c>
      <c r="LM17" s="30">
        <v>0.20749999999999999</v>
      </c>
      <c r="LN17" s="30">
        <v>0.17</v>
      </c>
      <c r="LO17" s="30">
        <v>0.17119999999999999</v>
      </c>
      <c r="LP17" s="30">
        <v>0.17380000000000001</v>
      </c>
      <c r="LQ17" s="30">
        <v>0.129</v>
      </c>
      <c r="LR17" s="30">
        <v>0.18290000000000001</v>
      </c>
      <c r="LS17" s="30">
        <v>0.1613</v>
      </c>
      <c r="LT17" s="30">
        <v>0.19470000000000001</v>
      </c>
      <c r="LU17" s="30">
        <v>0.18110000000000001</v>
      </c>
      <c r="LV17" s="30">
        <v>0.14030000000000001</v>
      </c>
      <c r="LW17" s="30">
        <v>0.1638</v>
      </c>
      <c r="LX17" s="30">
        <v>0.2009</v>
      </c>
      <c r="LY17" s="30">
        <v>0.2402</v>
      </c>
      <c r="LZ17" s="30">
        <v>0.1792</v>
      </c>
      <c r="MA17" s="30">
        <v>0.15509999999999999</v>
      </c>
      <c r="MB17" s="30">
        <v>0.23669999999999999</v>
      </c>
      <c r="MC17" s="30">
        <v>0.18809999999999999</v>
      </c>
      <c r="MD17" s="30">
        <v>0.20319999999999999</v>
      </c>
      <c r="ME17" s="30">
        <v>0.21229999999999999</v>
      </c>
      <c r="MF17" s="30">
        <v>0.18260000000000001</v>
      </c>
      <c r="MG17" s="30">
        <v>0.17630000000000001</v>
      </c>
      <c r="MH17" s="30">
        <v>0.186</v>
      </c>
      <c r="MI17" s="30">
        <v>0.17019999999999999</v>
      </c>
      <c r="MJ17" s="30">
        <v>0.23300000000000001</v>
      </c>
      <c r="MK17" s="30">
        <v>0.13120000000000001</v>
      </c>
      <c r="ML17" s="30">
        <v>0.1666</v>
      </c>
      <c r="MM17" s="30">
        <v>0.1036</v>
      </c>
      <c r="MN17" s="30">
        <v>0.1188</v>
      </c>
      <c r="MO17" s="30">
        <v>0.1288</v>
      </c>
      <c r="MP17" s="30">
        <v>0.19620000000000001</v>
      </c>
      <c r="MQ17" s="30">
        <v>0.13320000000000001</v>
      </c>
      <c r="MR17" s="30">
        <v>0.18820000000000001</v>
      </c>
      <c r="MS17" s="30">
        <v>0.14460000000000001</v>
      </c>
      <c r="MT17" s="30">
        <v>0.1883</v>
      </c>
      <c r="MU17" s="30">
        <v>0.2059</v>
      </c>
      <c r="MV17" s="30">
        <v>0.18240000000000001</v>
      </c>
      <c r="MW17" s="30">
        <v>0.21010000000000001</v>
      </c>
      <c r="MX17" s="30">
        <v>0.21640000000000001</v>
      </c>
      <c r="MY17" s="30">
        <v>0.2392</v>
      </c>
      <c r="MZ17" s="30">
        <v>0.1502</v>
      </c>
      <c r="NA17" s="30">
        <v>0.1908</v>
      </c>
      <c r="NB17" s="30">
        <v>0.1668</v>
      </c>
      <c r="NC17" s="30">
        <v>0.19789999999999999</v>
      </c>
      <c r="ND17" s="30">
        <v>0.188</v>
      </c>
      <c r="NE17" s="30">
        <v>0.1366</v>
      </c>
      <c r="NF17" s="30">
        <v>0.14760000000000001</v>
      </c>
      <c r="NG17" s="316">
        <v>0.18720000000000001</v>
      </c>
      <c r="NH17" s="317">
        <v>0.1862</v>
      </c>
      <c r="NI17" s="318">
        <v>0.16830000000000001</v>
      </c>
      <c r="NJ17" s="322">
        <v>0.1903</v>
      </c>
    </row>
    <row r="18" spans="2:374" x14ac:dyDescent="0.3">
      <c r="B18" s="23" t="s">
        <v>563</v>
      </c>
      <c r="C18" s="29">
        <v>0.438</v>
      </c>
      <c r="D18" s="30">
        <v>0.49759999999999999</v>
      </c>
      <c r="E18" s="30">
        <v>0.4909</v>
      </c>
      <c r="F18" s="30">
        <v>0.71079999999999999</v>
      </c>
      <c r="G18" s="30">
        <v>0.49530000000000002</v>
      </c>
      <c r="H18" s="30">
        <v>0.42220000000000002</v>
      </c>
      <c r="I18" s="30">
        <v>0.3296</v>
      </c>
      <c r="J18" s="30">
        <v>0.4042</v>
      </c>
      <c r="K18" s="30">
        <v>0.3372</v>
      </c>
      <c r="L18" s="30">
        <v>0.6835</v>
      </c>
      <c r="M18" s="30">
        <v>0.39660000000000001</v>
      </c>
      <c r="N18" s="30">
        <v>0.76459999999999995</v>
      </c>
      <c r="O18" s="30">
        <v>0.39939999999999998</v>
      </c>
      <c r="P18" s="30">
        <v>0.32390000000000002</v>
      </c>
      <c r="Q18" s="30">
        <v>0</v>
      </c>
      <c r="R18" s="30">
        <v>0.31190000000000001</v>
      </c>
      <c r="S18" s="30">
        <v>0.37880000000000003</v>
      </c>
      <c r="T18" s="30">
        <v>0.3921</v>
      </c>
      <c r="U18" s="30">
        <v>0.46160000000000001</v>
      </c>
      <c r="V18" s="30">
        <v>0.52270000000000005</v>
      </c>
      <c r="W18" s="30">
        <v>0.32890000000000003</v>
      </c>
      <c r="X18" s="30">
        <v>0.2928</v>
      </c>
      <c r="Y18" s="30">
        <v>0.32669999999999999</v>
      </c>
      <c r="Z18" s="30">
        <v>0.82699999999999996</v>
      </c>
      <c r="AA18" s="30">
        <v>1.1907000000000001</v>
      </c>
      <c r="AB18" s="30">
        <v>1.3314999999999999</v>
      </c>
      <c r="AC18" s="30">
        <v>0.53400000000000003</v>
      </c>
      <c r="AD18" s="30">
        <v>0.37369999999999998</v>
      </c>
      <c r="AE18" s="30">
        <v>0.36370000000000002</v>
      </c>
      <c r="AF18" s="30">
        <v>0.41570000000000001</v>
      </c>
      <c r="AG18" s="30">
        <v>0.43480000000000002</v>
      </c>
      <c r="AH18" s="30">
        <v>0.45050000000000001</v>
      </c>
      <c r="AI18" s="30">
        <v>0.40460000000000002</v>
      </c>
      <c r="AJ18" s="30">
        <v>0.36180000000000001</v>
      </c>
      <c r="AK18" s="30">
        <v>0.45329999999999998</v>
      </c>
      <c r="AL18" s="30">
        <v>0.4597</v>
      </c>
      <c r="AM18" s="30">
        <v>0.4798</v>
      </c>
      <c r="AN18" s="30">
        <v>0.31900000000000001</v>
      </c>
      <c r="AO18" s="30">
        <v>0.2681</v>
      </c>
      <c r="AP18" s="30">
        <v>0.47389999999999999</v>
      </c>
      <c r="AQ18" s="30">
        <v>0.34439999999999998</v>
      </c>
      <c r="AR18" s="30">
        <v>0.37430000000000002</v>
      </c>
      <c r="AS18" s="30">
        <v>0.3528</v>
      </c>
      <c r="AT18" s="30">
        <v>0.33169999999999999</v>
      </c>
      <c r="AU18" s="30">
        <v>0.30370000000000003</v>
      </c>
      <c r="AV18" s="30">
        <v>0.36699999999999999</v>
      </c>
      <c r="AW18" s="30">
        <v>0.32919999999999999</v>
      </c>
      <c r="AX18" s="30">
        <v>0.32719999999999999</v>
      </c>
      <c r="AY18" s="30">
        <v>0.2636</v>
      </c>
      <c r="AZ18" s="30">
        <v>0.2828</v>
      </c>
      <c r="BA18" s="30">
        <v>0.29980000000000001</v>
      </c>
      <c r="BB18" s="30">
        <v>0.3906</v>
      </c>
      <c r="BC18" s="30">
        <v>0.41820000000000002</v>
      </c>
      <c r="BD18" s="30">
        <v>0.29770000000000002</v>
      </c>
      <c r="BE18" s="30">
        <v>0.38229999999999997</v>
      </c>
      <c r="BF18" s="30">
        <v>0.37440000000000001</v>
      </c>
      <c r="BG18" s="30">
        <v>0.46189999999999998</v>
      </c>
      <c r="BH18" s="30">
        <v>0.40760000000000002</v>
      </c>
      <c r="BI18" s="30">
        <v>0.46</v>
      </c>
      <c r="BJ18" s="30">
        <v>0.40050000000000002</v>
      </c>
      <c r="BK18" s="30">
        <v>0.36680000000000001</v>
      </c>
      <c r="BL18" s="30">
        <v>0.30680000000000002</v>
      </c>
      <c r="BM18" s="30">
        <v>0.38669999999999999</v>
      </c>
      <c r="BN18" s="30">
        <v>0.40960000000000002</v>
      </c>
      <c r="BO18" s="30">
        <v>0.58150000000000002</v>
      </c>
      <c r="BP18" s="30">
        <v>0.33100000000000002</v>
      </c>
      <c r="BQ18" s="30">
        <v>0.39989999999999998</v>
      </c>
      <c r="BR18" s="30">
        <v>0.37940000000000002</v>
      </c>
      <c r="BS18" s="30">
        <v>0.3856</v>
      </c>
      <c r="BT18" s="30">
        <v>0.41880000000000001</v>
      </c>
      <c r="BU18" s="30">
        <v>0.36809999999999998</v>
      </c>
      <c r="BV18" s="30">
        <v>0.37230000000000002</v>
      </c>
      <c r="BW18" s="30">
        <v>0.4234</v>
      </c>
      <c r="BX18" s="30">
        <v>0.46050000000000002</v>
      </c>
      <c r="BY18" s="30">
        <v>0.33689999999999998</v>
      </c>
      <c r="BZ18" s="30">
        <v>0.42499999999999999</v>
      </c>
      <c r="CA18" s="30">
        <v>0.45350000000000001</v>
      </c>
      <c r="CB18" s="30">
        <v>0.40789999999999998</v>
      </c>
      <c r="CC18" s="30">
        <v>0.3997</v>
      </c>
      <c r="CD18" s="30">
        <v>0.62839999999999996</v>
      </c>
      <c r="CE18" s="30">
        <v>0.4718</v>
      </c>
      <c r="CF18" s="30">
        <v>0.40749999999999997</v>
      </c>
      <c r="CG18" s="30">
        <v>0.38369999999999999</v>
      </c>
      <c r="CH18" s="30">
        <v>0.30780000000000002</v>
      </c>
      <c r="CI18" s="30">
        <v>0.3745</v>
      </c>
      <c r="CJ18" s="30">
        <v>0.54500000000000004</v>
      </c>
      <c r="CK18" s="30">
        <v>0.64</v>
      </c>
      <c r="CL18" s="30">
        <v>0.43440000000000001</v>
      </c>
      <c r="CM18" s="30">
        <v>0.4541</v>
      </c>
      <c r="CN18" s="30">
        <v>0.3301</v>
      </c>
      <c r="CO18" s="30">
        <v>0.36559999999999998</v>
      </c>
      <c r="CP18" s="30">
        <v>0.35709999999999997</v>
      </c>
      <c r="CQ18" s="30">
        <v>0.34639999999999999</v>
      </c>
      <c r="CR18" s="30">
        <v>0.35370000000000001</v>
      </c>
      <c r="CS18" s="30">
        <v>0.4083</v>
      </c>
      <c r="CT18" s="30">
        <v>0.33489999999999998</v>
      </c>
      <c r="CU18" s="30">
        <v>0.2944</v>
      </c>
      <c r="CV18" s="30">
        <v>0.42630000000000001</v>
      </c>
      <c r="CW18" s="30">
        <v>0.43090000000000001</v>
      </c>
      <c r="CX18" s="30">
        <v>0.37269999999999998</v>
      </c>
      <c r="CY18" s="30">
        <v>0.42059999999999997</v>
      </c>
      <c r="CZ18" s="30">
        <v>0.65959999999999996</v>
      </c>
      <c r="DA18" s="30">
        <v>0.63139999999999996</v>
      </c>
      <c r="DB18" s="30">
        <v>0.4083</v>
      </c>
      <c r="DC18" s="30">
        <v>0.498</v>
      </c>
      <c r="DD18" s="30">
        <v>0.3755</v>
      </c>
      <c r="DE18" s="30">
        <v>0.66090000000000004</v>
      </c>
      <c r="DF18" s="30">
        <v>0.47789999999999999</v>
      </c>
      <c r="DG18" s="30">
        <v>0.45250000000000001</v>
      </c>
      <c r="DH18" s="30">
        <v>0.63970000000000005</v>
      </c>
      <c r="DI18" s="30">
        <v>0.30859999999999999</v>
      </c>
      <c r="DJ18" s="30">
        <v>0.4395</v>
      </c>
      <c r="DK18" s="30">
        <v>0.69489999999999996</v>
      </c>
      <c r="DL18" s="30">
        <v>0.73529999999999995</v>
      </c>
      <c r="DM18" s="30">
        <v>0.24110000000000001</v>
      </c>
      <c r="DN18" s="30">
        <v>0.54449999999999998</v>
      </c>
      <c r="DO18" s="30">
        <v>0.36</v>
      </c>
      <c r="DP18" s="30">
        <v>0.42009999999999997</v>
      </c>
      <c r="DQ18" s="30">
        <v>0.37790000000000001</v>
      </c>
      <c r="DR18" s="30">
        <v>0.57830000000000004</v>
      </c>
      <c r="DS18" s="30">
        <v>0.40920000000000001</v>
      </c>
      <c r="DT18" s="30">
        <v>0.49299999999999999</v>
      </c>
      <c r="DU18" s="30">
        <v>0.4027</v>
      </c>
      <c r="DV18" s="30">
        <v>0.35909999999999997</v>
      </c>
      <c r="DW18" s="30">
        <v>0.28770000000000001</v>
      </c>
      <c r="DX18" s="30">
        <v>0.40379999999999999</v>
      </c>
      <c r="DY18" s="30">
        <v>0.34439999999999998</v>
      </c>
      <c r="DZ18" s="30">
        <v>0.37290000000000001</v>
      </c>
      <c r="EA18" s="30">
        <v>0.4874</v>
      </c>
      <c r="EB18" s="30">
        <v>0.3145</v>
      </c>
      <c r="EC18" s="30">
        <v>0.35439999999999999</v>
      </c>
      <c r="ED18" s="30">
        <v>0.29260000000000003</v>
      </c>
      <c r="EE18" s="30">
        <v>0.33350000000000002</v>
      </c>
      <c r="EF18" s="30">
        <v>0.30830000000000002</v>
      </c>
      <c r="EG18" s="30">
        <v>0.42770000000000002</v>
      </c>
      <c r="EH18" s="30">
        <v>0.26250000000000001</v>
      </c>
      <c r="EI18" s="30">
        <v>0.26850000000000002</v>
      </c>
      <c r="EJ18" s="30">
        <v>0.27989999999999998</v>
      </c>
      <c r="EK18" s="30">
        <v>0.41639999999999999</v>
      </c>
      <c r="EL18" s="30">
        <v>0.4294</v>
      </c>
      <c r="EM18" s="30">
        <v>0.33119999999999999</v>
      </c>
      <c r="EN18" s="30">
        <v>0.31530000000000002</v>
      </c>
      <c r="EO18" s="30">
        <v>0.50019999999999998</v>
      </c>
      <c r="EP18" s="30">
        <v>0.43330000000000002</v>
      </c>
      <c r="EQ18" s="30">
        <v>0.40889999999999999</v>
      </c>
      <c r="ER18" s="30">
        <v>0.37290000000000001</v>
      </c>
      <c r="ES18" s="30">
        <v>0.32040000000000002</v>
      </c>
      <c r="ET18" s="30">
        <v>0.376</v>
      </c>
      <c r="EU18" s="30">
        <v>0.38990000000000002</v>
      </c>
      <c r="EV18" s="30">
        <v>0.32490000000000002</v>
      </c>
      <c r="EW18" s="30">
        <v>0.28399999999999997</v>
      </c>
      <c r="EX18" s="30">
        <v>0.39550000000000002</v>
      </c>
      <c r="EY18" s="30">
        <v>0.6643</v>
      </c>
      <c r="EZ18" s="30">
        <v>0.51449999999999996</v>
      </c>
      <c r="FA18" s="30">
        <v>0.32650000000000001</v>
      </c>
      <c r="FB18" s="30">
        <v>0.56130000000000002</v>
      </c>
      <c r="FC18" s="30">
        <v>0.61260000000000003</v>
      </c>
      <c r="FD18" s="30">
        <v>0.30959999999999999</v>
      </c>
      <c r="FE18" s="30">
        <v>0.2959</v>
      </c>
      <c r="FF18" s="30">
        <v>0.42109999999999997</v>
      </c>
      <c r="FG18" s="30">
        <v>0.65129999999999999</v>
      </c>
      <c r="FH18" s="30">
        <v>0.37359999999999999</v>
      </c>
      <c r="FI18" s="30">
        <v>0.55479999999999996</v>
      </c>
      <c r="FJ18" s="30">
        <v>0.48449999999999999</v>
      </c>
      <c r="FK18" s="30">
        <v>0.39050000000000001</v>
      </c>
      <c r="FL18" s="30">
        <v>0.52339999999999998</v>
      </c>
      <c r="FM18" s="30">
        <v>0.50439999999999996</v>
      </c>
      <c r="FN18" s="30">
        <v>0.4178</v>
      </c>
      <c r="FO18" s="30">
        <v>0.46450000000000002</v>
      </c>
      <c r="FP18" s="30">
        <v>0.39550000000000002</v>
      </c>
      <c r="FQ18" s="30">
        <v>0.3901</v>
      </c>
      <c r="FR18" s="30">
        <v>0.73970000000000002</v>
      </c>
      <c r="FS18" s="30">
        <v>0.65010000000000001</v>
      </c>
      <c r="FT18" s="30">
        <v>0.45490000000000003</v>
      </c>
      <c r="FU18" s="30">
        <v>0.41699999999999998</v>
      </c>
      <c r="FV18" s="30">
        <v>0.49640000000000001</v>
      </c>
      <c r="FW18" s="30">
        <v>0.35599999999999998</v>
      </c>
      <c r="FX18" s="30">
        <v>0.50919999999999999</v>
      </c>
      <c r="FY18" s="30">
        <v>0.42420000000000002</v>
      </c>
      <c r="FZ18" s="30">
        <v>0.30509999999999998</v>
      </c>
      <c r="GA18" s="30">
        <v>0.31269999999999998</v>
      </c>
      <c r="GB18" s="30">
        <v>0.27939999999999998</v>
      </c>
      <c r="GC18" s="30">
        <v>0.28620000000000001</v>
      </c>
      <c r="GD18" s="30">
        <v>0.36699999999999999</v>
      </c>
      <c r="GE18" s="30">
        <v>0.27050000000000002</v>
      </c>
      <c r="GF18" s="30">
        <v>0.3372</v>
      </c>
      <c r="GG18" s="30">
        <v>0.39529999999999998</v>
      </c>
      <c r="GH18" s="30">
        <v>0.37359999999999999</v>
      </c>
      <c r="GI18" s="30">
        <v>0.41320000000000001</v>
      </c>
      <c r="GJ18" s="30">
        <v>0.58240000000000003</v>
      </c>
      <c r="GK18" s="30">
        <v>0.47839999999999999</v>
      </c>
      <c r="GL18" s="30">
        <v>0.54139999999999999</v>
      </c>
      <c r="GM18" s="30">
        <v>0.46379999999999999</v>
      </c>
      <c r="GN18" s="30">
        <v>0.32469999999999999</v>
      </c>
      <c r="GO18" s="30">
        <v>0.30030000000000001</v>
      </c>
      <c r="GP18" s="30">
        <v>0.30559999999999998</v>
      </c>
      <c r="GQ18" s="30">
        <v>0.48230000000000001</v>
      </c>
      <c r="GR18" s="30">
        <v>0.38450000000000001</v>
      </c>
      <c r="GS18" s="30">
        <v>0.37630000000000002</v>
      </c>
      <c r="GT18" s="30">
        <v>0.32019999999999998</v>
      </c>
      <c r="GU18" s="30">
        <v>0.34379999999999999</v>
      </c>
      <c r="GV18" s="30">
        <v>0.39300000000000002</v>
      </c>
      <c r="GW18" s="30">
        <v>0.38009999999999999</v>
      </c>
      <c r="GX18" s="30">
        <v>0.47839999999999999</v>
      </c>
      <c r="GY18" s="30">
        <v>0.316</v>
      </c>
      <c r="GZ18" s="30">
        <v>0.4007</v>
      </c>
      <c r="HA18" s="30">
        <v>0.29930000000000001</v>
      </c>
      <c r="HB18" s="30">
        <v>0.2417</v>
      </c>
      <c r="HC18" s="30">
        <v>0.29649999999999999</v>
      </c>
      <c r="HD18" s="30">
        <v>0.32869999999999999</v>
      </c>
      <c r="HE18" s="30">
        <v>0.41670000000000001</v>
      </c>
      <c r="HF18" s="30">
        <v>0.36420000000000002</v>
      </c>
      <c r="HG18" s="30">
        <v>0.38629999999999998</v>
      </c>
      <c r="HH18" s="30">
        <v>1.4371</v>
      </c>
      <c r="HI18" s="30">
        <v>0.67720000000000002</v>
      </c>
      <c r="HJ18" s="30">
        <v>0.41830000000000001</v>
      </c>
      <c r="HK18" s="30">
        <v>0</v>
      </c>
      <c r="HL18" s="30">
        <v>0.32750000000000001</v>
      </c>
      <c r="HM18" s="30">
        <v>0.36370000000000002</v>
      </c>
      <c r="HN18" s="30">
        <v>0.35070000000000001</v>
      </c>
      <c r="HO18" s="30">
        <v>0.32279999999999998</v>
      </c>
      <c r="HP18" s="30">
        <v>0.33119999999999999</v>
      </c>
      <c r="HQ18" s="30">
        <v>0.3095</v>
      </c>
      <c r="HR18" s="30">
        <v>0.35589999999999999</v>
      </c>
      <c r="HS18" s="30">
        <v>0.72689999999999999</v>
      </c>
      <c r="HT18" s="30">
        <v>0.56330000000000002</v>
      </c>
      <c r="HU18" s="30">
        <v>0.25330000000000003</v>
      </c>
      <c r="HV18" s="30">
        <v>0.37359999999999999</v>
      </c>
      <c r="HW18" s="30">
        <v>0.36680000000000001</v>
      </c>
      <c r="HX18" s="30">
        <v>0.33589999999999998</v>
      </c>
      <c r="HY18" s="30">
        <v>0.28249999999999997</v>
      </c>
      <c r="HZ18" s="30">
        <v>0.48470000000000002</v>
      </c>
      <c r="IA18" s="30">
        <v>0.33360000000000001</v>
      </c>
      <c r="IB18" s="30">
        <v>0.32350000000000001</v>
      </c>
      <c r="IC18" s="30">
        <v>0.33710000000000001</v>
      </c>
      <c r="ID18" s="30">
        <v>0.31840000000000002</v>
      </c>
      <c r="IE18" s="30">
        <v>0.31509999999999999</v>
      </c>
      <c r="IF18" s="30">
        <v>0.36580000000000001</v>
      </c>
      <c r="IG18" s="30">
        <v>0.34539999999999998</v>
      </c>
      <c r="IH18" s="30">
        <v>0.34420000000000001</v>
      </c>
      <c r="II18" s="30">
        <v>0.25119999999999998</v>
      </c>
      <c r="IJ18" s="30">
        <v>0.32919999999999999</v>
      </c>
      <c r="IK18" s="30">
        <v>0.31929999999999997</v>
      </c>
      <c r="IL18" s="30">
        <v>0.28770000000000001</v>
      </c>
      <c r="IM18" s="30">
        <v>0.34989999999999999</v>
      </c>
      <c r="IN18" s="30">
        <v>0.45569999999999999</v>
      </c>
      <c r="IO18" s="30">
        <v>0.47789999999999999</v>
      </c>
      <c r="IP18" s="30">
        <v>0.31979999999999997</v>
      </c>
      <c r="IQ18" s="30">
        <v>0.32790000000000002</v>
      </c>
      <c r="IR18" s="30">
        <v>0.30509999999999998</v>
      </c>
      <c r="IS18" s="30">
        <v>0.30599999999999999</v>
      </c>
      <c r="IT18" s="30">
        <v>0.35370000000000001</v>
      </c>
      <c r="IU18" s="30">
        <v>0.32269999999999999</v>
      </c>
      <c r="IV18" s="30">
        <v>0.3216</v>
      </c>
      <c r="IW18" s="30">
        <v>0.29260000000000003</v>
      </c>
      <c r="IX18" s="30">
        <v>0.33960000000000001</v>
      </c>
      <c r="IY18" s="30">
        <v>0.33979999999999999</v>
      </c>
      <c r="IZ18" s="30">
        <v>0.38950000000000001</v>
      </c>
      <c r="JA18" s="30">
        <v>0.32379999999999998</v>
      </c>
      <c r="JB18" s="30">
        <v>0.49619999999999997</v>
      </c>
      <c r="JC18" s="30">
        <v>8.01</v>
      </c>
      <c r="JD18" s="30">
        <v>12.6028</v>
      </c>
      <c r="JE18" s="30">
        <v>12.7331</v>
      </c>
      <c r="JF18" s="30">
        <v>9.5924999999999994</v>
      </c>
      <c r="JG18" s="30">
        <v>12.131399999999999</v>
      </c>
      <c r="JH18" s="30">
        <v>10.9671</v>
      </c>
      <c r="JI18" s="30">
        <v>10.305999999999999</v>
      </c>
      <c r="JJ18" s="30">
        <v>8.4003999999999994</v>
      </c>
      <c r="JK18" s="30">
        <v>13.289300000000001</v>
      </c>
      <c r="JL18" s="30">
        <v>0.42699999999999999</v>
      </c>
      <c r="JM18" s="30">
        <v>0.47049999999999997</v>
      </c>
      <c r="JN18" s="30">
        <v>0.51580000000000004</v>
      </c>
      <c r="JO18" s="30">
        <v>0.9042</v>
      </c>
      <c r="JP18" s="30">
        <v>0.65669999999999995</v>
      </c>
      <c r="JQ18" s="30">
        <v>0.80779999999999996</v>
      </c>
      <c r="JR18" s="30">
        <v>0.75049999999999994</v>
      </c>
      <c r="JS18" s="30">
        <v>0.58779999999999999</v>
      </c>
      <c r="JT18" s="30">
        <v>0.54220000000000002</v>
      </c>
      <c r="JU18" s="30">
        <v>0.49320000000000003</v>
      </c>
      <c r="JV18" s="30">
        <v>0.42680000000000001</v>
      </c>
      <c r="JW18" s="30">
        <v>0.39760000000000001</v>
      </c>
      <c r="JX18" s="30">
        <v>0.39400000000000002</v>
      </c>
      <c r="JY18" s="30">
        <v>0.50580000000000003</v>
      </c>
      <c r="JZ18" s="30">
        <v>0.45800000000000002</v>
      </c>
      <c r="KA18" s="30">
        <v>0.2467</v>
      </c>
      <c r="KB18" s="30">
        <v>0.78669999999999995</v>
      </c>
      <c r="KC18" s="30">
        <v>0.58050000000000002</v>
      </c>
      <c r="KD18" s="30">
        <v>0.37940000000000002</v>
      </c>
      <c r="KE18" s="30">
        <v>0.42620000000000002</v>
      </c>
      <c r="KF18" s="30">
        <v>0.44600000000000001</v>
      </c>
      <c r="KG18" s="30">
        <v>0.47360000000000002</v>
      </c>
      <c r="KH18" s="30">
        <v>0.45129999999999998</v>
      </c>
      <c r="KI18" s="30">
        <v>0.505</v>
      </c>
      <c r="KJ18" s="30">
        <v>0.56140000000000001</v>
      </c>
      <c r="KK18" s="30">
        <v>0.40920000000000001</v>
      </c>
      <c r="KL18" s="30">
        <v>0.71699999999999997</v>
      </c>
      <c r="KM18" s="30">
        <v>0.69410000000000005</v>
      </c>
      <c r="KN18" s="30">
        <v>0.44850000000000001</v>
      </c>
      <c r="KO18" s="30">
        <v>0.41930000000000001</v>
      </c>
      <c r="KP18" s="30">
        <v>0.48370000000000002</v>
      </c>
      <c r="KQ18" s="30">
        <v>0.65300000000000002</v>
      </c>
      <c r="KR18" s="30">
        <v>0.33750000000000002</v>
      </c>
      <c r="KS18" s="30">
        <v>0.58450000000000002</v>
      </c>
      <c r="KT18" s="30">
        <v>0.52959999999999996</v>
      </c>
      <c r="KU18" s="30">
        <v>0.61209999999999998</v>
      </c>
      <c r="KV18" s="30">
        <v>0.34770000000000001</v>
      </c>
      <c r="KW18" s="30">
        <v>0.76880000000000004</v>
      </c>
      <c r="KX18" s="30">
        <v>0.752</v>
      </c>
      <c r="KY18" s="30">
        <v>0.70299999999999996</v>
      </c>
      <c r="KZ18" s="30">
        <v>0.66839999999999999</v>
      </c>
      <c r="LA18" s="30">
        <v>0.73850000000000005</v>
      </c>
      <c r="LB18" s="30">
        <v>0.69359999999999999</v>
      </c>
      <c r="LC18" s="30">
        <v>0.7419</v>
      </c>
      <c r="LD18" s="30">
        <v>0.84340000000000004</v>
      </c>
      <c r="LE18" s="30">
        <v>0.63839999999999997</v>
      </c>
      <c r="LF18" s="30">
        <v>0.51390000000000002</v>
      </c>
      <c r="LG18" s="30">
        <v>0.74890000000000001</v>
      </c>
      <c r="LH18" s="30">
        <v>0.75749999999999995</v>
      </c>
      <c r="LI18" s="30">
        <v>0.77710000000000001</v>
      </c>
      <c r="LJ18" s="30">
        <v>0.55089999999999995</v>
      </c>
      <c r="LK18" s="30">
        <v>0.68500000000000005</v>
      </c>
      <c r="LL18" s="30">
        <v>0.84570000000000001</v>
      </c>
      <c r="LM18" s="30">
        <v>0.68059999999999998</v>
      </c>
      <c r="LN18" s="30">
        <v>0.78810000000000002</v>
      </c>
      <c r="LO18" s="30">
        <v>0.5282</v>
      </c>
      <c r="LP18" s="30">
        <v>0.75619999999999998</v>
      </c>
      <c r="LQ18" s="30">
        <v>0.55510000000000004</v>
      </c>
      <c r="LR18" s="30">
        <v>0.77010000000000001</v>
      </c>
      <c r="LS18" s="30">
        <v>0.63419999999999999</v>
      </c>
      <c r="LT18" s="30">
        <v>0.48980000000000001</v>
      </c>
      <c r="LU18" s="30">
        <v>0.73050000000000004</v>
      </c>
      <c r="LV18" s="30">
        <v>0.62960000000000005</v>
      </c>
      <c r="LW18" s="30">
        <v>0.69089999999999996</v>
      </c>
      <c r="LX18" s="30">
        <v>0.79430000000000001</v>
      </c>
      <c r="LY18" s="30">
        <v>0.71879999999999999</v>
      </c>
      <c r="LZ18" s="30">
        <v>0.60629999999999995</v>
      </c>
      <c r="MA18" s="30">
        <v>0.4582</v>
      </c>
      <c r="MB18" s="30">
        <v>0.64570000000000005</v>
      </c>
      <c r="MC18" s="30">
        <v>0.82469999999999999</v>
      </c>
      <c r="MD18" s="30">
        <v>0.68630000000000002</v>
      </c>
      <c r="ME18" s="30">
        <v>0.66769999999999996</v>
      </c>
      <c r="MF18" s="30">
        <v>0.70209999999999995</v>
      </c>
      <c r="MG18" s="30">
        <v>0.69310000000000005</v>
      </c>
      <c r="MH18" s="30">
        <v>0.7228</v>
      </c>
      <c r="MI18" s="30">
        <v>0.65810000000000002</v>
      </c>
      <c r="MJ18" s="30">
        <v>0.59799999999999998</v>
      </c>
      <c r="MK18" s="30">
        <v>0.63260000000000005</v>
      </c>
      <c r="ML18" s="30">
        <v>0.8357</v>
      </c>
      <c r="MM18" s="30">
        <v>0.58520000000000005</v>
      </c>
      <c r="MN18" s="30">
        <v>0.57010000000000005</v>
      </c>
      <c r="MO18" s="30">
        <v>0.50190000000000001</v>
      </c>
      <c r="MP18" s="30">
        <v>0.51480000000000004</v>
      </c>
      <c r="MQ18" s="30">
        <v>0.46629999999999999</v>
      </c>
      <c r="MR18" s="30">
        <v>0.62380000000000002</v>
      </c>
      <c r="MS18" s="30">
        <v>0.55249999999999999</v>
      </c>
      <c r="MT18" s="30">
        <v>0.67390000000000005</v>
      </c>
      <c r="MU18" s="30">
        <v>0.59570000000000001</v>
      </c>
      <c r="MV18" s="30">
        <v>0.72589999999999999</v>
      </c>
      <c r="MW18" s="30">
        <v>0.8881</v>
      </c>
      <c r="MX18" s="30">
        <v>0.72650000000000003</v>
      </c>
      <c r="MY18" s="30">
        <v>0.70379999999999998</v>
      </c>
      <c r="MZ18" s="30">
        <v>0.5847</v>
      </c>
      <c r="NA18" s="30">
        <v>0.82730000000000004</v>
      </c>
      <c r="NB18" s="30">
        <v>0.58330000000000004</v>
      </c>
      <c r="NC18" s="30">
        <v>0.68240000000000001</v>
      </c>
      <c r="ND18" s="30">
        <v>0.76359999999999995</v>
      </c>
      <c r="NE18" s="30">
        <v>0.55210000000000004</v>
      </c>
      <c r="NF18" s="30">
        <v>0.6825</v>
      </c>
      <c r="NG18" s="316">
        <v>0.73819999999999997</v>
      </c>
      <c r="NH18" s="317">
        <v>0.79390000000000005</v>
      </c>
      <c r="NI18" s="318">
        <v>0.61229999999999996</v>
      </c>
      <c r="NJ18" s="322">
        <v>1.1005</v>
      </c>
    </row>
    <row r="19" spans="2:374" x14ac:dyDescent="0.3">
      <c r="B19" s="23" t="s">
        <v>564</v>
      </c>
      <c r="C19" s="29">
        <v>0.21990000000000001</v>
      </c>
      <c r="D19" s="30">
        <v>0.20380000000000001</v>
      </c>
      <c r="E19" s="30">
        <v>0.1706</v>
      </c>
      <c r="F19" s="30">
        <v>0.28470000000000001</v>
      </c>
      <c r="G19" s="30">
        <v>0.1956</v>
      </c>
      <c r="H19" s="30">
        <v>0.27960000000000002</v>
      </c>
      <c r="I19" s="30">
        <v>0.27439999999999998</v>
      </c>
      <c r="J19" s="30">
        <v>0.33229999999999998</v>
      </c>
      <c r="K19" s="30">
        <v>0.17169999999999999</v>
      </c>
      <c r="L19" s="30">
        <v>0.25729999999999997</v>
      </c>
      <c r="M19" s="30">
        <v>0.26200000000000001</v>
      </c>
      <c r="N19" s="30">
        <v>0.25159999999999999</v>
      </c>
      <c r="O19" s="30">
        <v>0.14349999999999999</v>
      </c>
      <c r="P19" s="30">
        <v>0.16220000000000001</v>
      </c>
      <c r="Q19" s="30">
        <v>0</v>
      </c>
      <c r="R19" s="30">
        <v>0.16439999999999999</v>
      </c>
      <c r="S19" s="30">
        <v>0.4849</v>
      </c>
      <c r="T19" s="30">
        <v>0.1585</v>
      </c>
      <c r="U19" s="30">
        <v>0.18240000000000001</v>
      </c>
      <c r="V19" s="30">
        <v>0.21970000000000001</v>
      </c>
      <c r="W19" s="30">
        <v>0.23499999999999999</v>
      </c>
      <c r="X19" s="30">
        <v>0.25009999999999999</v>
      </c>
      <c r="Y19" s="30">
        <v>0.25330000000000003</v>
      </c>
      <c r="Z19" s="30">
        <v>0.28389999999999999</v>
      </c>
      <c r="AA19" s="30">
        <v>0.2571</v>
      </c>
      <c r="AB19" s="30">
        <v>0.28149999999999997</v>
      </c>
      <c r="AC19" s="30">
        <v>0.24099999999999999</v>
      </c>
      <c r="AD19" s="30">
        <v>0.28050000000000003</v>
      </c>
      <c r="AE19" s="30">
        <v>0.26989999999999997</v>
      </c>
      <c r="AF19" s="30">
        <v>0.35749999999999998</v>
      </c>
      <c r="AG19" s="30">
        <v>0.32229999999999998</v>
      </c>
      <c r="AH19" s="30">
        <v>0.27439999999999998</v>
      </c>
      <c r="AI19" s="30">
        <v>0.2883</v>
      </c>
      <c r="AJ19" s="30">
        <v>0.2591</v>
      </c>
      <c r="AK19" s="30">
        <v>0.40060000000000001</v>
      </c>
      <c r="AL19" s="30">
        <v>0.83579999999999999</v>
      </c>
      <c r="AM19" s="30">
        <v>0.29880000000000001</v>
      </c>
      <c r="AN19" s="30">
        <v>0.27</v>
      </c>
      <c r="AO19" s="30">
        <v>0.19980000000000001</v>
      </c>
      <c r="AP19" s="30">
        <v>0.28849999999999998</v>
      </c>
      <c r="AQ19" s="30">
        <v>0.28720000000000001</v>
      </c>
      <c r="AR19" s="30">
        <v>0.26519999999999999</v>
      </c>
      <c r="AS19" s="30">
        <v>0.30620000000000003</v>
      </c>
      <c r="AT19" s="30">
        <v>0.32029999999999997</v>
      </c>
      <c r="AU19" s="30">
        <v>0.22059999999999999</v>
      </c>
      <c r="AV19" s="30">
        <v>0.36670000000000003</v>
      </c>
      <c r="AW19" s="30">
        <v>0.21629999999999999</v>
      </c>
      <c r="AX19" s="30">
        <v>0.2281</v>
      </c>
      <c r="AY19" s="30">
        <v>0.23300000000000001</v>
      </c>
      <c r="AZ19" s="30">
        <v>0.20880000000000001</v>
      </c>
      <c r="BA19" s="30">
        <v>0.23</v>
      </c>
      <c r="BB19" s="30">
        <v>0.25840000000000002</v>
      </c>
      <c r="BC19" s="30">
        <v>0.22600000000000001</v>
      </c>
      <c r="BD19" s="30">
        <v>0.21779999999999999</v>
      </c>
      <c r="BE19" s="30">
        <v>0.25600000000000001</v>
      </c>
      <c r="BF19" s="30">
        <v>0.2382</v>
      </c>
      <c r="BG19" s="30">
        <v>0.22040000000000001</v>
      </c>
      <c r="BH19" s="30">
        <v>0.22889999999999999</v>
      </c>
      <c r="BI19" s="30">
        <v>0.25230000000000002</v>
      </c>
      <c r="BJ19" s="30">
        <v>0.20419999999999999</v>
      </c>
      <c r="BK19" s="30">
        <v>0.2162</v>
      </c>
      <c r="BL19" s="30">
        <v>0.2094</v>
      </c>
      <c r="BM19" s="30">
        <v>0.24829999999999999</v>
      </c>
      <c r="BN19" s="30">
        <v>0.24310000000000001</v>
      </c>
      <c r="BO19" s="30">
        <v>0.26869999999999999</v>
      </c>
      <c r="BP19" s="30">
        <v>0.2147</v>
      </c>
      <c r="BQ19" s="30">
        <v>0.21579999999999999</v>
      </c>
      <c r="BR19" s="30">
        <v>0.19950000000000001</v>
      </c>
      <c r="BS19" s="30">
        <v>0.20799999999999999</v>
      </c>
      <c r="BT19" s="30">
        <v>0.2104</v>
      </c>
      <c r="BU19" s="30">
        <v>0.20799999999999999</v>
      </c>
      <c r="BV19" s="30">
        <v>0.16600000000000001</v>
      </c>
      <c r="BW19" s="30">
        <v>0.22850000000000001</v>
      </c>
      <c r="BX19" s="30">
        <v>0.20100000000000001</v>
      </c>
      <c r="BY19" s="30">
        <v>0.18360000000000001</v>
      </c>
      <c r="BZ19" s="30">
        <v>0.17929999999999999</v>
      </c>
      <c r="CA19" s="30">
        <v>0.25290000000000001</v>
      </c>
      <c r="CB19" s="30">
        <v>0.2213</v>
      </c>
      <c r="CC19" s="30">
        <v>0.23080000000000001</v>
      </c>
      <c r="CD19" s="30">
        <v>0.27989999999999998</v>
      </c>
      <c r="CE19" s="30">
        <v>0.24179999999999999</v>
      </c>
      <c r="CF19" s="30">
        <v>0.2069</v>
      </c>
      <c r="CG19" s="30">
        <v>0.22389999999999999</v>
      </c>
      <c r="CH19" s="30">
        <v>0.183</v>
      </c>
      <c r="CI19" s="30">
        <v>0.19370000000000001</v>
      </c>
      <c r="CJ19" s="30">
        <v>0.2404</v>
      </c>
      <c r="CK19" s="30">
        <v>0.25180000000000002</v>
      </c>
      <c r="CL19" s="30">
        <v>0.25419999999999998</v>
      </c>
      <c r="CM19" s="30">
        <v>0.21709999999999999</v>
      </c>
      <c r="CN19" s="30">
        <v>0.22939999999999999</v>
      </c>
      <c r="CO19" s="30">
        <v>0.19070000000000001</v>
      </c>
      <c r="CP19" s="30">
        <v>0.189</v>
      </c>
      <c r="CQ19" s="30">
        <v>0.21820000000000001</v>
      </c>
      <c r="CR19" s="30">
        <v>0.19389999999999999</v>
      </c>
      <c r="CS19" s="30">
        <v>0.2001</v>
      </c>
      <c r="CT19" s="30">
        <v>0.1938</v>
      </c>
      <c r="CU19" s="30">
        <v>0.15579999999999999</v>
      </c>
      <c r="CV19" s="30">
        <v>0.2276</v>
      </c>
      <c r="CW19" s="30">
        <v>0.20269999999999999</v>
      </c>
      <c r="CX19" s="30">
        <v>0.20549999999999999</v>
      </c>
      <c r="CY19" s="30">
        <v>0.21609999999999999</v>
      </c>
      <c r="CZ19" s="30">
        <v>0.19900000000000001</v>
      </c>
      <c r="DA19" s="30">
        <v>0.3054</v>
      </c>
      <c r="DB19" s="30">
        <v>0.1522</v>
      </c>
      <c r="DC19" s="30">
        <v>0.21210000000000001</v>
      </c>
      <c r="DD19" s="30">
        <v>0.1605</v>
      </c>
      <c r="DE19" s="30">
        <v>0.2477</v>
      </c>
      <c r="DF19" s="30">
        <v>0.17879999999999999</v>
      </c>
      <c r="DG19" s="30">
        <v>0.23710000000000001</v>
      </c>
      <c r="DH19" s="30">
        <v>0.25559999999999999</v>
      </c>
      <c r="DI19" s="30">
        <v>0.12770000000000001</v>
      </c>
      <c r="DJ19" s="30">
        <v>0.16569999999999999</v>
      </c>
      <c r="DK19" s="30">
        <v>0.25740000000000002</v>
      </c>
      <c r="DL19" s="30">
        <v>0.27629999999999999</v>
      </c>
      <c r="DM19" s="30">
        <v>9.7900000000000001E-2</v>
      </c>
      <c r="DN19" s="30">
        <v>0.58950000000000002</v>
      </c>
      <c r="DO19" s="30">
        <v>0.16900000000000001</v>
      </c>
      <c r="DP19" s="30">
        <v>0.18229999999999999</v>
      </c>
      <c r="DQ19" s="30">
        <v>0.15759999999999999</v>
      </c>
      <c r="DR19" s="30">
        <v>0.28289999999999998</v>
      </c>
      <c r="DS19" s="30">
        <v>0.17519999999999999</v>
      </c>
      <c r="DT19" s="30">
        <v>0.26540000000000002</v>
      </c>
      <c r="DU19" s="30">
        <v>0.218</v>
      </c>
      <c r="DV19" s="30">
        <v>0.22950000000000001</v>
      </c>
      <c r="DW19" s="30">
        <v>0.1628</v>
      </c>
      <c r="DX19" s="30">
        <v>0.1996</v>
      </c>
      <c r="DY19" s="30">
        <v>0.1837</v>
      </c>
      <c r="DZ19" s="30">
        <v>0.2349</v>
      </c>
      <c r="EA19" s="30">
        <v>0.23730000000000001</v>
      </c>
      <c r="EB19" s="30">
        <v>0.152</v>
      </c>
      <c r="EC19" s="30">
        <v>0.16489999999999999</v>
      </c>
      <c r="ED19" s="30">
        <v>0.21740000000000001</v>
      </c>
      <c r="EE19" s="30">
        <v>0.1988</v>
      </c>
      <c r="EF19" s="30">
        <v>0.23580000000000001</v>
      </c>
      <c r="EG19" s="30">
        <v>0.23949999999999999</v>
      </c>
      <c r="EH19" s="30">
        <v>0.14810000000000001</v>
      </c>
      <c r="EI19" s="30">
        <v>0.15390000000000001</v>
      </c>
      <c r="EJ19" s="30">
        <v>0.1709</v>
      </c>
      <c r="EK19" s="30">
        <v>0.20649999999999999</v>
      </c>
      <c r="EL19" s="30">
        <v>0.18859999999999999</v>
      </c>
      <c r="EM19" s="30">
        <v>0.15570000000000001</v>
      </c>
      <c r="EN19" s="30">
        <v>0.19139999999999999</v>
      </c>
      <c r="EO19" s="30">
        <v>0.21190000000000001</v>
      </c>
      <c r="EP19" s="30">
        <v>0.2026</v>
      </c>
      <c r="EQ19" s="30">
        <v>0.2132</v>
      </c>
      <c r="ER19" s="30">
        <v>0.22259999999999999</v>
      </c>
      <c r="ES19" s="30">
        <v>0.22120000000000001</v>
      </c>
      <c r="ET19" s="30">
        <v>0.2117</v>
      </c>
      <c r="EU19" s="30">
        <v>0.22070000000000001</v>
      </c>
      <c r="EV19" s="30">
        <v>0.13669999999999999</v>
      </c>
      <c r="EW19" s="30">
        <v>0.1109</v>
      </c>
      <c r="EX19" s="30">
        <v>0.16350000000000001</v>
      </c>
      <c r="EY19" s="30">
        <v>0.22489999999999999</v>
      </c>
      <c r="EZ19" s="30">
        <v>0.1804</v>
      </c>
      <c r="FA19" s="30">
        <v>0.21490000000000001</v>
      </c>
      <c r="FB19" s="30">
        <v>0.249</v>
      </c>
      <c r="FC19" s="30">
        <v>0.21210000000000001</v>
      </c>
      <c r="FD19" s="30">
        <v>0.15970000000000001</v>
      </c>
      <c r="FE19" s="30">
        <v>0.15160000000000001</v>
      </c>
      <c r="FF19" s="30">
        <v>0.16189999999999999</v>
      </c>
      <c r="FG19" s="30">
        <v>0.2944</v>
      </c>
      <c r="FH19" s="30">
        <v>0.2858</v>
      </c>
      <c r="FI19" s="30">
        <v>0.29749999999999999</v>
      </c>
      <c r="FJ19" s="30">
        <v>0.26929999999999998</v>
      </c>
      <c r="FK19" s="30">
        <v>0.26390000000000002</v>
      </c>
      <c r="FL19" s="30">
        <v>0.24690000000000001</v>
      </c>
      <c r="FM19" s="30">
        <v>0.24909999999999999</v>
      </c>
      <c r="FN19" s="30">
        <v>0.6119</v>
      </c>
      <c r="FO19" s="30">
        <v>0.18090000000000001</v>
      </c>
      <c r="FP19" s="30">
        <v>0.21110000000000001</v>
      </c>
      <c r="FQ19" s="30">
        <v>0.18149999999999999</v>
      </c>
      <c r="FR19" s="30">
        <v>0.159</v>
      </c>
      <c r="FS19" s="30">
        <v>0.2515</v>
      </c>
      <c r="FT19" s="30">
        <v>0.20599999999999999</v>
      </c>
      <c r="FU19" s="30">
        <v>0.35709999999999997</v>
      </c>
      <c r="FV19" s="30">
        <v>0.24579999999999999</v>
      </c>
      <c r="FW19" s="30">
        <v>0.23810000000000001</v>
      </c>
      <c r="FX19" s="30">
        <v>0.25650000000000001</v>
      </c>
      <c r="FY19" s="30">
        <v>0.27839999999999998</v>
      </c>
      <c r="FZ19" s="30">
        <v>0.22140000000000001</v>
      </c>
      <c r="GA19" s="30">
        <v>0.29060000000000002</v>
      </c>
      <c r="GB19" s="30">
        <v>0.35649999999999998</v>
      </c>
      <c r="GC19" s="30">
        <v>0.35470000000000002</v>
      </c>
      <c r="GD19" s="30">
        <v>0.26200000000000001</v>
      </c>
      <c r="GE19" s="30">
        <v>0.31619999999999998</v>
      </c>
      <c r="GF19" s="30">
        <v>0.2329</v>
      </c>
      <c r="GG19" s="30">
        <v>0.2505</v>
      </c>
      <c r="GH19" s="30">
        <v>0.28989999999999999</v>
      </c>
      <c r="GI19" s="30">
        <v>0.2752</v>
      </c>
      <c r="GJ19" s="30">
        <v>0.46650000000000003</v>
      </c>
      <c r="GK19" s="30">
        <v>0.35120000000000001</v>
      </c>
      <c r="GL19" s="30">
        <v>0.40989999999999999</v>
      </c>
      <c r="GM19" s="30">
        <v>0.2893</v>
      </c>
      <c r="GN19" s="30">
        <v>0.30030000000000001</v>
      </c>
      <c r="GO19" s="30">
        <v>0.3196</v>
      </c>
      <c r="GP19" s="30">
        <v>0.2979</v>
      </c>
      <c r="GQ19" s="30">
        <v>0.27160000000000001</v>
      </c>
      <c r="GR19" s="30">
        <v>0.30680000000000002</v>
      </c>
      <c r="GS19" s="30">
        <v>0.26590000000000003</v>
      </c>
      <c r="GT19" s="30">
        <v>0.29699999999999999</v>
      </c>
      <c r="GU19" s="30">
        <v>0.19869999999999999</v>
      </c>
      <c r="GV19" s="30">
        <v>0.2782</v>
      </c>
      <c r="GW19" s="30">
        <v>0.3039</v>
      </c>
      <c r="GX19" s="30">
        <v>0.23</v>
      </c>
      <c r="GY19" s="30">
        <v>0.23630000000000001</v>
      </c>
      <c r="GZ19" s="30">
        <v>0.2777</v>
      </c>
      <c r="HA19" s="30">
        <v>0.18679999999999999</v>
      </c>
      <c r="HB19" s="30">
        <v>0.1163</v>
      </c>
      <c r="HC19" s="30">
        <v>0.1986</v>
      </c>
      <c r="HD19" s="30">
        <v>0.19670000000000001</v>
      </c>
      <c r="HE19" s="30">
        <v>0.25169999999999998</v>
      </c>
      <c r="HF19" s="30">
        <v>0.19359999999999999</v>
      </c>
      <c r="HG19" s="30">
        <v>0.27379999999999999</v>
      </c>
      <c r="HH19" s="30">
        <v>0.29459999999999997</v>
      </c>
      <c r="HI19" s="30">
        <v>0.26569999999999999</v>
      </c>
      <c r="HJ19" s="30">
        <v>0.24379999999999999</v>
      </c>
      <c r="HK19" s="30">
        <v>0</v>
      </c>
      <c r="HL19" s="30">
        <v>0.2235</v>
      </c>
      <c r="HM19" s="30">
        <v>0.2515</v>
      </c>
      <c r="HN19" s="30">
        <v>0.25140000000000001</v>
      </c>
      <c r="HO19" s="30">
        <v>0.21340000000000001</v>
      </c>
      <c r="HP19" s="30">
        <v>0.25369999999999998</v>
      </c>
      <c r="HQ19" s="30">
        <v>0.20019999999999999</v>
      </c>
      <c r="HR19" s="30">
        <v>0.49769999999999998</v>
      </c>
      <c r="HS19" s="30">
        <v>0.28370000000000001</v>
      </c>
      <c r="HT19" s="30">
        <v>0.22739999999999999</v>
      </c>
      <c r="HU19" s="30">
        <v>0.13539999999999999</v>
      </c>
      <c r="HV19" s="30">
        <v>0.25840000000000002</v>
      </c>
      <c r="HW19" s="30">
        <v>0.26719999999999999</v>
      </c>
      <c r="HX19" s="30">
        <v>0.16259999999999999</v>
      </c>
      <c r="HY19" s="30">
        <v>0.13639999999999999</v>
      </c>
      <c r="HZ19" s="30">
        <v>0.1966</v>
      </c>
      <c r="IA19" s="30">
        <v>0.2117</v>
      </c>
      <c r="IB19" s="30">
        <v>0.19439999999999999</v>
      </c>
      <c r="IC19" s="30">
        <v>0.22309999999999999</v>
      </c>
      <c r="ID19" s="30">
        <v>0.17549999999999999</v>
      </c>
      <c r="IE19" s="30">
        <v>0.1774</v>
      </c>
      <c r="IF19" s="30">
        <v>0.16139999999999999</v>
      </c>
      <c r="IG19" s="30">
        <v>0.14380000000000001</v>
      </c>
      <c r="IH19" s="30">
        <v>0.155</v>
      </c>
      <c r="II19" s="30">
        <v>0.10970000000000001</v>
      </c>
      <c r="IJ19" s="30">
        <v>0.24110000000000001</v>
      </c>
      <c r="IK19" s="30">
        <v>0.16059999999999999</v>
      </c>
      <c r="IL19" s="30">
        <v>0.19239999999999999</v>
      </c>
      <c r="IM19" s="30">
        <v>0.20130000000000001</v>
      </c>
      <c r="IN19" s="30">
        <v>0.16889999999999999</v>
      </c>
      <c r="IO19" s="30">
        <v>0.15909999999999999</v>
      </c>
      <c r="IP19" s="30">
        <v>0.19389999999999999</v>
      </c>
      <c r="IQ19" s="30">
        <v>0.18959999999999999</v>
      </c>
      <c r="IR19" s="30">
        <v>0.19309999999999999</v>
      </c>
      <c r="IS19" s="30">
        <v>0.1706</v>
      </c>
      <c r="IT19" s="30">
        <v>0.18459999999999999</v>
      </c>
      <c r="IU19" s="30">
        <v>0.24740000000000001</v>
      </c>
      <c r="IV19" s="30">
        <v>0.2465</v>
      </c>
      <c r="IW19" s="30">
        <v>0.1799</v>
      </c>
      <c r="IX19" s="30">
        <v>0.20880000000000001</v>
      </c>
      <c r="IY19" s="30">
        <v>0.25380000000000003</v>
      </c>
      <c r="IZ19" s="30">
        <v>0.20960000000000001</v>
      </c>
      <c r="JA19" s="30">
        <v>0.20419999999999999</v>
      </c>
      <c r="JB19" s="30">
        <v>0.56669999999999998</v>
      </c>
      <c r="JC19" s="30">
        <v>0.44419999999999998</v>
      </c>
      <c r="JD19" s="30">
        <v>0.55720000000000003</v>
      </c>
      <c r="JE19" s="30">
        <v>0.6048</v>
      </c>
      <c r="JF19" s="30">
        <v>0.4632</v>
      </c>
      <c r="JG19" s="30">
        <v>0.41660000000000003</v>
      </c>
      <c r="JH19" s="30">
        <v>0.70569999999999999</v>
      </c>
      <c r="JI19" s="30">
        <v>0.45590000000000003</v>
      </c>
      <c r="JJ19" s="30">
        <v>0.50639999999999996</v>
      </c>
      <c r="JK19" s="30">
        <v>0.48809999999999998</v>
      </c>
      <c r="JL19" s="30">
        <v>2.5379999999999998</v>
      </c>
      <c r="JM19" s="30">
        <v>2.4769000000000001</v>
      </c>
      <c r="JN19" s="30">
        <v>3.0196999999999998</v>
      </c>
      <c r="JO19" s="30">
        <v>6.1551999999999998</v>
      </c>
      <c r="JP19" s="30">
        <v>18.868500000000001</v>
      </c>
      <c r="JQ19" s="30">
        <v>4.6494999999999997</v>
      </c>
      <c r="JR19" s="30">
        <v>6.5545999999999998</v>
      </c>
      <c r="JS19" s="30">
        <v>13.754200000000001</v>
      </c>
      <c r="JT19" s="30">
        <v>7.3333000000000004</v>
      </c>
      <c r="JU19" s="30">
        <v>0.31919999999999998</v>
      </c>
      <c r="JV19" s="30">
        <v>0.40589999999999998</v>
      </c>
      <c r="JW19" s="30">
        <v>0.44669999999999999</v>
      </c>
      <c r="JX19" s="30">
        <v>0.40029999999999999</v>
      </c>
      <c r="JY19" s="30">
        <v>0.17299999999999999</v>
      </c>
      <c r="JZ19" s="30">
        <v>0.24679999999999999</v>
      </c>
      <c r="KA19" s="30">
        <v>0.115</v>
      </c>
      <c r="KB19" s="30">
        <v>0.23050000000000001</v>
      </c>
      <c r="KC19" s="30">
        <v>0.19989999999999999</v>
      </c>
      <c r="KD19" s="30">
        <v>0.1515</v>
      </c>
      <c r="KE19" s="30">
        <v>0.2102</v>
      </c>
      <c r="KF19" s="30">
        <v>0.23080000000000001</v>
      </c>
      <c r="KG19" s="30">
        <v>0.48209999999999997</v>
      </c>
      <c r="KH19" s="30">
        <v>0.42899999999999999</v>
      </c>
      <c r="KI19" s="30">
        <v>0.1767</v>
      </c>
      <c r="KJ19" s="30">
        <v>0.24099999999999999</v>
      </c>
      <c r="KK19" s="30">
        <v>0.17419999999999999</v>
      </c>
      <c r="KL19" s="30">
        <v>0.41870000000000002</v>
      </c>
      <c r="KM19" s="30">
        <v>0.28149999999999997</v>
      </c>
      <c r="KN19" s="30">
        <v>0.14280000000000001</v>
      </c>
      <c r="KO19" s="30">
        <v>0.13109999999999999</v>
      </c>
      <c r="KP19" s="30">
        <v>0.1857</v>
      </c>
      <c r="KQ19" s="30">
        <v>0.30919999999999997</v>
      </c>
      <c r="KR19" s="30">
        <v>0.1087</v>
      </c>
      <c r="KS19" s="30">
        <v>0.3402</v>
      </c>
      <c r="KT19" s="30">
        <v>0.34860000000000002</v>
      </c>
      <c r="KU19" s="30">
        <v>0.32750000000000001</v>
      </c>
      <c r="KV19" s="30">
        <v>0.2097</v>
      </c>
      <c r="KW19" s="30">
        <v>0.29420000000000002</v>
      </c>
      <c r="KX19" s="30">
        <v>0.24049999999999999</v>
      </c>
      <c r="KY19" s="30">
        <v>0.25640000000000002</v>
      </c>
      <c r="KZ19" s="30">
        <v>0.37019999999999997</v>
      </c>
      <c r="LA19" s="30">
        <v>0.30859999999999999</v>
      </c>
      <c r="LB19" s="30">
        <v>0.26600000000000001</v>
      </c>
      <c r="LC19" s="30">
        <v>0.44109999999999999</v>
      </c>
      <c r="LD19" s="30">
        <v>0.3054</v>
      </c>
      <c r="LE19" s="30">
        <v>0.34639999999999999</v>
      </c>
      <c r="LF19" s="30">
        <v>0.28249999999999997</v>
      </c>
      <c r="LG19" s="30">
        <v>0.2465</v>
      </c>
      <c r="LH19" s="30">
        <v>0.30909999999999999</v>
      </c>
      <c r="LI19" s="30">
        <v>0.26240000000000002</v>
      </c>
      <c r="LJ19" s="30">
        <v>0.21959999999999999</v>
      </c>
      <c r="LK19" s="30">
        <v>0.21609999999999999</v>
      </c>
      <c r="LL19" s="30">
        <v>0.30230000000000001</v>
      </c>
      <c r="LM19" s="30">
        <v>0.2281</v>
      </c>
      <c r="LN19" s="30">
        <v>0.38080000000000003</v>
      </c>
      <c r="LO19" s="30">
        <v>0.2336</v>
      </c>
      <c r="LP19" s="30">
        <v>0.50649999999999995</v>
      </c>
      <c r="LQ19" s="30">
        <v>0.37690000000000001</v>
      </c>
      <c r="LR19" s="30">
        <v>0.31430000000000002</v>
      </c>
      <c r="LS19" s="30">
        <v>0.3614</v>
      </c>
      <c r="LT19" s="30">
        <v>0.29609999999999997</v>
      </c>
      <c r="LU19" s="30">
        <v>0.24740000000000001</v>
      </c>
      <c r="LV19" s="30">
        <v>0.214</v>
      </c>
      <c r="LW19" s="30">
        <v>0.3</v>
      </c>
      <c r="LX19" s="30">
        <v>0.29389999999999999</v>
      </c>
      <c r="LY19" s="30">
        <v>0.25929999999999997</v>
      </c>
      <c r="LZ19" s="30">
        <v>0.21410000000000001</v>
      </c>
      <c r="MA19" s="30">
        <v>0.1913</v>
      </c>
      <c r="MB19" s="30">
        <v>0.25629999999999997</v>
      </c>
      <c r="MC19" s="30">
        <v>0.27050000000000002</v>
      </c>
      <c r="MD19" s="30">
        <v>0.28460000000000002</v>
      </c>
      <c r="ME19" s="30">
        <v>0.28249999999999997</v>
      </c>
      <c r="MF19" s="30">
        <v>0.28620000000000001</v>
      </c>
      <c r="MG19" s="30">
        <v>0.29220000000000002</v>
      </c>
      <c r="MH19" s="30">
        <v>0.30459999999999998</v>
      </c>
      <c r="MI19" s="30">
        <v>0.21510000000000001</v>
      </c>
      <c r="MJ19" s="30">
        <v>0.41830000000000001</v>
      </c>
      <c r="MK19" s="30">
        <v>0.25719999999999998</v>
      </c>
      <c r="ML19" s="30">
        <v>0.30909999999999999</v>
      </c>
      <c r="MM19" s="30">
        <v>0.1847</v>
      </c>
      <c r="MN19" s="30">
        <v>0.8</v>
      </c>
      <c r="MO19" s="30">
        <v>0.40670000000000001</v>
      </c>
      <c r="MP19" s="30">
        <v>0.19320000000000001</v>
      </c>
      <c r="MQ19" s="30">
        <v>0.23619999999999999</v>
      </c>
      <c r="MR19" s="30">
        <v>0.25829999999999997</v>
      </c>
      <c r="MS19" s="30">
        <v>0.23430000000000001</v>
      </c>
      <c r="MT19" s="30">
        <v>0.26300000000000001</v>
      </c>
      <c r="MU19" s="30">
        <v>0.26200000000000001</v>
      </c>
      <c r="MV19" s="30">
        <v>0.26740000000000003</v>
      </c>
      <c r="MW19" s="30">
        <v>0.22189999999999999</v>
      </c>
      <c r="MX19" s="30">
        <v>0.2482</v>
      </c>
      <c r="MY19" s="30">
        <v>0.255</v>
      </c>
      <c r="MZ19" s="30">
        <v>0.1636</v>
      </c>
      <c r="NA19" s="30">
        <v>0.26469999999999999</v>
      </c>
      <c r="NB19" s="30">
        <v>0.19109999999999999</v>
      </c>
      <c r="NC19" s="30">
        <v>0.2505</v>
      </c>
      <c r="ND19" s="30">
        <v>0.30499999999999999</v>
      </c>
      <c r="NE19" s="30">
        <v>0.29909999999999998</v>
      </c>
      <c r="NF19" s="30">
        <v>0.31780000000000003</v>
      </c>
      <c r="NG19" s="316">
        <v>0.27360000000000001</v>
      </c>
      <c r="NH19" s="317">
        <v>7.7317</v>
      </c>
      <c r="NI19" s="318">
        <v>0.28110000000000002</v>
      </c>
      <c r="NJ19" s="322">
        <v>0.26300000000000001</v>
      </c>
    </row>
    <row r="20" spans="2:374" x14ac:dyDescent="0.3">
      <c r="B20" s="23" t="s">
        <v>565</v>
      </c>
      <c r="C20" s="29">
        <v>7.3400000000000007E-2</v>
      </c>
      <c r="D20" s="30">
        <v>8.0600000000000005E-2</v>
      </c>
      <c r="E20" s="30">
        <v>7.3800000000000004E-2</v>
      </c>
      <c r="F20" s="30">
        <v>0.1037</v>
      </c>
      <c r="G20" s="30">
        <v>7.6999999999999999E-2</v>
      </c>
      <c r="H20" s="30">
        <v>8.5400000000000004E-2</v>
      </c>
      <c r="I20" s="30">
        <v>5.7799999999999997E-2</v>
      </c>
      <c r="J20" s="30">
        <v>8.3400000000000002E-2</v>
      </c>
      <c r="K20" s="30">
        <v>5.2299999999999999E-2</v>
      </c>
      <c r="L20" s="30">
        <v>0.10290000000000001</v>
      </c>
      <c r="M20" s="30">
        <v>5.9299999999999999E-2</v>
      </c>
      <c r="N20" s="30">
        <v>0.1105</v>
      </c>
      <c r="O20" s="30">
        <v>7.7499999999999999E-2</v>
      </c>
      <c r="P20" s="30">
        <v>5.8099999999999999E-2</v>
      </c>
      <c r="Q20" s="30">
        <v>0</v>
      </c>
      <c r="R20" s="30">
        <v>5.9200000000000003E-2</v>
      </c>
      <c r="S20" s="30">
        <v>7.8600000000000003E-2</v>
      </c>
      <c r="T20" s="30">
        <v>7.2999999999999995E-2</v>
      </c>
      <c r="U20" s="30">
        <v>9.7100000000000006E-2</v>
      </c>
      <c r="V20" s="30">
        <v>0.10970000000000001</v>
      </c>
      <c r="W20" s="30">
        <v>6.59E-2</v>
      </c>
      <c r="X20" s="30">
        <v>6.1899999999999997E-2</v>
      </c>
      <c r="Y20" s="30">
        <v>6.9599999999999995E-2</v>
      </c>
      <c r="Z20" s="30">
        <v>0.12740000000000001</v>
      </c>
      <c r="AA20" s="30">
        <v>0.10539999999999999</v>
      </c>
      <c r="AB20" s="30">
        <v>0.1225</v>
      </c>
      <c r="AC20" s="30">
        <v>9.1300000000000006E-2</v>
      </c>
      <c r="AD20" s="30">
        <v>7.8299999999999995E-2</v>
      </c>
      <c r="AE20" s="30">
        <v>7.1800000000000003E-2</v>
      </c>
      <c r="AF20" s="30">
        <v>9.1200000000000003E-2</v>
      </c>
      <c r="AG20" s="30">
        <v>9.0200000000000002E-2</v>
      </c>
      <c r="AH20" s="30">
        <v>9.2399999999999996E-2</v>
      </c>
      <c r="AI20" s="30">
        <v>8.2799999999999999E-2</v>
      </c>
      <c r="AJ20" s="30">
        <v>7.0999999999999994E-2</v>
      </c>
      <c r="AK20" s="30">
        <v>0.1007</v>
      </c>
      <c r="AL20" s="30">
        <v>0.10050000000000001</v>
      </c>
      <c r="AM20" s="30">
        <v>0.10539999999999999</v>
      </c>
      <c r="AN20" s="30">
        <v>5.6599999999999998E-2</v>
      </c>
      <c r="AO20" s="30">
        <v>5.4399999999999997E-2</v>
      </c>
      <c r="AP20" s="30">
        <v>0.1036</v>
      </c>
      <c r="AQ20" s="30">
        <v>6.7100000000000007E-2</v>
      </c>
      <c r="AR20" s="30">
        <v>7.1999999999999995E-2</v>
      </c>
      <c r="AS20" s="30">
        <v>7.7399999999999997E-2</v>
      </c>
      <c r="AT20" s="30">
        <v>6.54E-2</v>
      </c>
      <c r="AU20" s="30">
        <v>5.91E-2</v>
      </c>
      <c r="AV20" s="30">
        <v>7.7499999999999999E-2</v>
      </c>
      <c r="AW20" s="30">
        <v>5.6599999999999998E-2</v>
      </c>
      <c r="AX20" s="30">
        <v>6.13E-2</v>
      </c>
      <c r="AY20" s="30">
        <v>4.4499999999999998E-2</v>
      </c>
      <c r="AZ20" s="30">
        <v>5.4100000000000002E-2</v>
      </c>
      <c r="BA20" s="30">
        <v>5.6000000000000001E-2</v>
      </c>
      <c r="BB20" s="30">
        <v>7.1400000000000005E-2</v>
      </c>
      <c r="BC20" s="30">
        <v>8.7800000000000003E-2</v>
      </c>
      <c r="BD20" s="30">
        <v>6.2199999999999998E-2</v>
      </c>
      <c r="BE20" s="30">
        <v>7.8E-2</v>
      </c>
      <c r="BF20" s="30">
        <v>8.2299999999999998E-2</v>
      </c>
      <c r="BG20" s="30">
        <v>0.11700000000000001</v>
      </c>
      <c r="BH20" s="30">
        <v>8.5900000000000004E-2</v>
      </c>
      <c r="BI20" s="30">
        <v>0.1013</v>
      </c>
      <c r="BJ20" s="30">
        <v>7.7299999999999994E-2</v>
      </c>
      <c r="BK20" s="30">
        <v>7.8299999999999995E-2</v>
      </c>
      <c r="BL20" s="30">
        <v>5.8999999999999997E-2</v>
      </c>
      <c r="BM20" s="30">
        <v>9.6199999999999994E-2</v>
      </c>
      <c r="BN20" s="30">
        <v>8.6699999999999999E-2</v>
      </c>
      <c r="BO20" s="30">
        <v>0.114</v>
      </c>
      <c r="BP20" s="30">
        <v>8.0799999999999997E-2</v>
      </c>
      <c r="BQ20" s="30">
        <v>8.1299999999999997E-2</v>
      </c>
      <c r="BR20" s="30">
        <v>7.6100000000000001E-2</v>
      </c>
      <c r="BS20" s="30">
        <v>8.4400000000000003E-2</v>
      </c>
      <c r="BT20" s="30">
        <v>7.9000000000000001E-2</v>
      </c>
      <c r="BU20" s="30">
        <v>7.3099999999999998E-2</v>
      </c>
      <c r="BV20" s="30">
        <v>8.5900000000000004E-2</v>
      </c>
      <c r="BW20" s="30">
        <v>9.5399999999999999E-2</v>
      </c>
      <c r="BX20" s="30">
        <v>6.6299999999999998E-2</v>
      </c>
      <c r="BY20" s="30">
        <v>6.1400000000000003E-2</v>
      </c>
      <c r="BZ20" s="30">
        <v>5.9900000000000002E-2</v>
      </c>
      <c r="CA20" s="30">
        <v>8.48E-2</v>
      </c>
      <c r="CB20" s="30">
        <v>9.1499999999999998E-2</v>
      </c>
      <c r="CC20" s="30">
        <v>9.7600000000000006E-2</v>
      </c>
      <c r="CD20" s="30">
        <v>0.14979999999999999</v>
      </c>
      <c r="CE20" s="30">
        <v>0.1057</v>
      </c>
      <c r="CF20" s="30">
        <v>9.2299999999999993E-2</v>
      </c>
      <c r="CG20" s="30">
        <v>9.6600000000000005E-2</v>
      </c>
      <c r="CH20" s="30">
        <v>6.6100000000000006E-2</v>
      </c>
      <c r="CI20" s="30">
        <v>7.8899999999999998E-2</v>
      </c>
      <c r="CJ20" s="30">
        <v>0.1106</v>
      </c>
      <c r="CK20" s="30">
        <v>0.1182</v>
      </c>
      <c r="CL20" s="30">
        <v>0.1021</v>
      </c>
      <c r="CM20" s="30">
        <v>9.8199999999999996E-2</v>
      </c>
      <c r="CN20" s="30">
        <v>6.7500000000000004E-2</v>
      </c>
      <c r="CO20" s="30">
        <v>7.2900000000000006E-2</v>
      </c>
      <c r="CP20" s="30">
        <v>7.6499999999999999E-2</v>
      </c>
      <c r="CQ20" s="30">
        <v>6.6799999999999998E-2</v>
      </c>
      <c r="CR20" s="30">
        <v>7.0900000000000005E-2</v>
      </c>
      <c r="CS20" s="30">
        <v>7.7499999999999999E-2</v>
      </c>
      <c r="CT20" s="30">
        <v>7.0499999999999993E-2</v>
      </c>
      <c r="CU20" s="30">
        <v>7.6100000000000001E-2</v>
      </c>
      <c r="CV20" s="30">
        <v>0.1011</v>
      </c>
      <c r="CW20" s="30">
        <v>9.2200000000000004E-2</v>
      </c>
      <c r="CX20" s="30">
        <v>8.3500000000000005E-2</v>
      </c>
      <c r="CY20" s="30">
        <v>8.1900000000000001E-2</v>
      </c>
      <c r="CZ20" s="30">
        <v>0.1045</v>
      </c>
      <c r="DA20" s="30">
        <v>0.1535</v>
      </c>
      <c r="DB20" s="30">
        <v>7.1099999999999997E-2</v>
      </c>
      <c r="DC20" s="30">
        <v>0.10299999999999999</v>
      </c>
      <c r="DD20" s="30">
        <v>7.6899999999999996E-2</v>
      </c>
      <c r="DE20" s="30">
        <v>0.12509999999999999</v>
      </c>
      <c r="DF20" s="30">
        <v>8.9800000000000005E-2</v>
      </c>
      <c r="DG20" s="30">
        <v>0.1038</v>
      </c>
      <c r="DH20" s="30">
        <v>0.1244</v>
      </c>
      <c r="DI20" s="30">
        <v>6.2300000000000001E-2</v>
      </c>
      <c r="DJ20" s="30">
        <v>8.4599999999999995E-2</v>
      </c>
      <c r="DK20" s="30">
        <v>0.13039999999999999</v>
      </c>
      <c r="DL20" s="30">
        <v>0.13589999999999999</v>
      </c>
      <c r="DM20" s="30">
        <v>4.3400000000000001E-2</v>
      </c>
      <c r="DN20" s="30">
        <v>0.2074</v>
      </c>
      <c r="DO20" s="30">
        <v>7.8700000000000006E-2</v>
      </c>
      <c r="DP20" s="30">
        <v>8.2799999999999999E-2</v>
      </c>
      <c r="DQ20" s="30">
        <v>7.5300000000000006E-2</v>
      </c>
      <c r="DR20" s="30">
        <v>0.1227</v>
      </c>
      <c r="DS20" s="30">
        <v>9.1899999999999996E-2</v>
      </c>
      <c r="DT20" s="30">
        <v>9.2200000000000004E-2</v>
      </c>
      <c r="DU20" s="30">
        <v>8.7900000000000006E-2</v>
      </c>
      <c r="DV20" s="30">
        <v>7.6499999999999999E-2</v>
      </c>
      <c r="DW20" s="30">
        <v>5.3699999999999998E-2</v>
      </c>
      <c r="DX20" s="30">
        <v>7.0099999999999996E-2</v>
      </c>
      <c r="DY20" s="30">
        <v>6.1899999999999997E-2</v>
      </c>
      <c r="DZ20" s="30">
        <v>7.3899999999999993E-2</v>
      </c>
      <c r="EA20" s="30">
        <v>8.6699999999999999E-2</v>
      </c>
      <c r="EB20" s="30">
        <v>5.2900000000000003E-2</v>
      </c>
      <c r="EC20" s="30">
        <v>5.6399999999999999E-2</v>
      </c>
      <c r="ED20" s="30">
        <v>5.9299999999999999E-2</v>
      </c>
      <c r="EE20" s="30">
        <v>6.6699999999999995E-2</v>
      </c>
      <c r="EF20" s="30">
        <v>5.4699999999999999E-2</v>
      </c>
      <c r="EG20" s="30">
        <v>0.1061</v>
      </c>
      <c r="EH20" s="30">
        <v>4.7600000000000003E-2</v>
      </c>
      <c r="EI20" s="30">
        <v>4.9799999999999997E-2</v>
      </c>
      <c r="EJ20" s="30">
        <v>5.2600000000000001E-2</v>
      </c>
      <c r="EK20" s="30">
        <v>8.0699999999999994E-2</v>
      </c>
      <c r="EL20" s="30">
        <v>6.8099999999999994E-2</v>
      </c>
      <c r="EM20" s="30">
        <v>6.5500000000000003E-2</v>
      </c>
      <c r="EN20" s="30">
        <v>6.88E-2</v>
      </c>
      <c r="EO20" s="30">
        <v>6.9000000000000006E-2</v>
      </c>
      <c r="EP20" s="30">
        <v>7.3300000000000004E-2</v>
      </c>
      <c r="EQ20" s="30">
        <v>7.0099999999999996E-2</v>
      </c>
      <c r="ER20" s="30">
        <v>6.9099999999999995E-2</v>
      </c>
      <c r="ES20" s="30">
        <v>6.3200000000000006E-2</v>
      </c>
      <c r="ET20" s="30">
        <v>7.1199999999999999E-2</v>
      </c>
      <c r="EU20" s="30">
        <v>7.2099999999999997E-2</v>
      </c>
      <c r="EV20" s="30">
        <v>6.7900000000000002E-2</v>
      </c>
      <c r="EW20" s="30">
        <v>5.1999999999999998E-2</v>
      </c>
      <c r="EX20" s="30">
        <v>7.9500000000000001E-2</v>
      </c>
      <c r="EY20" s="30">
        <v>0.1176</v>
      </c>
      <c r="EZ20" s="30">
        <v>9.6000000000000002E-2</v>
      </c>
      <c r="FA20" s="30">
        <v>6.7799999999999999E-2</v>
      </c>
      <c r="FB20" s="30">
        <v>0.11849999999999999</v>
      </c>
      <c r="FC20" s="30">
        <v>9.5299999999999996E-2</v>
      </c>
      <c r="FD20" s="30">
        <v>5.9499999999999997E-2</v>
      </c>
      <c r="FE20" s="30">
        <v>5.3699999999999998E-2</v>
      </c>
      <c r="FF20" s="30">
        <v>5.7599999999999998E-2</v>
      </c>
      <c r="FG20" s="30">
        <v>0.11219999999999999</v>
      </c>
      <c r="FH20" s="30">
        <v>7.8399999999999997E-2</v>
      </c>
      <c r="FI20" s="30">
        <v>0.10009999999999999</v>
      </c>
      <c r="FJ20" s="30">
        <v>0.11219999999999999</v>
      </c>
      <c r="FK20" s="30">
        <v>0.1041</v>
      </c>
      <c r="FL20" s="30">
        <v>8.9099999999999999E-2</v>
      </c>
      <c r="FM20" s="30">
        <v>9.0700000000000003E-2</v>
      </c>
      <c r="FN20" s="30">
        <v>0.13930000000000001</v>
      </c>
      <c r="FO20" s="30">
        <v>8.7900000000000006E-2</v>
      </c>
      <c r="FP20" s="30">
        <v>9.2100000000000001E-2</v>
      </c>
      <c r="FQ20" s="30">
        <v>8.8999999999999996E-2</v>
      </c>
      <c r="FR20" s="30">
        <v>0.11310000000000001</v>
      </c>
      <c r="FS20" s="30">
        <v>0.151</v>
      </c>
      <c r="FT20" s="30">
        <v>8.2799999999999999E-2</v>
      </c>
      <c r="FU20" s="30">
        <v>0.1517</v>
      </c>
      <c r="FV20" s="30">
        <v>0.1305</v>
      </c>
      <c r="FW20" s="30">
        <v>0.13880000000000001</v>
      </c>
      <c r="FX20" s="30">
        <v>0.11840000000000001</v>
      </c>
      <c r="FY20" s="30">
        <v>0.1118</v>
      </c>
      <c r="FZ20" s="30">
        <v>6.2E-2</v>
      </c>
      <c r="GA20" s="30">
        <v>5.67E-2</v>
      </c>
      <c r="GB20" s="30">
        <v>4.9299999999999997E-2</v>
      </c>
      <c r="GC20" s="30">
        <v>4.6699999999999998E-2</v>
      </c>
      <c r="GD20" s="30">
        <v>6.5299999999999997E-2</v>
      </c>
      <c r="GE20" s="30">
        <v>4.2999999999999997E-2</v>
      </c>
      <c r="GF20" s="30">
        <v>7.0199999999999999E-2</v>
      </c>
      <c r="GG20" s="30">
        <v>0.1009</v>
      </c>
      <c r="GH20" s="30">
        <v>6.9400000000000003E-2</v>
      </c>
      <c r="GI20" s="30">
        <v>8.4599999999999995E-2</v>
      </c>
      <c r="GJ20" s="30">
        <v>0.1087</v>
      </c>
      <c r="GK20" s="30">
        <v>9.5799999999999996E-2</v>
      </c>
      <c r="GL20" s="30">
        <v>0.1037</v>
      </c>
      <c r="GM20" s="30">
        <v>9.9400000000000002E-2</v>
      </c>
      <c r="GN20" s="30">
        <v>6.0199999999999997E-2</v>
      </c>
      <c r="GO20" s="30">
        <v>5.2699999999999997E-2</v>
      </c>
      <c r="GP20" s="30">
        <v>6.2700000000000006E-2</v>
      </c>
      <c r="GQ20" s="30">
        <v>0.10290000000000001</v>
      </c>
      <c r="GR20" s="30">
        <v>8.6300000000000002E-2</v>
      </c>
      <c r="GS20" s="30">
        <v>8.0799999999999997E-2</v>
      </c>
      <c r="GT20" s="30">
        <v>6.8500000000000005E-2</v>
      </c>
      <c r="GU20" s="30">
        <v>6.4500000000000002E-2</v>
      </c>
      <c r="GV20" s="30">
        <v>9.3600000000000003E-2</v>
      </c>
      <c r="GW20" s="30">
        <v>8.2299999999999998E-2</v>
      </c>
      <c r="GX20" s="30">
        <v>7.2700000000000001E-2</v>
      </c>
      <c r="GY20" s="30">
        <v>5.9799999999999999E-2</v>
      </c>
      <c r="GZ20" s="30">
        <v>8.8300000000000003E-2</v>
      </c>
      <c r="HA20" s="30">
        <v>6.6199999999999995E-2</v>
      </c>
      <c r="HB20" s="30">
        <v>4.2099999999999999E-2</v>
      </c>
      <c r="HC20" s="30">
        <v>5.3199999999999997E-2</v>
      </c>
      <c r="HD20" s="30">
        <v>6.3600000000000004E-2</v>
      </c>
      <c r="HE20" s="30">
        <v>9.0399999999999994E-2</v>
      </c>
      <c r="HF20" s="30">
        <v>5.4800000000000001E-2</v>
      </c>
      <c r="HG20" s="30">
        <v>9.6000000000000002E-2</v>
      </c>
      <c r="HH20" s="30">
        <v>0.1056</v>
      </c>
      <c r="HI20" s="30">
        <v>0.1202</v>
      </c>
      <c r="HJ20" s="30">
        <v>0.1038</v>
      </c>
      <c r="HK20" s="30">
        <v>0</v>
      </c>
      <c r="HL20" s="30">
        <v>6.3799999999999996E-2</v>
      </c>
      <c r="HM20" s="30">
        <v>6.88E-2</v>
      </c>
      <c r="HN20" s="30">
        <v>6.7299999999999999E-2</v>
      </c>
      <c r="HO20" s="30">
        <v>6.3899999999999998E-2</v>
      </c>
      <c r="HP20" s="30">
        <v>7.6999999999999999E-2</v>
      </c>
      <c r="HQ20" s="30">
        <v>6.4699999999999994E-2</v>
      </c>
      <c r="HR20" s="30">
        <v>8.1000000000000003E-2</v>
      </c>
      <c r="HS20" s="30">
        <v>0.10340000000000001</v>
      </c>
      <c r="HT20" s="30">
        <v>0.1142</v>
      </c>
      <c r="HU20" s="30">
        <v>3.95E-2</v>
      </c>
      <c r="HV20" s="30">
        <v>7.0999999999999994E-2</v>
      </c>
      <c r="HW20" s="30">
        <v>7.2099999999999997E-2</v>
      </c>
      <c r="HX20" s="30">
        <v>5.3900000000000003E-2</v>
      </c>
      <c r="HY20" s="30">
        <v>4.24E-2</v>
      </c>
      <c r="HZ20" s="30">
        <v>8.0199999999999994E-2</v>
      </c>
      <c r="IA20" s="30">
        <v>5.5899999999999998E-2</v>
      </c>
      <c r="IB20" s="30">
        <v>6.25E-2</v>
      </c>
      <c r="IC20" s="30">
        <v>5.5500000000000001E-2</v>
      </c>
      <c r="ID20" s="30">
        <v>5.5100000000000003E-2</v>
      </c>
      <c r="IE20" s="30">
        <v>5.8299999999999998E-2</v>
      </c>
      <c r="IF20" s="30">
        <v>0.1056</v>
      </c>
      <c r="IG20" s="30">
        <v>9.7100000000000006E-2</v>
      </c>
      <c r="IH20" s="30">
        <v>7.7200000000000005E-2</v>
      </c>
      <c r="II20" s="30">
        <v>4.8399999999999999E-2</v>
      </c>
      <c r="IJ20" s="30">
        <v>6.4100000000000004E-2</v>
      </c>
      <c r="IK20" s="30">
        <v>5.9400000000000001E-2</v>
      </c>
      <c r="IL20" s="30">
        <v>5.6099999999999997E-2</v>
      </c>
      <c r="IM20" s="30">
        <v>6.3799999999999996E-2</v>
      </c>
      <c r="IN20" s="30">
        <v>5.9200000000000003E-2</v>
      </c>
      <c r="IO20" s="30">
        <v>8.9599999999999999E-2</v>
      </c>
      <c r="IP20" s="30">
        <v>6.7199999999999996E-2</v>
      </c>
      <c r="IQ20" s="30">
        <v>6.5299999999999997E-2</v>
      </c>
      <c r="IR20" s="30">
        <v>6.6199999999999995E-2</v>
      </c>
      <c r="IS20" s="30">
        <v>5.8099999999999999E-2</v>
      </c>
      <c r="IT20" s="30">
        <v>6.3100000000000003E-2</v>
      </c>
      <c r="IU20" s="30">
        <v>7.5700000000000003E-2</v>
      </c>
      <c r="IV20" s="30">
        <v>7.3300000000000004E-2</v>
      </c>
      <c r="IW20" s="30">
        <v>5.5599999999999997E-2</v>
      </c>
      <c r="IX20" s="30">
        <v>7.3499999999999996E-2</v>
      </c>
      <c r="IY20" s="30">
        <v>6.2600000000000003E-2</v>
      </c>
      <c r="IZ20" s="30">
        <v>7.8399999999999997E-2</v>
      </c>
      <c r="JA20" s="30">
        <v>6.8000000000000005E-2</v>
      </c>
      <c r="JB20" s="30">
        <v>0.16</v>
      </c>
      <c r="JC20" s="30">
        <v>0.1706</v>
      </c>
      <c r="JD20" s="30">
        <v>0.14380000000000001</v>
      </c>
      <c r="JE20" s="30">
        <v>0.1457</v>
      </c>
      <c r="JF20" s="30">
        <v>0.1452</v>
      </c>
      <c r="JG20" s="30">
        <v>0.1739</v>
      </c>
      <c r="JH20" s="30">
        <v>0.1338</v>
      </c>
      <c r="JI20" s="30">
        <v>0.1719</v>
      </c>
      <c r="JJ20" s="30">
        <v>0.2036</v>
      </c>
      <c r="JK20" s="30">
        <v>0.18440000000000001</v>
      </c>
      <c r="JL20" s="30">
        <v>8.8999999999999996E-2</v>
      </c>
      <c r="JM20" s="30">
        <v>0.1071</v>
      </c>
      <c r="JN20" s="30">
        <v>0.12839999999999999</v>
      </c>
      <c r="JO20" s="30">
        <v>0.1119</v>
      </c>
      <c r="JP20" s="30">
        <v>0.13370000000000001</v>
      </c>
      <c r="JQ20" s="30">
        <v>0.15279999999999999</v>
      </c>
      <c r="JR20" s="30">
        <v>0.15440000000000001</v>
      </c>
      <c r="JS20" s="30">
        <v>9.5200000000000007E-2</v>
      </c>
      <c r="JT20" s="30">
        <v>0.10730000000000001</v>
      </c>
      <c r="JU20" s="30">
        <v>5.9096000000000002</v>
      </c>
      <c r="JV20" s="30">
        <v>2.9649000000000001</v>
      </c>
      <c r="JW20" s="30">
        <v>2.1972999999999998</v>
      </c>
      <c r="JX20" s="30">
        <v>2.3653</v>
      </c>
      <c r="JY20" s="30">
        <v>2.726</v>
      </c>
      <c r="JZ20" s="30">
        <v>5.5896999999999997</v>
      </c>
      <c r="KA20" s="30">
        <v>2.0693999999999999</v>
      </c>
      <c r="KB20" s="30">
        <v>5.7234999999999996</v>
      </c>
      <c r="KC20" s="30">
        <v>3.6072000000000002</v>
      </c>
      <c r="KD20" s="30">
        <v>2.8780000000000001</v>
      </c>
      <c r="KE20" s="30">
        <v>2.4607999999999999</v>
      </c>
      <c r="KF20" s="30">
        <v>2.5745</v>
      </c>
      <c r="KG20" s="30">
        <v>1.9827999999999999</v>
      </c>
      <c r="KH20" s="30">
        <v>1.288</v>
      </c>
      <c r="KI20" s="30">
        <v>3.4472</v>
      </c>
      <c r="KJ20" s="30">
        <v>0.22500000000000001</v>
      </c>
      <c r="KK20" s="30">
        <v>0.12330000000000001</v>
      </c>
      <c r="KL20" s="30">
        <v>0.18290000000000001</v>
      </c>
      <c r="KM20" s="30">
        <v>0.2041</v>
      </c>
      <c r="KN20" s="30">
        <v>8.4699999999999998E-2</v>
      </c>
      <c r="KO20" s="30">
        <v>8.5999999999999993E-2</v>
      </c>
      <c r="KP20" s="30">
        <v>8.6300000000000002E-2</v>
      </c>
      <c r="KQ20" s="30">
        <v>0.1754</v>
      </c>
      <c r="KR20" s="30">
        <v>6.6100000000000006E-2</v>
      </c>
      <c r="KS20" s="30">
        <v>0.12920000000000001</v>
      </c>
      <c r="KT20" s="30">
        <v>0.115</v>
      </c>
      <c r="KU20" s="30">
        <v>0.28050000000000003</v>
      </c>
      <c r="KV20" s="30">
        <v>0.16239999999999999</v>
      </c>
      <c r="KW20" s="30">
        <v>0.19339999999999999</v>
      </c>
      <c r="KX20" s="30">
        <v>0.15670000000000001</v>
      </c>
      <c r="KY20" s="30">
        <v>0.14549999999999999</v>
      </c>
      <c r="KZ20" s="30">
        <v>0.1807</v>
      </c>
      <c r="LA20" s="30">
        <v>0.15160000000000001</v>
      </c>
      <c r="LB20" s="30">
        <v>0.14599999999999999</v>
      </c>
      <c r="LC20" s="30">
        <v>0.18529999999999999</v>
      </c>
      <c r="LD20" s="30">
        <v>0.17280000000000001</v>
      </c>
      <c r="LE20" s="30">
        <v>0.17810000000000001</v>
      </c>
      <c r="LF20" s="30">
        <v>0.20810000000000001</v>
      </c>
      <c r="LG20" s="30">
        <v>0.13150000000000001</v>
      </c>
      <c r="LH20" s="30">
        <v>0.15570000000000001</v>
      </c>
      <c r="LI20" s="30">
        <v>0.12509999999999999</v>
      </c>
      <c r="LJ20" s="30">
        <v>0.16869999999999999</v>
      </c>
      <c r="LK20" s="30">
        <v>0.2208</v>
      </c>
      <c r="LL20" s="30">
        <v>0.17130000000000001</v>
      </c>
      <c r="LM20" s="30">
        <v>0.152</v>
      </c>
      <c r="LN20" s="30">
        <v>0.20899999999999999</v>
      </c>
      <c r="LO20" s="30">
        <v>0.12509999999999999</v>
      </c>
      <c r="LP20" s="30">
        <v>0.21279999999999999</v>
      </c>
      <c r="LQ20" s="30">
        <v>0.36470000000000002</v>
      </c>
      <c r="LR20" s="30">
        <v>0.1963</v>
      </c>
      <c r="LS20" s="30">
        <v>0.1799</v>
      </c>
      <c r="LT20" s="30">
        <v>0.10829999999999999</v>
      </c>
      <c r="LU20" s="30">
        <v>0.1234</v>
      </c>
      <c r="LV20" s="30">
        <v>0.10730000000000001</v>
      </c>
      <c r="LW20" s="30">
        <v>0.26919999999999999</v>
      </c>
      <c r="LX20" s="30">
        <v>0.1452</v>
      </c>
      <c r="LY20" s="30">
        <v>0.1484</v>
      </c>
      <c r="LZ20" s="30">
        <v>0.12559999999999999</v>
      </c>
      <c r="MA20" s="30">
        <v>0.1018</v>
      </c>
      <c r="MB20" s="30">
        <v>0.12330000000000001</v>
      </c>
      <c r="MC20" s="30">
        <v>0.1449</v>
      </c>
      <c r="MD20" s="30">
        <v>0.13669999999999999</v>
      </c>
      <c r="ME20" s="30">
        <v>0.13200000000000001</v>
      </c>
      <c r="MF20" s="30">
        <v>0.13819999999999999</v>
      </c>
      <c r="MG20" s="30">
        <v>0.1263</v>
      </c>
      <c r="MH20" s="30">
        <v>0.18779999999999999</v>
      </c>
      <c r="MI20" s="30">
        <v>0.1158</v>
      </c>
      <c r="MJ20" s="30">
        <v>0.15970000000000001</v>
      </c>
      <c r="MK20" s="30">
        <v>0.1525</v>
      </c>
      <c r="ML20" s="30">
        <v>0.17530000000000001</v>
      </c>
      <c r="MM20" s="30">
        <v>9.7199999999999995E-2</v>
      </c>
      <c r="MN20" s="30">
        <v>0.13689999999999999</v>
      </c>
      <c r="MO20" s="30">
        <v>0.1411</v>
      </c>
      <c r="MP20" s="30">
        <v>0.1326</v>
      </c>
      <c r="MQ20" s="30">
        <v>0.1474</v>
      </c>
      <c r="MR20" s="30">
        <v>0.14680000000000001</v>
      </c>
      <c r="MS20" s="30">
        <v>0.1913</v>
      </c>
      <c r="MT20" s="30">
        <v>0.15279999999999999</v>
      </c>
      <c r="MU20" s="30">
        <v>0.19270000000000001</v>
      </c>
      <c r="MV20" s="30">
        <v>0.14630000000000001</v>
      </c>
      <c r="MW20" s="30">
        <v>0.1195</v>
      </c>
      <c r="MX20" s="30">
        <v>0.1318</v>
      </c>
      <c r="MY20" s="30">
        <v>0.1176</v>
      </c>
      <c r="MZ20" s="30">
        <v>8.72E-2</v>
      </c>
      <c r="NA20" s="30">
        <v>0.161</v>
      </c>
      <c r="NB20" s="30">
        <v>8.0500000000000002E-2</v>
      </c>
      <c r="NC20" s="30">
        <v>0.1216</v>
      </c>
      <c r="ND20" s="30">
        <v>0.2366</v>
      </c>
      <c r="NE20" s="30">
        <v>0.1731</v>
      </c>
      <c r="NF20" s="30">
        <v>0.1802</v>
      </c>
      <c r="NG20" s="316">
        <v>0.1643</v>
      </c>
      <c r="NH20" s="317">
        <v>0.1497</v>
      </c>
      <c r="NI20" s="318">
        <v>0.1164</v>
      </c>
      <c r="NJ20" s="322">
        <v>0.14349999999999999</v>
      </c>
    </row>
    <row r="21" spans="2:374" x14ac:dyDescent="0.3">
      <c r="B21" s="23" t="s">
        <v>566</v>
      </c>
      <c r="C21" s="29">
        <v>0.26679999999999998</v>
      </c>
      <c r="D21" s="30">
        <v>0.30669999999999997</v>
      </c>
      <c r="E21" s="30">
        <v>0.29149999999999998</v>
      </c>
      <c r="F21" s="30">
        <v>0.37140000000000001</v>
      </c>
      <c r="G21" s="30">
        <v>0.3634</v>
      </c>
      <c r="H21" s="30">
        <v>0.25890000000000002</v>
      </c>
      <c r="I21" s="30">
        <v>0.2</v>
      </c>
      <c r="J21" s="30">
        <v>0.23749999999999999</v>
      </c>
      <c r="K21" s="30">
        <v>0.18579999999999999</v>
      </c>
      <c r="L21" s="30">
        <v>0.33929999999999999</v>
      </c>
      <c r="M21" s="30">
        <v>0.32929999999999998</v>
      </c>
      <c r="N21" s="30">
        <v>0.39169999999999999</v>
      </c>
      <c r="O21" s="30">
        <v>0.29509999999999997</v>
      </c>
      <c r="P21" s="30">
        <v>0.2316</v>
      </c>
      <c r="Q21" s="30">
        <v>0</v>
      </c>
      <c r="R21" s="30">
        <v>0.24890000000000001</v>
      </c>
      <c r="S21" s="30">
        <v>0.30270000000000002</v>
      </c>
      <c r="T21" s="30">
        <v>0.36509999999999998</v>
      </c>
      <c r="U21" s="30">
        <v>0.40939999999999999</v>
      </c>
      <c r="V21" s="30">
        <v>0.53739999999999999</v>
      </c>
      <c r="W21" s="30">
        <v>0.1905</v>
      </c>
      <c r="X21" s="30">
        <v>0.2351</v>
      </c>
      <c r="Y21" s="30">
        <v>0.2281</v>
      </c>
      <c r="Z21" s="30">
        <v>0.3805</v>
      </c>
      <c r="AA21" s="30">
        <v>0.27939999999999998</v>
      </c>
      <c r="AB21" s="30">
        <v>0.3649</v>
      </c>
      <c r="AC21" s="30">
        <v>0.2666</v>
      </c>
      <c r="AD21" s="30">
        <v>0.21210000000000001</v>
      </c>
      <c r="AE21" s="30">
        <v>0.2094</v>
      </c>
      <c r="AF21" s="30">
        <v>0.22689999999999999</v>
      </c>
      <c r="AG21" s="30">
        <v>0.2457</v>
      </c>
      <c r="AH21" s="30">
        <v>0.4254</v>
      </c>
      <c r="AI21" s="30">
        <v>0.27360000000000001</v>
      </c>
      <c r="AJ21" s="30">
        <v>0.23280000000000001</v>
      </c>
      <c r="AK21" s="30">
        <v>0.28239999999999998</v>
      </c>
      <c r="AL21" s="30">
        <v>0.28089999999999998</v>
      </c>
      <c r="AM21" s="30">
        <v>0.29599999999999999</v>
      </c>
      <c r="AN21" s="30">
        <v>0.22270000000000001</v>
      </c>
      <c r="AO21" s="30">
        <v>0.2054</v>
      </c>
      <c r="AP21" s="30">
        <v>0.29110000000000003</v>
      </c>
      <c r="AQ21" s="30">
        <v>0.23219999999999999</v>
      </c>
      <c r="AR21" s="30">
        <v>0.2296</v>
      </c>
      <c r="AS21" s="30">
        <v>0.24229999999999999</v>
      </c>
      <c r="AT21" s="30">
        <v>0.21440000000000001</v>
      </c>
      <c r="AU21" s="30">
        <v>0.2102</v>
      </c>
      <c r="AV21" s="30">
        <v>0.29070000000000001</v>
      </c>
      <c r="AW21" s="30">
        <v>0.29980000000000001</v>
      </c>
      <c r="AX21" s="30">
        <v>0.21990000000000001</v>
      </c>
      <c r="AY21" s="30">
        <v>0.18440000000000001</v>
      </c>
      <c r="AZ21" s="30">
        <v>0.17380000000000001</v>
      </c>
      <c r="BA21" s="30">
        <v>0.19439999999999999</v>
      </c>
      <c r="BB21" s="30">
        <v>0.23139999999999999</v>
      </c>
      <c r="BC21" s="30">
        <v>0.35549999999999998</v>
      </c>
      <c r="BD21" s="30">
        <v>0.1961</v>
      </c>
      <c r="BE21" s="30">
        <v>0.25729999999999997</v>
      </c>
      <c r="BF21" s="30">
        <v>0.22700000000000001</v>
      </c>
      <c r="BG21" s="30">
        <v>0.28999999999999998</v>
      </c>
      <c r="BH21" s="30">
        <v>0.24909999999999999</v>
      </c>
      <c r="BI21" s="30">
        <v>0.29060000000000002</v>
      </c>
      <c r="BJ21" s="30">
        <v>0.27589999999999998</v>
      </c>
      <c r="BK21" s="30">
        <v>0.26879999999999998</v>
      </c>
      <c r="BL21" s="30">
        <v>0.19209999999999999</v>
      </c>
      <c r="BM21" s="30">
        <v>0.27629999999999999</v>
      </c>
      <c r="BN21" s="30">
        <v>0.26800000000000002</v>
      </c>
      <c r="BO21" s="30">
        <v>0.34350000000000003</v>
      </c>
      <c r="BP21" s="30">
        <v>0.2422</v>
      </c>
      <c r="BQ21" s="30">
        <v>0.24129999999999999</v>
      </c>
      <c r="BR21" s="30">
        <v>0.19600000000000001</v>
      </c>
      <c r="BS21" s="30">
        <v>0.25040000000000001</v>
      </c>
      <c r="BT21" s="30">
        <v>0.26700000000000002</v>
      </c>
      <c r="BU21" s="30">
        <v>0.25629999999999997</v>
      </c>
      <c r="BV21" s="30">
        <v>0.2389</v>
      </c>
      <c r="BW21" s="30">
        <v>0.27589999999999998</v>
      </c>
      <c r="BX21" s="30">
        <v>0.20430000000000001</v>
      </c>
      <c r="BY21" s="30">
        <v>0.18459999999999999</v>
      </c>
      <c r="BZ21" s="30">
        <v>0.17949999999999999</v>
      </c>
      <c r="CA21" s="30">
        <v>0.25119999999999998</v>
      </c>
      <c r="CB21" s="30">
        <v>0.23810000000000001</v>
      </c>
      <c r="CC21" s="30">
        <v>0.27060000000000001</v>
      </c>
      <c r="CD21" s="30">
        <v>0.42949999999999999</v>
      </c>
      <c r="CE21" s="30">
        <v>0.27110000000000001</v>
      </c>
      <c r="CF21" s="30">
        <v>0.2581</v>
      </c>
      <c r="CG21" s="30">
        <v>0.27139999999999997</v>
      </c>
      <c r="CH21" s="30">
        <v>0.17910000000000001</v>
      </c>
      <c r="CI21" s="30">
        <v>0.29149999999999998</v>
      </c>
      <c r="CJ21" s="30">
        <v>0.35720000000000002</v>
      </c>
      <c r="CK21" s="30">
        <v>0.3674</v>
      </c>
      <c r="CL21" s="30">
        <v>0.34810000000000002</v>
      </c>
      <c r="CM21" s="30">
        <v>0.31019999999999998</v>
      </c>
      <c r="CN21" s="30">
        <v>0.2344</v>
      </c>
      <c r="CO21" s="30">
        <v>0.34010000000000001</v>
      </c>
      <c r="CP21" s="30">
        <v>0.2384</v>
      </c>
      <c r="CQ21" s="30">
        <v>0.21360000000000001</v>
      </c>
      <c r="CR21" s="30">
        <v>0.20979999999999999</v>
      </c>
      <c r="CS21" s="30">
        <v>0.24030000000000001</v>
      </c>
      <c r="CT21" s="30">
        <v>0.19700000000000001</v>
      </c>
      <c r="CU21" s="30">
        <v>0.1779</v>
      </c>
      <c r="CV21" s="30">
        <v>0.311</v>
      </c>
      <c r="CW21" s="30">
        <v>0.31669999999999998</v>
      </c>
      <c r="CX21" s="30">
        <v>0.23719999999999999</v>
      </c>
      <c r="CY21" s="30">
        <v>0.26869999999999999</v>
      </c>
      <c r="CZ21" s="30">
        <v>0.3327</v>
      </c>
      <c r="DA21" s="30">
        <v>0.33479999999999999</v>
      </c>
      <c r="DB21" s="30">
        <v>0.3155</v>
      </c>
      <c r="DC21" s="30">
        <v>0.2732</v>
      </c>
      <c r="DD21" s="30">
        <v>0.20180000000000001</v>
      </c>
      <c r="DE21" s="30">
        <v>0.35170000000000001</v>
      </c>
      <c r="DF21" s="30">
        <v>0.25069999999999998</v>
      </c>
      <c r="DG21" s="30">
        <v>0.25409999999999999</v>
      </c>
      <c r="DH21" s="30">
        <v>0.36520000000000002</v>
      </c>
      <c r="DI21" s="30">
        <v>0.1671</v>
      </c>
      <c r="DJ21" s="30">
        <v>0.22750000000000001</v>
      </c>
      <c r="DK21" s="30">
        <v>0.35599999999999998</v>
      </c>
      <c r="DL21" s="30">
        <v>0.39090000000000003</v>
      </c>
      <c r="DM21" s="30">
        <v>0.13139999999999999</v>
      </c>
      <c r="DN21" s="30">
        <v>0.29260000000000003</v>
      </c>
      <c r="DO21" s="30">
        <v>0.19639999999999999</v>
      </c>
      <c r="DP21" s="30">
        <v>0.23569999999999999</v>
      </c>
      <c r="DQ21" s="30">
        <v>0.20419999999999999</v>
      </c>
      <c r="DR21" s="30">
        <v>0.37869999999999998</v>
      </c>
      <c r="DS21" s="30">
        <v>0.23100000000000001</v>
      </c>
      <c r="DT21" s="30">
        <v>0.34179999999999999</v>
      </c>
      <c r="DU21" s="30">
        <v>0.2535</v>
      </c>
      <c r="DV21" s="30">
        <v>0.31490000000000001</v>
      </c>
      <c r="DW21" s="30">
        <v>0.2102</v>
      </c>
      <c r="DX21" s="30">
        <v>0.249</v>
      </c>
      <c r="DY21" s="30">
        <v>0.19589999999999999</v>
      </c>
      <c r="DZ21" s="30">
        <v>0.3014</v>
      </c>
      <c r="EA21" s="30">
        <v>0.26419999999999999</v>
      </c>
      <c r="EB21" s="30">
        <v>0.1658</v>
      </c>
      <c r="EC21" s="30">
        <v>0.18540000000000001</v>
      </c>
      <c r="ED21" s="30">
        <v>0.18959999999999999</v>
      </c>
      <c r="EE21" s="30">
        <v>0.221</v>
      </c>
      <c r="EF21" s="30">
        <v>0.23169999999999999</v>
      </c>
      <c r="EG21" s="30">
        <v>0.30880000000000002</v>
      </c>
      <c r="EH21" s="30">
        <v>0.1449</v>
      </c>
      <c r="EI21" s="30">
        <v>0.14480000000000001</v>
      </c>
      <c r="EJ21" s="30">
        <v>0.1744</v>
      </c>
      <c r="EK21" s="30">
        <v>0.26300000000000001</v>
      </c>
      <c r="EL21" s="30">
        <v>0.30909999999999999</v>
      </c>
      <c r="EM21" s="30">
        <v>0.20810000000000001</v>
      </c>
      <c r="EN21" s="30">
        <v>0.22420000000000001</v>
      </c>
      <c r="EO21" s="30">
        <v>0.21560000000000001</v>
      </c>
      <c r="EP21" s="30">
        <v>0.2273</v>
      </c>
      <c r="EQ21" s="30">
        <v>0.22289999999999999</v>
      </c>
      <c r="ER21" s="30">
        <v>0.21709999999999999</v>
      </c>
      <c r="ES21" s="30">
        <v>0.19989999999999999</v>
      </c>
      <c r="ET21" s="30">
        <v>0.2359</v>
      </c>
      <c r="EU21" s="30">
        <v>0.23549999999999999</v>
      </c>
      <c r="EV21" s="30">
        <v>0.1845</v>
      </c>
      <c r="EW21" s="30">
        <v>0.1552</v>
      </c>
      <c r="EX21" s="30">
        <v>0.22220000000000001</v>
      </c>
      <c r="EY21" s="30">
        <v>0.3513</v>
      </c>
      <c r="EZ21" s="30">
        <v>0.28470000000000001</v>
      </c>
      <c r="FA21" s="30">
        <v>0.217</v>
      </c>
      <c r="FB21" s="30">
        <v>0.3952</v>
      </c>
      <c r="FC21" s="30">
        <v>0.33090000000000003</v>
      </c>
      <c r="FD21" s="30">
        <v>0.20269999999999999</v>
      </c>
      <c r="FE21" s="30">
        <v>0.15840000000000001</v>
      </c>
      <c r="FF21" s="30">
        <v>0.17030000000000001</v>
      </c>
      <c r="FG21" s="30">
        <v>0.32769999999999999</v>
      </c>
      <c r="FH21" s="30">
        <v>0.2404</v>
      </c>
      <c r="FI21" s="30">
        <v>0.30719999999999997</v>
      </c>
      <c r="FJ21" s="30">
        <v>0.41239999999999999</v>
      </c>
      <c r="FK21" s="30">
        <v>0.3528</v>
      </c>
      <c r="FL21" s="30">
        <v>0.27689999999999998</v>
      </c>
      <c r="FM21" s="30">
        <v>0.30499999999999999</v>
      </c>
      <c r="FN21" s="30">
        <v>0.3281</v>
      </c>
      <c r="FO21" s="30">
        <v>0.25729999999999997</v>
      </c>
      <c r="FP21" s="30">
        <v>0.23849999999999999</v>
      </c>
      <c r="FQ21" s="30">
        <v>0.24990000000000001</v>
      </c>
      <c r="FR21" s="30">
        <v>0.3155</v>
      </c>
      <c r="FS21" s="30">
        <v>0.43169999999999997</v>
      </c>
      <c r="FT21" s="30">
        <v>0.217</v>
      </c>
      <c r="FU21" s="30">
        <v>0.28299999999999997</v>
      </c>
      <c r="FV21" s="30">
        <v>0.30880000000000002</v>
      </c>
      <c r="FW21" s="30">
        <v>0.26729999999999998</v>
      </c>
      <c r="FX21" s="30">
        <v>0.28120000000000001</v>
      </c>
      <c r="FY21" s="30">
        <v>0.32</v>
      </c>
      <c r="FZ21" s="30">
        <v>0.188</v>
      </c>
      <c r="GA21" s="30">
        <v>0.17319999999999999</v>
      </c>
      <c r="GB21" s="30">
        <v>0.1789</v>
      </c>
      <c r="GC21" s="30">
        <v>0.16619999999999999</v>
      </c>
      <c r="GD21" s="30">
        <v>0.2024</v>
      </c>
      <c r="GE21" s="30">
        <v>0.14180000000000001</v>
      </c>
      <c r="GF21" s="30">
        <v>0.21190000000000001</v>
      </c>
      <c r="GG21" s="30">
        <v>0.30370000000000003</v>
      </c>
      <c r="GH21" s="30">
        <v>0.20930000000000001</v>
      </c>
      <c r="GI21" s="30">
        <v>0.23980000000000001</v>
      </c>
      <c r="GJ21" s="30">
        <v>0.31769999999999998</v>
      </c>
      <c r="GK21" s="30">
        <v>0.28010000000000002</v>
      </c>
      <c r="GL21" s="30">
        <v>0.30249999999999999</v>
      </c>
      <c r="GM21" s="30">
        <v>0.27700000000000002</v>
      </c>
      <c r="GN21" s="30">
        <v>0.17780000000000001</v>
      </c>
      <c r="GO21" s="30">
        <v>0.16020000000000001</v>
      </c>
      <c r="GP21" s="30">
        <v>0.18759999999999999</v>
      </c>
      <c r="GQ21" s="30">
        <v>0.28870000000000001</v>
      </c>
      <c r="GR21" s="30">
        <v>0.2392</v>
      </c>
      <c r="GS21" s="30">
        <v>0.24379999999999999</v>
      </c>
      <c r="GT21" s="30">
        <v>0.2044</v>
      </c>
      <c r="GU21" s="30">
        <v>0.32140000000000002</v>
      </c>
      <c r="GV21" s="30">
        <v>0.24790000000000001</v>
      </c>
      <c r="GW21" s="30">
        <v>0.2414</v>
      </c>
      <c r="GX21" s="30">
        <v>0.21579999999999999</v>
      </c>
      <c r="GY21" s="30">
        <v>0.23930000000000001</v>
      </c>
      <c r="GZ21" s="30">
        <v>0.30230000000000001</v>
      </c>
      <c r="HA21" s="30">
        <v>0.19439999999999999</v>
      </c>
      <c r="HB21" s="30">
        <v>0.15540000000000001</v>
      </c>
      <c r="HC21" s="30">
        <v>0.16650000000000001</v>
      </c>
      <c r="HD21" s="30">
        <v>0.21920000000000001</v>
      </c>
      <c r="HE21" s="30">
        <v>0.26800000000000002</v>
      </c>
      <c r="HF21" s="30">
        <v>0.16889999999999999</v>
      </c>
      <c r="HG21" s="30">
        <v>0.24859999999999999</v>
      </c>
      <c r="HH21" s="30">
        <v>0.31850000000000001</v>
      </c>
      <c r="HI21" s="30">
        <v>0.378</v>
      </c>
      <c r="HJ21" s="30">
        <v>0.3044</v>
      </c>
      <c r="HK21" s="30">
        <v>0</v>
      </c>
      <c r="HL21" s="30">
        <v>0.1807</v>
      </c>
      <c r="HM21" s="30">
        <v>0.1953</v>
      </c>
      <c r="HN21" s="30">
        <v>0.17899999999999999</v>
      </c>
      <c r="HO21" s="30">
        <v>0.1893</v>
      </c>
      <c r="HP21" s="30">
        <v>0.21790000000000001</v>
      </c>
      <c r="HQ21" s="30">
        <v>0.2051</v>
      </c>
      <c r="HR21" s="30">
        <v>0.22589999999999999</v>
      </c>
      <c r="HS21" s="30">
        <v>0.26869999999999999</v>
      </c>
      <c r="HT21" s="30">
        <v>0.30630000000000002</v>
      </c>
      <c r="HU21" s="30">
        <v>0.1323</v>
      </c>
      <c r="HV21" s="30">
        <v>0.217</v>
      </c>
      <c r="HW21" s="30">
        <v>0.24310000000000001</v>
      </c>
      <c r="HX21" s="30">
        <v>0.1799</v>
      </c>
      <c r="HY21" s="30">
        <v>0.13600000000000001</v>
      </c>
      <c r="HZ21" s="30">
        <v>0.28670000000000001</v>
      </c>
      <c r="IA21" s="30">
        <v>0.18559999999999999</v>
      </c>
      <c r="IB21" s="30">
        <v>0.19350000000000001</v>
      </c>
      <c r="IC21" s="30">
        <v>0.16880000000000001</v>
      </c>
      <c r="ID21" s="30">
        <v>0.1658</v>
      </c>
      <c r="IE21" s="30">
        <v>0.19539999999999999</v>
      </c>
      <c r="IF21" s="30">
        <v>0.26440000000000002</v>
      </c>
      <c r="IG21" s="30">
        <v>0.19370000000000001</v>
      </c>
      <c r="IH21" s="30">
        <v>0.22059999999999999</v>
      </c>
      <c r="II21" s="30">
        <v>0.14660000000000001</v>
      </c>
      <c r="IJ21" s="30">
        <v>0.21759999999999999</v>
      </c>
      <c r="IK21" s="30">
        <v>0.182</v>
      </c>
      <c r="IL21" s="30">
        <v>0.17130000000000001</v>
      </c>
      <c r="IM21" s="30">
        <v>0.19739999999999999</v>
      </c>
      <c r="IN21" s="30">
        <v>0.1729</v>
      </c>
      <c r="IO21" s="30">
        <v>0.18690000000000001</v>
      </c>
      <c r="IP21" s="30">
        <v>0.27989999999999998</v>
      </c>
      <c r="IQ21" s="30">
        <v>0.20169999999999999</v>
      </c>
      <c r="IR21" s="30">
        <v>0.18770000000000001</v>
      </c>
      <c r="IS21" s="30">
        <v>0.1804</v>
      </c>
      <c r="IT21" s="30">
        <v>0.20760000000000001</v>
      </c>
      <c r="IU21" s="30">
        <v>0.2024</v>
      </c>
      <c r="IV21" s="30">
        <v>0.2172</v>
      </c>
      <c r="IW21" s="30">
        <v>0.17119999999999999</v>
      </c>
      <c r="IX21" s="30">
        <v>0.1976</v>
      </c>
      <c r="IY21" s="30">
        <v>0.18529999999999999</v>
      </c>
      <c r="IZ21" s="30">
        <v>0.23350000000000001</v>
      </c>
      <c r="JA21" s="30">
        <v>0.19389999999999999</v>
      </c>
      <c r="JB21" s="30">
        <v>0.34699999999999998</v>
      </c>
      <c r="JC21" s="30">
        <v>0.33429999999999999</v>
      </c>
      <c r="JD21" s="30">
        <v>0.36249999999999999</v>
      </c>
      <c r="JE21" s="30">
        <v>0.34210000000000002</v>
      </c>
      <c r="JF21" s="30">
        <v>0.31409999999999999</v>
      </c>
      <c r="JG21" s="30">
        <v>0.43080000000000002</v>
      </c>
      <c r="JH21" s="30">
        <v>0.40379999999999999</v>
      </c>
      <c r="JI21" s="30">
        <v>0.41589999999999999</v>
      </c>
      <c r="JJ21" s="30">
        <v>0.25019999999999998</v>
      </c>
      <c r="JK21" s="30">
        <v>0.4204</v>
      </c>
      <c r="JL21" s="30">
        <v>0.3</v>
      </c>
      <c r="JM21" s="30">
        <v>0.58309999999999995</v>
      </c>
      <c r="JN21" s="30">
        <v>0.67400000000000004</v>
      </c>
      <c r="JO21" s="30">
        <v>0.39410000000000001</v>
      </c>
      <c r="JP21" s="30">
        <v>0.5716</v>
      </c>
      <c r="JQ21" s="30">
        <v>0.42559999999999998</v>
      </c>
      <c r="JR21" s="30">
        <v>0.4572</v>
      </c>
      <c r="JS21" s="30">
        <v>0.28870000000000001</v>
      </c>
      <c r="JT21" s="30">
        <v>0.34960000000000002</v>
      </c>
      <c r="JU21" s="30">
        <v>0.27350000000000002</v>
      </c>
      <c r="JV21" s="30">
        <v>0.25890000000000002</v>
      </c>
      <c r="JW21" s="30">
        <v>0.27960000000000002</v>
      </c>
      <c r="JX21" s="30">
        <v>0.2276</v>
      </c>
      <c r="JY21" s="30">
        <v>0.26840000000000003</v>
      </c>
      <c r="JZ21" s="30">
        <v>0.2918</v>
      </c>
      <c r="KA21" s="30">
        <v>0.157</v>
      </c>
      <c r="KB21" s="30">
        <v>0.39710000000000001</v>
      </c>
      <c r="KC21" s="30">
        <v>0.2999</v>
      </c>
      <c r="KD21" s="30">
        <v>0.20910000000000001</v>
      </c>
      <c r="KE21" s="30">
        <v>0.26669999999999999</v>
      </c>
      <c r="KF21" s="30">
        <v>0.3992</v>
      </c>
      <c r="KG21" s="30">
        <v>0.29880000000000001</v>
      </c>
      <c r="KH21" s="30">
        <v>0.25190000000000001</v>
      </c>
      <c r="KI21" s="30">
        <v>0.2707</v>
      </c>
      <c r="KJ21" s="30">
        <v>3.7496999999999998</v>
      </c>
      <c r="KK21" s="30">
        <v>3.0874000000000001</v>
      </c>
      <c r="KL21" s="30">
        <v>7.1082999999999998</v>
      </c>
      <c r="KM21" s="30">
        <v>7.4934000000000003</v>
      </c>
      <c r="KN21" s="30">
        <v>4.9219999999999997</v>
      </c>
      <c r="KO21" s="30">
        <v>4.6246</v>
      </c>
      <c r="KP21" s="30">
        <v>6.5754000000000001</v>
      </c>
      <c r="KQ21" s="30">
        <v>17.273199999999999</v>
      </c>
      <c r="KR21" s="30">
        <v>0.3357</v>
      </c>
      <c r="KS21" s="30">
        <v>0.441</v>
      </c>
      <c r="KT21" s="30">
        <v>0.35959999999999998</v>
      </c>
      <c r="KU21" s="30">
        <v>0.4783</v>
      </c>
      <c r="KV21" s="30">
        <v>0.50839999999999996</v>
      </c>
      <c r="KW21" s="30">
        <v>0.46150000000000002</v>
      </c>
      <c r="KX21" s="30">
        <v>0.39610000000000001</v>
      </c>
      <c r="KY21" s="30">
        <v>0.37269999999999998</v>
      </c>
      <c r="KZ21" s="30">
        <v>0.42070000000000002</v>
      </c>
      <c r="LA21" s="30">
        <v>0.44840000000000002</v>
      </c>
      <c r="LB21" s="30">
        <v>0.39169999999999999</v>
      </c>
      <c r="LC21" s="30">
        <v>0.48010000000000003</v>
      </c>
      <c r="LD21" s="30">
        <v>0.48180000000000001</v>
      </c>
      <c r="LE21" s="30">
        <v>0.36870000000000003</v>
      </c>
      <c r="LF21" s="30">
        <v>0.29049999999999998</v>
      </c>
      <c r="LG21" s="30">
        <v>0.3871</v>
      </c>
      <c r="LH21" s="30">
        <v>0.41320000000000001</v>
      </c>
      <c r="LI21" s="30">
        <v>0.38619999999999999</v>
      </c>
      <c r="LJ21" s="30">
        <v>0.33410000000000001</v>
      </c>
      <c r="LK21" s="30">
        <v>0.50509999999999999</v>
      </c>
      <c r="LL21" s="30">
        <v>0.44240000000000002</v>
      </c>
      <c r="LM21" s="30">
        <v>0.3332</v>
      </c>
      <c r="LN21" s="30">
        <v>0.55759999999999998</v>
      </c>
      <c r="LO21" s="30">
        <v>0.29310000000000003</v>
      </c>
      <c r="LP21" s="30">
        <v>0.44080000000000003</v>
      </c>
      <c r="LQ21" s="30">
        <v>0.43259999999999998</v>
      </c>
      <c r="LR21" s="30">
        <v>0.43440000000000001</v>
      </c>
      <c r="LS21" s="30">
        <v>0.40600000000000003</v>
      </c>
      <c r="LT21" s="30">
        <v>0.2853</v>
      </c>
      <c r="LU21" s="30">
        <v>0.36749999999999999</v>
      </c>
      <c r="LV21" s="30">
        <v>0.3518</v>
      </c>
      <c r="LW21" s="30">
        <v>0.52749999999999997</v>
      </c>
      <c r="LX21" s="30">
        <v>0.46150000000000002</v>
      </c>
      <c r="LY21" s="30">
        <v>0.40910000000000002</v>
      </c>
      <c r="LZ21" s="30">
        <v>0.3377</v>
      </c>
      <c r="MA21" s="30">
        <v>0.2888</v>
      </c>
      <c r="MB21" s="30">
        <v>0.35220000000000001</v>
      </c>
      <c r="MC21" s="30">
        <v>0.44600000000000001</v>
      </c>
      <c r="MD21" s="30">
        <v>0.46379999999999999</v>
      </c>
      <c r="ME21" s="30">
        <v>0.50749999999999995</v>
      </c>
      <c r="MF21" s="30">
        <v>0.41870000000000002</v>
      </c>
      <c r="MG21" s="30">
        <v>0.40350000000000003</v>
      </c>
      <c r="MH21" s="30">
        <v>0.45500000000000002</v>
      </c>
      <c r="MI21" s="30">
        <v>0.37740000000000001</v>
      </c>
      <c r="MJ21" s="30">
        <v>0.51739999999999997</v>
      </c>
      <c r="MK21" s="30">
        <v>0.3569</v>
      </c>
      <c r="ML21" s="30">
        <v>0.45240000000000002</v>
      </c>
      <c r="MM21" s="30">
        <v>0.2858</v>
      </c>
      <c r="MN21" s="30">
        <v>0.40579999999999999</v>
      </c>
      <c r="MO21" s="30">
        <v>0.35399999999999998</v>
      </c>
      <c r="MP21" s="30">
        <v>0.25950000000000001</v>
      </c>
      <c r="MQ21" s="30">
        <v>0.35589999999999999</v>
      </c>
      <c r="MR21" s="30">
        <v>0.35949999999999999</v>
      </c>
      <c r="MS21" s="30">
        <v>0.3538</v>
      </c>
      <c r="MT21" s="30">
        <v>0.34239999999999998</v>
      </c>
      <c r="MU21" s="30">
        <v>0.307</v>
      </c>
      <c r="MV21" s="30">
        <v>0.51160000000000005</v>
      </c>
      <c r="MW21" s="30">
        <v>0.34449999999999997</v>
      </c>
      <c r="MX21" s="30">
        <v>0.36840000000000001</v>
      </c>
      <c r="MY21" s="30">
        <v>0.37890000000000001</v>
      </c>
      <c r="MZ21" s="30">
        <v>0.2452</v>
      </c>
      <c r="NA21" s="30">
        <v>0.44769999999999999</v>
      </c>
      <c r="NB21" s="30">
        <v>0.28320000000000001</v>
      </c>
      <c r="NC21" s="30">
        <v>0.3982</v>
      </c>
      <c r="ND21" s="30">
        <v>0.42559999999999998</v>
      </c>
      <c r="NE21" s="30">
        <v>1.1803999999999999</v>
      </c>
      <c r="NF21" s="30">
        <v>0.61219999999999997</v>
      </c>
      <c r="NG21" s="316">
        <v>0.65639999999999998</v>
      </c>
      <c r="NH21" s="317">
        <v>0.61990000000000001</v>
      </c>
      <c r="NI21" s="318">
        <v>0.47170000000000001</v>
      </c>
      <c r="NJ21" s="322">
        <v>0.5232</v>
      </c>
    </row>
    <row r="22" spans="2:374" x14ac:dyDescent="0.3">
      <c r="B22" s="23" t="s">
        <v>567</v>
      </c>
      <c r="C22" s="29">
        <v>1.1797</v>
      </c>
      <c r="D22" s="30">
        <v>0.94040000000000001</v>
      </c>
      <c r="E22" s="30">
        <v>0.60209999999999997</v>
      </c>
      <c r="F22" s="30">
        <v>0.88329999999999997</v>
      </c>
      <c r="G22" s="30">
        <v>0.90090000000000003</v>
      </c>
      <c r="H22" s="30">
        <v>0.77659999999999996</v>
      </c>
      <c r="I22" s="30">
        <v>0.6169</v>
      </c>
      <c r="J22" s="30">
        <v>0.50680000000000003</v>
      </c>
      <c r="K22" s="30">
        <v>0.41710000000000003</v>
      </c>
      <c r="L22" s="30">
        <v>0.71989999999999998</v>
      </c>
      <c r="M22" s="30">
        <v>0.4103</v>
      </c>
      <c r="N22" s="30">
        <v>0.79139999999999999</v>
      </c>
      <c r="O22" s="30">
        <v>0.4577</v>
      </c>
      <c r="P22" s="30">
        <v>0.35320000000000001</v>
      </c>
      <c r="Q22" s="30">
        <v>0</v>
      </c>
      <c r="R22" s="30">
        <v>0.34310000000000002</v>
      </c>
      <c r="S22" s="30">
        <v>0.42930000000000001</v>
      </c>
      <c r="T22" s="30">
        <v>0.43459999999999999</v>
      </c>
      <c r="U22" s="30">
        <v>0.57550000000000001</v>
      </c>
      <c r="V22" s="30">
        <v>0.60299999999999998</v>
      </c>
      <c r="W22" s="30">
        <v>0.35799999999999998</v>
      </c>
      <c r="X22" s="30">
        <v>0.36759999999999998</v>
      </c>
      <c r="Y22" s="30">
        <v>0.38119999999999998</v>
      </c>
      <c r="Z22" s="30">
        <v>0.82750000000000001</v>
      </c>
      <c r="AA22" s="30">
        <v>0.6129</v>
      </c>
      <c r="AB22" s="30">
        <v>0.79490000000000005</v>
      </c>
      <c r="AC22" s="30">
        <v>0.57640000000000002</v>
      </c>
      <c r="AD22" s="30">
        <v>0.41260000000000002</v>
      </c>
      <c r="AE22" s="30">
        <v>0.41539999999999999</v>
      </c>
      <c r="AF22" s="30">
        <v>0.47789999999999999</v>
      </c>
      <c r="AG22" s="30">
        <v>0.4854</v>
      </c>
      <c r="AH22" s="30">
        <v>0.52890000000000004</v>
      </c>
      <c r="AI22" s="30">
        <v>0.4587</v>
      </c>
      <c r="AJ22" s="30">
        <v>0.39800000000000002</v>
      </c>
      <c r="AK22" s="30">
        <v>0.50449999999999995</v>
      </c>
      <c r="AL22" s="30">
        <v>0.50270000000000004</v>
      </c>
      <c r="AM22" s="30">
        <v>0.56410000000000005</v>
      </c>
      <c r="AN22" s="30">
        <v>0.34470000000000001</v>
      </c>
      <c r="AO22" s="30">
        <v>0.3024</v>
      </c>
      <c r="AP22" s="30">
        <v>0.56130000000000002</v>
      </c>
      <c r="AQ22" s="30">
        <v>0.38159999999999999</v>
      </c>
      <c r="AR22" s="30">
        <v>0.4143</v>
      </c>
      <c r="AS22" s="30">
        <v>0.41930000000000001</v>
      </c>
      <c r="AT22" s="30">
        <v>0.3639</v>
      </c>
      <c r="AU22" s="30">
        <v>0.33539999999999998</v>
      </c>
      <c r="AV22" s="30">
        <v>0.42770000000000002</v>
      </c>
      <c r="AW22" s="30">
        <v>0.3619</v>
      </c>
      <c r="AX22" s="30">
        <v>0.36280000000000001</v>
      </c>
      <c r="AY22" s="30">
        <v>0.28260000000000002</v>
      </c>
      <c r="AZ22" s="30">
        <v>0.3135</v>
      </c>
      <c r="BA22" s="30">
        <v>0.3301</v>
      </c>
      <c r="BB22" s="30">
        <v>0.42399999999999999</v>
      </c>
      <c r="BC22" s="30">
        <v>0.48089999999999999</v>
      </c>
      <c r="BD22" s="30">
        <v>0.36730000000000002</v>
      </c>
      <c r="BE22" s="30">
        <v>0.4345</v>
      </c>
      <c r="BF22" s="30">
        <v>0.45529999999999998</v>
      </c>
      <c r="BG22" s="30">
        <v>0.52149999999999996</v>
      </c>
      <c r="BH22" s="30">
        <v>0.4854</v>
      </c>
      <c r="BI22" s="30">
        <v>0.56859999999999999</v>
      </c>
      <c r="BJ22" s="30">
        <v>0.45900000000000002</v>
      </c>
      <c r="BK22" s="30">
        <v>0.42949999999999999</v>
      </c>
      <c r="BL22" s="30">
        <v>0.35139999999999999</v>
      </c>
      <c r="BM22" s="30">
        <v>0.44030000000000002</v>
      </c>
      <c r="BN22" s="30">
        <v>0.4955</v>
      </c>
      <c r="BO22" s="30">
        <v>0.69969999999999999</v>
      </c>
      <c r="BP22" s="30">
        <v>0.43880000000000002</v>
      </c>
      <c r="BQ22" s="30">
        <v>0.49120000000000003</v>
      </c>
      <c r="BR22" s="30">
        <v>0.37759999999999999</v>
      </c>
      <c r="BS22" s="30">
        <v>0.443</v>
      </c>
      <c r="BT22" s="30">
        <v>0.46200000000000002</v>
      </c>
      <c r="BU22" s="30">
        <v>0.439</v>
      </c>
      <c r="BV22" s="30">
        <v>0.42459999999999998</v>
      </c>
      <c r="BW22" s="30">
        <v>0.52549999999999997</v>
      </c>
      <c r="BX22" s="30">
        <v>0.35970000000000002</v>
      </c>
      <c r="BY22" s="30">
        <v>0.34410000000000002</v>
      </c>
      <c r="BZ22" s="30">
        <v>0.3347</v>
      </c>
      <c r="CA22" s="30">
        <v>0.48330000000000001</v>
      </c>
      <c r="CB22" s="30">
        <v>0.47849999999999998</v>
      </c>
      <c r="CC22" s="30">
        <v>0.46610000000000001</v>
      </c>
      <c r="CD22" s="30">
        <v>0.70979999999999999</v>
      </c>
      <c r="CE22" s="30">
        <v>0.62150000000000005</v>
      </c>
      <c r="CF22" s="30">
        <v>0.45600000000000002</v>
      </c>
      <c r="CG22" s="30">
        <v>0.4355</v>
      </c>
      <c r="CH22" s="30">
        <v>0.34649999999999997</v>
      </c>
      <c r="CI22" s="30">
        <v>0.4355</v>
      </c>
      <c r="CJ22" s="30">
        <v>0.65190000000000003</v>
      </c>
      <c r="CK22" s="30">
        <v>0.72440000000000004</v>
      </c>
      <c r="CL22" s="30">
        <v>0.5262</v>
      </c>
      <c r="CM22" s="30">
        <v>0.54320000000000002</v>
      </c>
      <c r="CN22" s="30">
        <v>0.38669999999999999</v>
      </c>
      <c r="CO22" s="30">
        <v>0.41439999999999999</v>
      </c>
      <c r="CP22" s="30">
        <v>0.40710000000000002</v>
      </c>
      <c r="CQ22" s="30">
        <v>0.36720000000000003</v>
      </c>
      <c r="CR22" s="30">
        <v>0.36659999999999998</v>
      </c>
      <c r="CS22" s="30">
        <v>0.38319999999999999</v>
      </c>
      <c r="CT22" s="30">
        <v>0.36599999999999999</v>
      </c>
      <c r="CU22" s="30">
        <v>0.33100000000000002</v>
      </c>
      <c r="CV22" s="30">
        <v>0.51100000000000001</v>
      </c>
      <c r="CW22" s="30">
        <v>0.51019999999999999</v>
      </c>
      <c r="CX22" s="30">
        <v>0.41439999999999999</v>
      </c>
      <c r="CY22" s="30">
        <v>0.48149999999999998</v>
      </c>
      <c r="CZ22" s="30">
        <v>0.74790000000000001</v>
      </c>
      <c r="DA22" s="30">
        <v>0.72209999999999996</v>
      </c>
      <c r="DB22" s="30">
        <v>0.46560000000000001</v>
      </c>
      <c r="DC22" s="30">
        <v>0.59750000000000003</v>
      </c>
      <c r="DD22" s="30">
        <v>0.45090000000000002</v>
      </c>
      <c r="DE22" s="30">
        <v>0.78110000000000002</v>
      </c>
      <c r="DF22" s="30">
        <v>0.5524</v>
      </c>
      <c r="DG22" s="30">
        <v>0.54679999999999995</v>
      </c>
      <c r="DH22" s="30">
        <v>0.74650000000000005</v>
      </c>
      <c r="DI22" s="30">
        <v>0.34849999999999998</v>
      </c>
      <c r="DJ22" s="30">
        <v>0.49709999999999999</v>
      </c>
      <c r="DK22" s="30">
        <v>0.76649999999999996</v>
      </c>
      <c r="DL22" s="30">
        <v>0.81620000000000004</v>
      </c>
      <c r="DM22" s="30">
        <v>0.26329999999999998</v>
      </c>
      <c r="DN22" s="30">
        <v>0.66110000000000002</v>
      </c>
      <c r="DO22" s="30">
        <v>0.41160000000000002</v>
      </c>
      <c r="DP22" s="30">
        <v>0.46700000000000003</v>
      </c>
      <c r="DQ22" s="30">
        <v>0.43130000000000002</v>
      </c>
      <c r="DR22" s="30">
        <v>0.63739999999999997</v>
      </c>
      <c r="DS22" s="30">
        <v>0.46639999999999998</v>
      </c>
      <c r="DT22" s="30">
        <v>0.54879999999999995</v>
      </c>
      <c r="DU22" s="30">
        <v>0.47089999999999999</v>
      </c>
      <c r="DV22" s="30">
        <v>0.41120000000000001</v>
      </c>
      <c r="DW22" s="30">
        <v>0.32350000000000001</v>
      </c>
      <c r="DX22" s="30">
        <v>0.42930000000000001</v>
      </c>
      <c r="DY22" s="30">
        <v>0.37319999999999998</v>
      </c>
      <c r="DZ22" s="30">
        <v>0.42820000000000003</v>
      </c>
      <c r="EA22" s="30">
        <v>0.53359999999999996</v>
      </c>
      <c r="EB22" s="30">
        <v>0.3125</v>
      </c>
      <c r="EC22" s="30">
        <v>0.37509999999999999</v>
      </c>
      <c r="ED22" s="30">
        <v>0.33429999999999999</v>
      </c>
      <c r="EE22" s="30">
        <v>0.37659999999999999</v>
      </c>
      <c r="EF22" s="30">
        <v>0.34599999999999997</v>
      </c>
      <c r="EG22" s="30">
        <v>0.52739999999999998</v>
      </c>
      <c r="EH22" s="30">
        <v>0.29210000000000003</v>
      </c>
      <c r="EI22" s="30">
        <v>0.29409999999999997</v>
      </c>
      <c r="EJ22" s="30">
        <v>0.311</v>
      </c>
      <c r="EK22" s="30">
        <v>0.46810000000000002</v>
      </c>
      <c r="EL22" s="30">
        <v>0.40589999999999998</v>
      </c>
      <c r="EM22" s="30">
        <v>0.36959999999999998</v>
      </c>
      <c r="EN22" s="30">
        <v>0.36870000000000003</v>
      </c>
      <c r="EO22" s="30">
        <v>0.42530000000000001</v>
      </c>
      <c r="EP22" s="30">
        <v>0.4521</v>
      </c>
      <c r="EQ22" s="30">
        <v>0.40699999999999997</v>
      </c>
      <c r="ER22" s="30">
        <v>0.39829999999999999</v>
      </c>
      <c r="ES22" s="30">
        <v>0.36330000000000001</v>
      </c>
      <c r="ET22" s="30">
        <v>0.42180000000000001</v>
      </c>
      <c r="EU22" s="30">
        <v>0.41649999999999998</v>
      </c>
      <c r="EV22" s="30">
        <v>0.47710000000000002</v>
      </c>
      <c r="EW22" s="30">
        <v>0.31609999999999999</v>
      </c>
      <c r="EX22" s="30">
        <v>0.45050000000000001</v>
      </c>
      <c r="EY22" s="30">
        <v>0.76990000000000003</v>
      </c>
      <c r="EZ22" s="30">
        <v>0.7631</v>
      </c>
      <c r="FA22" s="30">
        <v>0.37540000000000001</v>
      </c>
      <c r="FB22" s="30">
        <v>0.65349999999999997</v>
      </c>
      <c r="FC22" s="30">
        <v>0.49540000000000001</v>
      </c>
      <c r="FD22" s="30">
        <v>0.36099999999999999</v>
      </c>
      <c r="FE22" s="30">
        <v>0.3528</v>
      </c>
      <c r="FF22" s="30">
        <v>0.32790000000000002</v>
      </c>
      <c r="FG22" s="30">
        <v>0.65110000000000001</v>
      </c>
      <c r="FH22" s="30">
        <v>0.43759999999999999</v>
      </c>
      <c r="FI22" s="30">
        <v>0.57879999999999998</v>
      </c>
      <c r="FJ22" s="30">
        <v>0.55149999999999999</v>
      </c>
      <c r="FK22" s="30">
        <v>0.50309999999999999</v>
      </c>
      <c r="FL22" s="30">
        <v>0.54930000000000001</v>
      </c>
      <c r="FM22" s="30">
        <v>0.50319999999999998</v>
      </c>
      <c r="FN22" s="30">
        <v>0.50870000000000004</v>
      </c>
      <c r="FO22" s="30">
        <v>0.48280000000000001</v>
      </c>
      <c r="FP22" s="30">
        <v>0.43580000000000002</v>
      </c>
      <c r="FQ22" s="30">
        <v>0.43590000000000001</v>
      </c>
      <c r="FR22" s="30">
        <v>0.43919999999999998</v>
      </c>
      <c r="FS22" s="30">
        <v>0.75109999999999999</v>
      </c>
      <c r="FT22" s="30">
        <v>0.40960000000000002</v>
      </c>
      <c r="FU22" s="30">
        <v>0.51100000000000001</v>
      </c>
      <c r="FV22" s="30">
        <v>0.5907</v>
      </c>
      <c r="FW22" s="30">
        <v>0.441</v>
      </c>
      <c r="FX22" s="30">
        <v>0.61519999999999997</v>
      </c>
      <c r="FY22" s="30">
        <v>0.53210000000000002</v>
      </c>
      <c r="FZ22" s="30">
        <v>0.34379999999999999</v>
      </c>
      <c r="GA22" s="30">
        <v>0.35320000000000001</v>
      </c>
      <c r="GB22" s="30">
        <v>0.32990000000000003</v>
      </c>
      <c r="GC22" s="30">
        <v>0.32890000000000003</v>
      </c>
      <c r="GD22" s="30">
        <v>0.38159999999999999</v>
      </c>
      <c r="GE22" s="30">
        <v>0.3115</v>
      </c>
      <c r="GF22" s="30">
        <v>0.37080000000000002</v>
      </c>
      <c r="GG22" s="30">
        <v>0.46860000000000002</v>
      </c>
      <c r="GH22" s="30">
        <v>0.43880000000000002</v>
      </c>
      <c r="GI22" s="30">
        <v>0.47310000000000002</v>
      </c>
      <c r="GJ22" s="30">
        <v>0.76529999999999998</v>
      </c>
      <c r="GK22" s="30">
        <v>0.5988</v>
      </c>
      <c r="GL22" s="30">
        <v>0.69110000000000005</v>
      </c>
      <c r="GM22" s="30">
        <v>0.53320000000000001</v>
      </c>
      <c r="GN22" s="30">
        <v>0.35110000000000002</v>
      </c>
      <c r="GO22" s="30">
        <v>0.3518</v>
      </c>
      <c r="GP22" s="30">
        <v>0.34329999999999999</v>
      </c>
      <c r="GQ22" s="30">
        <v>0.58030000000000004</v>
      </c>
      <c r="GR22" s="30">
        <v>0.45129999999999998</v>
      </c>
      <c r="GS22" s="30">
        <v>0.44629999999999997</v>
      </c>
      <c r="GT22" s="30">
        <v>0.39400000000000002</v>
      </c>
      <c r="GU22" s="30">
        <v>0.39100000000000001</v>
      </c>
      <c r="GV22" s="30">
        <v>0.48509999999999998</v>
      </c>
      <c r="GW22" s="30">
        <v>0.46860000000000002</v>
      </c>
      <c r="GX22" s="30">
        <v>0.4385</v>
      </c>
      <c r="GY22" s="30">
        <v>0.3735</v>
      </c>
      <c r="GZ22" s="30">
        <v>0.51370000000000005</v>
      </c>
      <c r="HA22" s="30">
        <v>0.3397</v>
      </c>
      <c r="HB22" s="30">
        <v>0.27560000000000001</v>
      </c>
      <c r="HC22" s="30">
        <v>0.35110000000000002</v>
      </c>
      <c r="HD22" s="30">
        <v>0.38279999999999997</v>
      </c>
      <c r="HE22" s="30">
        <v>0.49409999999999998</v>
      </c>
      <c r="HF22" s="30">
        <v>0.34389999999999998</v>
      </c>
      <c r="HG22" s="30">
        <v>0.52610000000000001</v>
      </c>
      <c r="HH22" s="30">
        <v>0.63370000000000004</v>
      </c>
      <c r="HI22" s="30">
        <v>0.7329</v>
      </c>
      <c r="HJ22" s="30">
        <v>0.4874</v>
      </c>
      <c r="HK22" s="30">
        <v>0</v>
      </c>
      <c r="HL22" s="30">
        <v>0.35360000000000003</v>
      </c>
      <c r="HM22" s="30">
        <v>0.38519999999999999</v>
      </c>
      <c r="HN22" s="30">
        <v>0.39460000000000001</v>
      </c>
      <c r="HO22" s="30">
        <v>0.38279999999999997</v>
      </c>
      <c r="HP22" s="30">
        <v>0.42</v>
      </c>
      <c r="HQ22" s="30">
        <v>0.36820000000000003</v>
      </c>
      <c r="HR22" s="30">
        <v>0.45689999999999997</v>
      </c>
      <c r="HS22" s="30">
        <v>0.59530000000000005</v>
      </c>
      <c r="HT22" s="30">
        <v>0.71599999999999997</v>
      </c>
      <c r="HU22" s="30">
        <v>0.25940000000000002</v>
      </c>
      <c r="HV22" s="30">
        <v>0.41360000000000002</v>
      </c>
      <c r="HW22" s="30">
        <v>0.40450000000000003</v>
      </c>
      <c r="HX22" s="30">
        <v>0.32519999999999999</v>
      </c>
      <c r="HY22" s="30">
        <v>0.27629999999999999</v>
      </c>
      <c r="HZ22" s="30">
        <v>0.52680000000000005</v>
      </c>
      <c r="IA22" s="30">
        <v>0.36370000000000002</v>
      </c>
      <c r="IB22" s="30">
        <v>0.3861</v>
      </c>
      <c r="IC22" s="30">
        <v>0.34939999999999999</v>
      </c>
      <c r="ID22" s="30">
        <v>0.33379999999999999</v>
      </c>
      <c r="IE22" s="30">
        <v>0.3649</v>
      </c>
      <c r="IF22" s="30">
        <v>0.4748</v>
      </c>
      <c r="IG22" s="30">
        <v>0.4546</v>
      </c>
      <c r="IH22" s="30">
        <v>0.47760000000000002</v>
      </c>
      <c r="II22" s="30">
        <v>0.32529999999999998</v>
      </c>
      <c r="IJ22" s="30">
        <v>0.37769999999999998</v>
      </c>
      <c r="IK22" s="30">
        <v>0.31879999999999997</v>
      </c>
      <c r="IL22" s="30">
        <v>0.3301</v>
      </c>
      <c r="IM22" s="30">
        <v>0.36609999999999998</v>
      </c>
      <c r="IN22" s="30">
        <v>0.34489999999999998</v>
      </c>
      <c r="IO22" s="30">
        <v>0.36430000000000001</v>
      </c>
      <c r="IP22" s="30">
        <v>0.38400000000000001</v>
      </c>
      <c r="IQ22" s="30">
        <v>0.36259999999999998</v>
      </c>
      <c r="IR22" s="30">
        <v>0.3538</v>
      </c>
      <c r="IS22" s="30">
        <v>0.3533</v>
      </c>
      <c r="IT22" s="30">
        <v>0.41160000000000002</v>
      </c>
      <c r="IU22" s="30">
        <v>0.39489999999999997</v>
      </c>
      <c r="IV22" s="30">
        <v>0.39660000000000001</v>
      </c>
      <c r="IW22" s="30">
        <v>0.37980000000000003</v>
      </c>
      <c r="IX22" s="30">
        <v>0.41239999999999999</v>
      </c>
      <c r="IY22" s="30">
        <v>0.34560000000000002</v>
      </c>
      <c r="IZ22" s="30">
        <v>0.43319999999999997</v>
      </c>
      <c r="JA22" s="30">
        <v>0.376</v>
      </c>
      <c r="JB22" s="30">
        <v>0.72660000000000002</v>
      </c>
      <c r="JC22" s="30">
        <v>0.80800000000000005</v>
      </c>
      <c r="JD22" s="30">
        <v>0.95299999999999996</v>
      </c>
      <c r="JE22" s="30">
        <v>0.8387</v>
      </c>
      <c r="JF22" s="30">
        <v>0.80620000000000003</v>
      </c>
      <c r="JG22" s="30">
        <v>1.2392000000000001</v>
      </c>
      <c r="JH22" s="30">
        <v>0.97589999999999999</v>
      </c>
      <c r="JI22" s="30">
        <v>1.2571000000000001</v>
      </c>
      <c r="JJ22" s="30">
        <v>0.59260000000000002</v>
      </c>
      <c r="JK22" s="30">
        <v>1.2020999999999999</v>
      </c>
      <c r="JL22" s="30">
        <v>0.51429999999999998</v>
      </c>
      <c r="JM22" s="30">
        <v>0.56399999999999995</v>
      </c>
      <c r="JN22" s="30">
        <v>0.55289999999999995</v>
      </c>
      <c r="JO22" s="30">
        <v>0.75119999999999998</v>
      </c>
      <c r="JP22" s="30">
        <v>0.69940000000000002</v>
      </c>
      <c r="JQ22" s="30">
        <v>0.83899999999999997</v>
      </c>
      <c r="JR22" s="30">
        <v>0.81720000000000004</v>
      </c>
      <c r="JS22" s="30">
        <v>0.64529999999999998</v>
      </c>
      <c r="JT22" s="30">
        <v>1.2995000000000001</v>
      </c>
      <c r="JU22" s="30">
        <v>0.5504</v>
      </c>
      <c r="JV22" s="30">
        <v>0.5998</v>
      </c>
      <c r="JW22" s="30">
        <v>0.57279999999999998</v>
      </c>
      <c r="JX22" s="30">
        <v>0.50880000000000003</v>
      </c>
      <c r="JY22" s="30">
        <v>0.64980000000000004</v>
      </c>
      <c r="JZ22" s="30">
        <v>0.66869999999999996</v>
      </c>
      <c r="KA22" s="30">
        <v>0.29070000000000001</v>
      </c>
      <c r="KB22" s="30">
        <v>0.89639999999999997</v>
      </c>
      <c r="KC22" s="30">
        <v>0.68710000000000004</v>
      </c>
      <c r="KD22" s="30">
        <v>0.51700000000000002</v>
      </c>
      <c r="KE22" s="30">
        <v>0.69169999999999998</v>
      </c>
      <c r="KF22" s="30">
        <v>0.75980000000000003</v>
      </c>
      <c r="KG22" s="30">
        <v>0.73819999999999997</v>
      </c>
      <c r="KH22" s="30">
        <v>0.65490000000000004</v>
      </c>
      <c r="KI22" s="30">
        <v>0.62639999999999996</v>
      </c>
      <c r="KJ22" s="30">
        <v>0.70660000000000001</v>
      </c>
      <c r="KK22" s="30">
        <v>0.6</v>
      </c>
      <c r="KL22" s="30">
        <v>1.0174000000000001</v>
      </c>
      <c r="KM22" s="30">
        <v>0.9163</v>
      </c>
      <c r="KN22" s="30">
        <v>0.53890000000000005</v>
      </c>
      <c r="KO22" s="30">
        <v>0.63129999999999997</v>
      </c>
      <c r="KP22" s="30">
        <v>0.56010000000000004</v>
      </c>
      <c r="KQ22" s="30">
        <v>0.84570000000000001</v>
      </c>
      <c r="KR22" s="30">
        <v>5.5602</v>
      </c>
      <c r="KS22" s="30">
        <v>4.1177999999999999</v>
      </c>
      <c r="KT22" s="30">
        <v>3.0663999999999998</v>
      </c>
      <c r="KU22" s="30">
        <v>6.4231999999999996</v>
      </c>
      <c r="KV22" s="30">
        <v>2.0339</v>
      </c>
      <c r="KW22" s="30">
        <v>1.1547000000000001</v>
      </c>
      <c r="KX22" s="30">
        <v>0.88100000000000001</v>
      </c>
      <c r="KY22" s="30">
        <v>0.77839999999999998</v>
      </c>
      <c r="KZ22" s="30">
        <v>0.83350000000000002</v>
      </c>
      <c r="LA22" s="30">
        <v>0.93820000000000003</v>
      </c>
      <c r="LB22" s="30">
        <v>0.87119999999999997</v>
      </c>
      <c r="LC22" s="30">
        <v>0.93500000000000005</v>
      </c>
      <c r="LD22" s="30">
        <v>0.95779999999999998</v>
      </c>
      <c r="LE22" s="30">
        <v>0.91569999999999996</v>
      </c>
      <c r="LF22" s="30">
        <v>0.78459999999999996</v>
      </c>
      <c r="LG22" s="30">
        <v>0.89939999999999998</v>
      </c>
      <c r="LH22" s="30">
        <v>1.0837000000000001</v>
      </c>
      <c r="LI22" s="30">
        <v>0.84919999999999995</v>
      </c>
      <c r="LJ22" s="30">
        <v>0.74329999999999996</v>
      </c>
      <c r="LK22" s="30">
        <v>0.97309999999999997</v>
      </c>
      <c r="LL22" s="30">
        <v>0.92020000000000002</v>
      </c>
      <c r="LM22" s="30">
        <v>0.72209999999999996</v>
      </c>
      <c r="LN22" s="30">
        <v>0.96579999999999999</v>
      </c>
      <c r="LO22" s="30">
        <v>0.6774</v>
      </c>
      <c r="LP22" s="30">
        <v>0.94320000000000004</v>
      </c>
      <c r="LQ22" s="30">
        <v>0.74019999999999997</v>
      </c>
      <c r="LR22" s="30">
        <v>0.96</v>
      </c>
      <c r="LS22" s="30">
        <v>0.77800000000000002</v>
      </c>
      <c r="LT22" s="30">
        <v>0.63460000000000005</v>
      </c>
      <c r="LU22" s="30">
        <v>1.0155000000000001</v>
      </c>
      <c r="LV22" s="30">
        <v>1.1545000000000001</v>
      </c>
      <c r="LW22" s="30">
        <v>1.2571000000000001</v>
      </c>
      <c r="LX22" s="30">
        <v>1.0016</v>
      </c>
      <c r="LY22" s="30">
        <v>0.99109999999999998</v>
      </c>
      <c r="LZ22" s="30">
        <v>0.96599999999999997</v>
      </c>
      <c r="MA22" s="30">
        <v>1.1234</v>
      </c>
      <c r="MB22" s="30">
        <v>0.79469999999999996</v>
      </c>
      <c r="MC22" s="30">
        <v>1.1248</v>
      </c>
      <c r="MD22" s="30">
        <v>1.0654999999999999</v>
      </c>
      <c r="ME22" s="30">
        <v>0.91190000000000004</v>
      </c>
      <c r="MF22" s="30">
        <v>1.2492000000000001</v>
      </c>
      <c r="MG22" s="30">
        <v>1.1919999999999999</v>
      </c>
      <c r="MH22" s="30">
        <v>1.1741999999999999</v>
      </c>
      <c r="MI22" s="30">
        <v>1.3898999999999999</v>
      </c>
      <c r="MJ22" s="30">
        <v>0.90239999999999998</v>
      </c>
      <c r="MK22" s="30">
        <v>1.0490999999999999</v>
      </c>
      <c r="ML22" s="30">
        <v>0.94110000000000005</v>
      </c>
      <c r="MM22" s="30">
        <v>0.62260000000000004</v>
      </c>
      <c r="MN22" s="30">
        <v>1.0389999999999999</v>
      </c>
      <c r="MO22" s="30">
        <v>1.1727000000000001</v>
      </c>
      <c r="MP22" s="30">
        <v>0.56499999999999995</v>
      </c>
      <c r="MQ22" s="30">
        <v>0.5544</v>
      </c>
      <c r="MR22" s="30">
        <v>1.2362</v>
      </c>
      <c r="MS22" s="30">
        <v>0.67910000000000004</v>
      </c>
      <c r="MT22" s="30">
        <v>0.95069999999999999</v>
      </c>
      <c r="MU22" s="30">
        <v>1.0242</v>
      </c>
      <c r="MV22" s="30">
        <v>0.93540000000000001</v>
      </c>
      <c r="MW22" s="30">
        <v>0.82479999999999998</v>
      </c>
      <c r="MX22" s="30">
        <v>0.82169999999999999</v>
      </c>
      <c r="MY22" s="30">
        <v>0.75680000000000003</v>
      </c>
      <c r="MZ22" s="30">
        <v>0.56440000000000001</v>
      </c>
      <c r="NA22" s="30">
        <v>1.2794000000000001</v>
      </c>
      <c r="NB22" s="30">
        <v>0.59309999999999996</v>
      </c>
      <c r="NC22" s="30">
        <v>0.89529999999999998</v>
      </c>
      <c r="ND22" s="30">
        <v>1.1356999999999999</v>
      </c>
      <c r="NE22" s="30">
        <v>1.7636000000000001</v>
      </c>
      <c r="NF22" s="30">
        <v>0.85250000000000004</v>
      </c>
      <c r="NG22" s="316">
        <v>0.92349999999999999</v>
      </c>
      <c r="NH22" s="317">
        <v>0.9244</v>
      </c>
      <c r="NI22" s="318">
        <v>0.59809999999999997</v>
      </c>
      <c r="NJ22" s="322">
        <v>1.1039000000000001</v>
      </c>
    </row>
    <row r="23" spans="2:374" x14ac:dyDescent="0.3">
      <c r="B23" s="23" t="s">
        <v>568</v>
      </c>
      <c r="C23" s="29">
        <v>0.26269999999999999</v>
      </c>
      <c r="D23" s="30">
        <v>0.28139999999999998</v>
      </c>
      <c r="E23" s="30">
        <v>0.2429</v>
      </c>
      <c r="F23" s="30">
        <v>0.30840000000000001</v>
      </c>
      <c r="G23" s="30">
        <v>0.26500000000000001</v>
      </c>
      <c r="H23" s="30">
        <v>0.32179999999999997</v>
      </c>
      <c r="I23" s="30">
        <v>0.19070000000000001</v>
      </c>
      <c r="J23" s="30">
        <v>0.40739999999999998</v>
      </c>
      <c r="K23" s="30">
        <v>0.19020000000000001</v>
      </c>
      <c r="L23" s="30">
        <v>0.32750000000000001</v>
      </c>
      <c r="M23" s="30">
        <v>0.35010000000000002</v>
      </c>
      <c r="N23" s="30">
        <v>0.4284</v>
      </c>
      <c r="O23" s="30">
        <v>0.35199999999999998</v>
      </c>
      <c r="P23" s="30">
        <v>0.28220000000000001</v>
      </c>
      <c r="Q23" s="30">
        <v>0</v>
      </c>
      <c r="R23" s="30">
        <v>0.33069999999999999</v>
      </c>
      <c r="S23" s="30">
        <v>0.52410000000000001</v>
      </c>
      <c r="T23" s="30">
        <v>0.44669999999999999</v>
      </c>
      <c r="U23" s="30">
        <v>0.59160000000000001</v>
      </c>
      <c r="V23" s="30">
        <v>0.8266</v>
      </c>
      <c r="W23" s="30">
        <v>0.29680000000000001</v>
      </c>
      <c r="X23" s="30">
        <v>0.41399999999999998</v>
      </c>
      <c r="Y23" s="30">
        <v>0.60599999999999998</v>
      </c>
      <c r="Z23" s="30">
        <v>0.55120000000000002</v>
      </c>
      <c r="AA23" s="30">
        <v>0.4486</v>
      </c>
      <c r="AB23" s="30">
        <v>0.49609999999999999</v>
      </c>
      <c r="AC23" s="30">
        <v>0.44219999999999998</v>
      </c>
      <c r="AD23" s="30">
        <v>0.30530000000000002</v>
      </c>
      <c r="AE23" s="30">
        <v>0.2853</v>
      </c>
      <c r="AF23" s="30">
        <v>0.33679999999999999</v>
      </c>
      <c r="AG23" s="30">
        <v>0.38450000000000001</v>
      </c>
      <c r="AH23" s="30">
        <v>0.41489999999999999</v>
      </c>
      <c r="AI23" s="30">
        <v>0.3488</v>
      </c>
      <c r="AJ23" s="30">
        <v>0.36990000000000001</v>
      </c>
      <c r="AK23" s="30">
        <v>0.39240000000000003</v>
      </c>
      <c r="AL23" s="30">
        <v>0.37280000000000002</v>
      </c>
      <c r="AM23" s="30">
        <v>0.56040000000000001</v>
      </c>
      <c r="AN23" s="30">
        <v>0.2404</v>
      </c>
      <c r="AO23" s="30">
        <v>0.2261</v>
      </c>
      <c r="AP23" s="30">
        <v>0.41049999999999998</v>
      </c>
      <c r="AQ23" s="30">
        <v>0.34570000000000001</v>
      </c>
      <c r="AR23" s="30">
        <v>0.28620000000000001</v>
      </c>
      <c r="AS23" s="30">
        <v>0.33810000000000001</v>
      </c>
      <c r="AT23" s="30">
        <v>0.28310000000000002</v>
      </c>
      <c r="AU23" s="30">
        <v>0.23980000000000001</v>
      </c>
      <c r="AV23" s="30">
        <v>0.31359999999999999</v>
      </c>
      <c r="AW23" s="30">
        <v>0.2298</v>
      </c>
      <c r="AX23" s="30">
        <v>0.23380000000000001</v>
      </c>
      <c r="AY23" s="30">
        <v>0.24809999999999999</v>
      </c>
      <c r="AZ23" s="30">
        <v>0.19919999999999999</v>
      </c>
      <c r="BA23" s="30">
        <v>0.20799999999999999</v>
      </c>
      <c r="BB23" s="30">
        <v>0.27089999999999997</v>
      </c>
      <c r="BC23" s="30">
        <v>0.38519999999999999</v>
      </c>
      <c r="BD23" s="30">
        <v>0.23449999999999999</v>
      </c>
      <c r="BE23" s="30">
        <v>0.32340000000000002</v>
      </c>
      <c r="BF23" s="30">
        <v>0.30659999999999998</v>
      </c>
      <c r="BG23" s="30">
        <v>0.41320000000000001</v>
      </c>
      <c r="BH23" s="30">
        <v>0.34350000000000003</v>
      </c>
      <c r="BI23" s="30">
        <v>0.4032</v>
      </c>
      <c r="BJ23" s="30">
        <v>0.30909999999999999</v>
      </c>
      <c r="BK23" s="30">
        <v>0.3291</v>
      </c>
      <c r="BL23" s="30">
        <v>0.21110000000000001</v>
      </c>
      <c r="BM23" s="30">
        <v>0.4098</v>
      </c>
      <c r="BN23" s="30">
        <v>0.33119999999999999</v>
      </c>
      <c r="BO23" s="30">
        <v>0.45639999999999997</v>
      </c>
      <c r="BP23" s="30">
        <v>0.33250000000000002</v>
      </c>
      <c r="BQ23" s="30">
        <v>0.29680000000000001</v>
      </c>
      <c r="BR23" s="30">
        <v>0.29570000000000002</v>
      </c>
      <c r="BS23" s="30">
        <v>0.34720000000000001</v>
      </c>
      <c r="BT23" s="30">
        <v>0.30280000000000001</v>
      </c>
      <c r="BU23" s="30">
        <v>0.28289999999999998</v>
      </c>
      <c r="BV23" s="30">
        <v>0.371</v>
      </c>
      <c r="BW23" s="30">
        <v>0.36470000000000002</v>
      </c>
      <c r="BX23" s="30">
        <v>0.28160000000000002</v>
      </c>
      <c r="BY23" s="30">
        <v>0.22040000000000001</v>
      </c>
      <c r="BZ23" s="30">
        <v>0.21490000000000001</v>
      </c>
      <c r="CA23" s="30">
        <v>0.31030000000000002</v>
      </c>
      <c r="CB23" s="30">
        <v>0.4617</v>
      </c>
      <c r="CC23" s="30">
        <v>0.38490000000000002</v>
      </c>
      <c r="CD23" s="30">
        <v>0.55720000000000003</v>
      </c>
      <c r="CE23" s="30">
        <v>0.56130000000000002</v>
      </c>
      <c r="CF23" s="30">
        <v>0.34599999999999997</v>
      </c>
      <c r="CG23" s="30">
        <v>0.35599999999999998</v>
      </c>
      <c r="CH23" s="30">
        <v>0.23319999999999999</v>
      </c>
      <c r="CI23" s="30">
        <v>0.28299999999999997</v>
      </c>
      <c r="CJ23" s="30">
        <v>0.39069999999999999</v>
      </c>
      <c r="CK23" s="30">
        <v>0.4199</v>
      </c>
      <c r="CL23" s="30">
        <v>0.42109999999999997</v>
      </c>
      <c r="CM23" s="30">
        <v>0.3831</v>
      </c>
      <c r="CN23" s="30">
        <v>0.29320000000000002</v>
      </c>
      <c r="CO23" s="30">
        <v>0.27260000000000001</v>
      </c>
      <c r="CP23" s="30">
        <v>0.29780000000000001</v>
      </c>
      <c r="CQ23" s="30">
        <v>0.26340000000000002</v>
      </c>
      <c r="CR23" s="30">
        <v>0.27139999999999997</v>
      </c>
      <c r="CS23" s="30">
        <v>0.29720000000000002</v>
      </c>
      <c r="CT23" s="30">
        <v>0.27439999999999998</v>
      </c>
      <c r="CU23" s="30">
        <v>0.2417</v>
      </c>
      <c r="CV23" s="30">
        <v>0.37430000000000002</v>
      </c>
      <c r="CW23" s="30">
        <v>0.35399999999999998</v>
      </c>
      <c r="CX23" s="30">
        <v>0.33850000000000002</v>
      </c>
      <c r="CY23" s="30">
        <v>0.34279999999999999</v>
      </c>
      <c r="CZ23" s="30">
        <v>0.44579999999999997</v>
      </c>
      <c r="DA23" s="30">
        <v>0.58409999999999995</v>
      </c>
      <c r="DB23" s="30">
        <v>0.27929999999999999</v>
      </c>
      <c r="DC23" s="30">
        <v>0.47470000000000001</v>
      </c>
      <c r="DD23" s="30">
        <v>0.33479999999999999</v>
      </c>
      <c r="DE23" s="30">
        <v>0.55579999999999996</v>
      </c>
      <c r="DF23" s="30">
        <v>0.38329999999999997</v>
      </c>
      <c r="DG23" s="30">
        <v>0.4456</v>
      </c>
      <c r="DH23" s="30">
        <v>0.52749999999999997</v>
      </c>
      <c r="DI23" s="30">
        <v>0.2404</v>
      </c>
      <c r="DJ23" s="30">
        <v>0.33489999999999998</v>
      </c>
      <c r="DK23" s="30">
        <v>0.46010000000000001</v>
      </c>
      <c r="DL23" s="30">
        <v>0.49120000000000003</v>
      </c>
      <c r="DM23" s="30">
        <v>0.16389999999999999</v>
      </c>
      <c r="DN23" s="30">
        <v>0.85899999999999999</v>
      </c>
      <c r="DO23" s="30">
        <v>0.31630000000000003</v>
      </c>
      <c r="DP23" s="30">
        <v>0.30159999999999998</v>
      </c>
      <c r="DQ23" s="30">
        <v>0.29380000000000001</v>
      </c>
      <c r="DR23" s="30">
        <v>0.42499999999999999</v>
      </c>
      <c r="DS23" s="30">
        <v>0.34010000000000001</v>
      </c>
      <c r="DT23" s="30">
        <v>0.33810000000000001</v>
      </c>
      <c r="DU23" s="30">
        <v>0.37109999999999999</v>
      </c>
      <c r="DV23" s="30">
        <v>0.28910000000000002</v>
      </c>
      <c r="DW23" s="30">
        <v>0.19819999999999999</v>
      </c>
      <c r="DX23" s="30">
        <v>0.24879999999999999</v>
      </c>
      <c r="DY23" s="30">
        <v>0.20430000000000001</v>
      </c>
      <c r="DZ23" s="30">
        <v>0.25869999999999999</v>
      </c>
      <c r="EA23" s="30">
        <v>0.27429999999999999</v>
      </c>
      <c r="EB23" s="30">
        <v>0.1804</v>
      </c>
      <c r="EC23" s="30">
        <v>0.189</v>
      </c>
      <c r="ED23" s="30">
        <v>0.20019999999999999</v>
      </c>
      <c r="EE23" s="30">
        <v>0.247</v>
      </c>
      <c r="EF23" s="30">
        <v>0.215</v>
      </c>
      <c r="EG23" s="30">
        <v>0.48399999999999999</v>
      </c>
      <c r="EH23" s="30">
        <v>0.16600000000000001</v>
      </c>
      <c r="EI23" s="30">
        <v>0.1673</v>
      </c>
      <c r="EJ23" s="30">
        <v>0.1807</v>
      </c>
      <c r="EK23" s="30">
        <v>0.3599</v>
      </c>
      <c r="EL23" s="30">
        <v>0.28000000000000003</v>
      </c>
      <c r="EM23" s="30">
        <v>0.24790000000000001</v>
      </c>
      <c r="EN23" s="30">
        <v>0.2969</v>
      </c>
      <c r="EO23" s="30">
        <v>0.30969999999999998</v>
      </c>
      <c r="EP23" s="30">
        <v>0.38040000000000002</v>
      </c>
      <c r="EQ23" s="30">
        <v>0.27279999999999999</v>
      </c>
      <c r="ER23" s="30">
        <v>0.2661</v>
      </c>
      <c r="ES23" s="30">
        <v>0.2492</v>
      </c>
      <c r="ET23" s="30">
        <v>0.33810000000000001</v>
      </c>
      <c r="EU23" s="30">
        <v>0.30859999999999999</v>
      </c>
      <c r="EV23" s="30">
        <v>0.4612</v>
      </c>
      <c r="EW23" s="30">
        <v>0.21629999999999999</v>
      </c>
      <c r="EX23" s="30">
        <v>0.35139999999999999</v>
      </c>
      <c r="EY23" s="30">
        <v>0.56979999999999997</v>
      </c>
      <c r="EZ23" s="30">
        <v>0.94530000000000003</v>
      </c>
      <c r="FA23" s="30">
        <v>0.29110000000000003</v>
      </c>
      <c r="FB23" s="30">
        <v>0.52710000000000001</v>
      </c>
      <c r="FC23" s="30">
        <v>0.32850000000000001</v>
      </c>
      <c r="FD23" s="30">
        <v>0.26829999999999998</v>
      </c>
      <c r="FE23" s="30">
        <v>0.24510000000000001</v>
      </c>
      <c r="FF23" s="30">
        <v>0.20399999999999999</v>
      </c>
      <c r="FG23" s="30">
        <v>0.41830000000000001</v>
      </c>
      <c r="FH23" s="30">
        <v>0.34470000000000001</v>
      </c>
      <c r="FI23" s="30">
        <v>0.42820000000000003</v>
      </c>
      <c r="FJ23" s="30">
        <v>0.47989999999999999</v>
      </c>
      <c r="FK23" s="30">
        <v>0.59630000000000005</v>
      </c>
      <c r="FL23" s="30">
        <v>0.31130000000000002</v>
      </c>
      <c r="FM23" s="30">
        <v>0.45069999999999999</v>
      </c>
      <c r="FN23" s="30">
        <v>0.41160000000000002</v>
      </c>
      <c r="FO23" s="30">
        <v>0.41110000000000002</v>
      </c>
      <c r="FP23" s="30">
        <v>0.40739999999999998</v>
      </c>
      <c r="FQ23" s="30">
        <v>0.42</v>
      </c>
      <c r="FR23" s="30">
        <v>0.34050000000000002</v>
      </c>
      <c r="FS23" s="30">
        <v>0.54410000000000003</v>
      </c>
      <c r="FT23" s="30">
        <v>0.3407</v>
      </c>
      <c r="FU23" s="30">
        <v>0.54710000000000003</v>
      </c>
      <c r="FV23" s="30">
        <v>0.54310000000000003</v>
      </c>
      <c r="FW23" s="30">
        <v>0.43519999999999998</v>
      </c>
      <c r="FX23" s="30">
        <v>0.39729999999999999</v>
      </c>
      <c r="FY23" s="30">
        <v>0.44109999999999999</v>
      </c>
      <c r="FZ23" s="30">
        <v>0.2331</v>
      </c>
      <c r="GA23" s="30">
        <v>0.193</v>
      </c>
      <c r="GB23" s="30">
        <v>0.2014</v>
      </c>
      <c r="GC23" s="30">
        <v>0.1794</v>
      </c>
      <c r="GD23" s="30">
        <v>0.21840000000000001</v>
      </c>
      <c r="GE23" s="30">
        <v>0.13289999999999999</v>
      </c>
      <c r="GF23" s="30">
        <v>0.24979999999999999</v>
      </c>
      <c r="GG23" s="30">
        <v>0.40260000000000001</v>
      </c>
      <c r="GH23" s="30">
        <v>0.248</v>
      </c>
      <c r="GI23" s="30">
        <v>0.30299999999999999</v>
      </c>
      <c r="GJ23" s="30">
        <v>0.38129999999999997</v>
      </c>
      <c r="GK23" s="30">
        <v>0.34799999999999998</v>
      </c>
      <c r="GL23" s="30">
        <v>0.38519999999999999</v>
      </c>
      <c r="GM23" s="30">
        <v>0.3377</v>
      </c>
      <c r="GN23" s="30">
        <v>0.2218</v>
      </c>
      <c r="GO23" s="30">
        <v>0.17219999999999999</v>
      </c>
      <c r="GP23" s="30">
        <v>0.29380000000000001</v>
      </c>
      <c r="GQ23" s="30">
        <v>0.39510000000000001</v>
      </c>
      <c r="GR23" s="30">
        <v>0.32940000000000003</v>
      </c>
      <c r="GS23" s="30">
        <v>0.27189999999999998</v>
      </c>
      <c r="GT23" s="30">
        <v>0.28139999999999998</v>
      </c>
      <c r="GU23" s="30">
        <v>0.19800000000000001</v>
      </c>
      <c r="GV23" s="30">
        <v>0.35260000000000002</v>
      </c>
      <c r="GW23" s="30">
        <v>0.32590000000000002</v>
      </c>
      <c r="GX23" s="30">
        <v>0.26690000000000003</v>
      </c>
      <c r="GY23" s="30">
        <v>0.2064</v>
      </c>
      <c r="GZ23" s="30">
        <v>0.32240000000000002</v>
      </c>
      <c r="HA23" s="30">
        <v>0.19489999999999999</v>
      </c>
      <c r="HB23" s="30">
        <v>0.17030000000000001</v>
      </c>
      <c r="HC23" s="30">
        <v>0.189</v>
      </c>
      <c r="HD23" s="30">
        <v>0.27839999999999998</v>
      </c>
      <c r="HE23" s="30">
        <v>0.37240000000000001</v>
      </c>
      <c r="HF23" s="30">
        <v>0.1938</v>
      </c>
      <c r="HG23" s="30">
        <v>0.38840000000000002</v>
      </c>
      <c r="HH23" s="30">
        <v>0.38429999999999997</v>
      </c>
      <c r="HI23" s="30">
        <v>0.42520000000000002</v>
      </c>
      <c r="HJ23" s="30">
        <v>0.39589999999999997</v>
      </c>
      <c r="HK23" s="30">
        <v>0</v>
      </c>
      <c r="HL23" s="30">
        <v>0.26960000000000001</v>
      </c>
      <c r="HM23" s="30">
        <v>0.30890000000000001</v>
      </c>
      <c r="HN23" s="30">
        <v>0.24829999999999999</v>
      </c>
      <c r="HO23" s="30">
        <v>0.2404</v>
      </c>
      <c r="HP23" s="30">
        <v>0.30790000000000001</v>
      </c>
      <c r="HQ23" s="30">
        <v>0.2591</v>
      </c>
      <c r="HR23" s="30">
        <v>0.30780000000000002</v>
      </c>
      <c r="HS23" s="30">
        <v>0.3916</v>
      </c>
      <c r="HT23" s="30">
        <v>0.46300000000000002</v>
      </c>
      <c r="HU23" s="30">
        <v>0.15340000000000001</v>
      </c>
      <c r="HV23" s="30">
        <v>0.26989999999999997</v>
      </c>
      <c r="HW23" s="30">
        <v>0.2903</v>
      </c>
      <c r="HX23" s="30">
        <v>0.21049999999999999</v>
      </c>
      <c r="HY23" s="30">
        <v>0.14269999999999999</v>
      </c>
      <c r="HZ23" s="30">
        <v>0.30559999999999998</v>
      </c>
      <c r="IA23" s="30">
        <v>0.26190000000000002</v>
      </c>
      <c r="IB23" s="30">
        <v>0.29420000000000002</v>
      </c>
      <c r="IC23" s="30">
        <v>0.2266</v>
      </c>
      <c r="ID23" s="30">
        <v>0.20799999999999999</v>
      </c>
      <c r="IE23" s="30">
        <v>0.28770000000000001</v>
      </c>
      <c r="IF23" s="30">
        <v>0.41720000000000002</v>
      </c>
      <c r="IG23" s="30">
        <v>0.43459999999999999</v>
      </c>
      <c r="IH23" s="30">
        <v>0.42949999999999999</v>
      </c>
      <c r="II23" s="30">
        <v>0.25919999999999999</v>
      </c>
      <c r="IJ23" s="30">
        <v>0.24160000000000001</v>
      </c>
      <c r="IK23" s="30">
        <v>0.1908</v>
      </c>
      <c r="IL23" s="30">
        <v>0.2009</v>
      </c>
      <c r="IM23" s="30">
        <v>0.2555</v>
      </c>
      <c r="IN23" s="30">
        <v>0.20469999999999999</v>
      </c>
      <c r="IO23" s="30">
        <v>0.25330000000000003</v>
      </c>
      <c r="IP23" s="30">
        <v>0.24779999999999999</v>
      </c>
      <c r="IQ23" s="30">
        <v>0.24679999999999999</v>
      </c>
      <c r="IR23" s="30">
        <v>0.26319999999999999</v>
      </c>
      <c r="IS23" s="30">
        <v>0.22189999999999999</v>
      </c>
      <c r="IT23" s="30">
        <v>0.22500000000000001</v>
      </c>
      <c r="IU23" s="30">
        <v>0.30220000000000002</v>
      </c>
      <c r="IV23" s="30">
        <v>0.30409999999999998</v>
      </c>
      <c r="IW23" s="30">
        <v>0.23569999999999999</v>
      </c>
      <c r="IX23" s="30">
        <v>0.33839999999999998</v>
      </c>
      <c r="IY23" s="30">
        <v>0.23280000000000001</v>
      </c>
      <c r="IZ23" s="30">
        <v>0.31709999999999999</v>
      </c>
      <c r="JA23" s="30">
        <v>0.2868</v>
      </c>
      <c r="JB23" s="30">
        <v>0.58689999999999998</v>
      </c>
      <c r="JC23" s="30">
        <v>0.432</v>
      </c>
      <c r="JD23" s="30">
        <v>0.42009999999999997</v>
      </c>
      <c r="JE23" s="30">
        <v>0.43890000000000001</v>
      </c>
      <c r="JF23" s="30">
        <v>0.36099999999999999</v>
      </c>
      <c r="JG23" s="30">
        <v>0.5333</v>
      </c>
      <c r="JH23" s="30">
        <v>0.43819999999999998</v>
      </c>
      <c r="JI23" s="30">
        <v>0.51770000000000005</v>
      </c>
      <c r="JJ23" s="30">
        <v>0.45760000000000001</v>
      </c>
      <c r="JK23" s="30">
        <v>0.49370000000000003</v>
      </c>
      <c r="JL23" s="30">
        <v>0.24709999999999999</v>
      </c>
      <c r="JM23" s="30">
        <v>0.54020000000000001</v>
      </c>
      <c r="JN23" s="30">
        <v>0.38179999999999997</v>
      </c>
      <c r="JO23" s="30">
        <v>0.34739999999999999</v>
      </c>
      <c r="JP23" s="30">
        <v>0.48520000000000002</v>
      </c>
      <c r="JQ23" s="30">
        <v>0.61240000000000006</v>
      </c>
      <c r="JR23" s="30">
        <v>0.42780000000000001</v>
      </c>
      <c r="JS23" s="30">
        <v>0.29210000000000003</v>
      </c>
      <c r="JT23" s="30">
        <v>0.40110000000000001</v>
      </c>
      <c r="JU23" s="30">
        <v>0.46360000000000001</v>
      </c>
      <c r="JV23" s="30">
        <v>0.63429999999999997</v>
      </c>
      <c r="JW23" s="30">
        <v>0.78759999999999997</v>
      </c>
      <c r="JX23" s="30">
        <v>0.52739999999999998</v>
      </c>
      <c r="JY23" s="30">
        <v>0.56459999999999999</v>
      </c>
      <c r="JZ23" s="30">
        <v>0.47839999999999999</v>
      </c>
      <c r="KA23" s="30">
        <v>0.2104</v>
      </c>
      <c r="KB23" s="30">
        <v>0.45329999999999998</v>
      </c>
      <c r="KC23" s="30">
        <v>0.41470000000000001</v>
      </c>
      <c r="KD23" s="30">
        <v>0.4511</v>
      </c>
      <c r="KE23" s="30">
        <v>0.90959999999999996</v>
      </c>
      <c r="KF23" s="30">
        <v>0.69979999999999998</v>
      </c>
      <c r="KG23" s="30">
        <v>0.96089999999999998</v>
      </c>
      <c r="KH23" s="30">
        <v>0.91010000000000002</v>
      </c>
      <c r="KI23" s="30">
        <v>0.50070000000000003</v>
      </c>
      <c r="KJ23" s="30">
        <v>0.68810000000000004</v>
      </c>
      <c r="KK23" s="30">
        <v>0.6109</v>
      </c>
      <c r="KL23" s="30">
        <v>1.0321</v>
      </c>
      <c r="KM23" s="30">
        <v>0.86270000000000002</v>
      </c>
      <c r="KN23" s="30">
        <v>0.54700000000000004</v>
      </c>
      <c r="KO23" s="30">
        <v>0.4299</v>
      </c>
      <c r="KP23" s="30">
        <v>0.2984</v>
      </c>
      <c r="KQ23" s="30">
        <v>0.9476</v>
      </c>
      <c r="KR23" s="30">
        <v>0.2883</v>
      </c>
      <c r="KS23" s="30">
        <v>0.37519999999999998</v>
      </c>
      <c r="KT23" s="30">
        <v>0.43840000000000001</v>
      </c>
      <c r="KU23" s="30">
        <v>0.43959999999999999</v>
      </c>
      <c r="KV23" s="30">
        <v>0.42430000000000001</v>
      </c>
      <c r="KW23" s="30">
        <v>5.1779000000000002</v>
      </c>
      <c r="KX23" s="30">
        <v>5.7153999999999998</v>
      </c>
      <c r="KY23" s="30">
        <v>6.0553999999999997</v>
      </c>
      <c r="KZ23" s="30">
        <v>5.2306999999999997</v>
      </c>
      <c r="LA23" s="30">
        <v>9.0213000000000001</v>
      </c>
      <c r="LB23" s="30">
        <v>6.2249999999999996</v>
      </c>
      <c r="LC23" s="30">
        <v>8.4605999999999995</v>
      </c>
      <c r="LD23" s="30">
        <v>10.500400000000001</v>
      </c>
      <c r="LE23" s="30">
        <v>4.1239999999999997</v>
      </c>
      <c r="LF23" s="30">
        <v>4.5214999999999996</v>
      </c>
      <c r="LG23" s="30">
        <v>13.267899999999999</v>
      </c>
      <c r="LH23" s="30">
        <v>16.919699999999999</v>
      </c>
      <c r="LI23" s="30">
        <v>15.4224</v>
      </c>
      <c r="LJ23" s="30">
        <v>5.1955</v>
      </c>
      <c r="LK23" s="30">
        <v>0.90810000000000002</v>
      </c>
      <c r="LL23" s="30">
        <v>0.60029999999999994</v>
      </c>
      <c r="LM23" s="30">
        <v>0.50249999999999995</v>
      </c>
      <c r="LN23" s="30">
        <v>0.92159999999999997</v>
      </c>
      <c r="LO23" s="30">
        <v>0.73529999999999995</v>
      </c>
      <c r="LP23" s="30">
        <v>0.86109999999999998</v>
      </c>
      <c r="LQ23" s="30">
        <v>0.89680000000000004</v>
      </c>
      <c r="LR23" s="30">
        <v>0.69969999999999999</v>
      </c>
      <c r="LS23" s="30">
        <v>0.73660000000000003</v>
      </c>
      <c r="LT23" s="30">
        <v>0.4456</v>
      </c>
      <c r="LU23" s="30">
        <v>0.3301</v>
      </c>
      <c r="LV23" s="30">
        <v>0.32169999999999999</v>
      </c>
      <c r="LW23" s="30">
        <v>0.64190000000000003</v>
      </c>
      <c r="LX23" s="30">
        <v>0.624</v>
      </c>
      <c r="LY23" s="30">
        <v>0.53349999999999997</v>
      </c>
      <c r="LZ23" s="30">
        <v>0.44319999999999998</v>
      </c>
      <c r="MA23" s="30">
        <v>0.41980000000000001</v>
      </c>
      <c r="MB23" s="30">
        <v>0.67779999999999996</v>
      </c>
      <c r="MC23" s="30">
        <v>0.54410000000000003</v>
      </c>
      <c r="MD23" s="30">
        <v>0.60029999999999994</v>
      </c>
      <c r="ME23" s="30">
        <v>0.75770000000000004</v>
      </c>
      <c r="MF23" s="30">
        <v>0.63819999999999999</v>
      </c>
      <c r="MG23" s="30">
        <v>0.48499999999999999</v>
      </c>
      <c r="MH23" s="30">
        <v>0.65149999999999997</v>
      </c>
      <c r="MI23" s="30">
        <v>0.39710000000000001</v>
      </c>
      <c r="MJ23" s="30">
        <v>0.55049999999999999</v>
      </c>
      <c r="MK23" s="30">
        <v>0.56240000000000001</v>
      </c>
      <c r="ML23" s="30">
        <v>0.55959999999999999</v>
      </c>
      <c r="MM23" s="30">
        <v>0.35589999999999999</v>
      </c>
      <c r="MN23" s="30">
        <v>0.44519999999999998</v>
      </c>
      <c r="MO23" s="30">
        <v>0.52769999999999995</v>
      </c>
      <c r="MP23" s="30">
        <v>0.48949999999999999</v>
      </c>
      <c r="MQ23" s="30">
        <v>0.68310000000000004</v>
      </c>
      <c r="MR23" s="30">
        <v>0.5978</v>
      </c>
      <c r="MS23" s="30">
        <v>0.50749999999999995</v>
      </c>
      <c r="MT23" s="30">
        <v>0.47489999999999999</v>
      </c>
      <c r="MU23" s="30">
        <v>0.53759999999999997</v>
      </c>
      <c r="MV23" s="30">
        <v>0.54269999999999996</v>
      </c>
      <c r="MW23" s="30">
        <v>0.35170000000000001</v>
      </c>
      <c r="MX23" s="30">
        <v>0.4239</v>
      </c>
      <c r="MY23" s="30">
        <v>0.45689999999999997</v>
      </c>
      <c r="MZ23" s="30">
        <v>0.2402</v>
      </c>
      <c r="NA23" s="30">
        <v>0.51539999999999997</v>
      </c>
      <c r="NB23" s="30">
        <v>0.22059999999999999</v>
      </c>
      <c r="NC23" s="30">
        <v>0.41639999999999999</v>
      </c>
      <c r="ND23" s="30">
        <v>0.63870000000000005</v>
      </c>
      <c r="NE23" s="30">
        <v>0.78600000000000003</v>
      </c>
      <c r="NF23" s="30">
        <v>0.7107</v>
      </c>
      <c r="NG23" s="316">
        <v>0.62890000000000001</v>
      </c>
      <c r="NH23" s="317">
        <v>0.70599999999999996</v>
      </c>
      <c r="NI23" s="318">
        <v>0.62949999999999995</v>
      </c>
      <c r="NJ23" s="322">
        <v>0.376</v>
      </c>
    </row>
    <row r="24" spans="2:374" x14ac:dyDescent="0.3">
      <c r="B24" s="23" t="s">
        <v>466</v>
      </c>
      <c r="C24" s="29">
        <v>4.65E-2</v>
      </c>
      <c r="D24" s="30">
        <v>4.7500000000000001E-2</v>
      </c>
      <c r="E24" s="30">
        <v>4.1599999999999998E-2</v>
      </c>
      <c r="F24" s="30">
        <v>5.8799999999999998E-2</v>
      </c>
      <c r="G24" s="30">
        <v>4.4600000000000001E-2</v>
      </c>
      <c r="H24" s="30">
        <v>6.3E-2</v>
      </c>
      <c r="I24" s="30">
        <v>3.8699999999999998E-2</v>
      </c>
      <c r="J24" s="30">
        <v>6.9500000000000006E-2</v>
      </c>
      <c r="K24" s="30">
        <v>3.2099999999999997E-2</v>
      </c>
      <c r="L24" s="30">
        <v>5.6899999999999999E-2</v>
      </c>
      <c r="M24" s="30">
        <v>3.5099999999999999E-2</v>
      </c>
      <c r="N24" s="30">
        <v>6.2E-2</v>
      </c>
      <c r="O24" s="30">
        <v>0.15720000000000001</v>
      </c>
      <c r="P24" s="30">
        <v>0.1123</v>
      </c>
      <c r="Q24" s="30">
        <v>0</v>
      </c>
      <c r="R24" s="30">
        <v>8.8099999999999998E-2</v>
      </c>
      <c r="S24" s="30">
        <v>0.16569999999999999</v>
      </c>
      <c r="T24" s="30">
        <v>0.16569999999999999</v>
      </c>
      <c r="U24" s="30">
        <v>0.1048</v>
      </c>
      <c r="V24" s="30">
        <v>9.7299999999999998E-2</v>
      </c>
      <c r="W24" s="30">
        <v>3.49E-2</v>
      </c>
      <c r="X24" s="30">
        <v>3.5900000000000001E-2</v>
      </c>
      <c r="Y24" s="30">
        <v>3.4599999999999999E-2</v>
      </c>
      <c r="Z24" s="30">
        <v>7.9399999999999998E-2</v>
      </c>
      <c r="AA24" s="30">
        <v>5.8200000000000002E-2</v>
      </c>
      <c r="AB24" s="30">
        <v>8.5400000000000004E-2</v>
      </c>
      <c r="AC24" s="30">
        <v>6.8599999999999994E-2</v>
      </c>
      <c r="AD24" s="30">
        <v>7.5600000000000001E-2</v>
      </c>
      <c r="AE24" s="30">
        <v>7.9600000000000004E-2</v>
      </c>
      <c r="AF24" s="30">
        <v>7.8100000000000003E-2</v>
      </c>
      <c r="AG24" s="30">
        <v>8.7099999999999997E-2</v>
      </c>
      <c r="AH24" s="30">
        <v>0.1173</v>
      </c>
      <c r="AI24" s="30">
        <v>0.10539999999999999</v>
      </c>
      <c r="AJ24" s="30">
        <v>8.3500000000000005E-2</v>
      </c>
      <c r="AK24" s="30">
        <v>0.1143</v>
      </c>
      <c r="AL24" s="30">
        <v>9.7299999999999998E-2</v>
      </c>
      <c r="AM24" s="30">
        <v>0.1265</v>
      </c>
      <c r="AN24" s="30">
        <v>6.7199999999999996E-2</v>
      </c>
      <c r="AO24" s="30">
        <v>6.1499999999999999E-2</v>
      </c>
      <c r="AP24" s="30">
        <v>0.10780000000000001</v>
      </c>
      <c r="AQ24" s="30">
        <v>6.6900000000000001E-2</v>
      </c>
      <c r="AR24" s="30">
        <v>9.1399999999999995E-2</v>
      </c>
      <c r="AS24" s="30">
        <v>7.0400000000000004E-2</v>
      </c>
      <c r="AT24" s="30">
        <v>5.4699999999999999E-2</v>
      </c>
      <c r="AU24" s="30">
        <v>5.2699999999999997E-2</v>
      </c>
      <c r="AV24" s="30">
        <v>7.3999999999999996E-2</v>
      </c>
      <c r="AW24" s="30">
        <v>5.33E-2</v>
      </c>
      <c r="AX24" s="30">
        <v>5.8599999999999999E-2</v>
      </c>
      <c r="AY24" s="30">
        <v>3.3099999999999997E-2</v>
      </c>
      <c r="AZ24" s="30">
        <v>4.6199999999999998E-2</v>
      </c>
      <c r="BA24" s="30">
        <v>4.8000000000000001E-2</v>
      </c>
      <c r="BB24" s="30">
        <v>7.17E-2</v>
      </c>
      <c r="BC24" s="30">
        <v>7.7899999999999997E-2</v>
      </c>
      <c r="BD24" s="30">
        <v>7.3499999999999996E-2</v>
      </c>
      <c r="BE24" s="30">
        <v>8.3799999999999999E-2</v>
      </c>
      <c r="BF24" s="30">
        <v>7.9500000000000001E-2</v>
      </c>
      <c r="BG24" s="30">
        <v>0.123</v>
      </c>
      <c r="BH24" s="30">
        <v>8.9099999999999999E-2</v>
      </c>
      <c r="BI24" s="30">
        <v>0.1144</v>
      </c>
      <c r="BJ24" s="30">
        <v>9.2600000000000002E-2</v>
      </c>
      <c r="BK24" s="30">
        <v>9.3700000000000006E-2</v>
      </c>
      <c r="BL24" s="30">
        <v>6.4799999999999996E-2</v>
      </c>
      <c r="BM24" s="30">
        <v>0.16350000000000001</v>
      </c>
      <c r="BN24" s="30">
        <v>0.1164</v>
      </c>
      <c r="BO24" s="30">
        <v>0.16309999999999999</v>
      </c>
      <c r="BP24" s="30">
        <v>0.11650000000000001</v>
      </c>
      <c r="BQ24" s="30">
        <v>9.6000000000000002E-2</v>
      </c>
      <c r="BR24" s="30">
        <v>0.1169</v>
      </c>
      <c r="BS24" s="30">
        <v>9.2999999999999999E-2</v>
      </c>
      <c r="BT24" s="30">
        <v>0.1116</v>
      </c>
      <c r="BU24" s="30">
        <v>8.4900000000000003E-2</v>
      </c>
      <c r="BV24" s="30">
        <v>7.0499999999999993E-2</v>
      </c>
      <c r="BW24" s="30">
        <v>0.11260000000000001</v>
      </c>
      <c r="BX24" s="30">
        <v>9.1499999999999998E-2</v>
      </c>
      <c r="BY24" s="30">
        <v>0.1074</v>
      </c>
      <c r="BZ24" s="30">
        <v>0.1158</v>
      </c>
      <c r="CA24" s="30">
        <v>8.7900000000000006E-2</v>
      </c>
      <c r="CB24" s="30">
        <v>0.21199999999999999</v>
      </c>
      <c r="CC24" s="30">
        <v>0.2122</v>
      </c>
      <c r="CD24" s="30">
        <v>0.2361</v>
      </c>
      <c r="CE24" s="30">
        <v>0.50719999999999998</v>
      </c>
      <c r="CF24" s="30">
        <v>0.16250000000000001</v>
      </c>
      <c r="CG24" s="30">
        <v>0.18729999999999999</v>
      </c>
      <c r="CH24" s="30">
        <v>0.15</v>
      </c>
      <c r="CI24" s="30">
        <v>0.13619999999999999</v>
      </c>
      <c r="CJ24" s="30">
        <v>0.26190000000000002</v>
      </c>
      <c r="CK24" s="30">
        <v>0.27860000000000001</v>
      </c>
      <c r="CL24" s="30">
        <v>0.15809999999999999</v>
      </c>
      <c r="CM24" s="30">
        <v>0.28079999999999999</v>
      </c>
      <c r="CN24" s="30">
        <v>0.10349999999999999</v>
      </c>
      <c r="CO24" s="30">
        <v>0.1381</v>
      </c>
      <c r="CP24" s="30">
        <v>0.17150000000000001</v>
      </c>
      <c r="CQ24" s="30">
        <v>0.1081</v>
      </c>
      <c r="CR24" s="30">
        <v>0.1201</v>
      </c>
      <c r="CS24" s="30">
        <v>0.13220000000000001</v>
      </c>
      <c r="CT24" s="30">
        <v>0.1026</v>
      </c>
      <c r="CU24" s="30">
        <v>0.15859999999999999</v>
      </c>
      <c r="CV24" s="30">
        <v>0.26840000000000003</v>
      </c>
      <c r="CW24" s="30">
        <v>0.223</v>
      </c>
      <c r="CX24" s="30">
        <v>0.1404</v>
      </c>
      <c r="CY24" s="30">
        <v>0.1308</v>
      </c>
      <c r="CZ24" s="30">
        <v>0.20569999999999999</v>
      </c>
      <c r="DA24" s="30">
        <v>0.56920000000000004</v>
      </c>
      <c r="DB24" s="30">
        <v>7.6799999999999993E-2</v>
      </c>
      <c r="DC24" s="30">
        <v>0.36059999999999998</v>
      </c>
      <c r="DD24" s="30">
        <v>0.1769</v>
      </c>
      <c r="DE24" s="30">
        <v>0.33210000000000001</v>
      </c>
      <c r="DF24" s="30">
        <v>0.25159999999999999</v>
      </c>
      <c r="DG24" s="30">
        <v>0.38</v>
      </c>
      <c r="DH24" s="30">
        <v>0.2984</v>
      </c>
      <c r="DI24" s="30">
        <v>0.15590000000000001</v>
      </c>
      <c r="DJ24" s="30">
        <v>0.22889999999999999</v>
      </c>
      <c r="DK24" s="30">
        <v>0.31240000000000001</v>
      </c>
      <c r="DL24" s="30">
        <v>0.28910000000000002</v>
      </c>
      <c r="DM24" s="30">
        <v>9.3600000000000003E-2</v>
      </c>
      <c r="DN24" s="30">
        <v>0.13400000000000001</v>
      </c>
      <c r="DO24" s="30">
        <v>0.19689999999999999</v>
      </c>
      <c r="DP24" s="30">
        <v>0.1976</v>
      </c>
      <c r="DQ24" s="30">
        <v>0.16869999999999999</v>
      </c>
      <c r="DR24" s="30">
        <v>0.3881</v>
      </c>
      <c r="DS24" s="30">
        <v>0.3352</v>
      </c>
      <c r="DT24" s="30">
        <v>0.1032</v>
      </c>
      <c r="DU24" s="30">
        <v>7.9100000000000004E-2</v>
      </c>
      <c r="DV24" s="30">
        <v>7.6499999999999999E-2</v>
      </c>
      <c r="DW24" s="30">
        <v>6.7799999999999999E-2</v>
      </c>
      <c r="DX24" s="30">
        <v>7.5300000000000006E-2</v>
      </c>
      <c r="DY24" s="30">
        <v>7.5800000000000006E-2</v>
      </c>
      <c r="DZ24" s="30">
        <v>8.0799999999999997E-2</v>
      </c>
      <c r="EA24" s="30">
        <v>9.5200000000000007E-2</v>
      </c>
      <c r="EB24" s="30">
        <v>5.4300000000000001E-2</v>
      </c>
      <c r="EC24" s="30">
        <v>5.6599999999999998E-2</v>
      </c>
      <c r="ED24" s="30">
        <v>5.9400000000000001E-2</v>
      </c>
      <c r="EE24" s="30">
        <v>6.2300000000000001E-2</v>
      </c>
      <c r="EF24" s="30">
        <v>5.6399999999999999E-2</v>
      </c>
      <c r="EG24" s="30">
        <v>0.1162</v>
      </c>
      <c r="EH24" s="30">
        <v>6.2600000000000003E-2</v>
      </c>
      <c r="EI24" s="30">
        <v>7.7700000000000005E-2</v>
      </c>
      <c r="EJ24" s="30">
        <v>0.06</v>
      </c>
      <c r="EK24" s="30">
        <v>0.1158</v>
      </c>
      <c r="EL24" s="30">
        <v>9.3299999999999994E-2</v>
      </c>
      <c r="EM24" s="30">
        <v>0.1353</v>
      </c>
      <c r="EN24" s="30">
        <v>7.6899999999999996E-2</v>
      </c>
      <c r="EO24" s="30">
        <v>0.11990000000000001</v>
      </c>
      <c r="EP24" s="30">
        <v>0.15379999999999999</v>
      </c>
      <c r="EQ24" s="30">
        <v>0.1341</v>
      </c>
      <c r="ER24" s="30">
        <v>0.10249999999999999</v>
      </c>
      <c r="ES24" s="30">
        <v>0.1343</v>
      </c>
      <c r="ET24" s="30">
        <v>0.1012</v>
      </c>
      <c r="EU24" s="30">
        <v>0.14119999999999999</v>
      </c>
      <c r="EV24" s="30">
        <v>0.12909999999999999</v>
      </c>
      <c r="EW24" s="30">
        <v>6.8599999999999994E-2</v>
      </c>
      <c r="EX24" s="30">
        <v>0.1167</v>
      </c>
      <c r="EY24" s="30">
        <v>0.19989999999999999</v>
      </c>
      <c r="EZ24" s="30">
        <v>0.19600000000000001</v>
      </c>
      <c r="FA24" s="30">
        <v>7.7799999999999994E-2</v>
      </c>
      <c r="FB24" s="30">
        <v>9.8400000000000001E-2</v>
      </c>
      <c r="FC24" s="30">
        <v>0.151</v>
      </c>
      <c r="FD24" s="30">
        <v>8.8499999999999995E-2</v>
      </c>
      <c r="FE24" s="30">
        <v>7.3800000000000004E-2</v>
      </c>
      <c r="FF24" s="30">
        <v>8.2299999999999998E-2</v>
      </c>
      <c r="FG24" s="30">
        <v>8.3699999999999997E-2</v>
      </c>
      <c r="FH24" s="30">
        <v>6.59E-2</v>
      </c>
      <c r="FI24" s="30">
        <v>0.12230000000000001</v>
      </c>
      <c r="FJ24" s="30">
        <v>8.2199999999999995E-2</v>
      </c>
      <c r="FK24" s="30">
        <v>8.9499999999999996E-2</v>
      </c>
      <c r="FL24" s="30">
        <v>7.51E-2</v>
      </c>
      <c r="FM24" s="30">
        <v>6.6199999999999995E-2</v>
      </c>
      <c r="FN24" s="30">
        <v>7.5800000000000006E-2</v>
      </c>
      <c r="FO24" s="30">
        <v>8.3000000000000004E-2</v>
      </c>
      <c r="FP24" s="30">
        <v>9.0800000000000006E-2</v>
      </c>
      <c r="FQ24" s="30">
        <v>8.7999999999999995E-2</v>
      </c>
      <c r="FR24" s="30">
        <v>7.8899999999999998E-2</v>
      </c>
      <c r="FS24" s="30">
        <v>0.1527</v>
      </c>
      <c r="FT24" s="30">
        <v>0.10050000000000001</v>
      </c>
      <c r="FU24" s="30">
        <v>0.13189999999999999</v>
      </c>
      <c r="FV24" s="30">
        <v>0.22040000000000001</v>
      </c>
      <c r="FW24" s="30">
        <v>0.1226</v>
      </c>
      <c r="FX24" s="30">
        <v>0.17199999999999999</v>
      </c>
      <c r="FY24" s="30">
        <v>0.1265</v>
      </c>
      <c r="FZ24" s="30">
        <v>8.0699999999999994E-2</v>
      </c>
      <c r="GA24" s="30">
        <v>7.0199999999999999E-2</v>
      </c>
      <c r="GB24" s="30">
        <v>3.8100000000000002E-2</v>
      </c>
      <c r="GC24" s="30">
        <v>4.0099999999999997E-2</v>
      </c>
      <c r="GD24" s="30">
        <v>5.3199999999999997E-2</v>
      </c>
      <c r="GE24" s="30">
        <v>3.0700000000000002E-2</v>
      </c>
      <c r="GF24" s="30">
        <v>0.115</v>
      </c>
      <c r="GG24" s="30">
        <v>0.15290000000000001</v>
      </c>
      <c r="GH24" s="30">
        <v>0.11269999999999999</v>
      </c>
      <c r="GI24" s="30">
        <v>0.1409</v>
      </c>
      <c r="GJ24" s="30">
        <v>0.1212</v>
      </c>
      <c r="GK24" s="30">
        <v>9.8199999999999996E-2</v>
      </c>
      <c r="GL24" s="30">
        <v>0.123</v>
      </c>
      <c r="GM24" s="30">
        <v>0.1908</v>
      </c>
      <c r="GN24" s="30">
        <v>0.1283</v>
      </c>
      <c r="GO24" s="30">
        <v>6.4500000000000002E-2</v>
      </c>
      <c r="GP24" s="30">
        <v>0.16650000000000001</v>
      </c>
      <c r="GQ24" s="30">
        <v>0.2472</v>
      </c>
      <c r="GR24" s="30">
        <v>0.1691</v>
      </c>
      <c r="GS24" s="30">
        <v>0.1061</v>
      </c>
      <c r="GT24" s="30">
        <v>0.10100000000000001</v>
      </c>
      <c r="GU24" s="30">
        <v>5.9700000000000003E-2</v>
      </c>
      <c r="GV24" s="30">
        <v>0.12559999999999999</v>
      </c>
      <c r="GW24" s="30">
        <v>0.13550000000000001</v>
      </c>
      <c r="GX24" s="30">
        <v>7.0800000000000002E-2</v>
      </c>
      <c r="GY24" s="30">
        <v>6.3700000000000007E-2</v>
      </c>
      <c r="GZ24" s="30">
        <v>8.6699999999999999E-2</v>
      </c>
      <c r="HA24" s="30">
        <v>6.4399999999999999E-2</v>
      </c>
      <c r="HB24" s="30">
        <v>2.98E-2</v>
      </c>
      <c r="HC24" s="30">
        <v>6.0699999999999997E-2</v>
      </c>
      <c r="HD24" s="30">
        <v>9.9400000000000002E-2</v>
      </c>
      <c r="HE24" s="30">
        <v>0.1993</v>
      </c>
      <c r="HF24" s="30">
        <v>4.0599999999999997E-2</v>
      </c>
      <c r="HG24" s="30">
        <v>0.1618</v>
      </c>
      <c r="HH24" s="30">
        <v>0.10349999999999999</v>
      </c>
      <c r="HI24" s="30">
        <v>0.1817</v>
      </c>
      <c r="HJ24" s="30">
        <v>0.11509999999999999</v>
      </c>
      <c r="HK24" s="30">
        <v>0</v>
      </c>
      <c r="HL24" s="30">
        <v>9.5200000000000007E-2</v>
      </c>
      <c r="HM24" s="30">
        <v>0.10680000000000001</v>
      </c>
      <c r="HN24" s="30">
        <v>4.9599999999999998E-2</v>
      </c>
      <c r="HO24" s="30">
        <v>8.0699999999999994E-2</v>
      </c>
      <c r="HP24" s="30">
        <v>0.12570000000000001</v>
      </c>
      <c r="HQ24" s="30">
        <v>8.3900000000000002E-2</v>
      </c>
      <c r="HR24" s="30">
        <v>0.1386</v>
      </c>
      <c r="HS24" s="30">
        <v>8.1000000000000003E-2</v>
      </c>
      <c r="HT24" s="30">
        <v>0.13639999999999999</v>
      </c>
      <c r="HU24" s="30">
        <v>4.2000000000000003E-2</v>
      </c>
      <c r="HV24" s="30">
        <v>0.11550000000000001</v>
      </c>
      <c r="HW24" s="30">
        <v>0.10009999999999999</v>
      </c>
      <c r="HX24" s="30">
        <v>7.8200000000000006E-2</v>
      </c>
      <c r="HY24" s="30">
        <v>4.1000000000000002E-2</v>
      </c>
      <c r="HZ24" s="30">
        <v>0.1386</v>
      </c>
      <c r="IA24" s="30">
        <v>0.113</v>
      </c>
      <c r="IB24" s="30">
        <v>7.2900000000000006E-2</v>
      </c>
      <c r="IC24" s="30">
        <v>5.8000000000000003E-2</v>
      </c>
      <c r="ID24" s="30">
        <v>9.1700000000000004E-2</v>
      </c>
      <c r="IE24" s="30">
        <v>0.12429999999999999</v>
      </c>
      <c r="IF24" s="30">
        <v>0.1439</v>
      </c>
      <c r="IG24" s="30">
        <v>0.16550000000000001</v>
      </c>
      <c r="IH24" s="30">
        <v>0.1633</v>
      </c>
      <c r="II24" s="30">
        <v>7.2700000000000001E-2</v>
      </c>
      <c r="IJ24" s="30">
        <v>6.8900000000000003E-2</v>
      </c>
      <c r="IK24" s="30">
        <v>0.1171</v>
      </c>
      <c r="IL24" s="30">
        <v>0.1326</v>
      </c>
      <c r="IM24" s="30">
        <v>0.12839999999999999</v>
      </c>
      <c r="IN24" s="30">
        <v>8.6900000000000005E-2</v>
      </c>
      <c r="IO24" s="30">
        <v>0.1774</v>
      </c>
      <c r="IP24" s="30">
        <v>0.1789</v>
      </c>
      <c r="IQ24" s="30">
        <v>0.13769999999999999</v>
      </c>
      <c r="IR24" s="30">
        <v>6.6100000000000006E-2</v>
      </c>
      <c r="IS24" s="30">
        <v>6.54E-2</v>
      </c>
      <c r="IT24" s="30">
        <v>7.1800000000000003E-2</v>
      </c>
      <c r="IU24" s="30">
        <v>7.4899999999999994E-2</v>
      </c>
      <c r="IV24" s="30">
        <v>7.1900000000000006E-2</v>
      </c>
      <c r="IW24" s="30">
        <v>5.62E-2</v>
      </c>
      <c r="IX24" s="30">
        <v>7.6200000000000004E-2</v>
      </c>
      <c r="IY24" s="30">
        <v>6.5699999999999995E-2</v>
      </c>
      <c r="IZ24" s="30">
        <v>8.0199999999999994E-2</v>
      </c>
      <c r="JA24" s="30">
        <v>7.2300000000000003E-2</v>
      </c>
      <c r="JB24" s="30">
        <v>0.18970000000000001</v>
      </c>
      <c r="JC24" s="30">
        <v>0.06</v>
      </c>
      <c r="JD24" s="30">
        <v>0.10009999999999999</v>
      </c>
      <c r="JE24" s="30">
        <v>0.3241</v>
      </c>
      <c r="JF24" s="30">
        <v>7.9200000000000007E-2</v>
      </c>
      <c r="JG24" s="30">
        <v>0.1101</v>
      </c>
      <c r="JH24" s="30">
        <v>5.57E-2</v>
      </c>
      <c r="JI24" s="30">
        <v>0.32240000000000002</v>
      </c>
      <c r="JJ24" s="30">
        <v>5.2600000000000001E-2</v>
      </c>
      <c r="JK24" s="30">
        <v>0.15390000000000001</v>
      </c>
      <c r="JL24" s="30">
        <v>6.6299999999999998E-2</v>
      </c>
      <c r="JM24" s="30">
        <v>5.16E-2</v>
      </c>
      <c r="JN24" s="30">
        <v>0.1052</v>
      </c>
      <c r="JO24" s="30">
        <v>0.1217</v>
      </c>
      <c r="JP24" s="30">
        <v>7.6899999999999996E-2</v>
      </c>
      <c r="JQ24" s="30">
        <v>6.3899999999999998E-2</v>
      </c>
      <c r="JR24" s="30">
        <v>0.12559999999999999</v>
      </c>
      <c r="JS24" s="30">
        <v>9.2999999999999999E-2</v>
      </c>
      <c r="JT24" s="30">
        <v>6.7900000000000002E-2</v>
      </c>
      <c r="JU24" s="30">
        <v>0.1096</v>
      </c>
      <c r="JV24" s="30">
        <v>9.2499999999999999E-2</v>
      </c>
      <c r="JW24" s="30">
        <v>0.1404</v>
      </c>
      <c r="JX24" s="30">
        <v>8.9399999999999993E-2</v>
      </c>
      <c r="JY24" s="30">
        <v>0.1241</v>
      </c>
      <c r="JZ24" s="30">
        <v>5.8099999999999999E-2</v>
      </c>
      <c r="KA24" s="30">
        <v>3.7600000000000001E-2</v>
      </c>
      <c r="KB24" s="30">
        <v>8.3900000000000002E-2</v>
      </c>
      <c r="KC24" s="30">
        <v>6.6600000000000006E-2</v>
      </c>
      <c r="KD24" s="30">
        <v>6.3500000000000001E-2</v>
      </c>
      <c r="KE24" s="30">
        <v>6.5500000000000003E-2</v>
      </c>
      <c r="KF24" s="30">
        <v>6.3899999999999998E-2</v>
      </c>
      <c r="KG24" s="30">
        <v>9.7600000000000006E-2</v>
      </c>
      <c r="KH24" s="30">
        <v>5.9299999999999999E-2</v>
      </c>
      <c r="KI24" s="30">
        <v>0.14069999999999999</v>
      </c>
      <c r="KJ24" s="30">
        <v>7.5999999999999998E-2</v>
      </c>
      <c r="KK24" s="30">
        <v>6.13E-2</v>
      </c>
      <c r="KL24" s="30">
        <v>0.1857</v>
      </c>
      <c r="KM24" s="30">
        <v>7.2099999999999997E-2</v>
      </c>
      <c r="KN24" s="30">
        <v>4.4299999999999999E-2</v>
      </c>
      <c r="KO24" s="30">
        <v>4.1799999999999997E-2</v>
      </c>
      <c r="KP24" s="30">
        <v>4.0899999999999999E-2</v>
      </c>
      <c r="KQ24" s="30">
        <v>0.1198</v>
      </c>
      <c r="KR24" s="30">
        <v>3.0300000000000001E-2</v>
      </c>
      <c r="KS24" s="30">
        <v>0.13389999999999999</v>
      </c>
      <c r="KT24" s="30">
        <v>0.15310000000000001</v>
      </c>
      <c r="KU24" s="30">
        <v>0.20619999999999999</v>
      </c>
      <c r="KV24" s="30">
        <v>4.53E-2</v>
      </c>
      <c r="KW24" s="30">
        <v>0.13600000000000001</v>
      </c>
      <c r="KX24" s="30">
        <v>0.1235</v>
      </c>
      <c r="KY24" s="30">
        <v>8.8900000000000007E-2</v>
      </c>
      <c r="KZ24" s="30">
        <v>0.1696</v>
      </c>
      <c r="LA24" s="30">
        <v>0.1038</v>
      </c>
      <c r="LB24" s="30">
        <v>0.1193</v>
      </c>
      <c r="LC24" s="30">
        <v>0.13350000000000001</v>
      </c>
      <c r="LD24" s="30">
        <v>0.13919999999999999</v>
      </c>
      <c r="LE24" s="30">
        <v>0.1172</v>
      </c>
      <c r="LF24" s="30">
        <v>8.1299999999999997E-2</v>
      </c>
      <c r="LG24" s="30">
        <v>9.6199999999999994E-2</v>
      </c>
      <c r="LH24" s="30">
        <v>9.4600000000000004E-2</v>
      </c>
      <c r="LI24" s="30">
        <v>8.7400000000000005E-2</v>
      </c>
      <c r="LJ24" s="30">
        <v>0.11360000000000001</v>
      </c>
      <c r="LK24" s="30">
        <v>3.8675999999999999</v>
      </c>
      <c r="LL24" s="30">
        <v>0.2364</v>
      </c>
      <c r="LM24" s="30">
        <v>0.124</v>
      </c>
      <c r="LN24" s="30">
        <v>0.2762</v>
      </c>
      <c r="LO24" s="30">
        <v>0.1069</v>
      </c>
      <c r="LP24" s="30">
        <v>0.1545</v>
      </c>
      <c r="LQ24" s="30">
        <v>0.23369999999999999</v>
      </c>
      <c r="LR24" s="30">
        <v>0.15279999999999999</v>
      </c>
      <c r="LS24" s="30">
        <v>0.1638</v>
      </c>
      <c r="LT24" s="30">
        <v>0.1454</v>
      </c>
      <c r="LU24" s="30">
        <v>6.3299999999999995E-2</v>
      </c>
      <c r="LV24" s="30">
        <v>0.1022</v>
      </c>
      <c r="LW24" s="30">
        <v>0.1125</v>
      </c>
      <c r="LX24" s="30">
        <v>0.17380000000000001</v>
      </c>
      <c r="LY24" s="30">
        <v>0.15029999999999999</v>
      </c>
      <c r="LZ24" s="30">
        <v>0.1081</v>
      </c>
      <c r="MA24" s="30">
        <v>0.11360000000000001</v>
      </c>
      <c r="MB24" s="30">
        <v>0.1196</v>
      </c>
      <c r="MC24" s="30">
        <v>0.1182</v>
      </c>
      <c r="MD24" s="30">
        <v>0.12989999999999999</v>
      </c>
      <c r="ME24" s="30">
        <v>0.1026</v>
      </c>
      <c r="MF24" s="30">
        <v>0.1255</v>
      </c>
      <c r="MG24" s="30">
        <v>0.1099</v>
      </c>
      <c r="MH24" s="30">
        <v>0.1099</v>
      </c>
      <c r="MI24" s="30">
        <v>7.4399999999999994E-2</v>
      </c>
      <c r="MJ24" s="30">
        <v>0.109</v>
      </c>
      <c r="MK24" s="30">
        <v>8.5999999999999993E-2</v>
      </c>
      <c r="ML24" s="30">
        <v>0.16550000000000001</v>
      </c>
      <c r="MM24" s="30">
        <v>6.1899999999999997E-2</v>
      </c>
      <c r="MN24" s="30">
        <v>6.9699999999999998E-2</v>
      </c>
      <c r="MO24" s="30">
        <v>4.7699999999999999E-2</v>
      </c>
      <c r="MP24" s="30">
        <v>6.59E-2</v>
      </c>
      <c r="MQ24" s="30">
        <v>8.5300000000000001E-2</v>
      </c>
      <c r="MR24" s="30">
        <v>9.7699999999999995E-2</v>
      </c>
      <c r="MS24" s="30">
        <v>0.2752</v>
      </c>
      <c r="MT24" s="30">
        <v>0.28499999999999998</v>
      </c>
      <c r="MU24" s="30">
        <v>0.24510000000000001</v>
      </c>
      <c r="MV24" s="30">
        <v>0.36820000000000003</v>
      </c>
      <c r="MW24" s="30">
        <v>0.104</v>
      </c>
      <c r="MX24" s="30">
        <v>0.1401</v>
      </c>
      <c r="MY24" s="30">
        <v>0.1075</v>
      </c>
      <c r="MZ24" s="30">
        <v>7.6100000000000001E-2</v>
      </c>
      <c r="NA24" s="30">
        <v>0.13689999999999999</v>
      </c>
      <c r="NB24" s="30">
        <v>4.4200000000000003E-2</v>
      </c>
      <c r="NC24" s="30">
        <v>0.12690000000000001</v>
      </c>
      <c r="ND24" s="30">
        <v>0.1124</v>
      </c>
      <c r="NE24" s="30">
        <v>6.3700000000000007E-2</v>
      </c>
      <c r="NF24" s="30">
        <v>6.1800000000000001E-2</v>
      </c>
      <c r="NG24" s="316">
        <v>6.4699999999999994E-2</v>
      </c>
      <c r="NH24" s="317">
        <v>7.17E-2</v>
      </c>
      <c r="NI24" s="318">
        <v>7.5499999999999998E-2</v>
      </c>
      <c r="NJ24" s="322">
        <v>6.9000000000000006E-2</v>
      </c>
    </row>
    <row r="25" spans="2:374" x14ac:dyDescent="0.3">
      <c r="B25" s="23" t="s">
        <v>569</v>
      </c>
      <c r="C25" s="29">
        <v>0.29399999999999998</v>
      </c>
      <c r="D25" s="30">
        <v>0.30919999999999997</v>
      </c>
      <c r="E25" s="30">
        <v>0.24959999999999999</v>
      </c>
      <c r="F25" s="30">
        <v>0.34100000000000003</v>
      </c>
      <c r="G25" s="30">
        <v>0.27700000000000002</v>
      </c>
      <c r="H25" s="30">
        <v>0.309</v>
      </c>
      <c r="I25" s="30">
        <v>0.2185</v>
      </c>
      <c r="J25" s="30">
        <v>0.30470000000000003</v>
      </c>
      <c r="K25" s="30">
        <v>0.17419999999999999</v>
      </c>
      <c r="L25" s="30">
        <v>0.31069999999999998</v>
      </c>
      <c r="M25" s="30">
        <v>0.2074</v>
      </c>
      <c r="N25" s="30">
        <v>0.35980000000000001</v>
      </c>
      <c r="O25" s="30">
        <v>0.26579999999999998</v>
      </c>
      <c r="P25" s="30">
        <v>0.23549999999999999</v>
      </c>
      <c r="Q25" s="30">
        <v>0</v>
      </c>
      <c r="R25" s="30">
        <v>0.28170000000000001</v>
      </c>
      <c r="S25" s="30">
        <v>0.37630000000000002</v>
      </c>
      <c r="T25" s="30">
        <v>0.3417</v>
      </c>
      <c r="U25" s="30">
        <v>0.46389999999999998</v>
      </c>
      <c r="V25" s="30">
        <v>0.51959999999999995</v>
      </c>
      <c r="W25" s="30">
        <v>0.56110000000000004</v>
      </c>
      <c r="X25" s="30">
        <v>0.45379999999999998</v>
      </c>
      <c r="Y25" s="30">
        <v>0.3165</v>
      </c>
      <c r="Z25" s="30">
        <v>0.4572</v>
      </c>
      <c r="AA25" s="30">
        <v>0.35899999999999999</v>
      </c>
      <c r="AB25" s="30">
        <v>0.43990000000000001</v>
      </c>
      <c r="AC25" s="30">
        <v>0.34820000000000001</v>
      </c>
      <c r="AD25" s="30">
        <v>0.3115</v>
      </c>
      <c r="AE25" s="30">
        <v>0.28110000000000002</v>
      </c>
      <c r="AF25" s="30">
        <v>0.35360000000000003</v>
      </c>
      <c r="AG25" s="30">
        <v>0.35389999999999999</v>
      </c>
      <c r="AH25" s="30">
        <v>0.42080000000000001</v>
      </c>
      <c r="AI25" s="30">
        <v>0.40510000000000002</v>
      </c>
      <c r="AJ25" s="30">
        <v>0.7177</v>
      </c>
      <c r="AK25" s="30">
        <v>0.42480000000000001</v>
      </c>
      <c r="AL25" s="30">
        <v>0.41039999999999999</v>
      </c>
      <c r="AM25" s="30">
        <v>0.57110000000000005</v>
      </c>
      <c r="AN25" s="30">
        <v>0.41660000000000003</v>
      </c>
      <c r="AO25" s="30">
        <v>0.219</v>
      </c>
      <c r="AP25" s="30">
        <v>0.60250000000000004</v>
      </c>
      <c r="AQ25" s="30">
        <v>0.32290000000000002</v>
      </c>
      <c r="AR25" s="30">
        <v>0.32629999999999998</v>
      </c>
      <c r="AS25" s="30">
        <v>0.29820000000000002</v>
      </c>
      <c r="AT25" s="30">
        <v>0.36480000000000001</v>
      </c>
      <c r="AU25" s="30">
        <v>0.37059999999999998</v>
      </c>
      <c r="AV25" s="30">
        <v>0.37959999999999999</v>
      </c>
      <c r="AW25" s="30">
        <v>0.29360000000000003</v>
      </c>
      <c r="AX25" s="30">
        <v>0.30649999999999999</v>
      </c>
      <c r="AY25" s="30">
        <v>0.27579999999999999</v>
      </c>
      <c r="AZ25" s="30">
        <v>0.31119999999999998</v>
      </c>
      <c r="BA25" s="30">
        <v>0.2646</v>
      </c>
      <c r="BB25" s="30">
        <v>0.51380000000000003</v>
      </c>
      <c r="BC25" s="30">
        <v>0.73499999999999999</v>
      </c>
      <c r="BD25" s="30">
        <v>0.33189999999999997</v>
      </c>
      <c r="BE25" s="30">
        <v>0.69969999999999999</v>
      </c>
      <c r="BF25" s="30">
        <v>0.28189999999999998</v>
      </c>
      <c r="BG25" s="30">
        <v>0.45169999999999999</v>
      </c>
      <c r="BH25" s="30">
        <v>0.68710000000000004</v>
      </c>
      <c r="BI25" s="30">
        <v>0.53390000000000004</v>
      </c>
      <c r="BJ25" s="30">
        <v>0.28599999999999998</v>
      </c>
      <c r="BK25" s="30">
        <v>0.54700000000000004</v>
      </c>
      <c r="BL25" s="30">
        <v>0.26079999999999998</v>
      </c>
      <c r="BM25" s="30">
        <v>0.45429999999999998</v>
      </c>
      <c r="BN25" s="30">
        <v>0.46029999999999999</v>
      </c>
      <c r="BO25" s="30">
        <v>0.58009999999999995</v>
      </c>
      <c r="BP25" s="30">
        <v>0.33510000000000001</v>
      </c>
      <c r="BQ25" s="30">
        <v>0.30669999999999997</v>
      </c>
      <c r="BR25" s="30">
        <v>0.29149999999999998</v>
      </c>
      <c r="BS25" s="30">
        <v>0.4884</v>
      </c>
      <c r="BT25" s="30">
        <v>0.49930000000000002</v>
      </c>
      <c r="BU25" s="30">
        <v>0.32350000000000001</v>
      </c>
      <c r="BV25" s="30">
        <v>0.37940000000000002</v>
      </c>
      <c r="BW25" s="30">
        <v>0.45350000000000001</v>
      </c>
      <c r="BX25" s="30">
        <v>0.28539999999999999</v>
      </c>
      <c r="BY25" s="30">
        <v>0.26979999999999998</v>
      </c>
      <c r="BZ25" s="30">
        <v>0.28100000000000003</v>
      </c>
      <c r="CA25" s="30">
        <v>0.52259999999999995</v>
      </c>
      <c r="CB25" s="30">
        <v>0.3407</v>
      </c>
      <c r="CC25" s="30">
        <v>0.3523</v>
      </c>
      <c r="CD25" s="30">
        <v>0.4718</v>
      </c>
      <c r="CE25" s="30">
        <v>0.46160000000000001</v>
      </c>
      <c r="CF25" s="30">
        <v>0.315</v>
      </c>
      <c r="CG25" s="30">
        <v>0.29749999999999999</v>
      </c>
      <c r="CH25" s="30">
        <v>0.22059999999999999</v>
      </c>
      <c r="CI25" s="30">
        <v>0.26679999999999998</v>
      </c>
      <c r="CJ25" s="30">
        <v>0.37309999999999999</v>
      </c>
      <c r="CK25" s="30">
        <v>0.37890000000000001</v>
      </c>
      <c r="CL25" s="30">
        <v>0.39910000000000001</v>
      </c>
      <c r="CM25" s="30">
        <v>0.3397</v>
      </c>
      <c r="CN25" s="30">
        <v>0.32919999999999999</v>
      </c>
      <c r="CO25" s="30">
        <v>0.4677</v>
      </c>
      <c r="CP25" s="30">
        <v>0.33750000000000002</v>
      </c>
      <c r="CQ25" s="30">
        <v>0.27300000000000002</v>
      </c>
      <c r="CR25" s="30">
        <v>0.31769999999999998</v>
      </c>
      <c r="CS25" s="30">
        <v>0.26869999999999999</v>
      </c>
      <c r="CT25" s="30">
        <v>0.28160000000000002</v>
      </c>
      <c r="CU25" s="30">
        <v>0.33129999999999998</v>
      </c>
      <c r="CV25" s="30">
        <v>0.29799999999999999</v>
      </c>
      <c r="CW25" s="30">
        <v>0.2868</v>
      </c>
      <c r="CX25" s="30">
        <v>0.28499999999999998</v>
      </c>
      <c r="CY25" s="30">
        <v>0.3553</v>
      </c>
      <c r="CZ25" s="30">
        <v>0.39779999999999999</v>
      </c>
      <c r="DA25" s="30">
        <v>0.41139999999999999</v>
      </c>
      <c r="DB25" s="30">
        <v>0.27560000000000001</v>
      </c>
      <c r="DC25" s="30">
        <v>0.37759999999999999</v>
      </c>
      <c r="DD25" s="30">
        <v>0.32079999999999997</v>
      </c>
      <c r="DE25" s="30">
        <v>0.48209999999999997</v>
      </c>
      <c r="DF25" s="30">
        <v>0.40129999999999999</v>
      </c>
      <c r="DG25" s="30">
        <v>0.34639999999999999</v>
      </c>
      <c r="DH25" s="30">
        <v>0.53129999999999999</v>
      </c>
      <c r="DI25" s="30">
        <v>0.19020000000000001</v>
      </c>
      <c r="DJ25" s="30">
        <v>0.32400000000000001</v>
      </c>
      <c r="DK25" s="30">
        <v>0.39279999999999998</v>
      </c>
      <c r="DL25" s="30">
        <v>0.41289999999999999</v>
      </c>
      <c r="DM25" s="30">
        <v>0.1585</v>
      </c>
      <c r="DN25" s="30">
        <v>0.41499999999999998</v>
      </c>
      <c r="DO25" s="30">
        <v>0.23449999999999999</v>
      </c>
      <c r="DP25" s="30">
        <v>0.25059999999999999</v>
      </c>
      <c r="DQ25" s="30">
        <v>0.252</v>
      </c>
      <c r="DR25" s="30">
        <v>0.31119999999999998</v>
      </c>
      <c r="DS25" s="30">
        <v>0.35270000000000001</v>
      </c>
      <c r="DT25" s="30">
        <v>0.31290000000000001</v>
      </c>
      <c r="DU25" s="30">
        <v>0.39400000000000002</v>
      </c>
      <c r="DV25" s="30">
        <v>0.2596</v>
      </c>
      <c r="DW25" s="30">
        <v>0.20780000000000001</v>
      </c>
      <c r="DX25" s="30">
        <v>0.26300000000000001</v>
      </c>
      <c r="DY25" s="30">
        <v>0.21840000000000001</v>
      </c>
      <c r="DZ25" s="30">
        <v>0.2742</v>
      </c>
      <c r="EA25" s="30">
        <v>0.28570000000000001</v>
      </c>
      <c r="EB25" s="30">
        <v>0.22939999999999999</v>
      </c>
      <c r="EC25" s="30">
        <v>0.24879999999999999</v>
      </c>
      <c r="ED25" s="30">
        <v>0.23799999999999999</v>
      </c>
      <c r="EE25" s="30">
        <v>0.31469999999999998</v>
      </c>
      <c r="EF25" s="30">
        <v>0.33169999999999999</v>
      </c>
      <c r="EG25" s="30">
        <v>0.36</v>
      </c>
      <c r="EH25" s="30">
        <v>0.1794</v>
      </c>
      <c r="EI25" s="30">
        <v>0.17710000000000001</v>
      </c>
      <c r="EJ25" s="30">
        <v>0.29749999999999999</v>
      </c>
      <c r="EK25" s="30">
        <v>0.29039999999999999</v>
      </c>
      <c r="EL25" s="30">
        <v>0.26719999999999999</v>
      </c>
      <c r="EM25" s="30">
        <v>0.25629999999999997</v>
      </c>
      <c r="EN25" s="30">
        <v>0.3039</v>
      </c>
      <c r="EO25" s="30">
        <v>0.35859999999999997</v>
      </c>
      <c r="EP25" s="30">
        <v>0.43419999999999997</v>
      </c>
      <c r="EQ25" s="30">
        <v>0.32329999999999998</v>
      </c>
      <c r="ER25" s="30">
        <v>0.31390000000000001</v>
      </c>
      <c r="ES25" s="30">
        <v>0.26950000000000002</v>
      </c>
      <c r="ET25" s="30">
        <v>0.44819999999999999</v>
      </c>
      <c r="EU25" s="30">
        <v>0.35410000000000003</v>
      </c>
      <c r="EV25" s="30">
        <v>0.24460000000000001</v>
      </c>
      <c r="EW25" s="30">
        <v>0.3251</v>
      </c>
      <c r="EX25" s="30">
        <v>0.46899999999999997</v>
      </c>
      <c r="EY25" s="30">
        <v>0.70379999999999998</v>
      </c>
      <c r="EZ25" s="30">
        <v>0.49080000000000001</v>
      </c>
      <c r="FA25" s="30">
        <v>0.2712</v>
      </c>
      <c r="FB25" s="30">
        <v>0.87129999999999996</v>
      </c>
      <c r="FC25" s="30">
        <v>0.30380000000000001</v>
      </c>
      <c r="FD25" s="30">
        <v>0.27579999999999999</v>
      </c>
      <c r="FE25" s="30">
        <v>0.26079999999999998</v>
      </c>
      <c r="FF25" s="30">
        <v>0.25290000000000001</v>
      </c>
      <c r="FG25" s="30">
        <v>0.38640000000000002</v>
      </c>
      <c r="FH25" s="30">
        <v>0.26750000000000002</v>
      </c>
      <c r="FI25" s="30">
        <v>0.3196</v>
      </c>
      <c r="FJ25" s="30">
        <v>0.42920000000000003</v>
      </c>
      <c r="FK25" s="30">
        <v>0.42770000000000002</v>
      </c>
      <c r="FL25" s="30">
        <v>0.30759999999999998</v>
      </c>
      <c r="FM25" s="30">
        <v>0.32940000000000003</v>
      </c>
      <c r="FN25" s="30">
        <v>0.36499999999999999</v>
      </c>
      <c r="FO25" s="30">
        <v>0.3649</v>
      </c>
      <c r="FP25" s="30">
        <v>0.31090000000000001</v>
      </c>
      <c r="FQ25" s="30">
        <v>0.28470000000000001</v>
      </c>
      <c r="FR25" s="30">
        <v>0.34760000000000002</v>
      </c>
      <c r="FS25" s="30">
        <v>0.82320000000000004</v>
      </c>
      <c r="FT25" s="30">
        <v>0.4113</v>
      </c>
      <c r="FU25" s="30">
        <v>0.3846</v>
      </c>
      <c r="FV25" s="30">
        <v>0.42249999999999999</v>
      </c>
      <c r="FW25" s="30">
        <v>0.32719999999999999</v>
      </c>
      <c r="FX25" s="30">
        <v>0.34150000000000003</v>
      </c>
      <c r="FY25" s="30">
        <v>0.38219999999999998</v>
      </c>
      <c r="FZ25" s="30">
        <v>0.25359999999999999</v>
      </c>
      <c r="GA25" s="30">
        <v>0.22289999999999999</v>
      </c>
      <c r="GB25" s="30">
        <v>0.21379999999999999</v>
      </c>
      <c r="GC25" s="30">
        <v>0.28739999999999999</v>
      </c>
      <c r="GD25" s="30">
        <v>0.2394</v>
      </c>
      <c r="GE25" s="30">
        <v>0.17080000000000001</v>
      </c>
      <c r="GF25" s="30">
        <v>0.24590000000000001</v>
      </c>
      <c r="GG25" s="30">
        <v>0.34239999999999998</v>
      </c>
      <c r="GH25" s="30">
        <v>0.27539999999999998</v>
      </c>
      <c r="GI25" s="30">
        <v>0.30990000000000001</v>
      </c>
      <c r="GJ25" s="30">
        <v>0.40760000000000002</v>
      </c>
      <c r="GK25" s="30">
        <v>0.34599999999999997</v>
      </c>
      <c r="GL25" s="30">
        <v>0.40229999999999999</v>
      </c>
      <c r="GM25" s="30">
        <v>0.36009999999999998</v>
      </c>
      <c r="GN25" s="30">
        <v>0.22539999999999999</v>
      </c>
      <c r="GO25" s="30">
        <v>0.19769999999999999</v>
      </c>
      <c r="GP25" s="30">
        <v>0.24010000000000001</v>
      </c>
      <c r="GQ25" s="30">
        <v>0.36849999999999999</v>
      </c>
      <c r="GR25" s="30">
        <v>0.31540000000000001</v>
      </c>
      <c r="GS25" s="30">
        <v>0.29199999999999998</v>
      </c>
      <c r="GT25" s="30">
        <v>0.25130000000000002</v>
      </c>
      <c r="GU25" s="30">
        <v>0.23899999999999999</v>
      </c>
      <c r="GV25" s="30">
        <v>0.32069999999999999</v>
      </c>
      <c r="GW25" s="30">
        <v>0.39629999999999999</v>
      </c>
      <c r="GX25" s="30">
        <v>0.30349999999999999</v>
      </c>
      <c r="GY25" s="30">
        <v>0.22819999999999999</v>
      </c>
      <c r="GZ25" s="30">
        <v>0.30780000000000002</v>
      </c>
      <c r="HA25" s="30">
        <v>0.19700000000000001</v>
      </c>
      <c r="HB25" s="30">
        <v>0.25509999999999999</v>
      </c>
      <c r="HC25" s="30">
        <v>0.2046</v>
      </c>
      <c r="HD25" s="30">
        <v>0.317</v>
      </c>
      <c r="HE25" s="30">
        <v>0.39629999999999999</v>
      </c>
      <c r="HF25" s="30">
        <v>0.21210000000000001</v>
      </c>
      <c r="HG25" s="30">
        <v>0.28120000000000001</v>
      </c>
      <c r="HH25" s="30">
        <v>0.36840000000000001</v>
      </c>
      <c r="HI25" s="30">
        <v>0.69469999999999998</v>
      </c>
      <c r="HJ25" s="30">
        <v>0.33350000000000002</v>
      </c>
      <c r="HK25" s="30">
        <v>0</v>
      </c>
      <c r="HL25" s="30">
        <v>0.31080000000000002</v>
      </c>
      <c r="HM25" s="30">
        <v>0.4138</v>
      </c>
      <c r="HN25" s="30">
        <v>0.29530000000000001</v>
      </c>
      <c r="HO25" s="30">
        <v>0.25719999999999998</v>
      </c>
      <c r="HP25" s="30">
        <v>0.36159999999999998</v>
      </c>
      <c r="HQ25" s="30">
        <v>0.24540000000000001</v>
      </c>
      <c r="HR25" s="30">
        <v>0.31130000000000002</v>
      </c>
      <c r="HS25" s="30">
        <v>0.70499999999999996</v>
      </c>
      <c r="HT25" s="30">
        <v>1.0667</v>
      </c>
      <c r="HU25" s="30">
        <v>0.15840000000000001</v>
      </c>
      <c r="HV25" s="30">
        <v>0.29270000000000002</v>
      </c>
      <c r="HW25" s="30">
        <v>0.26879999999999998</v>
      </c>
      <c r="HX25" s="30">
        <v>0.26519999999999999</v>
      </c>
      <c r="HY25" s="30">
        <v>0.19350000000000001</v>
      </c>
      <c r="HZ25" s="30">
        <v>0.47399999999999998</v>
      </c>
      <c r="IA25" s="30">
        <v>0.30509999999999998</v>
      </c>
      <c r="IB25" s="30">
        <v>0.35749999999999998</v>
      </c>
      <c r="IC25" s="30">
        <v>0.29099999999999998</v>
      </c>
      <c r="ID25" s="30">
        <v>0.25580000000000003</v>
      </c>
      <c r="IE25" s="30">
        <v>0.28870000000000001</v>
      </c>
      <c r="IF25" s="30">
        <v>0.38950000000000001</v>
      </c>
      <c r="IG25" s="30">
        <v>0.36520000000000002</v>
      </c>
      <c r="IH25" s="30">
        <v>0.3745</v>
      </c>
      <c r="II25" s="30">
        <v>0.2482</v>
      </c>
      <c r="IJ25" s="30">
        <v>0.3896</v>
      </c>
      <c r="IK25" s="30">
        <v>0.21429999999999999</v>
      </c>
      <c r="IL25" s="30">
        <v>0.214</v>
      </c>
      <c r="IM25" s="30">
        <v>0.30940000000000001</v>
      </c>
      <c r="IN25" s="30">
        <v>0.23330000000000001</v>
      </c>
      <c r="IO25" s="30">
        <v>0.26690000000000003</v>
      </c>
      <c r="IP25" s="30">
        <v>0.253</v>
      </c>
      <c r="IQ25" s="30">
        <v>0.27889999999999998</v>
      </c>
      <c r="IR25" s="30">
        <v>0.3044</v>
      </c>
      <c r="IS25" s="30">
        <v>0.26040000000000002</v>
      </c>
      <c r="IT25" s="30">
        <v>0.29430000000000001</v>
      </c>
      <c r="IU25" s="30">
        <v>0.48809999999999998</v>
      </c>
      <c r="IV25" s="30">
        <v>0.30470000000000003</v>
      </c>
      <c r="IW25" s="30">
        <v>0.25580000000000003</v>
      </c>
      <c r="IX25" s="30">
        <v>0.33960000000000001</v>
      </c>
      <c r="IY25" s="30">
        <v>0.24929999999999999</v>
      </c>
      <c r="IZ25" s="30">
        <v>0.30320000000000003</v>
      </c>
      <c r="JA25" s="30">
        <v>0.3196</v>
      </c>
      <c r="JB25" s="30">
        <v>0.65769999999999995</v>
      </c>
      <c r="JC25" s="30">
        <v>0.45650000000000002</v>
      </c>
      <c r="JD25" s="30">
        <v>0.49180000000000001</v>
      </c>
      <c r="JE25" s="30">
        <v>0.4743</v>
      </c>
      <c r="JF25" s="30">
        <v>0.46949999999999997</v>
      </c>
      <c r="JG25" s="30">
        <v>0.61939999999999995</v>
      </c>
      <c r="JH25" s="30">
        <v>0.60909999999999997</v>
      </c>
      <c r="JI25" s="30">
        <v>0.55910000000000004</v>
      </c>
      <c r="JJ25" s="30">
        <v>0.58309999999999995</v>
      </c>
      <c r="JK25" s="30">
        <v>0.58589999999999998</v>
      </c>
      <c r="JL25" s="30">
        <v>0.42399999999999999</v>
      </c>
      <c r="JM25" s="30">
        <v>0.45750000000000002</v>
      </c>
      <c r="JN25" s="30">
        <v>0.68420000000000003</v>
      </c>
      <c r="JO25" s="30">
        <v>0.83050000000000002</v>
      </c>
      <c r="JP25" s="30">
        <v>0.55779999999999996</v>
      </c>
      <c r="JQ25" s="30">
        <v>1.0254000000000001</v>
      </c>
      <c r="JR25" s="30">
        <v>0.87409999999999999</v>
      </c>
      <c r="JS25" s="30">
        <v>0.62490000000000001</v>
      </c>
      <c r="JT25" s="30">
        <v>0.80420000000000003</v>
      </c>
      <c r="JU25" s="30">
        <v>0.53080000000000005</v>
      </c>
      <c r="JV25" s="30">
        <v>0.63880000000000003</v>
      </c>
      <c r="JW25" s="30">
        <v>0.82830000000000004</v>
      </c>
      <c r="JX25" s="30">
        <v>0.68269999999999997</v>
      </c>
      <c r="JY25" s="30">
        <v>0.9456</v>
      </c>
      <c r="JZ25" s="30">
        <v>0.47460000000000002</v>
      </c>
      <c r="KA25" s="30">
        <v>0.18709999999999999</v>
      </c>
      <c r="KB25" s="30">
        <v>0.4597</v>
      </c>
      <c r="KC25" s="30">
        <v>0.41739999999999999</v>
      </c>
      <c r="KD25" s="30">
        <v>0.83809999999999996</v>
      </c>
      <c r="KE25" s="30">
        <v>1.4417</v>
      </c>
      <c r="KF25" s="30">
        <v>0.87119999999999997</v>
      </c>
      <c r="KG25" s="30">
        <v>1.2488999999999999</v>
      </c>
      <c r="KH25" s="30">
        <v>0.97130000000000005</v>
      </c>
      <c r="KI25" s="30">
        <v>3.1141999999999999</v>
      </c>
      <c r="KJ25" s="30">
        <v>0.80410000000000004</v>
      </c>
      <c r="KK25" s="30">
        <v>0.4829</v>
      </c>
      <c r="KL25" s="30">
        <v>0.69089999999999996</v>
      </c>
      <c r="KM25" s="30">
        <v>0.79879999999999995</v>
      </c>
      <c r="KN25" s="30">
        <v>0.30180000000000001</v>
      </c>
      <c r="KO25" s="30">
        <v>0.26419999999999999</v>
      </c>
      <c r="KP25" s="30">
        <v>0.3347</v>
      </c>
      <c r="KQ25" s="30">
        <v>0.59250000000000003</v>
      </c>
      <c r="KR25" s="30">
        <v>0.48209999999999997</v>
      </c>
      <c r="KS25" s="30">
        <v>0.45029999999999998</v>
      </c>
      <c r="KT25" s="30">
        <v>0.79769999999999996</v>
      </c>
      <c r="KU25" s="30">
        <v>0.52480000000000004</v>
      </c>
      <c r="KV25" s="30">
        <v>0.79849999999999999</v>
      </c>
      <c r="KW25" s="30">
        <v>0.6895</v>
      </c>
      <c r="KX25" s="30">
        <v>2.0466000000000002</v>
      </c>
      <c r="KY25" s="30">
        <v>0.75719999999999998</v>
      </c>
      <c r="KZ25" s="30">
        <v>1.0286</v>
      </c>
      <c r="LA25" s="30">
        <v>0.58930000000000005</v>
      </c>
      <c r="LB25" s="30">
        <v>1.1774</v>
      </c>
      <c r="LC25" s="30">
        <v>0.98609999999999998</v>
      </c>
      <c r="LD25" s="30">
        <v>1.1073</v>
      </c>
      <c r="LE25" s="30">
        <v>0.91510000000000002</v>
      </c>
      <c r="LF25" s="30">
        <v>0.65539999999999998</v>
      </c>
      <c r="LG25" s="30">
        <v>0.56140000000000001</v>
      </c>
      <c r="LH25" s="30">
        <v>0.81759999999999999</v>
      </c>
      <c r="LI25" s="30">
        <v>0.35849999999999999</v>
      </c>
      <c r="LJ25" s="30">
        <v>0.96389999999999998</v>
      </c>
      <c r="LK25" s="30">
        <v>0.52</v>
      </c>
      <c r="LL25" s="30">
        <v>17.909199999999998</v>
      </c>
      <c r="LM25" s="30">
        <v>13.307399999999999</v>
      </c>
      <c r="LN25" s="30">
        <v>6.9160000000000004</v>
      </c>
      <c r="LO25" s="30">
        <v>6.5743</v>
      </c>
      <c r="LP25" s="30">
        <v>10.869199999999999</v>
      </c>
      <c r="LQ25" s="30">
        <v>4.8741000000000003</v>
      </c>
      <c r="LR25" s="30">
        <v>16.160599999999999</v>
      </c>
      <c r="LS25" s="30">
        <v>7.9587000000000003</v>
      </c>
      <c r="LT25" s="30">
        <v>4.7667000000000002</v>
      </c>
      <c r="LU25" s="30">
        <v>0.39079999999999998</v>
      </c>
      <c r="LV25" s="30">
        <v>0.3629</v>
      </c>
      <c r="LW25" s="30">
        <v>0.85160000000000002</v>
      </c>
      <c r="LX25" s="30">
        <v>0.77500000000000002</v>
      </c>
      <c r="LY25" s="30">
        <v>0.63280000000000003</v>
      </c>
      <c r="LZ25" s="30">
        <v>0.66020000000000001</v>
      </c>
      <c r="MA25" s="30">
        <v>0.66659999999999997</v>
      </c>
      <c r="MB25" s="30">
        <v>0.65569999999999995</v>
      </c>
      <c r="MC25" s="30">
        <v>1.1307</v>
      </c>
      <c r="MD25" s="30">
        <v>0.59640000000000004</v>
      </c>
      <c r="ME25" s="30">
        <v>0.98850000000000005</v>
      </c>
      <c r="MF25" s="30">
        <v>0.81269999999999998</v>
      </c>
      <c r="MG25" s="30">
        <v>0.69040000000000001</v>
      </c>
      <c r="MH25" s="30">
        <v>0.8629</v>
      </c>
      <c r="MI25" s="30">
        <v>0.43709999999999999</v>
      </c>
      <c r="MJ25" s="30">
        <v>0.60260000000000002</v>
      </c>
      <c r="MK25" s="30">
        <v>0.61260000000000003</v>
      </c>
      <c r="ML25" s="30">
        <v>0.53269999999999995</v>
      </c>
      <c r="MM25" s="30">
        <v>0.317</v>
      </c>
      <c r="MN25" s="30">
        <v>0.66690000000000005</v>
      </c>
      <c r="MO25" s="30">
        <v>0.58779999999999999</v>
      </c>
      <c r="MP25" s="30">
        <v>0.45150000000000001</v>
      </c>
      <c r="MQ25" s="30">
        <v>0.53090000000000004</v>
      </c>
      <c r="MR25" s="30">
        <v>0.59030000000000005</v>
      </c>
      <c r="MS25" s="30">
        <v>0.62529999999999997</v>
      </c>
      <c r="MT25" s="30">
        <v>0.50700000000000001</v>
      </c>
      <c r="MU25" s="30">
        <v>0.54300000000000004</v>
      </c>
      <c r="MV25" s="30">
        <v>0.62960000000000005</v>
      </c>
      <c r="MW25" s="30">
        <v>0.38769999999999999</v>
      </c>
      <c r="MX25" s="30">
        <v>0.65869999999999995</v>
      </c>
      <c r="MY25" s="30">
        <v>0.57740000000000002</v>
      </c>
      <c r="MZ25" s="30">
        <v>0.28939999999999999</v>
      </c>
      <c r="NA25" s="30">
        <v>0.54139999999999999</v>
      </c>
      <c r="NB25" s="30">
        <v>0.2346</v>
      </c>
      <c r="NC25" s="30">
        <v>0.46429999999999999</v>
      </c>
      <c r="ND25" s="30">
        <v>0.62780000000000002</v>
      </c>
      <c r="NE25" s="30">
        <v>0.86319999999999997</v>
      </c>
      <c r="NF25" s="30">
        <v>0.71009999999999995</v>
      </c>
      <c r="NG25" s="316">
        <v>0.62190000000000001</v>
      </c>
      <c r="NH25" s="317">
        <v>0.8427</v>
      </c>
      <c r="NI25" s="318">
        <v>0.5665</v>
      </c>
      <c r="NJ25" s="322">
        <v>0.39739999999999998</v>
      </c>
    </row>
    <row r="26" spans="2:374" x14ac:dyDescent="0.3">
      <c r="B26" s="23" t="s">
        <v>570</v>
      </c>
      <c r="C26" s="29">
        <v>0.1144</v>
      </c>
      <c r="D26" s="30">
        <v>0.13339999999999999</v>
      </c>
      <c r="E26" s="30">
        <v>0.1348</v>
      </c>
      <c r="F26" s="30">
        <v>0.18329999999999999</v>
      </c>
      <c r="G26" s="30">
        <v>0.13139999999999999</v>
      </c>
      <c r="H26" s="30">
        <v>0.1114</v>
      </c>
      <c r="I26" s="30">
        <v>9.0499999999999997E-2</v>
      </c>
      <c r="J26" s="30">
        <v>0.1099</v>
      </c>
      <c r="K26" s="30">
        <v>9.1700000000000004E-2</v>
      </c>
      <c r="L26" s="30">
        <v>0.18590000000000001</v>
      </c>
      <c r="M26" s="30">
        <v>0.1105</v>
      </c>
      <c r="N26" s="30">
        <v>0.2155</v>
      </c>
      <c r="O26" s="30">
        <v>0.11219999999999999</v>
      </c>
      <c r="P26" s="30">
        <v>8.2799999999999999E-2</v>
      </c>
      <c r="Q26" s="30">
        <v>0</v>
      </c>
      <c r="R26" s="30">
        <v>8.2900000000000001E-2</v>
      </c>
      <c r="S26" s="30">
        <v>9.8599999999999993E-2</v>
      </c>
      <c r="T26" s="30">
        <v>0.10059999999999999</v>
      </c>
      <c r="U26" s="30">
        <v>0.1245</v>
      </c>
      <c r="V26" s="30">
        <v>0.14549999999999999</v>
      </c>
      <c r="W26" s="30">
        <v>9.1899999999999996E-2</v>
      </c>
      <c r="X26" s="30">
        <v>9.2399999999999996E-2</v>
      </c>
      <c r="Y26" s="30">
        <v>8.7900000000000006E-2</v>
      </c>
      <c r="Z26" s="30">
        <v>0.20349999999999999</v>
      </c>
      <c r="AA26" s="30">
        <v>0.1439</v>
      </c>
      <c r="AB26" s="30">
        <v>0.19539999999999999</v>
      </c>
      <c r="AC26" s="30">
        <v>0.1341</v>
      </c>
      <c r="AD26" s="30">
        <v>0.1021</v>
      </c>
      <c r="AE26" s="30">
        <v>0.1003</v>
      </c>
      <c r="AF26" s="30">
        <v>0.11360000000000001</v>
      </c>
      <c r="AG26" s="30">
        <v>0.1109</v>
      </c>
      <c r="AH26" s="30">
        <v>0.12470000000000001</v>
      </c>
      <c r="AI26" s="30">
        <v>0.11070000000000001</v>
      </c>
      <c r="AJ26" s="30">
        <v>9.6699999999999994E-2</v>
      </c>
      <c r="AK26" s="30">
        <v>0.1229</v>
      </c>
      <c r="AL26" s="30">
        <v>0.12130000000000001</v>
      </c>
      <c r="AM26" s="30">
        <v>0.13389999999999999</v>
      </c>
      <c r="AN26" s="30">
        <v>8.3699999999999997E-2</v>
      </c>
      <c r="AO26" s="30">
        <v>7.4200000000000002E-2</v>
      </c>
      <c r="AP26" s="30">
        <v>0.1305</v>
      </c>
      <c r="AQ26" s="30">
        <v>9.3200000000000005E-2</v>
      </c>
      <c r="AR26" s="30">
        <v>0.1023</v>
      </c>
      <c r="AS26" s="30">
        <v>9.7600000000000006E-2</v>
      </c>
      <c r="AT26" s="30">
        <v>9.0999999999999998E-2</v>
      </c>
      <c r="AU26" s="30">
        <v>8.2600000000000007E-2</v>
      </c>
      <c r="AV26" s="30">
        <v>0.10199999999999999</v>
      </c>
      <c r="AW26" s="30">
        <v>8.8400000000000006E-2</v>
      </c>
      <c r="AX26" s="30">
        <v>8.8999999999999996E-2</v>
      </c>
      <c r="AY26" s="30">
        <v>7.1400000000000005E-2</v>
      </c>
      <c r="AZ26" s="30">
        <v>7.8100000000000003E-2</v>
      </c>
      <c r="BA26" s="30">
        <v>8.1900000000000001E-2</v>
      </c>
      <c r="BB26" s="30">
        <v>0.1074</v>
      </c>
      <c r="BC26" s="30">
        <v>0.1186</v>
      </c>
      <c r="BD26" s="30">
        <v>8.3400000000000002E-2</v>
      </c>
      <c r="BE26" s="30">
        <v>0.10730000000000001</v>
      </c>
      <c r="BF26" s="30">
        <v>0.1047</v>
      </c>
      <c r="BG26" s="30">
        <v>0.12820000000000001</v>
      </c>
      <c r="BH26" s="30">
        <v>0.1144</v>
      </c>
      <c r="BI26" s="30">
        <v>0.13</v>
      </c>
      <c r="BJ26" s="30">
        <v>0.11219999999999999</v>
      </c>
      <c r="BK26" s="30">
        <v>0.1026</v>
      </c>
      <c r="BL26" s="30">
        <v>8.5099999999999995E-2</v>
      </c>
      <c r="BM26" s="30">
        <v>0.1061</v>
      </c>
      <c r="BN26" s="30">
        <v>0.1153</v>
      </c>
      <c r="BO26" s="30">
        <v>0.16589999999999999</v>
      </c>
      <c r="BP26" s="30">
        <v>9.3299999999999994E-2</v>
      </c>
      <c r="BQ26" s="30">
        <v>0.1123</v>
      </c>
      <c r="BR26" s="30">
        <v>8.9099999999999999E-2</v>
      </c>
      <c r="BS26" s="30">
        <v>0.1056</v>
      </c>
      <c r="BT26" s="30">
        <v>0.1157</v>
      </c>
      <c r="BU26" s="30">
        <v>0.1041</v>
      </c>
      <c r="BV26" s="30">
        <v>0.1042</v>
      </c>
      <c r="BW26" s="30">
        <v>0.1178</v>
      </c>
      <c r="BX26" s="30">
        <v>8.7900000000000006E-2</v>
      </c>
      <c r="BY26" s="30">
        <v>8.3900000000000002E-2</v>
      </c>
      <c r="BZ26" s="30">
        <v>8.2900000000000001E-2</v>
      </c>
      <c r="CA26" s="30">
        <v>0.1237</v>
      </c>
      <c r="CB26" s="30">
        <v>0.1153</v>
      </c>
      <c r="CC26" s="30">
        <v>0.11169999999999999</v>
      </c>
      <c r="CD26" s="30">
        <v>0.18149999999999999</v>
      </c>
      <c r="CE26" s="30">
        <v>0.13109999999999999</v>
      </c>
      <c r="CF26" s="30">
        <v>0.1099</v>
      </c>
      <c r="CG26" s="30">
        <v>0.10440000000000001</v>
      </c>
      <c r="CH26" s="30">
        <v>8.5000000000000006E-2</v>
      </c>
      <c r="CI26" s="30">
        <v>0.10589999999999999</v>
      </c>
      <c r="CJ26" s="30">
        <v>0.15340000000000001</v>
      </c>
      <c r="CK26" s="30">
        <v>0.18149999999999999</v>
      </c>
      <c r="CL26" s="30">
        <v>0.1265</v>
      </c>
      <c r="CM26" s="30">
        <v>0.1283</v>
      </c>
      <c r="CN26" s="30">
        <v>9.1999999999999998E-2</v>
      </c>
      <c r="CO26" s="30">
        <v>0.1012</v>
      </c>
      <c r="CP26" s="30">
        <v>0.10100000000000001</v>
      </c>
      <c r="CQ26" s="30">
        <v>9.0899999999999995E-2</v>
      </c>
      <c r="CR26" s="30">
        <v>8.9099999999999999E-2</v>
      </c>
      <c r="CS26" s="30">
        <v>9.0200000000000002E-2</v>
      </c>
      <c r="CT26" s="30">
        <v>8.6800000000000002E-2</v>
      </c>
      <c r="CU26" s="30">
        <v>8.2000000000000003E-2</v>
      </c>
      <c r="CV26" s="30">
        <v>0.12230000000000001</v>
      </c>
      <c r="CW26" s="30">
        <v>0.1222</v>
      </c>
      <c r="CX26" s="30">
        <v>9.8599999999999993E-2</v>
      </c>
      <c r="CY26" s="30">
        <v>0.1191</v>
      </c>
      <c r="CZ26" s="30">
        <v>0.18590000000000001</v>
      </c>
      <c r="DA26" s="30">
        <v>0.1769</v>
      </c>
      <c r="DB26" s="30">
        <v>0.1139</v>
      </c>
      <c r="DC26" s="30">
        <v>0.14069999999999999</v>
      </c>
      <c r="DD26" s="30">
        <v>0.106</v>
      </c>
      <c r="DE26" s="30">
        <v>0.1862</v>
      </c>
      <c r="DF26" s="30">
        <v>0.1341</v>
      </c>
      <c r="DG26" s="30">
        <v>0.12720000000000001</v>
      </c>
      <c r="DH26" s="30">
        <v>0.1789</v>
      </c>
      <c r="DI26" s="30">
        <v>8.6800000000000002E-2</v>
      </c>
      <c r="DJ26" s="30">
        <v>0.1239</v>
      </c>
      <c r="DK26" s="30">
        <v>0.19470000000000001</v>
      </c>
      <c r="DL26" s="30">
        <v>0.2082</v>
      </c>
      <c r="DM26" s="30">
        <v>6.6100000000000006E-2</v>
      </c>
      <c r="DN26" s="30">
        <v>0.15340000000000001</v>
      </c>
      <c r="DO26" s="30">
        <v>0.10150000000000001</v>
      </c>
      <c r="DP26" s="30">
        <v>0.11849999999999999</v>
      </c>
      <c r="DQ26" s="30">
        <v>0.1066</v>
      </c>
      <c r="DR26" s="30">
        <v>0.1623</v>
      </c>
      <c r="DS26" s="30">
        <v>0.1154</v>
      </c>
      <c r="DT26" s="30">
        <v>0.13250000000000001</v>
      </c>
      <c r="DU26" s="30">
        <v>0.10829999999999999</v>
      </c>
      <c r="DV26" s="30">
        <v>0.1013</v>
      </c>
      <c r="DW26" s="30">
        <v>8.0199999999999994E-2</v>
      </c>
      <c r="DX26" s="30">
        <v>0.10780000000000001</v>
      </c>
      <c r="DY26" s="30">
        <v>9.3799999999999994E-2</v>
      </c>
      <c r="DZ26" s="30">
        <v>0.1045</v>
      </c>
      <c r="EA26" s="30">
        <v>0.1366</v>
      </c>
      <c r="EB26" s="30">
        <v>7.4800000000000005E-2</v>
      </c>
      <c r="EC26" s="30">
        <v>9.5899999999999999E-2</v>
      </c>
      <c r="ED26" s="30">
        <v>8.1299999999999997E-2</v>
      </c>
      <c r="EE26" s="30">
        <v>9.3600000000000003E-2</v>
      </c>
      <c r="EF26" s="30">
        <v>8.4699999999999998E-2</v>
      </c>
      <c r="EG26" s="30">
        <v>0.1215</v>
      </c>
      <c r="EH26" s="30">
        <v>7.2900000000000006E-2</v>
      </c>
      <c r="EI26" s="30">
        <v>7.4200000000000002E-2</v>
      </c>
      <c r="EJ26" s="30">
        <v>7.7399999999999997E-2</v>
      </c>
      <c r="EK26" s="30">
        <v>0.1143</v>
      </c>
      <c r="EL26" s="30">
        <v>9.6799999999999997E-2</v>
      </c>
      <c r="EM26" s="30">
        <v>9.2200000000000004E-2</v>
      </c>
      <c r="EN26" s="30">
        <v>8.8900000000000007E-2</v>
      </c>
      <c r="EO26" s="30">
        <v>9.7699999999999995E-2</v>
      </c>
      <c r="EP26" s="30">
        <v>0.1014</v>
      </c>
      <c r="EQ26" s="30">
        <v>9.7799999999999998E-2</v>
      </c>
      <c r="ER26" s="30">
        <v>9.4500000000000001E-2</v>
      </c>
      <c r="ES26" s="30">
        <v>8.9899999999999994E-2</v>
      </c>
      <c r="ET26" s="30">
        <v>9.5699999999999993E-2</v>
      </c>
      <c r="EU26" s="30">
        <v>9.8799999999999999E-2</v>
      </c>
      <c r="EV26" s="30">
        <v>9.0899999999999995E-2</v>
      </c>
      <c r="EW26" s="30">
        <v>8.0299999999999996E-2</v>
      </c>
      <c r="EX26" s="30">
        <v>0.111</v>
      </c>
      <c r="EY26" s="30">
        <v>0.18740000000000001</v>
      </c>
      <c r="EZ26" s="30">
        <v>0.14499999999999999</v>
      </c>
      <c r="FA26" s="30">
        <v>9.2600000000000002E-2</v>
      </c>
      <c r="FB26" s="30">
        <v>0.16</v>
      </c>
      <c r="FC26" s="30">
        <v>0.1134</v>
      </c>
      <c r="FD26" s="30">
        <v>8.7800000000000003E-2</v>
      </c>
      <c r="FE26" s="30">
        <v>8.2900000000000001E-2</v>
      </c>
      <c r="FF26" s="30">
        <v>8.0100000000000005E-2</v>
      </c>
      <c r="FG26" s="30">
        <v>0.15859999999999999</v>
      </c>
      <c r="FH26" s="30">
        <v>9.9099999999999994E-2</v>
      </c>
      <c r="FI26" s="30">
        <v>0.13009999999999999</v>
      </c>
      <c r="FJ26" s="30">
        <v>0.12330000000000001</v>
      </c>
      <c r="FK26" s="30">
        <v>0.1056</v>
      </c>
      <c r="FL26" s="30">
        <v>0.128</v>
      </c>
      <c r="FM26" s="30">
        <v>0.11020000000000001</v>
      </c>
      <c r="FN26" s="30">
        <v>0.1163</v>
      </c>
      <c r="FO26" s="30">
        <v>0.1202</v>
      </c>
      <c r="FP26" s="30">
        <v>0.10929999999999999</v>
      </c>
      <c r="FQ26" s="30">
        <v>0.1055</v>
      </c>
      <c r="FR26" s="30">
        <v>0.1079</v>
      </c>
      <c r="FS26" s="30">
        <v>0.185</v>
      </c>
      <c r="FT26" s="30">
        <v>0.09</v>
      </c>
      <c r="FU26" s="30">
        <v>0.1187</v>
      </c>
      <c r="FV26" s="30">
        <v>0.1366</v>
      </c>
      <c r="FW26" s="30">
        <v>9.9699999999999997E-2</v>
      </c>
      <c r="FX26" s="30">
        <v>0.1389</v>
      </c>
      <c r="FY26" s="30">
        <v>0.11890000000000001</v>
      </c>
      <c r="FZ26" s="30">
        <v>8.3799999999999999E-2</v>
      </c>
      <c r="GA26" s="30">
        <v>8.4500000000000006E-2</v>
      </c>
      <c r="GB26" s="30">
        <v>7.46E-2</v>
      </c>
      <c r="GC26" s="30">
        <v>7.51E-2</v>
      </c>
      <c r="GD26" s="30">
        <v>9.2899999999999996E-2</v>
      </c>
      <c r="GE26" s="30">
        <v>7.2400000000000006E-2</v>
      </c>
      <c r="GF26" s="30">
        <v>9.0499999999999997E-2</v>
      </c>
      <c r="GG26" s="30">
        <v>0.1065</v>
      </c>
      <c r="GH26" s="30">
        <v>9.9500000000000005E-2</v>
      </c>
      <c r="GI26" s="30">
        <v>0.1103</v>
      </c>
      <c r="GJ26" s="30">
        <v>0.15190000000000001</v>
      </c>
      <c r="GK26" s="30">
        <v>0.12239999999999999</v>
      </c>
      <c r="GL26" s="30">
        <v>0.1358</v>
      </c>
      <c r="GM26" s="30">
        <v>0.11940000000000001</v>
      </c>
      <c r="GN26" s="30">
        <v>8.6900000000000005E-2</v>
      </c>
      <c r="GO26" s="30">
        <v>8.1799999999999998E-2</v>
      </c>
      <c r="GP26" s="30">
        <v>8.2199999999999995E-2</v>
      </c>
      <c r="GQ26" s="30">
        <v>0.13350000000000001</v>
      </c>
      <c r="GR26" s="30">
        <v>0.1041</v>
      </c>
      <c r="GS26" s="30">
        <v>0.1028</v>
      </c>
      <c r="GT26" s="30">
        <v>8.8800000000000004E-2</v>
      </c>
      <c r="GU26" s="30">
        <v>9.6699999999999994E-2</v>
      </c>
      <c r="GV26" s="30">
        <v>0.1084</v>
      </c>
      <c r="GW26" s="30">
        <v>0.1041</v>
      </c>
      <c r="GX26" s="30">
        <v>9.98E-2</v>
      </c>
      <c r="GY26" s="30">
        <v>8.48E-2</v>
      </c>
      <c r="GZ26" s="30">
        <v>0.1108</v>
      </c>
      <c r="HA26" s="30">
        <v>8.1000000000000003E-2</v>
      </c>
      <c r="HB26" s="30">
        <v>6.7599999999999993E-2</v>
      </c>
      <c r="HC26" s="30">
        <v>7.9600000000000004E-2</v>
      </c>
      <c r="HD26" s="30">
        <v>9.0300000000000005E-2</v>
      </c>
      <c r="HE26" s="30">
        <v>0.1163</v>
      </c>
      <c r="HF26" s="30">
        <v>8.1900000000000001E-2</v>
      </c>
      <c r="HG26" s="30">
        <v>0.108</v>
      </c>
      <c r="HH26" s="30">
        <v>0.13439999999999999</v>
      </c>
      <c r="HI26" s="30">
        <v>0.18859999999999999</v>
      </c>
      <c r="HJ26" s="30">
        <v>0.11890000000000001</v>
      </c>
      <c r="HK26" s="30">
        <v>0</v>
      </c>
      <c r="HL26" s="30">
        <v>8.8099999999999998E-2</v>
      </c>
      <c r="HM26" s="30">
        <v>9.5000000000000001E-2</v>
      </c>
      <c r="HN26" s="30">
        <v>8.7800000000000003E-2</v>
      </c>
      <c r="HO26" s="30">
        <v>8.8700000000000001E-2</v>
      </c>
      <c r="HP26" s="30">
        <v>9.2899999999999996E-2</v>
      </c>
      <c r="HQ26" s="30">
        <v>8.5800000000000001E-2</v>
      </c>
      <c r="HR26" s="30">
        <v>9.7100000000000006E-2</v>
      </c>
      <c r="HS26" s="30">
        <v>0.14480000000000001</v>
      </c>
      <c r="HT26" s="30">
        <v>0.1633</v>
      </c>
      <c r="HU26" s="30">
        <v>6.88E-2</v>
      </c>
      <c r="HV26" s="30">
        <v>0.1023</v>
      </c>
      <c r="HW26" s="30">
        <v>0.1018</v>
      </c>
      <c r="HX26" s="30">
        <v>8.4199999999999997E-2</v>
      </c>
      <c r="HY26" s="30">
        <v>7.2300000000000003E-2</v>
      </c>
      <c r="HZ26" s="30">
        <v>0.1328</v>
      </c>
      <c r="IA26" s="30">
        <v>8.5300000000000001E-2</v>
      </c>
      <c r="IB26" s="30">
        <v>8.7599999999999997E-2</v>
      </c>
      <c r="IC26" s="30">
        <v>8.4599999999999995E-2</v>
      </c>
      <c r="ID26" s="30">
        <v>8.2199999999999995E-2</v>
      </c>
      <c r="IE26" s="30">
        <v>8.4400000000000003E-2</v>
      </c>
      <c r="IF26" s="30">
        <v>0.1013</v>
      </c>
      <c r="IG26" s="30">
        <v>9.6699999999999994E-2</v>
      </c>
      <c r="IH26" s="30">
        <v>9.69E-2</v>
      </c>
      <c r="II26" s="30">
        <v>7.0800000000000002E-2</v>
      </c>
      <c r="IJ26" s="30">
        <v>9.0700000000000003E-2</v>
      </c>
      <c r="IK26" s="30">
        <v>7.8899999999999998E-2</v>
      </c>
      <c r="IL26" s="30">
        <v>7.8700000000000006E-2</v>
      </c>
      <c r="IM26" s="30">
        <v>8.5699999999999998E-2</v>
      </c>
      <c r="IN26" s="30">
        <v>8.3900000000000002E-2</v>
      </c>
      <c r="IO26" s="30">
        <v>8.6599999999999996E-2</v>
      </c>
      <c r="IP26" s="30">
        <v>8.8599999999999998E-2</v>
      </c>
      <c r="IQ26" s="30">
        <v>8.6199999999999999E-2</v>
      </c>
      <c r="IR26" s="30">
        <v>8.5199999999999998E-2</v>
      </c>
      <c r="IS26" s="30">
        <v>8.4500000000000006E-2</v>
      </c>
      <c r="IT26" s="30">
        <v>9.8199999999999996E-2</v>
      </c>
      <c r="IU26" s="30">
        <v>0.1094</v>
      </c>
      <c r="IV26" s="30">
        <v>9.0700000000000003E-2</v>
      </c>
      <c r="IW26" s="30">
        <v>7.9799999999999996E-2</v>
      </c>
      <c r="IX26" s="30">
        <v>9.2399999999999996E-2</v>
      </c>
      <c r="IY26" s="30">
        <v>8.5099999999999995E-2</v>
      </c>
      <c r="IZ26" s="30">
        <v>0.1095</v>
      </c>
      <c r="JA26" s="30">
        <v>8.8999999999999996E-2</v>
      </c>
      <c r="JB26" s="30">
        <v>0.14660000000000001</v>
      </c>
      <c r="JC26" s="30">
        <v>0.16250000000000001</v>
      </c>
      <c r="JD26" s="30">
        <v>0.2041</v>
      </c>
      <c r="JE26" s="30">
        <v>0.15129999999999999</v>
      </c>
      <c r="JF26" s="30">
        <v>0.20399999999999999</v>
      </c>
      <c r="JG26" s="30">
        <v>0.18479999999999999</v>
      </c>
      <c r="JH26" s="30">
        <v>0.26450000000000001</v>
      </c>
      <c r="JI26" s="30">
        <v>0.1431</v>
      </c>
      <c r="JJ26" s="30">
        <v>0.1704</v>
      </c>
      <c r="JK26" s="30">
        <v>0.1986</v>
      </c>
      <c r="JL26" s="30">
        <v>0.14949999999999999</v>
      </c>
      <c r="JM26" s="30">
        <v>0.1273</v>
      </c>
      <c r="JN26" s="30">
        <v>0.12759999999999999</v>
      </c>
      <c r="JO26" s="30">
        <v>0.16819999999999999</v>
      </c>
      <c r="JP26" s="30">
        <v>0.16980000000000001</v>
      </c>
      <c r="JQ26" s="30">
        <v>0.215</v>
      </c>
      <c r="JR26" s="30">
        <v>0.19789999999999999</v>
      </c>
      <c r="JS26" s="30">
        <v>0.15049999999999999</v>
      </c>
      <c r="JT26" s="30">
        <v>0.14660000000000001</v>
      </c>
      <c r="JU26" s="30">
        <v>0.13550000000000001</v>
      </c>
      <c r="JV26" s="30">
        <v>0.124</v>
      </c>
      <c r="JW26" s="30">
        <v>0.11799999999999999</v>
      </c>
      <c r="JX26" s="30">
        <v>0.1032</v>
      </c>
      <c r="JY26" s="30">
        <v>0.14499999999999999</v>
      </c>
      <c r="JZ26" s="30">
        <v>0.1363</v>
      </c>
      <c r="KA26" s="30">
        <v>7.1599999999999997E-2</v>
      </c>
      <c r="KB26" s="30">
        <v>0.27560000000000001</v>
      </c>
      <c r="KC26" s="30">
        <v>0.18659999999999999</v>
      </c>
      <c r="KD26" s="30">
        <v>0.1089</v>
      </c>
      <c r="KE26" s="30">
        <v>0.12509999999999999</v>
      </c>
      <c r="KF26" s="30">
        <v>0.13489999999999999</v>
      </c>
      <c r="KG26" s="30">
        <v>0.16789999999999999</v>
      </c>
      <c r="KH26" s="30">
        <v>0.12790000000000001</v>
      </c>
      <c r="KI26" s="30">
        <v>0.14269999999999999</v>
      </c>
      <c r="KJ26" s="30">
        <v>0.16839999999999999</v>
      </c>
      <c r="KK26" s="30">
        <v>0.1191</v>
      </c>
      <c r="KL26" s="30">
        <v>0.21129999999999999</v>
      </c>
      <c r="KM26" s="30">
        <v>0.20030000000000001</v>
      </c>
      <c r="KN26" s="30">
        <v>0.129</v>
      </c>
      <c r="KO26" s="30">
        <v>0.11940000000000001</v>
      </c>
      <c r="KP26" s="30">
        <v>0.14099999999999999</v>
      </c>
      <c r="KQ26" s="30">
        <v>0.19139999999999999</v>
      </c>
      <c r="KR26" s="30">
        <v>8.3699999999999997E-2</v>
      </c>
      <c r="KS26" s="30">
        <v>0.13789999999999999</v>
      </c>
      <c r="KT26" s="30">
        <v>0.14269999999999999</v>
      </c>
      <c r="KU26" s="30">
        <v>0.17680000000000001</v>
      </c>
      <c r="KV26" s="30">
        <v>0.1004</v>
      </c>
      <c r="KW26" s="30">
        <v>0.22370000000000001</v>
      </c>
      <c r="KX26" s="30">
        <v>0.217</v>
      </c>
      <c r="KY26" s="30">
        <v>0.2114</v>
      </c>
      <c r="KZ26" s="30">
        <v>0.2147</v>
      </c>
      <c r="LA26" s="30">
        <v>0.2152</v>
      </c>
      <c r="LB26" s="30">
        <v>0.2054</v>
      </c>
      <c r="LC26" s="30">
        <v>0.2213</v>
      </c>
      <c r="LD26" s="30">
        <v>0.2409</v>
      </c>
      <c r="LE26" s="30">
        <v>0.19900000000000001</v>
      </c>
      <c r="LF26" s="30">
        <v>0.14280000000000001</v>
      </c>
      <c r="LG26" s="30">
        <v>0.21229999999999999</v>
      </c>
      <c r="LH26" s="30">
        <v>0.2142</v>
      </c>
      <c r="LI26" s="30">
        <v>0.22</v>
      </c>
      <c r="LJ26" s="30">
        <v>0.15920000000000001</v>
      </c>
      <c r="LK26" s="30">
        <v>0.1963</v>
      </c>
      <c r="LL26" s="30">
        <v>0.25559999999999999</v>
      </c>
      <c r="LM26" s="30">
        <v>0.2097</v>
      </c>
      <c r="LN26" s="30">
        <v>0.2369</v>
      </c>
      <c r="LO26" s="30">
        <v>0.14660000000000001</v>
      </c>
      <c r="LP26" s="30">
        <v>0.251</v>
      </c>
      <c r="LQ26" s="30">
        <v>0.17929999999999999</v>
      </c>
      <c r="LR26" s="30">
        <v>0.2253</v>
      </c>
      <c r="LS26" s="30">
        <v>0.25269999999999998</v>
      </c>
      <c r="LT26" s="30">
        <v>0.1371</v>
      </c>
      <c r="LU26" s="30">
        <v>16.996400000000001</v>
      </c>
      <c r="LV26" s="30">
        <v>10.569100000000001</v>
      </c>
      <c r="LW26" s="30">
        <v>17.334700000000002</v>
      </c>
      <c r="LX26" s="30">
        <v>0.2329</v>
      </c>
      <c r="LY26" s="30">
        <v>0.20169999999999999</v>
      </c>
      <c r="LZ26" s="30">
        <v>0.1754</v>
      </c>
      <c r="MA26" s="30">
        <v>0.1583</v>
      </c>
      <c r="MB26" s="30">
        <v>0.1782</v>
      </c>
      <c r="MC26" s="30">
        <v>0.23200000000000001</v>
      </c>
      <c r="MD26" s="30">
        <v>0.19040000000000001</v>
      </c>
      <c r="ME26" s="30">
        <v>0.18640000000000001</v>
      </c>
      <c r="MF26" s="30">
        <v>0.21879999999999999</v>
      </c>
      <c r="MG26" s="30">
        <v>0.19939999999999999</v>
      </c>
      <c r="MH26" s="30">
        <v>0.2016</v>
      </c>
      <c r="MI26" s="30">
        <v>0.18490000000000001</v>
      </c>
      <c r="MJ26" s="30">
        <v>0.1678</v>
      </c>
      <c r="MK26" s="30">
        <v>0.32540000000000002</v>
      </c>
      <c r="ML26" s="30">
        <v>0.31330000000000002</v>
      </c>
      <c r="MM26" s="30">
        <v>0.18990000000000001</v>
      </c>
      <c r="MN26" s="30">
        <v>0.66910000000000003</v>
      </c>
      <c r="MO26" s="30">
        <v>0.1893</v>
      </c>
      <c r="MP26" s="30">
        <v>0.13719999999999999</v>
      </c>
      <c r="MQ26" s="30">
        <v>0.14230000000000001</v>
      </c>
      <c r="MR26" s="30">
        <v>0.2089</v>
      </c>
      <c r="MS26" s="30">
        <v>0.157</v>
      </c>
      <c r="MT26" s="30">
        <v>0.1671</v>
      </c>
      <c r="MU26" s="30">
        <v>0.13900000000000001</v>
      </c>
      <c r="MV26" s="30">
        <v>0.19520000000000001</v>
      </c>
      <c r="MW26" s="30">
        <v>0.18099999999999999</v>
      </c>
      <c r="MX26" s="30">
        <v>0.1993</v>
      </c>
      <c r="MY26" s="30">
        <v>0.1885</v>
      </c>
      <c r="MZ26" s="30">
        <v>0.13700000000000001</v>
      </c>
      <c r="NA26" s="30">
        <v>0.2389</v>
      </c>
      <c r="NB26" s="30">
        <v>0.16389999999999999</v>
      </c>
      <c r="NC26" s="30">
        <v>0.1867</v>
      </c>
      <c r="ND26" s="30">
        <v>0.21210000000000001</v>
      </c>
      <c r="NE26" s="30">
        <v>0.25659999999999999</v>
      </c>
      <c r="NF26" s="30">
        <v>0.51580000000000004</v>
      </c>
      <c r="NG26" s="316">
        <v>0.46239999999999998</v>
      </c>
      <c r="NH26" s="317">
        <v>0.21479999999999999</v>
      </c>
      <c r="NI26" s="318">
        <v>0.13780000000000001</v>
      </c>
      <c r="NJ26" s="322">
        <v>0.31019999999999998</v>
      </c>
    </row>
    <row r="27" spans="2:374" x14ac:dyDescent="0.3">
      <c r="B27" s="23" t="s">
        <v>571</v>
      </c>
      <c r="C27" s="29">
        <v>0.44679999999999997</v>
      </c>
      <c r="D27" s="30">
        <v>0.52729999999999999</v>
      </c>
      <c r="E27" s="30">
        <v>0.53800000000000003</v>
      </c>
      <c r="F27" s="30">
        <v>0.73089999999999999</v>
      </c>
      <c r="G27" s="30">
        <v>0.52039999999999997</v>
      </c>
      <c r="H27" s="30">
        <v>0.42959999999999998</v>
      </c>
      <c r="I27" s="30">
        <v>0.35610000000000003</v>
      </c>
      <c r="J27" s="30">
        <v>0.42320000000000002</v>
      </c>
      <c r="K27" s="30">
        <v>0.3639</v>
      </c>
      <c r="L27" s="30">
        <v>0.74509999999999998</v>
      </c>
      <c r="M27" s="30">
        <v>0.4355</v>
      </c>
      <c r="N27" s="30">
        <v>0.86329999999999996</v>
      </c>
      <c r="O27" s="30">
        <v>0.44350000000000001</v>
      </c>
      <c r="P27" s="30">
        <v>0.32569999999999999</v>
      </c>
      <c r="Q27" s="30">
        <v>0</v>
      </c>
      <c r="R27" s="30">
        <v>0.32390000000000002</v>
      </c>
      <c r="S27" s="30">
        <v>0.38090000000000002</v>
      </c>
      <c r="T27" s="30">
        <v>0.39319999999999999</v>
      </c>
      <c r="U27" s="30">
        <v>0.4879</v>
      </c>
      <c r="V27" s="30">
        <v>0.54910000000000003</v>
      </c>
      <c r="W27" s="30">
        <v>0.32150000000000001</v>
      </c>
      <c r="X27" s="30">
        <v>0.31669999999999998</v>
      </c>
      <c r="Y27" s="30">
        <v>0.34089999999999998</v>
      </c>
      <c r="Z27" s="30">
        <v>0.81089999999999995</v>
      </c>
      <c r="AA27" s="30">
        <v>0.54569999999999996</v>
      </c>
      <c r="AB27" s="30">
        <v>0.7651</v>
      </c>
      <c r="AC27" s="30">
        <v>0.53149999999999997</v>
      </c>
      <c r="AD27" s="30">
        <v>0.39229999999999998</v>
      </c>
      <c r="AE27" s="30">
        <v>0.38750000000000001</v>
      </c>
      <c r="AF27" s="30">
        <v>0.4325</v>
      </c>
      <c r="AG27" s="30">
        <v>0.41980000000000001</v>
      </c>
      <c r="AH27" s="30">
        <v>0.4844</v>
      </c>
      <c r="AI27" s="30">
        <v>0.4239</v>
      </c>
      <c r="AJ27" s="30">
        <v>0.36670000000000003</v>
      </c>
      <c r="AK27" s="30">
        <v>0.46129999999999999</v>
      </c>
      <c r="AL27" s="30">
        <v>0.45729999999999998</v>
      </c>
      <c r="AM27" s="30">
        <v>0.50409999999999999</v>
      </c>
      <c r="AN27" s="30">
        <v>0.3246</v>
      </c>
      <c r="AO27" s="30">
        <v>0.28470000000000001</v>
      </c>
      <c r="AP27" s="30">
        <v>0.49830000000000002</v>
      </c>
      <c r="AQ27" s="30">
        <v>0.3523</v>
      </c>
      <c r="AR27" s="30">
        <v>0.39300000000000002</v>
      </c>
      <c r="AS27" s="30">
        <v>0.36980000000000002</v>
      </c>
      <c r="AT27" s="30">
        <v>0.34689999999999999</v>
      </c>
      <c r="AU27" s="30">
        <v>0.31759999999999999</v>
      </c>
      <c r="AV27" s="30">
        <v>0.38819999999999999</v>
      </c>
      <c r="AW27" s="30">
        <v>0.34189999999999998</v>
      </c>
      <c r="AX27" s="30">
        <v>0.34389999999999998</v>
      </c>
      <c r="AY27" s="30">
        <v>0.28000000000000003</v>
      </c>
      <c r="AZ27" s="30">
        <v>0.30330000000000001</v>
      </c>
      <c r="BA27" s="30">
        <v>0.31900000000000001</v>
      </c>
      <c r="BB27" s="30">
        <v>0.41760000000000003</v>
      </c>
      <c r="BC27" s="30">
        <v>0.4491</v>
      </c>
      <c r="BD27" s="30">
        <v>0.3201</v>
      </c>
      <c r="BE27" s="30">
        <v>0.40899999999999997</v>
      </c>
      <c r="BF27" s="30">
        <v>0.4022</v>
      </c>
      <c r="BG27" s="30">
        <v>0.49840000000000001</v>
      </c>
      <c r="BH27" s="30">
        <v>0.4375</v>
      </c>
      <c r="BI27" s="30">
        <v>0.49959999999999999</v>
      </c>
      <c r="BJ27" s="30">
        <v>0.43880000000000002</v>
      </c>
      <c r="BK27" s="30">
        <v>0.3916</v>
      </c>
      <c r="BL27" s="30">
        <v>0.33160000000000001</v>
      </c>
      <c r="BM27" s="30">
        <v>0.39650000000000002</v>
      </c>
      <c r="BN27" s="30">
        <v>0.44500000000000001</v>
      </c>
      <c r="BO27" s="30">
        <v>0.63649999999999995</v>
      </c>
      <c r="BP27" s="30">
        <v>0.3518</v>
      </c>
      <c r="BQ27" s="30">
        <v>0.43209999999999998</v>
      </c>
      <c r="BR27" s="30">
        <v>0.3468</v>
      </c>
      <c r="BS27" s="30">
        <v>0.40760000000000002</v>
      </c>
      <c r="BT27" s="30">
        <v>0.4526</v>
      </c>
      <c r="BU27" s="30">
        <v>0.40229999999999999</v>
      </c>
      <c r="BV27" s="30">
        <v>0.40870000000000001</v>
      </c>
      <c r="BW27" s="30">
        <v>0.45590000000000003</v>
      </c>
      <c r="BX27" s="30">
        <v>0.33800000000000002</v>
      </c>
      <c r="BY27" s="30">
        <v>0.32719999999999999</v>
      </c>
      <c r="BZ27" s="30">
        <v>0.32190000000000002</v>
      </c>
      <c r="CA27" s="30">
        <v>0.46910000000000002</v>
      </c>
      <c r="CB27" s="30">
        <v>0.44800000000000001</v>
      </c>
      <c r="CC27" s="30">
        <v>0.4234</v>
      </c>
      <c r="CD27" s="30">
        <v>0.69710000000000005</v>
      </c>
      <c r="CE27" s="30">
        <v>0.51449999999999996</v>
      </c>
      <c r="CF27" s="30">
        <v>0.42480000000000001</v>
      </c>
      <c r="CG27" s="30">
        <v>0.39679999999999999</v>
      </c>
      <c r="CH27" s="30">
        <v>0.32969999999999999</v>
      </c>
      <c r="CI27" s="30">
        <v>0.41220000000000001</v>
      </c>
      <c r="CJ27" s="30">
        <v>0.60099999999999998</v>
      </c>
      <c r="CK27" s="30">
        <v>0.71360000000000001</v>
      </c>
      <c r="CL27" s="30">
        <v>0.4778</v>
      </c>
      <c r="CM27" s="30">
        <v>0.49919999999999998</v>
      </c>
      <c r="CN27" s="30">
        <v>0.36059999999999998</v>
      </c>
      <c r="CO27" s="30">
        <v>0.39269999999999999</v>
      </c>
      <c r="CP27" s="30">
        <v>0.39100000000000001</v>
      </c>
      <c r="CQ27" s="30">
        <v>0.3498</v>
      </c>
      <c r="CR27" s="30">
        <v>0.34370000000000001</v>
      </c>
      <c r="CS27" s="30">
        <v>0.34689999999999999</v>
      </c>
      <c r="CT27" s="30">
        <v>0.33700000000000002</v>
      </c>
      <c r="CU27" s="30">
        <v>0.32050000000000001</v>
      </c>
      <c r="CV27" s="30">
        <v>0.4708</v>
      </c>
      <c r="CW27" s="30">
        <v>0.47839999999999999</v>
      </c>
      <c r="CX27" s="30">
        <v>0.37540000000000001</v>
      </c>
      <c r="CY27" s="30">
        <v>0.4637</v>
      </c>
      <c r="CZ27" s="30">
        <v>0.74709999999999999</v>
      </c>
      <c r="DA27" s="30">
        <v>0.70250000000000001</v>
      </c>
      <c r="DB27" s="30">
        <v>0.45369999999999999</v>
      </c>
      <c r="DC27" s="30">
        <v>0.55859999999999999</v>
      </c>
      <c r="DD27" s="30">
        <v>0.41830000000000001</v>
      </c>
      <c r="DE27" s="30">
        <v>0.74199999999999999</v>
      </c>
      <c r="DF27" s="30">
        <v>0.5343</v>
      </c>
      <c r="DG27" s="30">
        <v>0.50309999999999999</v>
      </c>
      <c r="DH27" s="30">
        <v>0.71140000000000003</v>
      </c>
      <c r="DI27" s="30">
        <v>0.34379999999999999</v>
      </c>
      <c r="DJ27" s="30">
        <v>0.49430000000000002</v>
      </c>
      <c r="DK27" s="30">
        <v>0.77900000000000003</v>
      </c>
      <c r="DL27" s="30">
        <v>0.8276</v>
      </c>
      <c r="DM27" s="30">
        <v>0.26269999999999999</v>
      </c>
      <c r="DN27" s="30">
        <v>0.60009999999999997</v>
      </c>
      <c r="DO27" s="30">
        <v>0.40010000000000001</v>
      </c>
      <c r="DP27" s="30">
        <v>0.47149999999999997</v>
      </c>
      <c r="DQ27" s="30">
        <v>0.42249999999999999</v>
      </c>
      <c r="DR27" s="30">
        <v>0.6452</v>
      </c>
      <c r="DS27" s="30">
        <v>0.45760000000000001</v>
      </c>
      <c r="DT27" s="30">
        <v>0.52139999999999997</v>
      </c>
      <c r="DU27" s="30">
        <v>0.42020000000000002</v>
      </c>
      <c r="DV27" s="30">
        <v>0.39560000000000001</v>
      </c>
      <c r="DW27" s="30">
        <v>0.31569999999999998</v>
      </c>
      <c r="DX27" s="30">
        <v>0.42570000000000002</v>
      </c>
      <c r="DY27" s="30">
        <v>0.37059999999999998</v>
      </c>
      <c r="DZ27" s="30">
        <v>0.4098</v>
      </c>
      <c r="EA27" s="30">
        <v>0.54390000000000005</v>
      </c>
      <c r="EB27" s="30">
        <v>0.2928</v>
      </c>
      <c r="EC27" s="30">
        <v>0.38069999999999998</v>
      </c>
      <c r="ED27" s="30">
        <v>0.3165</v>
      </c>
      <c r="EE27" s="30">
        <v>0.36720000000000003</v>
      </c>
      <c r="EF27" s="30">
        <v>0.33179999999999998</v>
      </c>
      <c r="EG27" s="30">
        <v>0.4667</v>
      </c>
      <c r="EH27" s="30">
        <v>0.28570000000000001</v>
      </c>
      <c r="EI27" s="30">
        <v>0.2918</v>
      </c>
      <c r="EJ27" s="30">
        <v>0.30299999999999999</v>
      </c>
      <c r="EK27" s="30">
        <v>0.44640000000000002</v>
      </c>
      <c r="EL27" s="30">
        <v>0.37590000000000001</v>
      </c>
      <c r="EM27" s="30">
        <v>0.36559999999999998</v>
      </c>
      <c r="EN27" s="30">
        <v>0.34210000000000002</v>
      </c>
      <c r="EO27" s="30">
        <v>0.3775</v>
      </c>
      <c r="EP27" s="30">
        <v>0.39290000000000003</v>
      </c>
      <c r="EQ27" s="30">
        <v>0.38030000000000003</v>
      </c>
      <c r="ER27" s="30">
        <v>0.36630000000000001</v>
      </c>
      <c r="ES27" s="30">
        <v>0.33889999999999998</v>
      </c>
      <c r="ET27" s="30">
        <v>0.36570000000000003</v>
      </c>
      <c r="EU27" s="30">
        <v>0.38240000000000002</v>
      </c>
      <c r="EV27" s="30">
        <v>0.35709999999999997</v>
      </c>
      <c r="EW27" s="30">
        <v>0.31619999999999998</v>
      </c>
      <c r="EX27" s="30">
        <v>0.43530000000000002</v>
      </c>
      <c r="EY27" s="30">
        <v>0.74660000000000004</v>
      </c>
      <c r="EZ27" s="30">
        <v>0.5726</v>
      </c>
      <c r="FA27" s="30">
        <v>0.3553</v>
      </c>
      <c r="FB27" s="30">
        <v>0.60960000000000003</v>
      </c>
      <c r="FC27" s="30">
        <v>0.43930000000000002</v>
      </c>
      <c r="FD27" s="30">
        <v>0.34239999999999998</v>
      </c>
      <c r="FE27" s="30">
        <v>0.32850000000000001</v>
      </c>
      <c r="FF27" s="30">
        <v>0.31409999999999999</v>
      </c>
      <c r="FG27" s="30">
        <v>0.60360000000000003</v>
      </c>
      <c r="FH27" s="30">
        <v>0.38419999999999999</v>
      </c>
      <c r="FI27" s="30">
        <v>0.50439999999999996</v>
      </c>
      <c r="FJ27" s="30">
        <v>0.45450000000000002</v>
      </c>
      <c r="FK27" s="30">
        <v>0.39219999999999999</v>
      </c>
      <c r="FL27" s="30">
        <v>0.499</v>
      </c>
      <c r="FM27" s="30">
        <v>0.4163</v>
      </c>
      <c r="FN27" s="30">
        <v>0.43130000000000002</v>
      </c>
      <c r="FO27" s="30">
        <v>0.46820000000000001</v>
      </c>
      <c r="FP27" s="30">
        <v>0.40629999999999999</v>
      </c>
      <c r="FQ27" s="30">
        <v>0.40970000000000001</v>
      </c>
      <c r="FR27" s="30">
        <v>0.4163</v>
      </c>
      <c r="FS27" s="30">
        <v>0.72309999999999997</v>
      </c>
      <c r="FT27" s="30">
        <v>0.34329999999999999</v>
      </c>
      <c r="FU27" s="30">
        <v>0.4415</v>
      </c>
      <c r="FV27" s="30">
        <v>0.53600000000000003</v>
      </c>
      <c r="FW27" s="30">
        <v>0.38329999999999997</v>
      </c>
      <c r="FX27" s="30">
        <v>0.54310000000000003</v>
      </c>
      <c r="FY27" s="30">
        <v>0.45679999999999998</v>
      </c>
      <c r="FZ27" s="30">
        <v>0.32750000000000001</v>
      </c>
      <c r="GA27" s="30">
        <v>0.32950000000000002</v>
      </c>
      <c r="GB27" s="30">
        <v>0.29170000000000001</v>
      </c>
      <c r="GC27" s="30">
        <v>0.29320000000000002</v>
      </c>
      <c r="GD27" s="30">
        <v>0.36409999999999998</v>
      </c>
      <c r="GE27" s="30">
        <v>0.28749999999999998</v>
      </c>
      <c r="GF27" s="30">
        <v>0.35449999999999998</v>
      </c>
      <c r="GG27" s="30">
        <v>0.41220000000000001</v>
      </c>
      <c r="GH27" s="30">
        <v>0.39029999999999998</v>
      </c>
      <c r="GI27" s="30">
        <v>0.42949999999999999</v>
      </c>
      <c r="GJ27" s="30">
        <v>0.59179999999999999</v>
      </c>
      <c r="GK27" s="30">
        <v>0.47589999999999999</v>
      </c>
      <c r="GL27" s="30">
        <v>0.52329999999999999</v>
      </c>
      <c r="GM27" s="30">
        <v>0.4642</v>
      </c>
      <c r="GN27" s="30">
        <v>0.33860000000000001</v>
      </c>
      <c r="GO27" s="30">
        <v>0.3211</v>
      </c>
      <c r="GP27" s="30">
        <v>0.31850000000000001</v>
      </c>
      <c r="GQ27" s="30">
        <v>0.50870000000000004</v>
      </c>
      <c r="GR27" s="30">
        <v>0.39879999999999999</v>
      </c>
      <c r="GS27" s="30">
        <v>0.40139999999999998</v>
      </c>
      <c r="GT27" s="30">
        <v>0.34260000000000002</v>
      </c>
      <c r="GU27" s="30">
        <v>0.37369999999999998</v>
      </c>
      <c r="GV27" s="30">
        <v>0.41810000000000003</v>
      </c>
      <c r="GW27" s="30">
        <v>0.39989999999999998</v>
      </c>
      <c r="GX27" s="30">
        <v>0.38190000000000002</v>
      </c>
      <c r="GY27" s="30">
        <v>0.32990000000000003</v>
      </c>
      <c r="GZ27" s="30">
        <v>0.42820000000000003</v>
      </c>
      <c r="HA27" s="30">
        <v>0.31719999999999998</v>
      </c>
      <c r="HB27" s="30">
        <v>0.26550000000000001</v>
      </c>
      <c r="HC27" s="30">
        <v>0.31230000000000002</v>
      </c>
      <c r="HD27" s="30">
        <v>0.35139999999999999</v>
      </c>
      <c r="HE27" s="30">
        <v>0.45190000000000002</v>
      </c>
      <c r="HF27" s="30">
        <v>0.3201</v>
      </c>
      <c r="HG27" s="30">
        <v>0.42270000000000002</v>
      </c>
      <c r="HH27" s="30">
        <v>0.52039999999999997</v>
      </c>
      <c r="HI27" s="30">
        <v>0.748</v>
      </c>
      <c r="HJ27" s="30">
        <v>0.45779999999999998</v>
      </c>
      <c r="HK27" s="30">
        <v>0</v>
      </c>
      <c r="HL27" s="30">
        <v>0.34010000000000001</v>
      </c>
      <c r="HM27" s="30">
        <v>0.36699999999999999</v>
      </c>
      <c r="HN27" s="30">
        <v>0.33360000000000001</v>
      </c>
      <c r="HO27" s="30">
        <v>0.34520000000000001</v>
      </c>
      <c r="HP27" s="30">
        <v>0.35470000000000002</v>
      </c>
      <c r="HQ27" s="30">
        <v>0.33310000000000001</v>
      </c>
      <c r="HR27" s="30">
        <v>0.373</v>
      </c>
      <c r="HS27" s="30">
        <v>0.50290000000000001</v>
      </c>
      <c r="HT27" s="30">
        <v>0.621</v>
      </c>
      <c r="HU27" s="30">
        <v>0.27189999999999998</v>
      </c>
      <c r="HV27" s="30">
        <v>0.39839999999999998</v>
      </c>
      <c r="HW27" s="30">
        <v>0.39660000000000001</v>
      </c>
      <c r="HX27" s="30">
        <v>0.32679999999999998</v>
      </c>
      <c r="HY27" s="30">
        <v>0.2858</v>
      </c>
      <c r="HZ27" s="30">
        <v>0.52249999999999996</v>
      </c>
      <c r="IA27" s="30">
        <v>0.3347</v>
      </c>
      <c r="IB27" s="30">
        <v>0.33729999999999999</v>
      </c>
      <c r="IC27" s="30">
        <v>0.3271</v>
      </c>
      <c r="ID27" s="30">
        <v>0.31990000000000002</v>
      </c>
      <c r="IE27" s="30">
        <v>0.32919999999999999</v>
      </c>
      <c r="IF27" s="30">
        <v>0.39550000000000002</v>
      </c>
      <c r="IG27" s="30">
        <v>0.37930000000000003</v>
      </c>
      <c r="IH27" s="30">
        <v>0.37709999999999999</v>
      </c>
      <c r="II27" s="30">
        <v>0.27879999999999999</v>
      </c>
      <c r="IJ27" s="30">
        <v>0.35049999999999998</v>
      </c>
      <c r="IK27" s="30">
        <v>0.3095</v>
      </c>
      <c r="IL27" s="30">
        <v>0.30649999999999999</v>
      </c>
      <c r="IM27" s="30">
        <v>0.3332</v>
      </c>
      <c r="IN27" s="30">
        <v>0.32579999999999998</v>
      </c>
      <c r="IO27" s="30">
        <v>0.3357</v>
      </c>
      <c r="IP27" s="30">
        <v>0.34639999999999999</v>
      </c>
      <c r="IQ27" s="30">
        <v>0.33360000000000001</v>
      </c>
      <c r="IR27" s="30">
        <v>0.32219999999999999</v>
      </c>
      <c r="IS27" s="30">
        <v>0.33110000000000001</v>
      </c>
      <c r="IT27" s="30">
        <v>0.38829999999999998</v>
      </c>
      <c r="IU27" s="30">
        <v>0.34079999999999999</v>
      </c>
      <c r="IV27" s="30">
        <v>0.34329999999999999</v>
      </c>
      <c r="IW27" s="30">
        <v>0.30940000000000001</v>
      </c>
      <c r="IX27" s="30">
        <v>0.34949999999999998</v>
      </c>
      <c r="IY27" s="30">
        <v>0.3281</v>
      </c>
      <c r="IZ27" s="30">
        <v>0.4259</v>
      </c>
      <c r="JA27" s="30">
        <v>0.34250000000000003</v>
      </c>
      <c r="JB27" s="30">
        <v>0.52249999999999996</v>
      </c>
      <c r="JC27" s="30">
        <v>0.63260000000000005</v>
      </c>
      <c r="JD27" s="30">
        <v>0.62690000000000001</v>
      </c>
      <c r="JE27" s="30">
        <v>0.59060000000000001</v>
      </c>
      <c r="JF27" s="30">
        <v>0.58240000000000003</v>
      </c>
      <c r="JG27" s="30">
        <v>0.72860000000000003</v>
      </c>
      <c r="JH27" s="30">
        <v>0.61599999999999999</v>
      </c>
      <c r="JI27" s="30">
        <v>0.55500000000000005</v>
      </c>
      <c r="JJ27" s="30">
        <v>0.4481</v>
      </c>
      <c r="JK27" s="30">
        <v>0.6986</v>
      </c>
      <c r="JL27" s="30">
        <v>0.43290000000000001</v>
      </c>
      <c r="JM27" s="30">
        <v>0.4788</v>
      </c>
      <c r="JN27" s="30">
        <v>0.48749999999999999</v>
      </c>
      <c r="JO27" s="30">
        <v>0.65720000000000001</v>
      </c>
      <c r="JP27" s="30">
        <v>0.66649999999999998</v>
      </c>
      <c r="JQ27" s="30">
        <v>0.84519999999999995</v>
      </c>
      <c r="JR27" s="30">
        <v>0.747</v>
      </c>
      <c r="JS27" s="30">
        <v>0.57179999999999997</v>
      </c>
      <c r="JT27" s="30">
        <v>0.56399999999999995</v>
      </c>
      <c r="JU27" s="30">
        <v>0.52310000000000001</v>
      </c>
      <c r="JV27" s="30">
        <v>0.45519999999999999</v>
      </c>
      <c r="JW27" s="30">
        <v>0.42259999999999998</v>
      </c>
      <c r="JX27" s="30">
        <v>0.37680000000000002</v>
      </c>
      <c r="JY27" s="30">
        <v>0.56379999999999997</v>
      </c>
      <c r="JZ27" s="30">
        <v>0.49909999999999999</v>
      </c>
      <c r="KA27" s="30">
        <v>0.26329999999999998</v>
      </c>
      <c r="KB27" s="30">
        <v>0.88919999999999999</v>
      </c>
      <c r="KC27" s="30">
        <v>0.64949999999999997</v>
      </c>
      <c r="KD27" s="30">
        <v>0.40760000000000002</v>
      </c>
      <c r="KE27" s="30">
        <v>0.45540000000000003</v>
      </c>
      <c r="KF27" s="30">
        <v>0.48249999999999998</v>
      </c>
      <c r="KG27" s="30">
        <v>0.50149999999999995</v>
      </c>
      <c r="KH27" s="30">
        <v>0.45929999999999999</v>
      </c>
      <c r="KI27" s="30">
        <v>0.55020000000000002</v>
      </c>
      <c r="KJ27" s="30">
        <v>0.61639999999999995</v>
      </c>
      <c r="KK27" s="30">
        <v>0.43430000000000002</v>
      </c>
      <c r="KL27" s="30">
        <v>0.77649999999999997</v>
      </c>
      <c r="KM27" s="30">
        <v>0.76580000000000004</v>
      </c>
      <c r="KN27" s="30">
        <v>0.50580000000000003</v>
      </c>
      <c r="KO27" s="30">
        <v>0.4657</v>
      </c>
      <c r="KP27" s="30">
        <v>0.54349999999999998</v>
      </c>
      <c r="KQ27" s="30">
        <v>0.70930000000000004</v>
      </c>
      <c r="KR27" s="30">
        <v>0.31090000000000001</v>
      </c>
      <c r="KS27" s="30">
        <v>0.501</v>
      </c>
      <c r="KT27" s="30">
        <v>0.52510000000000001</v>
      </c>
      <c r="KU27" s="30">
        <v>0.6633</v>
      </c>
      <c r="KV27" s="30">
        <v>0.36549999999999999</v>
      </c>
      <c r="KW27" s="30">
        <v>0.85089999999999999</v>
      </c>
      <c r="KX27" s="30">
        <v>0.84699999999999998</v>
      </c>
      <c r="KY27" s="30">
        <v>0.78900000000000003</v>
      </c>
      <c r="KZ27" s="30">
        <v>0.73560000000000003</v>
      </c>
      <c r="LA27" s="30">
        <v>0.82189999999999996</v>
      </c>
      <c r="LB27" s="30">
        <v>0.76629999999999998</v>
      </c>
      <c r="LC27" s="30">
        <v>0.81320000000000003</v>
      </c>
      <c r="LD27" s="30">
        <v>0.92649999999999999</v>
      </c>
      <c r="LE27" s="30">
        <v>0.69259999999999999</v>
      </c>
      <c r="LF27" s="30">
        <v>0.52839999999999998</v>
      </c>
      <c r="LG27" s="30">
        <v>0.83130000000000004</v>
      </c>
      <c r="LH27" s="30">
        <v>0.8226</v>
      </c>
      <c r="LI27" s="30">
        <v>0.88370000000000004</v>
      </c>
      <c r="LJ27" s="30">
        <v>0.60099999999999998</v>
      </c>
      <c r="LK27" s="30">
        <v>0.75349999999999995</v>
      </c>
      <c r="LL27" s="30">
        <v>0.95369999999999999</v>
      </c>
      <c r="LM27" s="30">
        <v>0.63360000000000005</v>
      </c>
      <c r="LN27" s="30">
        <v>0.85750000000000004</v>
      </c>
      <c r="LO27" s="30">
        <v>0.5363</v>
      </c>
      <c r="LP27" s="30">
        <v>0.81220000000000003</v>
      </c>
      <c r="LQ27" s="30">
        <v>0.5827</v>
      </c>
      <c r="LR27" s="30">
        <v>0.84199999999999997</v>
      </c>
      <c r="LS27" s="30">
        <v>0.65780000000000005</v>
      </c>
      <c r="LT27" s="30">
        <v>0.50480000000000003</v>
      </c>
      <c r="LU27" s="30">
        <v>0.8054</v>
      </c>
      <c r="LV27" s="30">
        <v>0.68669999999999998</v>
      </c>
      <c r="LW27" s="30">
        <v>0.7339</v>
      </c>
      <c r="LX27" s="30">
        <v>7.3657000000000004</v>
      </c>
      <c r="LY27" s="30">
        <v>10.820499999999999</v>
      </c>
      <c r="LZ27" s="30">
        <v>11.2761</v>
      </c>
      <c r="MA27" s="30">
        <v>3.9548000000000001</v>
      </c>
      <c r="MB27" s="30">
        <v>6.4246999999999996</v>
      </c>
      <c r="MC27" s="30">
        <v>16.506799999999998</v>
      </c>
      <c r="MD27" s="30">
        <v>9.7668999999999997</v>
      </c>
      <c r="ME27" s="30">
        <v>6.4978999999999996</v>
      </c>
      <c r="MF27" s="30">
        <v>13.304600000000001</v>
      </c>
      <c r="MG27" s="30">
        <v>13.7096</v>
      </c>
      <c r="MH27" s="30">
        <v>22.5822</v>
      </c>
      <c r="MI27" s="30">
        <v>19.744</v>
      </c>
      <c r="MJ27" s="30">
        <v>10.4034</v>
      </c>
      <c r="MK27" s="30">
        <v>0.69879999999999998</v>
      </c>
      <c r="ML27" s="30">
        <v>0.93</v>
      </c>
      <c r="MM27" s="30">
        <v>0.64600000000000002</v>
      </c>
      <c r="MN27" s="30">
        <v>0.62790000000000001</v>
      </c>
      <c r="MO27" s="30">
        <v>0.52270000000000005</v>
      </c>
      <c r="MP27" s="30">
        <v>0.52739999999999998</v>
      </c>
      <c r="MQ27" s="30">
        <v>0.4894</v>
      </c>
      <c r="MR27" s="30">
        <v>0.62390000000000001</v>
      </c>
      <c r="MS27" s="30">
        <v>0.54769999999999996</v>
      </c>
      <c r="MT27" s="30">
        <v>0.64559999999999995</v>
      </c>
      <c r="MU27" s="30">
        <v>0.5141</v>
      </c>
      <c r="MV27" s="30">
        <v>0.76180000000000003</v>
      </c>
      <c r="MW27" s="30">
        <v>0.71930000000000005</v>
      </c>
      <c r="MX27" s="30">
        <v>0.79530000000000001</v>
      </c>
      <c r="MY27" s="30">
        <v>0.73699999999999999</v>
      </c>
      <c r="MZ27" s="30">
        <v>0.54730000000000001</v>
      </c>
      <c r="NA27" s="30">
        <v>0.90859999999999996</v>
      </c>
      <c r="NB27" s="30">
        <v>0.6623</v>
      </c>
      <c r="NC27" s="30">
        <v>0.73880000000000001</v>
      </c>
      <c r="ND27" s="30">
        <v>0.82799999999999996</v>
      </c>
      <c r="NE27" s="30">
        <v>0.53300000000000003</v>
      </c>
      <c r="NF27" s="30">
        <v>0.74029999999999996</v>
      </c>
      <c r="NG27" s="316">
        <v>0.79700000000000004</v>
      </c>
      <c r="NH27" s="317">
        <v>0.84279999999999999</v>
      </c>
      <c r="NI27" s="318">
        <v>0.52859999999999996</v>
      </c>
      <c r="NJ27" s="322">
        <v>1.2583</v>
      </c>
    </row>
    <row r="28" spans="2:374" x14ac:dyDescent="0.3">
      <c r="B28" s="23" t="s">
        <v>572</v>
      </c>
      <c r="C28" s="29">
        <v>9.6500000000000002E-2</v>
      </c>
      <c r="D28" s="30">
        <v>0.1085</v>
      </c>
      <c r="E28" s="30">
        <v>0.1065</v>
      </c>
      <c r="F28" s="30">
        <v>0.1457</v>
      </c>
      <c r="G28" s="30">
        <v>0.1061</v>
      </c>
      <c r="H28" s="30">
        <v>0.10009999999999999</v>
      </c>
      <c r="I28" s="30">
        <v>7.3899999999999993E-2</v>
      </c>
      <c r="J28" s="30">
        <v>9.5299999999999996E-2</v>
      </c>
      <c r="K28" s="30">
        <v>7.4499999999999997E-2</v>
      </c>
      <c r="L28" s="30">
        <v>0.1459</v>
      </c>
      <c r="M28" s="30">
        <v>8.5999999999999993E-2</v>
      </c>
      <c r="N28" s="30">
        <v>0.16639999999999999</v>
      </c>
      <c r="O28" s="30">
        <v>9.3100000000000002E-2</v>
      </c>
      <c r="P28" s="30">
        <v>7.0199999999999999E-2</v>
      </c>
      <c r="Q28" s="30">
        <v>0</v>
      </c>
      <c r="R28" s="30">
        <v>6.9699999999999998E-2</v>
      </c>
      <c r="S28" s="30">
        <v>8.5999999999999993E-2</v>
      </c>
      <c r="T28" s="30">
        <v>8.5699999999999998E-2</v>
      </c>
      <c r="U28" s="30">
        <v>0.10539999999999999</v>
      </c>
      <c r="V28" s="30">
        <v>0.12720000000000001</v>
      </c>
      <c r="W28" s="30">
        <v>7.3700000000000002E-2</v>
      </c>
      <c r="X28" s="30">
        <v>7.2099999999999997E-2</v>
      </c>
      <c r="Y28" s="30">
        <v>8.5500000000000007E-2</v>
      </c>
      <c r="Z28" s="30">
        <v>0.16289999999999999</v>
      </c>
      <c r="AA28" s="30">
        <v>0.1182</v>
      </c>
      <c r="AB28" s="30">
        <v>0.156</v>
      </c>
      <c r="AC28" s="30">
        <v>0.11</v>
      </c>
      <c r="AD28" s="30">
        <v>9.0399999999999994E-2</v>
      </c>
      <c r="AE28" s="30">
        <v>8.5199999999999998E-2</v>
      </c>
      <c r="AF28" s="30">
        <v>0.10050000000000001</v>
      </c>
      <c r="AG28" s="30">
        <v>9.8199999999999996E-2</v>
      </c>
      <c r="AH28" s="30">
        <v>0.1069</v>
      </c>
      <c r="AI28" s="30">
        <v>9.6799999999999997E-2</v>
      </c>
      <c r="AJ28" s="30">
        <v>8.3199999999999996E-2</v>
      </c>
      <c r="AK28" s="30">
        <v>0.1104</v>
      </c>
      <c r="AL28" s="30">
        <v>0.10929999999999999</v>
      </c>
      <c r="AM28" s="30">
        <v>0.11940000000000001</v>
      </c>
      <c r="AN28" s="30">
        <v>7.0900000000000005E-2</v>
      </c>
      <c r="AO28" s="30">
        <v>6.4699999999999994E-2</v>
      </c>
      <c r="AP28" s="30">
        <v>0.11070000000000001</v>
      </c>
      <c r="AQ28" s="30">
        <v>8.09E-2</v>
      </c>
      <c r="AR28" s="30">
        <v>8.6300000000000002E-2</v>
      </c>
      <c r="AS28" s="30">
        <v>8.6099999999999996E-2</v>
      </c>
      <c r="AT28" s="30">
        <v>7.9200000000000007E-2</v>
      </c>
      <c r="AU28" s="30">
        <v>7.0999999999999994E-2</v>
      </c>
      <c r="AV28" s="30">
        <v>8.9200000000000002E-2</v>
      </c>
      <c r="AW28" s="30">
        <v>7.1800000000000003E-2</v>
      </c>
      <c r="AX28" s="30">
        <v>7.51E-2</v>
      </c>
      <c r="AY28" s="30">
        <v>5.8299999999999998E-2</v>
      </c>
      <c r="AZ28" s="30">
        <v>6.54E-2</v>
      </c>
      <c r="BA28" s="30">
        <v>6.9099999999999995E-2</v>
      </c>
      <c r="BB28" s="30">
        <v>8.9899999999999994E-2</v>
      </c>
      <c r="BC28" s="30">
        <v>0.1045</v>
      </c>
      <c r="BD28" s="30">
        <v>7.0499999999999993E-2</v>
      </c>
      <c r="BE28" s="30">
        <v>9.1499999999999998E-2</v>
      </c>
      <c r="BF28" s="30">
        <v>9.1499999999999998E-2</v>
      </c>
      <c r="BG28" s="30">
        <v>0.1176</v>
      </c>
      <c r="BH28" s="30">
        <v>9.8699999999999996E-2</v>
      </c>
      <c r="BI28" s="30">
        <v>0.1142</v>
      </c>
      <c r="BJ28" s="30">
        <v>9.4600000000000004E-2</v>
      </c>
      <c r="BK28" s="30">
        <v>0.09</v>
      </c>
      <c r="BL28" s="30">
        <v>7.1800000000000003E-2</v>
      </c>
      <c r="BM28" s="30">
        <v>0.10050000000000001</v>
      </c>
      <c r="BN28" s="30">
        <v>0.1002</v>
      </c>
      <c r="BO28" s="30">
        <v>0.1421</v>
      </c>
      <c r="BP28" s="30">
        <v>8.5199999999999998E-2</v>
      </c>
      <c r="BQ28" s="30">
        <v>9.6299999999999997E-2</v>
      </c>
      <c r="BR28" s="30">
        <v>7.8899999999999998E-2</v>
      </c>
      <c r="BS28" s="30">
        <v>9.1999999999999998E-2</v>
      </c>
      <c r="BT28" s="30">
        <v>9.7699999999999995E-2</v>
      </c>
      <c r="BU28" s="30">
        <v>8.9099999999999999E-2</v>
      </c>
      <c r="BV28" s="30">
        <v>8.8099999999999998E-2</v>
      </c>
      <c r="BW28" s="30">
        <v>0.10390000000000001</v>
      </c>
      <c r="BX28" s="30">
        <v>7.7600000000000002E-2</v>
      </c>
      <c r="BY28" s="30">
        <v>7.2099999999999997E-2</v>
      </c>
      <c r="BZ28" s="30">
        <v>7.2099999999999997E-2</v>
      </c>
      <c r="CA28" s="30">
        <v>0.10580000000000001</v>
      </c>
      <c r="CB28" s="30">
        <v>0.1021</v>
      </c>
      <c r="CC28" s="30">
        <v>0.10150000000000001</v>
      </c>
      <c r="CD28" s="30">
        <v>0.16009999999999999</v>
      </c>
      <c r="CE28" s="30">
        <v>0.12280000000000001</v>
      </c>
      <c r="CF28" s="30">
        <v>9.7500000000000003E-2</v>
      </c>
      <c r="CG28" s="30">
        <v>9.69E-2</v>
      </c>
      <c r="CH28" s="30">
        <v>7.46E-2</v>
      </c>
      <c r="CI28" s="30">
        <v>9.1200000000000003E-2</v>
      </c>
      <c r="CJ28" s="30">
        <v>0.13200000000000001</v>
      </c>
      <c r="CK28" s="30">
        <v>0.1527</v>
      </c>
      <c r="CL28" s="30">
        <v>0.1113</v>
      </c>
      <c r="CM28" s="30">
        <v>0.1123</v>
      </c>
      <c r="CN28" s="30">
        <v>7.8200000000000006E-2</v>
      </c>
      <c r="CO28" s="30">
        <v>8.6599999999999996E-2</v>
      </c>
      <c r="CP28" s="30">
        <v>8.7900000000000006E-2</v>
      </c>
      <c r="CQ28" s="30">
        <v>7.8899999999999998E-2</v>
      </c>
      <c r="CR28" s="30">
        <v>7.85E-2</v>
      </c>
      <c r="CS28" s="30">
        <v>8.1500000000000003E-2</v>
      </c>
      <c r="CT28" s="30">
        <v>7.6200000000000004E-2</v>
      </c>
      <c r="CU28" s="30">
        <v>7.5700000000000003E-2</v>
      </c>
      <c r="CV28" s="30">
        <v>0.1106</v>
      </c>
      <c r="CW28" s="30">
        <v>0.105</v>
      </c>
      <c r="CX28" s="30">
        <v>8.8200000000000001E-2</v>
      </c>
      <c r="CY28" s="30">
        <v>9.9599999999999994E-2</v>
      </c>
      <c r="CZ28" s="30">
        <v>0.14990000000000001</v>
      </c>
      <c r="DA28" s="30">
        <v>0.16589999999999999</v>
      </c>
      <c r="DB28" s="30">
        <v>9.2600000000000002E-2</v>
      </c>
      <c r="DC28" s="30">
        <v>0.1244</v>
      </c>
      <c r="DD28" s="30">
        <v>9.1200000000000003E-2</v>
      </c>
      <c r="DE28" s="30">
        <v>0.15820000000000001</v>
      </c>
      <c r="DF28" s="30">
        <v>0.1142</v>
      </c>
      <c r="DG28" s="30">
        <v>0.1163</v>
      </c>
      <c r="DH28" s="30">
        <v>0.1522</v>
      </c>
      <c r="DI28" s="30">
        <v>7.5399999999999995E-2</v>
      </c>
      <c r="DJ28" s="30">
        <v>0.10539999999999999</v>
      </c>
      <c r="DK28" s="30">
        <v>0.1648</v>
      </c>
      <c r="DL28" s="30">
        <v>0.1739</v>
      </c>
      <c r="DM28" s="30">
        <v>5.5300000000000002E-2</v>
      </c>
      <c r="DN28" s="30">
        <v>0.15920000000000001</v>
      </c>
      <c r="DO28" s="30">
        <v>8.9700000000000002E-2</v>
      </c>
      <c r="DP28" s="30">
        <v>0.10150000000000001</v>
      </c>
      <c r="DQ28" s="30">
        <v>9.1300000000000006E-2</v>
      </c>
      <c r="DR28" s="30">
        <v>0.14399999999999999</v>
      </c>
      <c r="DS28" s="30">
        <v>0.1045</v>
      </c>
      <c r="DT28" s="30">
        <v>0.1103</v>
      </c>
      <c r="DU28" s="30">
        <v>9.4799999999999995E-2</v>
      </c>
      <c r="DV28" s="30">
        <v>8.6400000000000005E-2</v>
      </c>
      <c r="DW28" s="30">
        <v>6.6600000000000006E-2</v>
      </c>
      <c r="DX28" s="30">
        <v>8.7999999999999995E-2</v>
      </c>
      <c r="DY28" s="30">
        <v>7.7100000000000002E-2</v>
      </c>
      <c r="DZ28" s="30">
        <v>8.77E-2</v>
      </c>
      <c r="EA28" s="30">
        <v>0.1108</v>
      </c>
      <c r="EB28" s="30">
        <v>6.1899999999999997E-2</v>
      </c>
      <c r="EC28" s="30">
        <v>7.6899999999999996E-2</v>
      </c>
      <c r="ED28" s="30">
        <v>6.8699999999999997E-2</v>
      </c>
      <c r="EE28" s="30">
        <v>7.8399999999999997E-2</v>
      </c>
      <c r="EF28" s="30">
        <v>7.0099999999999996E-2</v>
      </c>
      <c r="EG28" s="30">
        <v>0.1091</v>
      </c>
      <c r="EH28" s="30">
        <v>6.0299999999999999E-2</v>
      </c>
      <c r="EI28" s="30">
        <v>6.1699999999999998E-2</v>
      </c>
      <c r="EJ28" s="30">
        <v>6.4100000000000004E-2</v>
      </c>
      <c r="EK28" s="30">
        <v>9.7699999999999995E-2</v>
      </c>
      <c r="EL28" s="30">
        <v>8.4699999999999998E-2</v>
      </c>
      <c r="EM28" s="30">
        <v>7.8600000000000003E-2</v>
      </c>
      <c r="EN28" s="30">
        <v>7.7799999999999994E-2</v>
      </c>
      <c r="EO28" s="30">
        <v>8.4199999999999997E-2</v>
      </c>
      <c r="EP28" s="30">
        <v>8.8099999999999998E-2</v>
      </c>
      <c r="EQ28" s="30">
        <v>8.4199999999999997E-2</v>
      </c>
      <c r="ER28" s="30">
        <v>8.1000000000000003E-2</v>
      </c>
      <c r="ES28" s="30">
        <v>7.9399999999999998E-2</v>
      </c>
      <c r="ET28" s="30">
        <v>8.4500000000000006E-2</v>
      </c>
      <c r="EU28" s="30">
        <v>8.5500000000000007E-2</v>
      </c>
      <c r="EV28" s="30">
        <v>7.7600000000000002E-2</v>
      </c>
      <c r="EW28" s="30">
        <v>6.54E-2</v>
      </c>
      <c r="EX28" s="30">
        <v>9.1899999999999996E-2</v>
      </c>
      <c r="EY28" s="30">
        <v>0.1522</v>
      </c>
      <c r="EZ28" s="30">
        <v>0.1225</v>
      </c>
      <c r="FA28" s="30">
        <v>8.0399999999999999E-2</v>
      </c>
      <c r="FB28" s="30">
        <v>0.13650000000000001</v>
      </c>
      <c r="FC28" s="30">
        <v>0.10390000000000001</v>
      </c>
      <c r="FD28" s="30">
        <v>7.4300000000000005E-2</v>
      </c>
      <c r="FE28" s="30">
        <v>6.8000000000000005E-2</v>
      </c>
      <c r="FF28" s="30">
        <v>6.8699999999999997E-2</v>
      </c>
      <c r="FG28" s="30">
        <v>0.1341</v>
      </c>
      <c r="FH28" s="30">
        <v>8.6099999999999996E-2</v>
      </c>
      <c r="FI28" s="30">
        <v>0.11310000000000001</v>
      </c>
      <c r="FJ28" s="30">
        <v>0.10929999999999999</v>
      </c>
      <c r="FK28" s="30">
        <v>9.8500000000000004E-2</v>
      </c>
      <c r="FL28" s="30">
        <v>0.10730000000000001</v>
      </c>
      <c r="FM28" s="30">
        <v>9.7699999999999995E-2</v>
      </c>
      <c r="FN28" s="30">
        <v>0.11799999999999999</v>
      </c>
      <c r="FO28" s="30">
        <v>0.10249999999999999</v>
      </c>
      <c r="FP28" s="30">
        <v>9.9099999999999994E-2</v>
      </c>
      <c r="FQ28" s="30">
        <v>9.3700000000000006E-2</v>
      </c>
      <c r="FR28" s="30">
        <v>0.1016</v>
      </c>
      <c r="FS28" s="30">
        <v>0.161</v>
      </c>
      <c r="FT28" s="30">
        <v>8.3400000000000002E-2</v>
      </c>
      <c r="FU28" s="30">
        <v>0.12479999999999999</v>
      </c>
      <c r="FV28" s="30">
        <v>0.12770000000000001</v>
      </c>
      <c r="FW28" s="30">
        <v>0.1046</v>
      </c>
      <c r="FX28" s="30">
        <v>0.1227</v>
      </c>
      <c r="FY28" s="30">
        <v>0.1105</v>
      </c>
      <c r="FZ28" s="30">
        <v>7.2800000000000004E-2</v>
      </c>
      <c r="GA28" s="30">
        <v>7.1400000000000005E-2</v>
      </c>
      <c r="GB28" s="30">
        <v>6.4600000000000005E-2</v>
      </c>
      <c r="GC28" s="30">
        <v>6.1600000000000002E-2</v>
      </c>
      <c r="GD28" s="30">
        <v>7.7700000000000005E-2</v>
      </c>
      <c r="GE28" s="30">
        <v>5.8200000000000002E-2</v>
      </c>
      <c r="GF28" s="30">
        <v>8.0199999999999994E-2</v>
      </c>
      <c r="GG28" s="30">
        <v>0.10050000000000001</v>
      </c>
      <c r="GH28" s="30">
        <v>8.4599999999999995E-2</v>
      </c>
      <c r="GI28" s="30">
        <v>9.6500000000000002E-2</v>
      </c>
      <c r="GJ28" s="30">
        <v>0.13070000000000001</v>
      </c>
      <c r="GK28" s="30">
        <v>0.1079</v>
      </c>
      <c r="GL28" s="30">
        <v>0.11990000000000001</v>
      </c>
      <c r="GM28" s="30">
        <v>0.1075</v>
      </c>
      <c r="GN28" s="30">
        <v>7.5300000000000006E-2</v>
      </c>
      <c r="GO28" s="30">
        <v>6.8000000000000005E-2</v>
      </c>
      <c r="GP28" s="30">
        <v>7.3499999999999996E-2</v>
      </c>
      <c r="GQ28" s="30">
        <v>0.1227</v>
      </c>
      <c r="GR28" s="30">
        <v>9.4200000000000006E-2</v>
      </c>
      <c r="GS28" s="30">
        <v>9.01E-2</v>
      </c>
      <c r="GT28" s="30">
        <v>7.8700000000000006E-2</v>
      </c>
      <c r="GU28" s="30">
        <v>8.09E-2</v>
      </c>
      <c r="GV28" s="30">
        <v>9.8299999999999998E-2</v>
      </c>
      <c r="GW28" s="30">
        <v>9.2100000000000001E-2</v>
      </c>
      <c r="GX28" s="30">
        <v>8.6300000000000002E-2</v>
      </c>
      <c r="GY28" s="30">
        <v>7.3400000000000007E-2</v>
      </c>
      <c r="GZ28" s="30">
        <v>9.7600000000000006E-2</v>
      </c>
      <c r="HA28" s="30">
        <v>7.1099999999999997E-2</v>
      </c>
      <c r="HB28" s="30">
        <v>5.4800000000000001E-2</v>
      </c>
      <c r="HC28" s="30">
        <v>6.6000000000000003E-2</v>
      </c>
      <c r="HD28" s="30">
        <v>7.6999999999999999E-2</v>
      </c>
      <c r="HE28" s="30">
        <v>0.10349999999999999</v>
      </c>
      <c r="HF28" s="30">
        <v>6.8699999999999997E-2</v>
      </c>
      <c r="HG28" s="30">
        <v>9.9500000000000005E-2</v>
      </c>
      <c r="HH28" s="30">
        <v>0.1183</v>
      </c>
      <c r="HI28" s="30">
        <v>0.15590000000000001</v>
      </c>
      <c r="HJ28" s="30">
        <v>0.1069</v>
      </c>
      <c r="HK28" s="30">
        <v>0</v>
      </c>
      <c r="HL28" s="30">
        <v>7.6200000000000004E-2</v>
      </c>
      <c r="HM28" s="30">
        <v>8.1500000000000003E-2</v>
      </c>
      <c r="HN28" s="30">
        <v>7.6899999999999996E-2</v>
      </c>
      <c r="HO28" s="30">
        <v>7.5999999999999998E-2</v>
      </c>
      <c r="HP28" s="30">
        <v>8.3799999999999999E-2</v>
      </c>
      <c r="HQ28" s="30">
        <v>7.5800000000000006E-2</v>
      </c>
      <c r="HR28" s="30">
        <v>8.8300000000000003E-2</v>
      </c>
      <c r="HS28" s="30">
        <v>0.1186</v>
      </c>
      <c r="HT28" s="30">
        <v>0.1318</v>
      </c>
      <c r="HU28" s="30">
        <v>5.5100000000000003E-2</v>
      </c>
      <c r="HV28" s="30">
        <v>8.6199999999999999E-2</v>
      </c>
      <c r="HW28" s="30">
        <v>8.7400000000000005E-2</v>
      </c>
      <c r="HX28" s="30">
        <v>6.8199999999999997E-2</v>
      </c>
      <c r="HY28" s="30">
        <v>5.7599999999999998E-2</v>
      </c>
      <c r="HZ28" s="30">
        <v>0.1074</v>
      </c>
      <c r="IA28" s="30">
        <v>7.1300000000000002E-2</v>
      </c>
      <c r="IB28" s="30">
        <v>7.51E-2</v>
      </c>
      <c r="IC28" s="30">
        <v>7.0599999999999996E-2</v>
      </c>
      <c r="ID28" s="30">
        <v>6.9500000000000006E-2</v>
      </c>
      <c r="IE28" s="30">
        <v>7.22E-2</v>
      </c>
      <c r="IF28" s="30">
        <v>9.7500000000000003E-2</v>
      </c>
      <c r="IG28" s="30">
        <v>9.0999999999999998E-2</v>
      </c>
      <c r="IH28" s="30">
        <v>8.7400000000000005E-2</v>
      </c>
      <c r="II28" s="30">
        <v>5.9299999999999999E-2</v>
      </c>
      <c r="IJ28" s="30">
        <v>7.6100000000000001E-2</v>
      </c>
      <c r="IK28" s="30">
        <v>6.8400000000000002E-2</v>
      </c>
      <c r="IL28" s="30">
        <v>6.8599999999999994E-2</v>
      </c>
      <c r="IM28" s="30">
        <v>7.51E-2</v>
      </c>
      <c r="IN28" s="30">
        <v>7.0800000000000002E-2</v>
      </c>
      <c r="IO28" s="30">
        <v>8.3400000000000002E-2</v>
      </c>
      <c r="IP28" s="30">
        <v>7.7600000000000002E-2</v>
      </c>
      <c r="IQ28" s="30">
        <v>7.4999999999999997E-2</v>
      </c>
      <c r="IR28" s="30">
        <v>7.4300000000000005E-2</v>
      </c>
      <c r="IS28" s="30">
        <v>7.0800000000000002E-2</v>
      </c>
      <c r="IT28" s="30">
        <v>8.0500000000000002E-2</v>
      </c>
      <c r="IU28" s="30">
        <v>0.1103</v>
      </c>
      <c r="IV28" s="30">
        <v>8.0799999999999997E-2</v>
      </c>
      <c r="IW28" s="30">
        <v>6.8000000000000005E-2</v>
      </c>
      <c r="IX28" s="30">
        <v>8.3900000000000002E-2</v>
      </c>
      <c r="IY28" s="30">
        <v>7.2900000000000006E-2</v>
      </c>
      <c r="IZ28" s="30">
        <v>9.1999999999999998E-2</v>
      </c>
      <c r="JA28" s="30">
        <v>7.7100000000000002E-2</v>
      </c>
      <c r="JB28" s="30">
        <v>0.14380000000000001</v>
      </c>
      <c r="JC28" s="30">
        <v>0.1691</v>
      </c>
      <c r="JD28" s="30">
        <v>0.17580000000000001</v>
      </c>
      <c r="JE28" s="30">
        <v>0.14319999999999999</v>
      </c>
      <c r="JF28" s="30">
        <v>0.14030000000000001</v>
      </c>
      <c r="JG28" s="30">
        <v>0.16689999999999999</v>
      </c>
      <c r="JH28" s="30">
        <v>0.14799999999999999</v>
      </c>
      <c r="JI28" s="30">
        <v>0.14749999999999999</v>
      </c>
      <c r="JJ28" s="30">
        <v>0.13769999999999999</v>
      </c>
      <c r="JK28" s="30">
        <v>0.17780000000000001</v>
      </c>
      <c r="JL28" s="30">
        <v>9.8400000000000001E-2</v>
      </c>
      <c r="JM28" s="30">
        <v>0.1593</v>
      </c>
      <c r="JN28" s="30">
        <v>0.1232</v>
      </c>
      <c r="JO28" s="30">
        <v>0.1396</v>
      </c>
      <c r="JP28" s="30">
        <v>0.14080000000000001</v>
      </c>
      <c r="JQ28" s="30">
        <v>0.16980000000000001</v>
      </c>
      <c r="JR28" s="30">
        <v>0.1903</v>
      </c>
      <c r="JS28" s="30">
        <v>0.1211</v>
      </c>
      <c r="JT28" s="30">
        <v>0.12970000000000001</v>
      </c>
      <c r="JU28" s="30">
        <v>0.12820000000000001</v>
      </c>
      <c r="JV28" s="30">
        <v>0.1459</v>
      </c>
      <c r="JW28" s="30">
        <v>0.1207</v>
      </c>
      <c r="JX28" s="30">
        <v>0.1106</v>
      </c>
      <c r="JY28" s="30">
        <v>0.14530000000000001</v>
      </c>
      <c r="JZ28" s="30">
        <v>0.70730000000000004</v>
      </c>
      <c r="KA28" s="30">
        <v>0.14299999999999999</v>
      </c>
      <c r="KB28" s="30">
        <v>1.3064</v>
      </c>
      <c r="KC28" s="30">
        <v>0.998</v>
      </c>
      <c r="KD28" s="30">
        <v>0.46429999999999999</v>
      </c>
      <c r="KE28" s="30">
        <v>0.1457</v>
      </c>
      <c r="KF28" s="30">
        <v>0.18240000000000001</v>
      </c>
      <c r="KG28" s="30">
        <v>0.17710000000000001</v>
      </c>
      <c r="KH28" s="30">
        <v>0.1706</v>
      </c>
      <c r="KI28" s="30">
        <v>0.1399</v>
      </c>
      <c r="KJ28" s="30">
        <v>0.17280000000000001</v>
      </c>
      <c r="KK28" s="30">
        <v>0.1198</v>
      </c>
      <c r="KL28" s="30">
        <v>0.19339999999999999</v>
      </c>
      <c r="KM28" s="30">
        <v>0.18909999999999999</v>
      </c>
      <c r="KN28" s="30">
        <v>0.1062</v>
      </c>
      <c r="KO28" s="30">
        <v>0.10340000000000001</v>
      </c>
      <c r="KP28" s="30">
        <v>0.1177</v>
      </c>
      <c r="KQ28" s="30">
        <v>0.18440000000000001</v>
      </c>
      <c r="KR28" s="30">
        <v>8.3699999999999997E-2</v>
      </c>
      <c r="KS28" s="30">
        <v>0.14230000000000001</v>
      </c>
      <c r="KT28" s="30">
        <v>0.1313</v>
      </c>
      <c r="KU28" s="30">
        <v>0.2099</v>
      </c>
      <c r="KV28" s="30">
        <v>9.7500000000000003E-2</v>
      </c>
      <c r="KW28" s="30">
        <v>0.21229999999999999</v>
      </c>
      <c r="KX28" s="30">
        <v>0.18340000000000001</v>
      </c>
      <c r="KY28" s="30">
        <v>0.17499999999999999</v>
      </c>
      <c r="KZ28" s="30">
        <v>0.219</v>
      </c>
      <c r="LA28" s="30">
        <v>0.2034</v>
      </c>
      <c r="LB28" s="30">
        <v>0.17510000000000001</v>
      </c>
      <c r="LC28" s="30">
        <v>0.20230000000000001</v>
      </c>
      <c r="LD28" s="30">
        <v>0.22020000000000001</v>
      </c>
      <c r="LE28" s="30">
        <v>0.16470000000000001</v>
      </c>
      <c r="LF28" s="30">
        <v>0.3332</v>
      </c>
      <c r="LG28" s="30">
        <v>0.1714</v>
      </c>
      <c r="LH28" s="30">
        <v>0.1852</v>
      </c>
      <c r="LI28" s="30">
        <v>0.1744</v>
      </c>
      <c r="LJ28" s="30">
        <v>0.1565</v>
      </c>
      <c r="LK28" s="30">
        <v>0.26369999999999999</v>
      </c>
      <c r="LL28" s="30">
        <v>0.21640000000000001</v>
      </c>
      <c r="LM28" s="30">
        <v>0.14960000000000001</v>
      </c>
      <c r="LN28" s="30">
        <v>0.27529999999999999</v>
      </c>
      <c r="LO28" s="30">
        <v>0.1331</v>
      </c>
      <c r="LP28" s="30">
        <v>0.2019</v>
      </c>
      <c r="LQ28" s="30">
        <v>0.27539999999999998</v>
      </c>
      <c r="LR28" s="30">
        <v>0.19589999999999999</v>
      </c>
      <c r="LS28" s="30">
        <v>0.25290000000000001</v>
      </c>
      <c r="LT28" s="30">
        <v>0.1221</v>
      </c>
      <c r="LU28" s="30">
        <v>0.22070000000000001</v>
      </c>
      <c r="LV28" s="30">
        <v>0.185</v>
      </c>
      <c r="LW28" s="30">
        <v>0.1827</v>
      </c>
      <c r="LX28" s="30">
        <v>0.1973</v>
      </c>
      <c r="LY28" s="30">
        <v>0.17480000000000001</v>
      </c>
      <c r="LZ28" s="30">
        <v>0.14530000000000001</v>
      </c>
      <c r="MA28" s="30">
        <v>0.1159</v>
      </c>
      <c r="MB28" s="30">
        <v>0.14910000000000001</v>
      </c>
      <c r="MC28" s="30">
        <v>0.19309999999999999</v>
      </c>
      <c r="MD28" s="30">
        <v>0.1608</v>
      </c>
      <c r="ME28" s="30">
        <v>0.16039999999999999</v>
      </c>
      <c r="MF28" s="30">
        <v>0.16969999999999999</v>
      </c>
      <c r="MG28" s="30">
        <v>0.1711</v>
      </c>
      <c r="MH28" s="30">
        <v>0.1736</v>
      </c>
      <c r="MI28" s="30">
        <v>0.1744</v>
      </c>
      <c r="MJ28" s="30">
        <v>0.1512</v>
      </c>
      <c r="MK28" s="30">
        <v>20.425799999999999</v>
      </c>
      <c r="ML28" s="30">
        <v>10.499599999999999</v>
      </c>
      <c r="MM28" s="30">
        <v>9.4735999999999994</v>
      </c>
      <c r="MN28" s="30">
        <v>16.802099999999999</v>
      </c>
      <c r="MO28" s="30">
        <v>7.8536000000000001</v>
      </c>
      <c r="MP28" s="30">
        <v>10.7125</v>
      </c>
      <c r="MQ28" s="30">
        <v>5.1791999999999998</v>
      </c>
      <c r="MR28" s="30">
        <v>12.6327</v>
      </c>
      <c r="MS28" s="30">
        <v>0.17399999999999999</v>
      </c>
      <c r="MT28" s="30">
        <v>0.16930000000000001</v>
      </c>
      <c r="MU28" s="30">
        <v>0.21340000000000001</v>
      </c>
      <c r="MV28" s="30">
        <v>0.21060000000000001</v>
      </c>
      <c r="MW28" s="30">
        <v>0.14979999999999999</v>
      </c>
      <c r="MX28" s="30">
        <v>0.16220000000000001</v>
      </c>
      <c r="MY28" s="30">
        <v>0.1545</v>
      </c>
      <c r="MZ28" s="30">
        <v>0.111</v>
      </c>
      <c r="NA28" s="30">
        <v>0.19120000000000001</v>
      </c>
      <c r="NB28" s="30">
        <v>0.12570000000000001</v>
      </c>
      <c r="NC28" s="30">
        <v>0.156</v>
      </c>
      <c r="ND28" s="30">
        <v>0.30009999999999998</v>
      </c>
      <c r="NE28" s="30">
        <v>0.24990000000000001</v>
      </c>
      <c r="NF28" s="30">
        <v>0.1759</v>
      </c>
      <c r="NG28" s="316">
        <v>0.29349999999999998</v>
      </c>
      <c r="NH28" s="317">
        <v>0.18909999999999999</v>
      </c>
      <c r="NI28" s="318">
        <v>0.11749999999999999</v>
      </c>
      <c r="NJ28" s="322">
        <v>0.23499999999999999</v>
      </c>
    </row>
    <row r="29" spans="2:374" x14ac:dyDescent="0.3">
      <c r="B29" s="23" t="s">
        <v>503</v>
      </c>
      <c r="C29" s="29">
        <v>5.0500000000000003E-2</v>
      </c>
      <c r="D29" s="30">
        <v>5.7200000000000001E-2</v>
      </c>
      <c r="E29" s="30">
        <v>5.6099999999999997E-2</v>
      </c>
      <c r="F29" s="30">
        <v>7.6300000000000007E-2</v>
      </c>
      <c r="G29" s="30">
        <v>5.6099999999999997E-2</v>
      </c>
      <c r="H29" s="30">
        <v>4.9799999999999997E-2</v>
      </c>
      <c r="I29" s="30">
        <v>3.8899999999999997E-2</v>
      </c>
      <c r="J29" s="30">
        <v>4.8300000000000003E-2</v>
      </c>
      <c r="K29" s="30">
        <v>3.8300000000000001E-2</v>
      </c>
      <c r="L29" s="30">
        <v>7.6700000000000004E-2</v>
      </c>
      <c r="M29" s="30">
        <v>4.5999999999999999E-2</v>
      </c>
      <c r="N29" s="30">
        <v>8.8400000000000006E-2</v>
      </c>
      <c r="O29" s="30">
        <v>4.8099999999999997E-2</v>
      </c>
      <c r="P29" s="30">
        <v>3.7100000000000001E-2</v>
      </c>
      <c r="Q29" s="30">
        <v>0</v>
      </c>
      <c r="R29" s="30">
        <v>3.7400000000000003E-2</v>
      </c>
      <c r="S29" s="30">
        <v>4.8899999999999999E-2</v>
      </c>
      <c r="T29" s="30">
        <v>4.6399999999999997E-2</v>
      </c>
      <c r="U29" s="30">
        <v>5.8900000000000001E-2</v>
      </c>
      <c r="V29" s="30">
        <v>8.5900000000000004E-2</v>
      </c>
      <c r="W29" s="30">
        <v>4.6600000000000003E-2</v>
      </c>
      <c r="X29" s="30">
        <v>4.82E-2</v>
      </c>
      <c r="Y29" s="30">
        <v>4.2500000000000003E-2</v>
      </c>
      <c r="Z29" s="30">
        <v>8.6999999999999994E-2</v>
      </c>
      <c r="AA29" s="30">
        <v>6.83E-2</v>
      </c>
      <c r="AB29" s="30">
        <v>8.2100000000000006E-2</v>
      </c>
      <c r="AC29" s="30">
        <v>5.8799999999999998E-2</v>
      </c>
      <c r="AD29" s="30">
        <v>4.9599999999999998E-2</v>
      </c>
      <c r="AE29" s="30">
        <v>4.8899999999999999E-2</v>
      </c>
      <c r="AF29" s="30">
        <v>6.0299999999999999E-2</v>
      </c>
      <c r="AG29" s="30">
        <v>6.0699999999999997E-2</v>
      </c>
      <c r="AH29" s="30">
        <v>6.1100000000000002E-2</v>
      </c>
      <c r="AI29" s="30">
        <v>5.7299999999999997E-2</v>
      </c>
      <c r="AJ29" s="30">
        <v>4.9299999999999997E-2</v>
      </c>
      <c r="AK29" s="30">
        <v>7.1800000000000003E-2</v>
      </c>
      <c r="AL29" s="30">
        <v>6.93E-2</v>
      </c>
      <c r="AM29" s="30">
        <v>7.7299999999999994E-2</v>
      </c>
      <c r="AN29" s="30">
        <v>3.9300000000000002E-2</v>
      </c>
      <c r="AO29" s="30">
        <v>3.8600000000000002E-2</v>
      </c>
      <c r="AP29" s="30">
        <v>7.0499999999999993E-2</v>
      </c>
      <c r="AQ29" s="30">
        <v>5.2900000000000003E-2</v>
      </c>
      <c r="AR29" s="30">
        <v>5.2999999999999999E-2</v>
      </c>
      <c r="AS29" s="30">
        <v>5.4699999999999999E-2</v>
      </c>
      <c r="AT29" s="30">
        <v>4.6399999999999997E-2</v>
      </c>
      <c r="AU29" s="30">
        <v>4.1300000000000003E-2</v>
      </c>
      <c r="AV29" s="30">
        <v>5.0999999999999997E-2</v>
      </c>
      <c r="AW29" s="30">
        <v>4.1399999999999999E-2</v>
      </c>
      <c r="AX29" s="30">
        <v>4.2900000000000001E-2</v>
      </c>
      <c r="AY29" s="30">
        <v>3.2599999999999997E-2</v>
      </c>
      <c r="AZ29" s="30">
        <v>3.6600000000000001E-2</v>
      </c>
      <c r="BA29" s="30">
        <v>3.7900000000000003E-2</v>
      </c>
      <c r="BB29" s="30">
        <v>5.0200000000000002E-2</v>
      </c>
      <c r="BC29" s="30">
        <v>6.4699999999999994E-2</v>
      </c>
      <c r="BD29" s="30">
        <v>4.2799999999999998E-2</v>
      </c>
      <c r="BE29" s="30">
        <v>5.6099999999999997E-2</v>
      </c>
      <c r="BF29" s="30">
        <v>5.3900000000000003E-2</v>
      </c>
      <c r="BG29" s="30">
        <v>6.1400000000000003E-2</v>
      </c>
      <c r="BH29" s="30">
        <v>0.06</v>
      </c>
      <c r="BI29" s="30">
        <v>6.7699999999999996E-2</v>
      </c>
      <c r="BJ29" s="30">
        <v>5.3499999999999999E-2</v>
      </c>
      <c r="BK29" s="30">
        <v>5.4100000000000002E-2</v>
      </c>
      <c r="BL29" s="30">
        <v>4.02E-2</v>
      </c>
      <c r="BM29" s="30">
        <v>6.1899999999999997E-2</v>
      </c>
      <c r="BN29" s="30">
        <v>5.8099999999999999E-2</v>
      </c>
      <c r="BO29" s="30">
        <v>8.5800000000000001E-2</v>
      </c>
      <c r="BP29" s="30">
        <v>5.2499999999999998E-2</v>
      </c>
      <c r="BQ29" s="30">
        <v>5.8700000000000002E-2</v>
      </c>
      <c r="BR29" s="30">
        <v>4.1200000000000001E-2</v>
      </c>
      <c r="BS29" s="30">
        <v>5.2200000000000003E-2</v>
      </c>
      <c r="BT29" s="30">
        <v>5.3600000000000002E-2</v>
      </c>
      <c r="BU29" s="30">
        <v>5.2600000000000001E-2</v>
      </c>
      <c r="BV29" s="30">
        <v>4.6600000000000003E-2</v>
      </c>
      <c r="BW29" s="30">
        <v>5.8299999999999998E-2</v>
      </c>
      <c r="BX29" s="30">
        <v>4.3700000000000003E-2</v>
      </c>
      <c r="BY29" s="30">
        <v>3.8300000000000001E-2</v>
      </c>
      <c r="BZ29" s="30">
        <v>3.9E-2</v>
      </c>
      <c r="CA29" s="30">
        <v>7.0000000000000007E-2</v>
      </c>
      <c r="CB29" s="30">
        <v>5.4699999999999999E-2</v>
      </c>
      <c r="CC29" s="30">
        <v>5.67E-2</v>
      </c>
      <c r="CD29" s="30">
        <v>9.4500000000000001E-2</v>
      </c>
      <c r="CE29" s="30">
        <v>5.8999999999999997E-2</v>
      </c>
      <c r="CF29" s="30">
        <v>5.4800000000000001E-2</v>
      </c>
      <c r="CG29" s="30">
        <v>5.6500000000000002E-2</v>
      </c>
      <c r="CH29" s="30">
        <v>4.02E-2</v>
      </c>
      <c r="CI29" s="30">
        <v>5.1299999999999998E-2</v>
      </c>
      <c r="CJ29" s="30">
        <v>7.1599999999999997E-2</v>
      </c>
      <c r="CK29" s="30">
        <v>8.4400000000000003E-2</v>
      </c>
      <c r="CL29" s="30">
        <v>6.54E-2</v>
      </c>
      <c r="CM29" s="30">
        <v>6.0199999999999997E-2</v>
      </c>
      <c r="CN29" s="30">
        <v>4.1200000000000001E-2</v>
      </c>
      <c r="CO29" s="30">
        <v>4.8599999999999997E-2</v>
      </c>
      <c r="CP29" s="30">
        <v>5.0900000000000001E-2</v>
      </c>
      <c r="CQ29" s="30">
        <v>4.58E-2</v>
      </c>
      <c r="CR29" s="30">
        <v>4.3400000000000001E-2</v>
      </c>
      <c r="CS29" s="30">
        <v>4.3999999999999997E-2</v>
      </c>
      <c r="CT29" s="30">
        <v>4.1200000000000001E-2</v>
      </c>
      <c r="CU29" s="30">
        <v>3.6299999999999999E-2</v>
      </c>
      <c r="CV29" s="30">
        <v>6.3600000000000004E-2</v>
      </c>
      <c r="CW29" s="30">
        <v>5.8299999999999998E-2</v>
      </c>
      <c r="CX29" s="30">
        <v>5.11E-2</v>
      </c>
      <c r="CY29" s="30">
        <v>5.4800000000000001E-2</v>
      </c>
      <c r="CZ29" s="30">
        <v>7.7600000000000002E-2</v>
      </c>
      <c r="DA29" s="30">
        <v>7.6700000000000004E-2</v>
      </c>
      <c r="DB29" s="30">
        <v>4.9299999999999997E-2</v>
      </c>
      <c r="DC29" s="30">
        <v>6.1400000000000003E-2</v>
      </c>
      <c r="DD29" s="30">
        <v>4.6899999999999997E-2</v>
      </c>
      <c r="DE29" s="30">
        <v>8.0500000000000002E-2</v>
      </c>
      <c r="DF29" s="30">
        <v>5.8000000000000003E-2</v>
      </c>
      <c r="DG29" s="30">
        <v>5.6000000000000001E-2</v>
      </c>
      <c r="DH29" s="30">
        <v>7.7700000000000005E-2</v>
      </c>
      <c r="DI29" s="30">
        <v>3.9E-2</v>
      </c>
      <c r="DJ29" s="30">
        <v>5.3100000000000001E-2</v>
      </c>
      <c r="DK29" s="30">
        <v>8.2100000000000006E-2</v>
      </c>
      <c r="DL29" s="30">
        <v>9.2200000000000004E-2</v>
      </c>
      <c r="DM29" s="30">
        <v>2.86E-2</v>
      </c>
      <c r="DN29" s="30">
        <v>7.0999999999999994E-2</v>
      </c>
      <c r="DO29" s="30">
        <v>4.6199999999999998E-2</v>
      </c>
      <c r="DP29" s="30">
        <v>5.1299999999999998E-2</v>
      </c>
      <c r="DQ29" s="30">
        <v>4.7399999999999998E-2</v>
      </c>
      <c r="DR29" s="30">
        <v>6.9699999999999998E-2</v>
      </c>
      <c r="DS29" s="30">
        <v>5.04E-2</v>
      </c>
      <c r="DT29" s="30">
        <v>5.9200000000000003E-2</v>
      </c>
      <c r="DU29" s="30">
        <v>5.1999999999999998E-2</v>
      </c>
      <c r="DV29" s="30">
        <v>4.8000000000000001E-2</v>
      </c>
      <c r="DW29" s="30">
        <v>3.5099999999999999E-2</v>
      </c>
      <c r="DX29" s="30">
        <v>4.7399999999999998E-2</v>
      </c>
      <c r="DY29" s="30">
        <v>4.0800000000000003E-2</v>
      </c>
      <c r="DZ29" s="30">
        <v>4.8099999999999997E-2</v>
      </c>
      <c r="EA29" s="30">
        <v>5.79E-2</v>
      </c>
      <c r="EB29" s="30">
        <v>3.3599999999999998E-2</v>
      </c>
      <c r="EC29" s="30">
        <v>4.0800000000000003E-2</v>
      </c>
      <c r="ED29" s="30">
        <v>3.8100000000000002E-2</v>
      </c>
      <c r="EE29" s="30">
        <v>4.2900000000000001E-2</v>
      </c>
      <c r="EF29" s="30">
        <v>3.7999999999999999E-2</v>
      </c>
      <c r="EG29" s="30">
        <v>6.2300000000000001E-2</v>
      </c>
      <c r="EH29" s="30">
        <v>3.2599999999999997E-2</v>
      </c>
      <c r="EI29" s="30">
        <v>3.2099999999999997E-2</v>
      </c>
      <c r="EJ29" s="30">
        <v>3.4099999999999998E-2</v>
      </c>
      <c r="EK29" s="30">
        <v>5.3699999999999998E-2</v>
      </c>
      <c r="EL29" s="30">
        <v>4.5999999999999999E-2</v>
      </c>
      <c r="EM29" s="30">
        <v>3.9699999999999999E-2</v>
      </c>
      <c r="EN29" s="30">
        <v>4.4400000000000002E-2</v>
      </c>
      <c r="EO29" s="30">
        <v>4.65E-2</v>
      </c>
      <c r="EP29" s="30">
        <v>4.7600000000000003E-2</v>
      </c>
      <c r="EQ29" s="30">
        <v>4.6100000000000002E-2</v>
      </c>
      <c r="ER29" s="30">
        <v>4.3999999999999997E-2</v>
      </c>
      <c r="ES29" s="30">
        <v>5.1799999999999999E-2</v>
      </c>
      <c r="ET29" s="30">
        <v>4.9500000000000002E-2</v>
      </c>
      <c r="EU29" s="30">
        <v>4.7699999999999999E-2</v>
      </c>
      <c r="EV29" s="30">
        <v>4.2099999999999999E-2</v>
      </c>
      <c r="EW29" s="30">
        <v>3.6200000000000003E-2</v>
      </c>
      <c r="EX29" s="30">
        <v>5.11E-2</v>
      </c>
      <c r="EY29" s="30">
        <v>8.09E-2</v>
      </c>
      <c r="EZ29" s="30">
        <v>6.6000000000000003E-2</v>
      </c>
      <c r="FA29" s="30">
        <v>4.7800000000000002E-2</v>
      </c>
      <c r="FB29" s="30">
        <v>8.6300000000000002E-2</v>
      </c>
      <c r="FC29" s="30">
        <v>5.45E-2</v>
      </c>
      <c r="FD29" s="30">
        <v>4.1500000000000002E-2</v>
      </c>
      <c r="FE29" s="30">
        <v>3.5999999999999997E-2</v>
      </c>
      <c r="FF29" s="30">
        <v>3.5299999999999998E-2</v>
      </c>
      <c r="FG29" s="30">
        <v>8.6099999999999996E-2</v>
      </c>
      <c r="FH29" s="30">
        <v>4.6699999999999998E-2</v>
      </c>
      <c r="FI29" s="30">
        <v>6.3200000000000006E-2</v>
      </c>
      <c r="FJ29" s="30">
        <v>7.7299999999999994E-2</v>
      </c>
      <c r="FK29" s="30">
        <v>6.3E-2</v>
      </c>
      <c r="FL29" s="30">
        <v>6.13E-2</v>
      </c>
      <c r="FM29" s="30">
        <v>5.9799999999999999E-2</v>
      </c>
      <c r="FN29" s="30">
        <v>6.9099999999999995E-2</v>
      </c>
      <c r="FO29" s="30">
        <v>5.7599999999999998E-2</v>
      </c>
      <c r="FP29" s="30">
        <v>6.8099999999999994E-2</v>
      </c>
      <c r="FQ29" s="30">
        <v>5.2299999999999999E-2</v>
      </c>
      <c r="FR29" s="30">
        <v>4.8300000000000003E-2</v>
      </c>
      <c r="FS29" s="30">
        <v>8.8599999999999998E-2</v>
      </c>
      <c r="FT29" s="30">
        <v>4.58E-2</v>
      </c>
      <c r="FU29" s="30">
        <v>7.0999999999999994E-2</v>
      </c>
      <c r="FV29" s="30">
        <v>6.2700000000000006E-2</v>
      </c>
      <c r="FW29" s="30">
        <v>4.9799999999999997E-2</v>
      </c>
      <c r="FX29" s="30">
        <v>6.6000000000000003E-2</v>
      </c>
      <c r="FY29" s="30">
        <v>6.1199999999999997E-2</v>
      </c>
      <c r="FZ29" s="30">
        <v>3.8399999999999997E-2</v>
      </c>
      <c r="GA29" s="30">
        <v>3.9300000000000002E-2</v>
      </c>
      <c r="GB29" s="30">
        <v>3.4599999999999999E-2</v>
      </c>
      <c r="GC29" s="30">
        <v>3.5200000000000002E-2</v>
      </c>
      <c r="GD29" s="30">
        <v>4.02E-2</v>
      </c>
      <c r="GE29" s="30">
        <v>3.0700000000000002E-2</v>
      </c>
      <c r="GF29" s="30">
        <v>4.0300000000000002E-2</v>
      </c>
      <c r="GG29" s="30">
        <v>4.99E-2</v>
      </c>
      <c r="GH29" s="30">
        <v>4.3799999999999999E-2</v>
      </c>
      <c r="GI29" s="30">
        <v>5.0700000000000002E-2</v>
      </c>
      <c r="GJ29" s="30">
        <v>6.7500000000000004E-2</v>
      </c>
      <c r="GK29" s="30">
        <v>5.5E-2</v>
      </c>
      <c r="GL29" s="30">
        <v>6.4500000000000002E-2</v>
      </c>
      <c r="GM29" s="30">
        <v>5.45E-2</v>
      </c>
      <c r="GN29" s="30">
        <v>4.07E-2</v>
      </c>
      <c r="GO29" s="30">
        <v>3.7199999999999997E-2</v>
      </c>
      <c r="GP29" s="30">
        <v>3.95E-2</v>
      </c>
      <c r="GQ29" s="30">
        <v>7.2599999999999998E-2</v>
      </c>
      <c r="GR29" s="30">
        <v>5.28E-2</v>
      </c>
      <c r="GS29" s="30">
        <v>4.6399999999999997E-2</v>
      </c>
      <c r="GT29" s="30">
        <v>4.2000000000000003E-2</v>
      </c>
      <c r="GU29" s="30">
        <v>4.9700000000000001E-2</v>
      </c>
      <c r="GV29" s="30">
        <v>5.2999999999999999E-2</v>
      </c>
      <c r="GW29" s="30">
        <v>5.04E-2</v>
      </c>
      <c r="GX29" s="30">
        <v>4.9700000000000001E-2</v>
      </c>
      <c r="GY29" s="30">
        <v>4.0599999999999997E-2</v>
      </c>
      <c r="GZ29" s="30">
        <v>5.3800000000000001E-2</v>
      </c>
      <c r="HA29" s="30">
        <v>3.5400000000000001E-2</v>
      </c>
      <c r="HB29" s="30">
        <v>3.0700000000000002E-2</v>
      </c>
      <c r="HC29" s="30">
        <v>3.5799999999999998E-2</v>
      </c>
      <c r="HD29" s="30">
        <v>4.2999999999999997E-2</v>
      </c>
      <c r="HE29" s="30">
        <v>5.6000000000000001E-2</v>
      </c>
      <c r="HF29" s="30">
        <v>3.6499999999999998E-2</v>
      </c>
      <c r="HG29" s="30">
        <v>4.9599999999999998E-2</v>
      </c>
      <c r="HH29" s="30">
        <v>6.6400000000000001E-2</v>
      </c>
      <c r="HI29" s="30">
        <v>8.2199999999999995E-2</v>
      </c>
      <c r="HJ29" s="30">
        <v>5.8799999999999998E-2</v>
      </c>
      <c r="HK29" s="30">
        <v>0</v>
      </c>
      <c r="HL29" s="30">
        <v>4.2099999999999999E-2</v>
      </c>
      <c r="HM29" s="30">
        <v>4.41E-2</v>
      </c>
      <c r="HN29" s="30">
        <v>4.7E-2</v>
      </c>
      <c r="HO29" s="30">
        <v>4.1799999999999997E-2</v>
      </c>
      <c r="HP29" s="30">
        <v>4.8500000000000001E-2</v>
      </c>
      <c r="HQ29" s="30">
        <v>4.0899999999999999E-2</v>
      </c>
      <c r="HR29" s="30">
        <v>4.9399999999999999E-2</v>
      </c>
      <c r="HS29" s="30">
        <v>8.3000000000000004E-2</v>
      </c>
      <c r="HT29" s="30">
        <v>7.8100000000000003E-2</v>
      </c>
      <c r="HU29" s="30">
        <v>2.9700000000000001E-2</v>
      </c>
      <c r="HV29" s="30">
        <v>4.7800000000000002E-2</v>
      </c>
      <c r="HW29" s="30">
        <v>4.8300000000000003E-2</v>
      </c>
      <c r="HX29" s="30">
        <v>3.6499999999999998E-2</v>
      </c>
      <c r="HY29" s="30">
        <v>3.0499999999999999E-2</v>
      </c>
      <c r="HZ29" s="30">
        <v>5.8500000000000003E-2</v>
      </c>
      <c r="IA29" s="30">
        <v>3.8199999999999998E-2</v>
      </c>
      <c r="IB29" s="30">
        <v>4.2999999999999997E-2</v>
      </c>
      <c r="IC29" s="30">
        <v>4.1099999999999998E-2</v>
      </c>
      <c r="ID29" s="30">
        <v>3.8100000000000002E-2</v>
      </c>
      <c r="IE29" s="30">
        <v>3.9100000000000003E-2</v>
      </c>
      <c r="IF29" s="30">
        <v>4.5100000000000001E-2</v>
      </c>
      <c r="IG29" s="30">
        <v>4.3400000000000001E-2</v>
      </c>
      <c r="IH29" s="30">
        <v>4.5999999999999999E-2</v>
      </c>
      <c r="II29" s="30">
        <v>3.1E-2</v>
      </c>
      <c r="IJ29" s="30">
        <v>4.1399999999999999E-2</v>
      </c>
      <c r="IK29" s="30">
        <v>3.5299999999999998E-2</v>
      </c>
      <c r="IL29" s="30">
        <v>3.7400000000000003E-2</v>
      </c>
      <c r="IM29" s="30">
        <v>4.0500000000000001E-2</v>
      </c>
      <c r="IN29" s="30">
        <v>3.7999999999999999E-2</v>
      </c>
      <c r="IO29" s="30">
        <v>3.8600000000000002E-2</v>
      </c>
      <c r="IP29" s="30">
        <v>4.0899999999999999E-2</v>
      </c>
      <c r="IQ29" s="30">
        <v>4.02E-2</v>
      </c>
      <c r="IR29" s="30">
        <v>4.7E-2</v>
      </c>
      <c r="IS29" s="30">
        <v>3.8300000000000001E-2</v>
      </c>
      <c r="IT29" s="30">
        <v>4.2500000000000003E-2</v>
      </c>
      <c r="IU29" s="30">
        <v>0.11509999999999999</v>
      </c>
      <c r="IV29" s="30">
        <v>4.9200000000000001E-2</v>
      </c>
      <c r="IW29" s="30">
        <v>3.8300000000000001E-2</v>
      </c>
      <c r="IX29" s="30">
        <v>5.0700000000000002E-2</v>
      </c>
      <c r="IY29" s="30">
        <v>4.1500000000000002E-2</v>
      </c>
      <c r="IZ29" s="30">
        <v>5.2999999999999999E-2</v>
      </c>
      <c r="JA29" s="30">
        <v>4.3999999999999997E-2</v>
      </c>
      <c r="JB29" s="30">
        <v>6.88E-2</v>
      </c>
      <c r="JC29" s="30">
        <v>7.1199999999999999E-2</v>
      </c>
      <c r="JD29" s="30">
        <v>7.5300000000000006E-2</v>
      </c>
      <c r="JE29" s="30">
        <v>7.0699999999999999E-2</v>
      </c>
      <c r="JF29" s="30">
        <v>6.8900000000000003E-2</v>
      </c>
      <c r="JG29" s="30">
        <v>8.3599999999999994E-2</v>
      </c>
      <c r="JH29" s="30">
        <v>8.0799999999999997E-2</v>
      </c>
      <c r="JI29" s="30">
        <v>6.7699999999999996E-2</v>
      </c>
      <c r="JJ29" s="30">
        <v>5.6500000000000002E-2</v>
      </c>
      <c r="JK29" s="30">
        <v>8.1100000000000005E-2</v>
      </c>
      <c r="JL29" s="30">
        <v>0.1173</v>
      </c>
      <c r="JM29" s="30">
        <v>0.06</v>
      </c>
      <c r="JN29" s="30">
        <v>6.3700000000000007E-2</v>
      </c>
      <c r="JO29" s="30">
        <v>7.5700000000000003E-2</v>
      </c>
      <c r="JP29" s="30">
        <v>7.5399999999999995E-2</v>
      </c>
      <c r="JQ29" s="30">
        <v>9.1899999999999996E-2</v>
      </c>
      <c r="JR29" s="30">
        <v>0.11070000000000001</v>
      </c>
      <c r="JS29" s="30">
        <v>8.2100000000000006E-2</v>
      </c>
      <c r="JT29" s="30">
        <v>7.5300000000000006E-2</v>
      </c>
      <c r="JU29" s="30">
        <v>6.6500000000000004E-2</v>
      </c>
      <c r="JV29" s="30">
        <v>7.3899999999999993E-2</v>
      </c>
      <c r="JW29" s="30">
        <v>7.0699999999999999E-2</v>
      </c>
      <c r="JX29" s="30">
        <v>6.59E-2</v>
      </c>
      <c r="JY29" s="30">
        <v>7.1599999999999997E-2</v>
      </c>
      <c r="JZ29" s="30">
        <v>6.7400000000000002E-2</v>
      </c>
      <c r="KA29" s="30">
        <v>4.0599999999999997E-2</v>
      </c>
      <c r="KB29" s="30">
        <v>9.5399999999999999E-2</v>
      </c>
      <c r="KC29" s="30">
        <v>7.1900000000000006E-2</v>
      </c>
      <c r="KD29" s="30">
        <v>5.3100000000000001E-2</v>
      </c>
      <c r="KE29" s="30">
        <v>7.8200000000000006E-2</v>
      </c>
      <c r="KF29" s="30">
        <v>9.7799999999999998E-2</v>
      </c>
      <c r="KG29" s="30">
        <v>0.15229999999999999</v>
      </c>
      <c r="KH29" s="30">
        <v>8.4900000000000003E-2</v>
      </c>
      <c r="KI29" s="30">
        <v>7.17E-2</v>
      </c>
      <c r="KJ29" s="30">
        <v>0.1085</v>
      </c>
      <c r="KK29" s="30">
        <v>7.9299999999999995E-2</v>
      </c>
      <c r="KL29" s="30">
        <v>0.13850000000000001</v>
      </c>
      <c r="KM29" s="30">
        <v>0.10920000000000001</v>
      </c>
      <c r="KN29" s="30">
        <v>5.6300000000000003E-2</v>
      </c>
      <c r="KO29" s="30">
        <v>5.7299999999999997E-2</v>
      </c>
      <c r="KP29" s="30">
        <v>7.7799999999999994E-2</v>
      </c>
      <c r="KQ29" s="30">
        <v>0.1202</v>
      </c>
      <c r="KR29" s="30">
        <v>4.7899999999999998E-2</v>
      </c>
      <c r="KS29" s="30">
        <v>9.2600000000000002E-2</v>
      </c>
      <c r="KT29" s="30">
        <v>9.2700000000000005E-2</v>
      </c>
      <c r="KU29" s="30">
        <v>0.1041</v>
      </c>
      <c r="KV29" s="30">
        <v>5.9799999999999999E-2</v>
      </c>
      <c r="KW29" s="30">
        <v>0.12640000000000001</v>
      </c>
      <c r="KX29" s="30">
        <v>0.1079</v>
      </c>
      <c r="KY29" s="30">
        <v>0.1235</v>
      </c>
      <c r="KZ29" s="30">
        <v>0.185</v>
      </c>
      <c r="LA29" s="30">
        <v>0.1197</v>
      </c>
      <c r="LB29" s="30">
        <v>0.1191</v>
      </c>
      <c r="LC29" s="30">
        <v>0.14510000000000001</v>
      </c>
      <c r="LD29" s="30">
        <v>0.12920000000000001</v>
      </c>
      <c r="LE29" s="30">
        <v>0.10059999999999999</v>
      </c>
      <c r="LF29" s="30">
        <v>8.5900000000000004E-2</v>
      </c>
      <c r="LG29" s="30">
        <v>0.1045</v>
      </c>
      <c r="LH29" s="30">
        <v>0.1176</v>
      </c>
      <c r="LI29" s="30">
        <v>9.6500000000000002E-2</v>
      </c>
      <c r="LJ29" s="30">
        <v>9.0899999999999995E-2</v>
      </c>
      <c r="LK29" s="30">
        <v>9.7900000000000001E-2</v>
      </c>
      <c r="LL29" s="30">
        <v>0.14230000000000001</v>
      </c>
      <c r="LM29" s="30">
        <v>8.3500000000000005E-2</v>
      </c>
      <c r="LN29" s="30">
        <v>0.159</v>
      </c>
      <c r="LO29" s="30">
        <v>9.3899999999999997E-2</v>
      </c>
      <c r="LP29" s="30">
        <v>0.1426</v>
      </c>
      <c r="LQ29" s="30">
        <v>0.1605</v>
      </c>
      <c r="LR29" s="30">
        <v>0.13930000000000001</v>
      </c>
      <c r="LS29" s="30">
        <v>0.16689999999999999</v>
      </c>
      <c r="LT29" s="30">
        <v>9.0300000000000005E-2</v>
      </c>
      <c r="LU29" s="30">
        <v>0.10050000000000001</v>
      </c>
      <c r="LV29" s="30">
        <v>9.4E-2</v>
      </c>
      <c r="LW29" s="30">
        <v>9.4399999999999998E-2</v>
      </c>
      <c r="LX29" s="30">
        <v>0.13270000000000001</v>
      </c>
      <c r="LY29" s="30">
        <v>9.8100000000000007E-2</v>
      </c>
      <c r="LZ29" s="30">
        <v>9.2499999999999999E-2</v>
      </c>
      <c r="MA29" s="30">
        <v>0.15809999999999999</v>
      </c>
      <c r="MB29" s="30">
        <v>8.3299999999999999E-2</v>
      </c>
      <c r="MC29" s="30">
        <v>0.11</v>
      </c>
      <c r="MD29" s="30">
        <v>9.0700000000000003E-2</v>
      </c>
      <c r="ME29" s="30">
        <v>8.7300000000000003E-2</v>
      </c>
      <c r="MF29" s="30">
        <v>0.15870000000000001</v>
      </c>
      <c r="MG29" s="30">
        <v>0.1096</v>
      </c>
      <c r="MH29" s="30">
        <v>0.1002</v>
      </c>
      <c r="MI29" s="30">
        <v>9.11E-2</v>
      </c>
      <c r="MJ29" s="30">
        <v>8.6199999999999999E-2</v>
      </c>
      <c r="MK29" s="30">
        <v>8.0399999999999999E-2</v>
      </c>
      <c r="ML29" s="30">
        <v>0.1159</v>
      </c>
      <c r="MM29" s="30">
        <v>6.7299999999999999E-2</v>
      </c>
      <c r="MN29" s="30">
        <v>8.1199999999999994E-2</v>
      </c>
      <c r="MO29" s="30">
        <v>6.0999999999999999E-2</v>
      </c>
      <c r="MP29" s="30">
        <v>6.9099999999999995E-2</v>
      </c>
      <c r="MQ29" s="30">
        <v>0.10440000000000001</v>
      </c>
      <c r="MR29" s="30">
        <v>7.9200000000000007E-2</v>
      </c>
      <c r="MS29" s="30">
        <v>6.9530000000000003</v>
      </c>
      <c r="MT29" s="30">
        <v>8.3000000000000004E-2</v>
      </c>
      <c r="MU29" s="30">
        <v>8.0100000000000005E-2</v>
      </c>
      <c r="MV29" s="30">
        <v>9.5000000000000001E-2</v>
      </c>
      <c r="MW29" s="30">
        <v>7.8399999999999997E-2</v>
      </c>
      <c r="MX29" s="30">
        <v>8.6499999999999994E-2</v>
      </c>
      <c r="MY29" s="30">
        <v>9.01E-2</v>
      </c>
      <c r="MZ29" s="30">
        <v>5.7599999999999998E-2</v>
      </c>
      <c r="NA29" s="30">
        <v>0.1082</v>
      </c>
      <c r="NB29" s="30">
        <v>6.6799999999999998E-2</v>
      </c>
      <c r="NC29" s="30">
        <v>8.5900000000000004E-2</v>
      </c>
      <c r="ND29" s="30">
        <v>0.10150000000000001</v>
      </c>
      <c r="NE29" s="30">
        <v>8.4400000000000003E-2</v>
      </c>
      <c r="NF29" s="30">
        <v>0.1153</v>
      </c>
      <c r="NG29" s="316">
        <v>0.10100000000000001</v>
      </c>
      <c r="NH29" s="317">
        <v>9.6699999999999994E-2</v>
      </c>
      <c r="NI29" s="318">
        <v>7.0099999999999996E-2</v>
      </c>
      <c r="NJ29" s="322">
        <v>0.12479999999999999</v>
      </c>
    </row>
    <row r="30" spans="2:374" x14ac:dyDescent="0.3">
      <c r="B30" s="23" t="s">
        <v>573</v>
      </c>
      <c r="C30" s="29">
        <v>0.29339999999999999</v>
      </c>
      <c r="D30" s="30">
        <v>0.32790000000000002</v>
      </c>
      <c r="E30" s="30">
        <v>0.3236</v>
      </c>
      <c r="F30" s="30">
        <v>0.44030000000000002</v>
      </c>
      <c r="G30" s="30">
        <v>0.32340000000000002</v>
      </c>
      <c r="H30" s="30">
        <v>0.29170000000000001</v>
      </c>
      <c r="I30" s="30">
        <v>0.23230000000000001</v>
      </c>
      <c r="J30" s="30">
        <v>0.28060000000000002</v>
      </c>
      <c r="K30" s="30">
        <v>0.22</v>
      </c>
      <c r="L30" s="30">
        <v>0.45369999999999999</v>
      </c>
      <c r="M30" s="30">
        <v>0.2631</v>
      </c>
      <c r="N30" s="30">
        <v>0.49740000000000001</v>
      </c>
      <c r="O30" s="30">
        <v>0.26519999999999999</v>
      </c>
      <c r="P30" s="30">
        <v>0.1988</v>
      </c>
      <c r="Q30" s="30">
        <v>0</v>
      </c>
      <c r="R30" s="30">
        <v>0.2082</v>
      </c>
      <c r="S30" s="30">
        <v>0.24629999999999999</v>
      </c>
      <c r="T30" s="30">
        <v>0.24959999999999999</v>
      </c>
      <c r="U30" s="30">
        <v>0.3044</v>
      </c>
      <c r="V30" s="30">
        <v>0.41889999999999999</v>
      </c>
      <c r="W30" s="30">
        <v>0.2495</v>
      </c>
      <c r="X30" s="30">
        <v>0.2301</v>
      </c>
      <c r="Y30" s="30">
        <v>0.21990000000000001</v>
      </c>
      <c r="Z30" s="30">
        <v>0.47699999999999998</v>
      </c>
      <c r="AA30" s="30">
        <v>0.34749999999999998</v>
      </c>
      <c r="AB30" s="30">
        <v>0.45219999999999999</v>
      </c>
      <c r="AC30" s="30">
        <v>0.32079999999999997</v>
      </c>
      <c r="AD30" s="30">
        <v>0.26790000000000003</v>
      </c>
      <c r="AE30" s="30">
        <v>0.254</v>
      </c>
      <c r="AF30" s="30">
        <v>0.29509999999999997</v>
      </c>
      <c r="AG30" s="30">
        <v>0.2898</v>
      </c>
      <c r="AH30" s="30">
        <v>0.31340000000000001</v>
      </c>
      <c r="AI30" s="30">
        <v>0.28970000000000001</v>
      </c>
      <c r="AJ30" s="30">
        <v>0.25019999999999998</v>
      </c>
      <c r="AK30" s="30">
        <v>0.33200000000000002</v>
      </c>
      <c r="AL30" s="30">
        <v>0.3175</v>
      </c>
      <c r="AM30" s="30">
        <v>0.36</v>
      </c>
      <c r="AN30" s="30">
        <v>0.20880000000000001</v>
      </c>
      <c r="AO30" s="30">
        <v>0.1978</v>
      </c>
      <c r="AP30" s="30">
        <v>0.33150000000000002</v>
      </c>
      <c r="AQ30" s="30">
        <v>0.25280000000000002</v>
      </c>
      <c r="AR30" s="30">
        <v>0.26119999999999999</v>
      </c>
      <c r="AS30" s="30">
        <v>0.25869999999999999</v>
      </c>
      <c r="AT30" s="30">
        <v>0.25819999999999999</v>
      </c>
      <c r="AU30" s="30">
        <v>0.21729999999999999</v>
      </c>
      <c r="AV30" s="30">
        <v>0.26200000000000001</v>
      </c>
      <c r="AW30" s="30">
        <v>0.21909999999999999</v>
      </c>
      <c r="AX30" s="30">
        <v>0.22489999999999999</v>
      </c>
      <c r="AY30" s="30">
        <v>0.1759</v>
      </c>
      <c r="AZ30" s="30">
        <v>0.19320000000000001</v>
      </c>
      <c r="BA30" s="30">
        <v>0.20419999999999999</v>
      </c>
      <c r="BB30" s="30">
        <v>0.28589999999999999</v>
      </c>
      <c r="BC30" s="30">
        <v>0.31890000000000002</v>
      </c>
      <c r="BD30" s="30">
        <v>0.21060000000000001</v>
      </c>
      <c r="BE30" s="30">
        <v>0.2782</v>
      </c>
      <c r="BF30" s="30">
        <v>0.26429999999999998</v>
      </c>
      <c r="BG30" s="30">
        <v>0.3196</v>
      </c>
      <c r="BH30" s="30">
        <v>0.2944</v>
      </c>
      <c r="BI30" s="30">
        <v>0.33589999999999998</v>
      </c>
      <c r="BJ30" s="30">
        <v>0.27910000000000001</v>
      </c>
      <c r="BK30" s="30">
        <v>0.26919999999999999</v>
      </c>
      <c r="BL30" s="30">
        <v>0.21049999999999999</v>
      </c>
      <c r="BM30" s="30">
        <v>0.28889999999999999</v>
      </c>
      <c r="BN30" s="30">
        <v>0.29389999999999999</v>
      </c>
      <c r="BO30" s="30">
        <v>0.41870000000000002</v>
      </c>
      <c r="BP30" s="30">
        <v>0.25090000000000001</v>
      </c>
      <c r="BQ30" s="30">
        <v>0.28510000000000002</v>
      </c>
      <c r="BR30" s="30">
        <v>0.21759999999999999</v>
      </c>
      <c r="BS30" s="30">
        <v>0.27089999999999997</v>
      </c>
      <c r="BT30" s="30">
        <v>0.2858</v>
      </c>
      <c r="BU30" s="30">
        <v>0.2656</v>
      </c>
      <c r="BV30" s="30">
        <v>0.252</v>
      </c>
      <c r="BW30" s="30">
        <v>0.29870000000000002</v>
      </c>
      <c r="BX30" s="30">
        <v>0.22439999999999999</v>
      </c>
      <c r="BY30" s="30">
        <v>0.20430000000000001</v>
      </c>
      <c r="BZ30" s="30">
        <v>0.20430000000000001</v>
      </c>
      <c r="CA30" s="30">
        <v>0.32340000000000002</v>
      </c>
      <c r="CB30" s="30">
        <v>0.28520000000000001</v>
      </c>
      <c r="CC30" s="30">
        <v>0.2873</v>
      </c>
      <c r="CD30" s="30">
        <v>0.45739999999999997</v>
      </c>
      <c r="CE30" s="30">
        <v>0.34329999999999999</v>
      </c>
      <c r="CF30" s="30">
        <v>0.27850000000000003</v>
      </c>
      <c r="CG30" s="30">
        <v>0.27350000000000002</v>
      </c>
      <c r="CH30" s="30">
        <v>0.20949999999999999</v>
      </c>
      <c r="CI30" s="30">
        <v>0.2661</v>
      </c>
      <c r="CJ30" s="30">
        <v>0.37809999999999999</v>
      </c>
      <c r="CK30" s="30">
        <v>0.441</v>
      </c>
      <c r="CL30" s="30">
        <v>0.32900000000000001</v>
      </c>
      <c r="CM30" s="30">
        <v>0.31609999999999999</v>
      </c>
      <c r="CN30" s="30">
        <v>0.22500000000000001</v>
      </c>
      <c r="CO30" s="30">
        <v>0.25240000000000001</v>
      </c>
      <c r="CP30" s="30">
        <v>0.25590000000000002</v>
      </c>
      <c r="CQ30" s="30">
        <v>0.2303</v>
      </c>
      <c r="CR30" s="30">
        <v>0.22539999999999999</v>
      </c>
      <c r="CS30" s="30">
        <v>0.2301</v>
      </c>
      <c r="CT30" s="30">
        <v>0.2175</v>
      </c>
      <c r="CU30" s="30">
        <v>0.22919999999999999</v>
      </c>
      <c r="CV30" s="30">
        <v>0.31169999999999998</v>
      </c>
      <c r="CW30" s="30">
        <v>0.30230000000000001</v>
      </c>
      <c r="CX30" s="30">
        <v>0.25419999999999998</v>
      </c>
      <c r="CY30" s="30">
        <v>0.2923</v>
      </c>
      <c r="CZ30" s="30">
        <v>0.43859999999999999</v>
      </c>
      <c r="DA30" s="30">
        <v>0.43719999999999998</v>
      </c>
      <c r="DB30" s="30">
        <v>0.27050000000000002</v>
      </c>
      <c r="DC30" s="30">
        <v>0.33650000000000002</v>
      </c>
      <c r="DD30" s="30">
        <v>0.25330000000000003</v>
      </c>
      <c r="DE30" s="30">
        <v>0.44330000000000003</v>
      </c>
      <c r="DF30" s="30">
        <v>0.31819999999999998</v>
      </c>
      <c r="DG30" s="30">
        <v>0.30740000000000001</v>
      </c>
      <c r="DH30" s="30">
        <v>0.43480000000000002</v>
      </c>
      <c r="DI30" s="30">
        <v>0.20810000000000001</v>
      </c>
      <c r="DJ30" s="30">
        <v>0.29239999999999999</v>
      </c>
      <c r="DK30" s="30">
        <v>0.46660000000000001</v>
      </c>
      <c r="DL30" s="30">
        <v>0.49390000000000001</v>
      </c>
      <c r="DM30" s="30">
        <v>0.156</v>
      </c>
      <c r="DN30" s="30">
        <v>0.3735</v>
      </c>
      <c r="DO30" s="30">
        <v>0.2442</v>
      </c>
      <c r="DP30" s="30">
        <v>0.28139999999999998</v>
      </c>
      <c r="DQ30" s="30">
        <v>0.25419999999999998</v>
      </c>
      <c r="DR30" s="30">
        <v>0.40200000000000002</v>
      </c>
      <c r="DS30" s="30">
        <v>0.28100000000000003</v>
      </c>
      <c r="DT30" s="30">
        <v>0.3196</v>
      </c>
      <c r="DU30" s="30">
        <v>0.27050000000000002</v>
      </c>
      <c r="DV30" s="30">
        <v>0.24840000000000001</v>
      </c>
      <c r="DW30" s="30">
        <v>0.20119999999999999</v>
      </c>
      <c r="DX30" s="30">
        <v>0.25969999999999999</v>
      </c>
      <c r="DY30" s="30">
        <v>0.224</v>
      </c>
      <c r="DZ30" s="30">
        <v>0.25600000000000001</v>
      </c>
      <c r="EA30" s="30">
        <v>0.32129999999999997</v>
      </c>
      <c r="EB30" s="30">
        <v>0.18010000000000001</v>
      </c>
      <c r="EC30" s="30">
        <v>0.23930000000000001</v>
      </c>
      <c r="ED30" s="30">
        <v>0.2011</v>
      </c>
      <c r="EE30" s="30">
        <v>0.22969999999999999</v>
      </c>
      <c r="EF30" s="30">
        <v>0.20580000000000001</v>
      </c>
      <c r="EG30" s="30">
        <v>0.3165</v>
      </c>
      <c r="EH30" s="30">
        <v>0.1741</v>
      </c>
      <c r="EI30" s="30">
        <v>0.17560000000000001</v>
      </c>
      <c r="EJ30" s="30">
        <v>0.1852</v>
      </c>
      <c r="EK30" s="30">
        <v>0.28299999999999997</v>
      </c>
      <c r="EL30" s="30">
        <v>0.24970000000000001</v>
      </c>
      <c r="EM30" s="30">
        <v>0.2213</v>
      </c>
      <c r="EN30" s="30">
        <v>0.22570000000000001</v>
      </c>
      <c r="EO30" s="30">
        <v>0.24199999999999999</v>
      </c>
      <c r="EP30" s="30">
        <v>0.253</v>
      </c>
      <c r="EQ30" s="30">
        <v>0.2417</v>
      </c>
      <c r="ER30" s="30">
        <v>0.23280000000000001</v>
      </c>
      <c r="ES30" s="30">
        <v>0.23760000000000001</v>
      </c>
      <c r="ET30" s="30">
        <v>0.24809999999999999</v>
      </c>
      <c r="EU30" s="30">
        <v>0.24829999999999999</v>
      </c>
      <c r="EV30" s="30">
        <v>0.22409999999999999</v>
      </c>
      <c r="EW30" s="30">
        <v>0.1933</v>
      </c>
      <c r="EX30" s="30">
        <v>0.27010000000000001</v>
      </c>
      <c r="EY30" s="30">
        <v>0.44740000000000002</v>
      </c>
      <c r="EZ30" s="30">
        <v>0.36530000000000001</v>
      </c>
      <c r="FA30" s="30">
        <v>0.23899999999999999</v>
      </c>
      <c r="FB30" s="30">
        <v>0.4148</v>
      </c>
      <c r="FC30" s="30">
        <v>0.28439999999999999</v>
      </c>
      <c r="FD30" s="30">
        <v>0.21890000000000001</v>
      </c>
      <c r="FE30" s="30">
        <v>0.19989999999999999</v>
      </c>
      <c r="FF30" s="30">
        <v>0.1928</v>
      </c>
      <c r="FG30" s="30">
        <v>0.4022</v>
      </c>
      <c r="FH30" s="30">
        <v>0.24690000000000001</v>
      </c>
      <c r="FI30" s="30">
        <v>0.3251</v>
      </c>
      <c r="FJ30" s="30">
        <v>0.34410000000000002</v>
      </c>
      <c r="FK30" s="30">
        <v>0.29139999999999999</v>
      </c>
      <c r="FL30" s="30">
        <v>0.31519999999999998</v>
      </c>
      <c r="FM30" s="30">
        <v>0.29260000000000003</v>
      </c>
      <c r="FN30" s="30">
        <v>0.31069999999999998</v>
      </c>
      <c r="FO30" s="30">
        <v>0.2989</v>
      </c>
      <c r="FP30" s="30">
        <v>0.29580000000000001</v>
      </c>
      <c r="FQ30" s="30">
        <v>0.26700000000000002</v>
      </c>
      <c r="FR30" s="30">
        <v>0.25829999999999997</v>
      </c>
      <c r="FS30" s="30">
        <v>0.45889999999999997</v>
      </c>
      <c r="FT30" s="30">
        <v>0.23150000000000001</v>
      </c>
      <c r="FU30" s="30">
        <v>0.3216</v>
      </c>
      <c r="FV30" s="30">
        <v>0.33510000000000001</v>
      </c>
      <c r="FW30" s="30">
        <v>0.254</v>
      </c>
      <c r="FX30" s="30">
        <v>0.34050000000000002</v>
      </c>
      <c r="FY30" s="30">
        <v>0.30990000000000001</v>
      </c>
      <c r="FZ30" s="30">
        <v>0.2082</v>
      </c>
      <c r="GA30" s="30">
        <v>0.20699999999999999</v>
      </c>
      <c r="GB30" s="30">
        <v>0.18870000000000001</v>
      </c>
      <c r="GC30" s="30">
        <v>0.1857</v>
      </c>
      <c r="GD30" s="30">
        <v>0.2225</v>
      </c>
      <c r="GE30" s="30">
        <v>0.17030000000000001</v>
      </c>
      <c r="GF30" s="30">
        <v>0.22140000000000001</v>
      </c>
      <c r="GG30" s="30">
        <v>0.27589999999999998</v>
      </c>
      <c r="GH30" s="30">
        <v>0.24199999999999999</v>
      </c>
      <c r="GI30" s="30">
        <v>0.27289999999999998</v>
      </c>
      <c r="GJ30" s="30">
        <v>0.37630000000000002</v>
      </c>
      <c r="GK30" s="30">
        <v>0.30590000000000001</v>
      </c>
      <c r="GL30" s="30">
        <v>0.34760000000000002</v>
      </c>
      <c r="GM30" s="30">
        <v>0.29310000000000003</v>
      </c>
      <c r="GN30" s="30">
        <v>0.21740000000000001</v>
      </c>
      <c r="GO30" s="30">
        <v>0.20039999999999999</v>
      </c>
      <c r="GP30" s="30">
        <v>0.20880000000000001</v>
      </c>
      <c r="GQ30" s="30">
        <v>0.35570000000000002</v>
      </c>
      <c r="GR30" s="30">
        <v>0.2641</v>
      </c>
      <c r="GS30" s="30">
        <v>0.25109999999999999</v>
      </c>
      <c r="GT30" s="30">
        <v>0.2263</v>
      </c>
      <c r="GU30" s="30">
        <v>0.23780000000000001</v>
      </c>
      <c r="GV30" s="30">
        <v>0.27600000000000002</v>
      </c>
      <c r="GW30" s="30">
        <v>0.26379999999999998</v>
      </c>
      <c r="GX30" s="30">
        <v>0.2505</v>
      </c>
      <c r="GY30" s="30">
        <v>0.21310000000000001</v>
      </c>
      <c r="GZ30" s="30">
        <v>0.27800000000000002</v>
      </c>
      <c r="HA30" s="30">
        <v>0.20610000000000001</v>
      </c>
      <c r="HB30" s="30">
        <v>0.16189999999999999</v>
      </c>
      <c r="HC30" s="30">
        <v>0.1943</v>
      </c>
      <c r="HD30" s="30">
        <v>0.2293</v>
      </c>
      <c r="HE30" s="30">
        <v>0.29630000000000001</v>
      </c>
      <c r="HF30" s="30">
        <v>0.20169999999999999</v>
      </c>
      <c r="HG30" s="30">
        <v>0.26960000000000001</v>
      </c>
      <c r="HH30" s="30">
        <v>0.34439999999999998</v>
      </c>
      <c r="HI30" s="30">
        <v>0.45329999999999998</v>
      </c>
      <c r="HJ30" s="30">
        <v>0.3004</v>
      </c>
      <c r="HK30" s="30">
        <v>0</v>
      </c>
      <c r="HL30" s="30">
        <v>0.22120000000000001</v>
      </c>
      <c r="HM30" s="30">
        <v>0.2346</v>
      </c>
      <c r="HN30" s="30">
        <v>0.22969999999999999</v>
      </c>
      <c r="HO30" s="30">
        <v>0.22159999999999999</v>
      </c>
      <c r="HP30" s="30">
        <v>0.23960000000000001</v>
      </c>
      <c r="HQ30" s="30">
        <v>0.2225</v>
      </c>
      <c r="HR30" s="30">
        <v>0.24610000000000001</v>
      </c>
      <c r="HS30" s="30">
        <v>0.35539999999999999</v>
      </c>
      <c r="HT30" s="30">
        <v>0.39279999999999998</v>
      </c>
      <c r="HU30" s="30">
        <v>0.1636</v>
      </c>
      <c r="HV30" s="30">
        <v>0.25409999999999999</v>
      </c>
      <c r="HW30" s="30">
        <v>0.25779999999999997</v>
      </c>
      <c r="HX30" s="30">
        <v>0.19800000000000001</v>
      </c>
      <c r="HY30" s="30">
        <v>0.16839999999999999</v>
      </c>
      <c r="HZ30" s="30">
        <v>0.32340000000000002</v>
      </c>
      <c r="IA30" s="30">
        <v>0.20519999999999999</v>
      </c>
      <c r="IB30" s="30">
        <v>0.22120000000000001</v>
      </c>
      <c r="IC30" s="30">
        <v>0.2079</v>
      </c>
      <c r="ID30" s="30">
        <v>0.2</v>
      </c>
      <c r="IE30" s="30">
        <v>0.2072</v>
      </c>
      <c r="IF30" s="30">
        <v>0.26690000000000003</v>
      </c>
      <c r="IG30" s="30">
        <v>0.23530000000000001</v>
      </c>
      <c r="IH30" s="30">
        <v>0.24560000000000001</v>
      </c>
      <c r="II30" s="30">
        <v>0.16950000000000001</v>
      </c>
      <c r="IJ30" s="30">
        <v>0.22070000000000001</v>
      </c>
      <c r="IK30" s="30">
        <v>0.18859999999999999</v>
      </c>
      <c r="IL30" s="30">
        <v>0.19389999999999999</v>
      </c>
      <c r="IM30" s="30">
        <v>0.21179999999999999</v>
      </c>
      <c r="IN30" s="30">
        <v>0.20130000000000001</v>
      </c>
      <c r="IO30" s="30">
        <v>0.20749999999999999</v>
      </c>
      <c r="IP30" s="30">
        <v>0.21740000000000001</v>
      </c>
      <c r="IQ30" s="30">
        <v>0.2114</v>
      </c>
      <c r="IR30" s="30">
        <v>0.22459999999999999</v>
      </c>
      <c r="IS30" s="30">
        <v>0.20830000000000001</v>
      </c>
      <c r="IT30" s="30">
        <v>0.23719999999999999</v>
      </c>
      <c r="IU30" s="30">
        <v>0.26900000000000002</v>
      </c>
      <c r="IV30" s="30">
        <v>0.24299999999999999</v>
      </c>
      <c r="IW30" s="30">
        <v>0.20219999999999999</v>
      </c>
      <c r="IX30" s="30">
        <v>0.2475</v>
      </c>
      <c r="IY30" s="30">
        <v>0.21279999999999999</v>
      </c>
      <c r="IZ30" s="30">
        <v>0.27350000000000002</v>
      </c>
      <c r="JA30" s="30">
        <v>0.22720000000000001</v>
      </c>
      <c r="JB30" s="30">
        <v>0.36349999999999999</v>
      </c>
      <c r="JC30" s="30">
        <v>0.40410000000000001</v>
      </c>
      <c r="JD30" s="30">
        <v>0.42209999999999998</v>
      </c>
      <c r="JE30" s="30">
        <v>0.39169999999999999</v>
      </c>
      <c r="JF30" s="30">
        <v>0.37840000000000001</v>
      </c>
      <c r="JG30" s="30">
        <v>0.4738</v>
      </c>
      <c r="JH30" s="30">
        <v>0.44109999999999999</v>
      </c>
      <c r="JI30" s="30">
        <v>0.38569999999999999</v>
      </c>
      <c r="JJ30" s="30">
        <v>0.30690000000000001</v>
      </c>
      <c r="JK30" s="30">
        <v>0.45469999999999999</v>
      </c>
      <c r="JL30" s="30">
        <v>0.6895</v>
      </c>
      <c r="JM30" s="30">
        <v>0.30120000000000002</v>
      </c>
      <c r="JN30" s="30">
        <v>0.33400000000000002</v>
      </c>
      <c r="JO30" s="30">
        <v>0.41060000000000002</v>
      </c>
      <c r="JP30" s="30">
        <v>0.41439999999999999</v>
      </c>
      <c r="JQ30" s="30">
        <v>0.50839999999999996</v>
      </c>
      <c r="JR30" s="30">
        <v>0.4824</v>
      </c>
      <c r="JS30" s="30">
        <v>0.44740000000000002</v>
      </c>
      <c r="JT30" s="30">
        <v>0.37330000000000002</v>
      </c>
      <c r="JU30" s="30">
        <v>0.33610000000000001</v>
      </c>
      <c r="JV30" s="30">
        <v>0.32919999999999999</v>
      </c>
      <c r="JW30" s="30">
        <v>0.31869999999999998</v>
      </c>
      <c r="JX30" s="30">
        <v>0.28449999999999998</v>
      </c>
      <c r="JY30" s="30">
        <v>0.36070000000000002</v>
      </c>
      <c r="JZ30" s="30">
        <v>0.33979999999999999</v>
      </c>
      <c r="KA30" s="30">
        <v>0.17499999999999999</v>
      </c>
      <c r="KB30" s="30">
        <v>0.5232</v>
      </c>
      <c r="KC30" s="30">
        <v>0.38879999999999998</v>
      </c>
      <c r="KD30" s="30">
        <v>0.26519999999999999</v>
      </c>
      <c r="KE30" s="30">
        <v>0.34710000000000002</v>
      </c>
      <c r="KF30" s="30">
        <v>0.38300000000000001</v>
      </c>
      <c r="KG30" s="30">
        <v>0.53500000000000003</v>
      </c>
      <c r="KH30" s="30">
        <v>0.35160000000000002</v>
      </c>
      <c r="KI30" s="30">
        <v>0.37040000000000001</v>
      </c>
      <c r="KJ30" s="30">
        <v>0.46939999999999998</v>
      </c>
      <c r="KK30" s="30">
        <v>0.39140000000000003</v>
      </c>
      <c r="KL30" s="30">
        <v>0.60340000000000005</v>
      </c>
      <c r="KM30" s="30">
        <v>0.51449999999999996</v>
      </c>
      <c r="KN30" s="30">
        <v>0.30470000000000003</v>
      </c>
      <c r="KO30" s="30">
        <v>0.32229999999999998</v>
      </c>
      <c r="KP30" s="30">
        <v>0.35670000000000002</v>
      </c>
      <c r="KQ30" s="30">
        <v>0.58430000000000004</v>
      </c>
      <c r="KR30" s="30">
        <v>0.27360000000000001</v>
      </c>
      <c r="KS30" s="30">
        <v>0.439</v>
      </c>
      <c r="KT30" s="30">
        <v>0.41620000000000001</v>
      </c>
      <c r="KU30" s="30">
        <v>0.50329999999999997</v>
      </c>
      <c r="KV30" s="30">
        <v>0.2898</v>
      </c>
      <c r="KW30" s="30">
        <v>0.62960000000000005</v>
      </c>
      <c r="KX30" s="30">
        <v>0.55279999999999996</v>
      </c>
      <c r="KY30" s="30">
        <v>0.58109999999999995</v>
      </c>
      <c r="KZ30" s="30">
        <v>0.70779999999999998</v>
      </c>
      <c r="LA30" s="30">
        <v>0.61409999999999998</v>
      </c>
      <c r="LB30" s="30">
        <v>0.62070000000000003</v>
      </c>
      <c r="LC30" s="30">
        <v>0.69259999999999999</v>
      </c>
      <c r="LD30" s="30">
        <v>0.65980000000000005</v>
      </c>
      <c r="LE30" s="30">
        <v>0.51870000000000005</v>
      </c>
      <c r="LF30" s="30">
        <v>0.40570000000000001</v>
      </c>
      <c r="LG30" s="30">
        <v>0.57520000000000004</v>
      </c>
      <c r="LH30" s="30">
        <v>0.60589999999999999</v>
      </c>
      <c r="LI30" s="30">
        <v>0.52680000000000005</v>
      </c>
      <c r="LJ30" s="30">
        <v>0.45679999999999998</v>
      </c>
      <c r="LK30" s="30">
        <v>0.52329999999999999</v>
      </c>
      <c r="LL30" s="30">
        <v>0.67049999999999998</v>
      </c>
      <c r="LM30" s="30">
        <v>0.4239</v>
      </c>
      <c r="LN30" s="30">
        <v>0.76139999999999997</v>
      </c>
      <c r="LO30" s="30">
        <v>0.45040000000000002</v>
      </c>
      <c r="LP30" s="30">
        <v>0.67949999999999999</v>
      </c>
      <c r="LQ30" s="30">
        <v>0.71740000000000004</v>
      </c>
      <c r="LR30" s="30">
        <v>0.65269999999999995</v>
      </c>
      <c r="LS30" s="30">
        <v>0.87539999999999996</v>
      </c>
      <c r="LT30" s="30">
        <v>0.3846</v>
      </c>
      <c r="LU30" s="30">
        <v>0.55369999999999997</v>
      </c>
      <c r="LV30" s="30">
        <v>0.47699999999999998</v>
      </c>
      <c r="LW30" s="30">
        <v>0.48620000000000002</v>
      </c>
      <c r="LX30" s="30">
        <v>0.74460000000000004</v>
      </c>
      <c r="LY30" s="30">
        <v>0.50890000000000002</v>
      </c>
      <c r="LZ30" s="30">
        <v>0.50260000000000005</v>
      </c>
      <c r="MA30" s="30">
        <v>0.93100000000000005</v>
      </c>
      <c r="MB30" s="30">
        <v>0.44219999999999998</v>
      </c>
      <c r="MC30" s="30">
        <v>0.5837</v>
      </c>
      <c r="MD30" s="30">
        <v>0.47249999999999998</v>
      </c>
      <c r="ME30" s="30">
        <v>0.60519999999999996</v>
      </c>
      <c r="MF30" s="30">
        <v>0.91069999999999995</v>
      </c>
      <c r="MG30" s="30">
        <v>0.61419999999999997</v>
      </c>
      <c r="MH30" s="30">
        <v>0.53639999999999999</v>
      </c>
      <c r="MI30" s="30">
        <v>0.56210000000000004</v>
      </c>
      <c r="MJ30" s="30">
        <v>0.73150000000000004</v>
      </c>
      <c r="MK30" s="30">
        <v>0.42859999999999998</v>
      </c>
      <c r="ML30" s="30">
        <v>0.62290000000000001</v>
      </c>
      <c r="MM30" s="30">
        <v>0.37440000000000001</v>
      </c>
      <c r="MN30" s="30">
        <v>0.4299</v>
      </c>
      <c r="MO30" s="30">
        <v>0.35399999999999998</v>
      </c>
      <c r="MP30" s="30">
        <v>0.37409999999999999</v>
      </c>
      <c r="MQ30" s="30">
        <v>0.55930000000000002</v>
      </c>
      <c r="MR30" s="30">
        <v>0.41930000000000001</v>
      </c>
      <c r="MS30" s="30">
        <v>0.60229999999999995</v>
      </c>
      <c r="MT30" s="30">
        <v>13.9903</v>
      </c>
      <c r="MU30" s="30">
        <v>11.1935</v>
      </c>
      <c r="MV30" s="30">
        <v>18.157</v>
      </c>
      <c r="MW30" s="30">
        <v>0.43740000000000001</v>
      </c>
      <c r="MX30" s="30">
        <v>0.47189999999999999</v>
      </c>
      <c r="MY30" s="30">
        <v>0.49519999999999997</v>
      </c>
      <c r="MZ30" s="30">
        <v>0.32119999999999999</v>
      </c>
      <c r="NA30" s="30">
        <v>0.60260000000000002</v>
      </c>
      <c r="NB30" s="30">
        <v>0.37609999999999999</v>
      </c>
      <c r="NC30" s="30">
        <v>0.46870000000000001</v>
      </c>
      <c r="ND30" s="30">
        <v>0.54579999999999995</v>
      </c>
      <c r="NE30" s="30">
        <v>0.4748</v>
      </c>
      <c r="NF30" s="30">
        <v>0.51859999999999995</v>
      </c>
      <c r="NG30" s="316">
        <v>0.51549999999999996</v>
      </c>
      <c r="NH30" s="317">
        <v>0.70099999999999996</v>
      </c>
      <c r="NI30" s="318">
        <v>0.35339999999999999</v>
      </c>
      <c r="NJ30" s="322">
        <v>0.70679999999999998</v>
      </c>
    </row>
    <row r="31" spans="2:374" x14ac:dyDescent="0.3">
      <c r="B31" s="23" t="s">
        <v>574</v>
      </c>
      <c r="C31" s="29">
        <v>0.2462</v>
      </c>
      <c r="D31" s="30">
        <v>0.27279999999999999</v>
      </c>
      <c r="E31" s="30">
        <v>0.26390000000000002</v>
      </c>
      <c r="F31" s="30">
        <v>0.34329999999999999</v>
      </c>
      <c r="G31" s="30">
        <v>0.27210000000000001</v>
      </c>
      <c r="H31" s="30">
        <v>0.2301</v>
      </c>
      <c r="I31" s="30">
        <v>0.17760000000000001</v>
      </c>
      <c r="J31" s="30">
        <v>0.2215</v>
      </c>
      <c r="K31" s="30">
        <v>0.17319999999999999</v>
      </c>
      <c r="L31" s="30">
        <v>0.40279999999999999</v>
      </c>
      <c r="M31" s="30">
        <v>0.21129999999999999</v>
      </c>
      <c r="N31" s="30">
        <v>0.3982</v>
      </c>
      <c r="O31" s="30">
        <v>0.2198</v>
      </c>
      <c r="P31" s="30">
        <v>0.16159999999999999</v>
      </c>
      <c r="Q31" s="30">
        <v>0</v>
      </c>
      <c r="R31" s="30">
        <v>0.16320000000000001</v>
      </c>
      <c r="S31" s="30">
        <v>0.21310000000000001</v>
      </c>
      <c r="T31" s="30">
        <v>0.20050000000000001</v>
      </c>
      <c r="U31" s="30">
        <v>0.27089999999999997</v>
      </c>
      <c r="V31" s="30">
        <v>0.28349999999999997</v>
      </c>
      <c r="W31" s="30">
        <v>0.23899999999999999</v>
      </c>
      <c r="X31" s="30">
        <v>0.17319999999999999</v>
      </c>
      <c r="Y31" s="30">
        <v>0.24279999999999999</v>
      </c>
      <c r="Z31" s="30">
        <v>0.39219999999999999</v>
      </c>
      <c r="AA31" s="30">
        <v>0.28039999999999998</v>
      </c>
      <c r="AB31" s="30">
        <v>0.36840000000000001</v>
      </c>
      <c r="AC31" s="30">
        <v>0.28249999999999997</v>
      </c>
      <c r="AD31" s="30">
        <v>0.22090000000000001</v>
      </c>
      <c r="AE31" s="30">
        <v>0.2107</v>
      </c>
      <c r="AF31" s="30">
        <v>0.2329</v>
      </c>
      <c r="AG31" s="30">
        <v>0.22359999999999999</v>
      </c>
      <c r="AH31" s="30">
        <v>0.26490000000000002</v>
      </c>
      <c r="AI31" s="30">
        <v>0.26700000000000002</v>
      </c>
      <c r="AJ31" s="30">
        <v>0.2361</v>
      </c>
      <c r="AK31" s="30">
        <v>0.2646</v>
      </c>
      <c r="AL31" s="30">
        <v>0.29320000000000002</v>
      </c>
      <c r="AM31" s="30">
        <v>0.27710000000000001</v>
      </c>
      <c r="AN31" s="30">
        <v>0.18640000000000001</v>
      </c>
      <c r="AO31" s="30">
        <v>0.154</v>
      </c>
      <c r="AP31" s="30">
        <v>0.25740000000000002</v>
      </c>
      <c r="AQ31" s="30">
        <v>0.21099999999999999</v>
      </c>
      <c r="AR31" s="30">
        <v>0.222</v>
      </c>
      <c r="AS31" s="30">
        <v>0.19839999999999999</v>
      </c>
      <c r="AT31" s="30">
        <v>0.20399999999999999</v>
      </c>
      <c r="AU31" s="30">
        <v>0.17130000000000001</v>
      </c>
      <c r="AV31" s="30">
        <v>0.21840000000000001</v>
      </c>
      <c r="AW31" s="30">
        <v>0.19600000000000001</v>
      </c>
      <c r="AX31" s="30">
        <v>0.18770000000000001</v>
      </c>
      <c r="AY31" s="30">
        <v>0.15140000000000001</v>
      </c>
      <c r="AZ31" s="30">
        <v>0.16950000000000001</v>
      </c>
      <c r="BA31" s="30">
        <v>0.16819999999999999</v>
      </c>
      <c r="BB31" s="30">
        <v>0.222</v>
      </c>
      <c r="BC31" s="30">
        <v>0.25180000000000002</v>
      </c>
      <c r="BD31" s="30">
        <v>0.1726</v>
      </c>
      <c r="BE31" s="30">
        <v>0.22620000000000001</v>
      </c>
      <c r="BF31" s="30">
        <v>0.20649999999999999</v>
      </c>
      <c r="BG31" s="30">
        <v>0.25069999999999998</v>
      </c>
      <c r="BH31" s="30">
        <v>0.2203</v>
      </c>
      <c r="BI31" s="30">
        <v>0.25009999999999999</v>
      </c>
      <c r="BJ31" s="30">
        <v>0.21890000000000001</v>
      </c>
      <c r="BK31" s="30">
        <v>0.19969999999999999</v>
      </c>
      <c r="BL31" s="30">
        <v>0.17119999999999999</v>
      </c>
      <c r="BM31" s="30">
        <v>0.20760000000000001</v>
      </c>
      <c r="BN31" s="30">
        <v>0.23080000000000001</v>
      </c>
      <c r="BO31" s="30">
        <v>0.31559999999999999</v>
      </c>
      <c r="BP31" s="30">
        <v>0.19270000000000001</v>
      </c>
      <c r="BQ31" s="30">
        <v>0.26860000000000001</v>
      </c>
      <c r="BR31" s="30">
        <v>0.17699999999999999</v>
      </c>
      <c r="BS31" s="30">
        <v>0.21129999999999999</v>
      </c>
      <c r="BT31" s="30">
        <v>0.2331</v>
      </c>
      <c r="BU31" s="30">
        <v>0.2056</v>
      </c>
      <c r="BV31" s="30">
        <v>0.2039</v>
      </c>
      <c r="BW31" s="30">
        <v>0.23180000000000001</v>
      </c>
      <c r="BX31" s="30">
        <v>0.17349999999999999</v>
      </c>
      <c r="BY31" s="30">
        <v>0.1633</v>
      </c>
      <c r="BZ31" s="30">
        <v>0.1658</v>
      </c>
      <c r="CA31" s="30">
        <v>0.2341</v>
      </c>
      <c r="CB31" s="30">
        <v>0.22559999999999999</v>
      </c>
      <c r="CC31" s="30">
        <v>0.2147</v>
      </c>
      <c r="CD31" s="30">
        <v>0.4022</v>
      </c>
      <c r="CE31" s="30">
        <v>0.247</v>
      </c>
      <c r="CF31" s="30">
        <v>0.2122</v>
      </c>
      <c r="CG31" s="30">
        <v>0.20230000000000001</v>
      </c>
      <c r="CH31" s="30">
        <v>0.16650000000000001</v>
      </c>
      <c r="CI31" s="30">
        <v>0.20580000000000001</v>
      </c>
      <c r="CJ31" s="30">
        <v>0.30020000000000002</v>
      </c>
      <c r="CK31" s="30">
        <v>0.34060000000000001</v>
      </c>
      <c r="CL31" s="30">
        <v>0.23669999999999999</v>
      </c>
      <c r="CM31" s="30">
        <v>0.25169999999999998</v>
      </c>
      <c r="CN31" s="30">
        <v>0.18260000000000001</v>
      </c>
      <c r="CO31" s="30">
        <v>0.21410000000000001</v>
      </c>
      <c r="CP31" s="30">
        <v>0.20039999999999999</v>
      </c>
      <c r="CQ31" s="30">
        <v>0.17949999999999999</v>
      </c>
      <c r="CR31" s="30">
        <v>0.17430000000000001</v>
      </c>
      <c r="CS31" s="30">
        <v>0.1794</v>
      </c>
      <c r="CT31" s="30">
        <v>0.17169999999999999</v>
      </c>
      <c r="CU31" s="30">
        <v>0.16339999999999999</v>
      </c>
      <c r="CV31" s="30">
        <v>0.23119999999999999</v>
      </c>
      <c r="CW31" s="30">
        <v>0.23269999999999999</v>
      </c>
      <c r="CX31" s="30">
        <v>0.19309999999999999</v>
      </c>
      <c r="CY31" s="30">
        <v>0.2291</v>
      </c>
      <c r="CZ31" s="30">
        <v>0.33360000000000001</v>
      </c>
      <c r="DA31" s="30">
        <v>0.33650000000000002</v>
      </c>
      <c r="DB31" s="30">
        <v>0.2097</v>
      </c>
      <c r="DC31" s="30">
        <v>0.25879999999999997</v>
      </c>
      <c r="DD31" s="30">
        <v>0.19520000000000001</v>
      </c>
      <c r="DE31" s="30">
        <v>0.3407</v>
      </c>
      <c r="DF31" s="30">
        <v>0.253</v>
      </c>
      <c r="DG31" s="30">
        <v>0.24079999999999999</v>
      </c>
      <c r="DH31" s="30">
        <v>0.33789999999999998</v>
      </c>
      <c r="DI31" s="30">
        <v>0.16020000000000001</v>
      </c>
      <c r="DJ31" s="30">
        <v>0.2268</v>
      </c>
      <c r="DK31" s="30">
        <v>0.35510000000000003</v>
      </c>
      <c r="DL31" s="30">
        <v>0.37869999999999998</v>
      </c>
      <c r="DM31" s="30">
        <v>0.1215</v>
      </c>
      <c r="DN31" s="30">
        <v>0.29480000000000001</v>
      </c>
      <c r="DO31" s="30">
        <v>0.18779999999999999</v>
      </c>
      <c r="DP31" s="30">
        <v>0.21959999999999999</v>
      </c>
      <c r="DQ31" s="30">
        <v>0.1958</v>
      </c>
      <c r="DR31" s="30">
        <v>0.30149999999999999</v>
      </c>
      <c r="DS31" s="30">
        <v>0.2165</v>
      </c>
      <c r="DT31" s="30">
        <v>0.25890000000000002</v>
      </c>
      <c r="DU31" s="30">
        <v>0.2132</v>
      </c>
      <c r="DV31" s="30">
        <v>0.19289999999999999</v>
      </c>
      <c r="DW31" s="30">
        <v>0.15579999999999999</v>
      </c>
      <c r="DX31" s="30">
        <v>0.2107</v>
      </c>
      <c r="DY31" s="30">
        <v>0.18010000000000001</v>
      </c>
      <c r="DZ31" s="30">
        <v>0.20619999999999999</v>
      </c>
      <c r="EA31" s="30">
        <v>0.25650000000000001</v>
      </c>
      <c r="EB31" s="30">
        <v>0.1628</v>
      </c>
      <c r="EC31" s="30">
        <v>0.19439999999999999</v>
      </c>
      <c r="ED31" s="30">
        <v>0.1656</v>
      </c>
      <c r="EE31" s="30">
        <v>0.1837</v>
      </c>
      <c r="EF31" s="30">
        <v>0.17399999999999999</v>
      </c>
      <c r="EG31" s="30">
        <v>0.23430000000000001</v>
      </c>
      <c r="EH31" s="30">
        <v>0.14000000000000001</v>
      </c>
      <c r="EI31" s="30">
        <v>0.14319999999999999</v>
      </c>
      <c r="EJ31" s="30">
        <v>0.1497</v>
      </c>
      <c r="EK31" s="30">
        <v>0.2263</v>
      </c>
      <c r="EL31" s="30">
        <v>0.19009999999999999</v>
      </c>
      <c r="EM31" s="30">
        <v>0.18140000000000001</v>
      </c>
      <c r="EN31" s="30">
        <v>0.21260000000000001</v>
      </c>
      <c r="EO31" s="30">
        <v>0.19470000000000001</v>
      </c>
      <c r="EP31" s="30">
        <v>0.1953</v>
      </c>
      <c r="EQ31" s="30">
        <v>0.20150000000000001</v>
      </c>
      <c r="ER31" s="30">
        <v>0.1898</v>
      </c>
      <c r="ES31" s="30">
        <v>0.1804</v>
      </c>
      <c r="ET31" s="30">
        <v>0.1885</v>
      </c>
      <c r="EU31" s="30">
        <v>0.20030000000000001</v>
      </c>
      <c r="EV31" s="30">
        <v>0.17199999999999999</v>
      </c>
      <c r="EW31" s="30">
        <v>0.15110000000000001</v>
      </c>
      <c r="EX31" s="30">
        <v>0.21049999999999999</v>
      </c>
      <c r="EY31" s="30">
        <v>0.34410000000000002</v>
      </c>
      <c r="EZ31" s="30">
        <v>0.27389999999999998</v>
      </c>
      <c r="FA31" s="30">
        <v>0.18260000000000001</v>
      </c>
      <c r="FB31" s="30">
        <v>0.32300000000000001</v>
      </c>
      <c r="FC31" s="30">
        <v>0.2213</v>
      </c>
      <c r="FD31" s="30">
        <v>0.16669999999999999</v>
      </c>
      <c r="FE31" s="30">
        <v>0.157</v>
      </c>
      <c r="FF31" s="30">
        <v>0.1552</v>
      </c>
      <c r="FG31" s="30">
        <v>0.29909999999999998</v>
      </c>
      <c r="FH31" s="30">
        <v>0.19869999999999999</v>
      </c>
      <c r="FI31" s="30">
        <v>0.25559999999999999</v>
      </c>
      <c r="FJ31" s="30">
        <v>0.23849999999999999</v>
      </c>
      <c r="FK31" s="30">
        <v>0.20949999999999999</v>
      </c>
      <c r="FL31" s="30">
        <v>0.24940000000000001</v>
      </c>
      <c r="FM31" s="30">
        <v>0.21959999999999999</v>
      </c>
      <c r="FN31" s="30">
        <v>0.25009999999999999</v>
      </c>
      <c r="FO31" s="30">
        <v>0.22989999999999999</v>
      </c>
      <c r="FP31" s="30">
        <v>0.2049</v>
      </c>
      <c r="FQ31" s="30">
        <v>0.23680000000000001</v>
      </c>
      <c r="FR31" s="30">
        <v>0.20810000000000001</v>
      </c>
      <c r="FS31" s="30">
        <v>0.35</v>
      </c>
      <c r="FT31" s="30">
        <v>0.1731</v>
      </c>
      <c r="FU31" s="30">
        <v>0.23319999999999999</v>
      </c>
      <c r="FV31" s="30">
        <v>0.26019999999999999</v>
      </c>
      <c r="FW31" s="30">
        <v>0.19800000000000001</v>
      </c>
      <c r="FX31" s="30">
        <v>0.26939999999999997</v>
      </c>
      <c r="FY31" s="30">
        <v>0.23430000000000001</v>
      </c>
      <c r="FZ31" s="30">
        <v>0.16950000000000001</v>
      </c>
      <c r="GA31" s="30">
        <v>0.16800000000000001</v>
      </c>
      <c r="GB31" s="30">
        <v>0.15970000000000001</v>
      </c>
      <c r="GC31" s="30">
        <v>0.17680000000000001</v>
      </c>
      <c r="GD31" s="30">
        <v>0.18870000000000001</v>
      </c>
      <c r="GE31" s="30">
        <v>0.1482</v>
      </c>
      <c r="GF31" s="30">
        <v>0.18429999999999999</v>
      </c>
      <c r="GG31" s="30">
        <v>0.22389999999999999</v>
      </c>
      <c r="GH31" s="30">
        <v>0.2094</v>
      </c>
      <c r="GI31" s="30">
        <v>0.2301</v>
      </c>
      <c r="GJ31" s="30">
        <v>0.30909999999999999</v>
      </c>
      <c r="GK31" s="30">
        <v>0.25629999999999997</v>
      </c>
      <c r="GL31" s="30">
        <v>0.28820000000000001</v>
      </c>
      <c r="GM31" s="30">
        <v>0.25929999999999997</v>
      </c>
      <c r="GN31" s="30">
        <v>0.17960000000000001</v>
      </c>
      <c r="GO31" s="30">
        <v>0.16539999999999999</v>
      </c>
      <c r="GP31" s="30">
        <v>0.17380000000000001</v>
      </c>
      <c r="GQ31" s="30">
        <v>0.26490000000000002</v>
      </c>
      <c r="GR31" s="30">
        <v>0.2147</v>
      </c>
      <c r="GS31" s="30">
        <v>0.2152</v>
      </c>
      <c r="GT31" s="30">
        <v>0.18110000000000001</v>
      </c>
      <c r="GU31" s="30">
        <v>0.19309999999999999</v>
      </c>
      <c r="GV31" s="30">
        <v>0.22559999999999999</v>
      </c>
      <c r="GW31" s="30">
        <v>0.2248</v>
      </c>
      <c r="GX31" s="30">
        <v>0.21079999999999999</v>
      </c>
      <c r="GY31" s="30">
        <v>0.17499999999999999</v>
      </c>
      <c r="GZ31" s="30">
        <v>0.22439999999999999</v>
      </c>
      <c r="HA31" s="30">
        <v>0.1605</v>
      </c>
      <c r="HB31" s="30">
        <v>0.1298</v>
      </c>
      <c r="HC31" s="30">
        <v>0.16980000000000001</v>
      </c>
      <c r="HD31" s="30">
        <v>0.191</v>
      </c>
      <c r="HE31" s="30">
        <v>0.24490000000000001</v>
      </c>
      <c r="HF31" s="30">
        <v>0.17480000000000001</v>
      </c>
      <c r="HG31" s="30">
        <v>0.21110000000000001</v>
      </c>
      <c r="HH31" s="30">
        <v>0.26840000000000003</v>
      </c>
      <c r="HI31" s="30">
        <v>0.3448</v>
      </c>
      <c r="HJ31" s="30">
        <v>0.22739999999999999</v>
      </c>
      <c r="HK31" s="30">
        <v>0</v>
      </c>
      <c r="HL31" s="30">
        <v>0.1958</v>
      </c>
      <c r="HM31" s="30">
        <v>0.23350000000000001</v>
      </c>
      <c r="HN31" s="30">
        <v>0.19009999999999999</v>
      </c>
      <c r="HO31" s="30">
        <v>0.18540000000000001</v>
      </c>
      <c r="HP31" s="30">
        <v>0.18590000000000001</v>
      </c>
      <c r="HQ31" s="30">
        <v>0.17510000000000001</v>
      </c>
      <c r="HR31" s="30">
        <v>0.21990000000000001</v>
      </c>
      <c r="HS31" s="30">
        <v>0.26379999999999998</v>
      </c>
      <c r="HT31" s="30">
        <v>0.30320000000000003</v>
      </c>
      <c r="HU31" s="30">
        <v>0.1333</v>
      </c>
      <c r="HV31" s="30">
        <v>0.21360000000000001</v>
      </c>
      <c r="HW31" s="30">
        <v>0.20749999999999999</v>
      </c>
      <c r="HX31" s="30">
        <v>0.17610000000000001</v>
      </c>
      <c r="HY31" s="30">
        <v>0.15210000000000001</v>
      </c>
      <c r="HZ31" s="30">
        <v>0.30719999999999997</v>
      </c>
      <c r="IA31" s="30">
        <v>0.19239999999999999</v>
      </c>
      <c r="IB31" s="30">
        <v>0.2049</v>
      </c>
      <c r="IC31" s="30">
        <v>0.2011</v>
      </c>
      <c r="ID31" s="30">
        <v>0.17910000000000001</v>
      </c>
      <c r="IE31" s="30">
        <v>0.17960000000000001</v>
      </c>
      <c r="IF31" s="30">
        <v>0.20150000000000001</v>
      </c>
      <c r="IG31" s="30">
        <v>0.18729999999999999</v>
      </c>
      <c r="IH31" s="30">
        <v>0.1875</v>
      </c>
      <c r="II31" s="30">
        <v>0.13619999999999999</v>
      </c>
      <c r="IJ31" s="30">
        <v>0.20200000000000001</v>
      </c>
      <c r="IK31" s="30">
        <v>0.16669999999999999</v>
      </c>
      <c r="IL31" s="30">
        <v>0.15890000000000001</v>
      </c>
      <c r="IM31" s="30">
        <v>0.17849999999999999</v>
      </c>
      <c r="IN31" s="30">
        <v>0.1711</v>
      </c>
      <c r="IO31" s="30">
        <v>0.17180000000000001</v>
      </c>
      <c r="IP31" s="30">
        <v>0.18179999999999999</v>
      </c>
      <c r="IQ31" s="30">
        <v>0.18690000000000001</v>
      </c>
      <c r="IR31" s="30">
        <v>0.1769</v>
      </c>
      <c r="IS31" s="30">
        <v>0.17369999999999999</v>
      </c>
      <c r="IT31" s="30">
        <v>0.1938</v>
      </c>
      <c r="IU31" s="30">
        <v>0.191</v>
      </c>
      <c r="IV31" s="30">
        <v>0.187</v>
      </c>
      <c r="IW31" s="30">
        <v>0.1726</v>
      </c>
      <c r="IX31" s="30">
        <v>0.19370000000000001</v>
      </c>
      <c r="IY31" s="30">
        <v>0.17699999999999999</v>
      </c>
      <c r="IZ31" s="30">
        <v>0.219</v>
      </c>
      <c r="JA31" s="30">
        <v>0.18240000000000001</v>
      </c>
      <c r="JB31" s="30">
        <v>0.32</v>
      </c>
      <c r="JC31" s="30">
        <v>0.32279999999999998</v>
      </c>
      <c r="JD31" s="30">
        <v>0.34470000000000001</v>
      </c>
      <c r="JE31" s="30">
        <v>0.3095</v>
      </c>
      <c r="JF31" s="30">
        <v>0.313</v>
      </c>
      <c r="JG31" s="30">
        <v>0.37390000000000001</v>
      </c>
      <c r="JH31" s="30">
        <v>0.40279999999999999</v>
      </c>
      <c r="JI31" s="30">
        <v>0.29099999999999998</v>
      </c>
      <c r="JJ31" s="30">
        <v>0.23949999999999999</v>
      </c>
      <c r="JK31" s="30">
        <v>0.36549999999999999</v>
      </c>
      <c r="JL31" s="30">
        <v>0.2606</v>
      </c>
      <c r="JM31" s="30">
        <v>0.25380000000000003</v>
      </c>
      <c r="JN31" s="30">
        <v>0.29749999999999999</v>
      </c>
      <c r="JO31" s="30">
        <v>0.52649999999999997</v>
      </c>
      <c r="JP31" s="30">
        <v>0.36420000000000002</v>
      </c>
      <c r="JQ31" s="30">
        <v>0.47760000000000002</v>
      </c>
      <c r="JR31" s="30">
        <v>0.58079999999999998</v>
      </c>
      <c r="JS31" s="30">
        <v>0.30940000000000001</v>
      </c>
      <c r="JT31" s="30">
        <v>0.34920000000000001</v>
      </c>
      <c r="JU31" s="30">
        <v>0.26960000000000001</v>
      </c>
      <c r="JV31" s="30">
        <v>0.2384</v>
      </c>
      <c r="JW31" s="30">
        <v>0.2253</v>
      </c>
      <c r="JX31" s="30">
        <v>0.22589999999999999</v>
      </c>
      <c r="JY31" s="30">
        <v>0.27210000000000001</v>
      </c>
      <c r="JZ31" s="30">
        <v>0.2437</v>
      </c>
      <c r="KA31" s="30">
        <v>0.1235</v>
      </c>
      <c r="KB31" s="30">
        <v>0.4073</v>
      </c>
      <c r="KC31" s="30">
        <v>0.30509999999999998</v>
      </c>
      <c r="KD31" s="30">
        <v>0.2303</v>
      </c>
      <c r="KE31" s="30">
        <v>0.2757</v>
      </c>
      <c r="KF31" s="30">
        <v>0.26279999999999998</v>
      </c>
      <c r="KG31" s="30">
        <v>0.28710000000000002</v>
      </c>
      <c r="KH31" s="30">
        <v>0.254</v>
      </c>
      <c r="KI31" s="30">
        <v>0.26440000000000002</v>
      </c>
      <c r="KJ31" s="30">
        <v>0.33439999999999998</v>
      </c>
      <c r="KK31" s="30">
        <v>0.25540000000000002</v>
      </c>
      <c r="KL31" s="30">
        <v>0.5101</v>
      </c>
      <c r="KM31" s="30">
        <v>0.40639999999999998</v>
      </c>
      <c r="KN31" s="30">
        <v>0.31269999999999998</v>
      </c>
      <c r="KO31" s="30">
        <v>0.26119999999999999</v>
      </c>
      <c r="KP31" s="30">
        <v>0.2492</v>
      </c>
      <c r="KQ31" s="30">
        <v>0.42820000000000003</v>
      </c>
      <c r="KR31" s="30">
        <v>0.16420000000000001</v>
      </c>
      <c r="KS31" s="30">
        <v>0.56399999999999995</v>
      </c>
      <c r="KT31" s="30">
        <v>0.42359999999999998</v>
      </c>
      <c r="KU31" s="30">
        <v>0.35199999999999998</v>
      </c>
      <c r="KV31" s="30">
        <v>0.23519999999999999</v>
      </c>
      <c r="KW31" s="30">
        <v>0.41639999999999999</v>
      </c>
      <c r="KX31" s="30">
        <v>0.39129999999999998</v>
      </c>
      <c r="KY31" s="30">
        <v>0.36530000000000001</v>
      </c>
      <c r="KZ31" s="30">
        <v>0.3654</v>
      </c>
      <c r="LA31" s="30">
        <v>0.42720000000000002</v>
      </c>
      <c r="LB31" s="30">
        <v>0.3831</v>
      </c>
      <c r="LC31" s="30">
        <v>0.39739999999999998</v>
      </c>
      <c r="LD31" s="30">
        <v>0.60089999999999999</v>
      </c>
      <c r="LE31" s="30">
        <v>0.3957</v>
      </c>
      <c r="LF31" s="30">
        <v>0.30609999999999998</v>
      </c>
      <c r="LG31" s="30">
        <v>0.41249999999999998</v>
      </c>
      <c r="LH31" s="30">
        <v>0.62529999999999997</v>
      </c>
      <c r="LI31" s="30">
        <v>0.40189999999999998</v>
      </c>
      <c r="LJ31" s="30">
        <v>0.30199999999999999</v>
      </c>
      <c r="LK31" s="30">
        <v>0.38890000000000002</v>
      </c>
      <c r="LL31" s="30">
        <v>0.43469999999999998</v>
      </c>
      <c r="LM31" s="30">
        <v>0.38819999999999999</v>
      </c>
      <c r="LN31" s="30">
        <v>0.46700000000000003</v>
      </c>
      <c r="LO31" s="30">
        <v>0.40589999999999998</v>
      </c>
      <c r="LP31" s="30">
        <v>0.42730000000000001</v>
      </c>
      <c r="LQ31" s="30">
        <v>0.34350000000000003</v>
      </c>
      <c r="LR31" s="30">
        <v>0.43380000000000002</v>
      </c>
      <c r="LS31" s="30">
        <v>0.36649999999999999</v>
      </c>
      <c r="LT31" s="30">
        <v>0.33889999999999998</v>
      </c>
      <c r="LU31" s="30">
        <v>0.3795</v>
      </c>
      <c r="LV31" s="30">
        <v>0.35070000000000001</v>
      </c>
      <c r="LW31" s="30">
        <v>0.37430000000000002</v>
      </c>
      <c r="LX31" s="30">
        <v>0.43190000000000001</v>
      </c>
      <c r="LY31" s="30">
        <v>0.41739999999999999</v>
      </c>
      <c r="LZ31" s="30">
        <v>0.33139999999999997</v>
      </c>
      <c r="MA31" s="30">
        <v>0.26879999999999998</v>
      </c>
      <c r="MB31" s="30">
        <v>0.41470000000000001</v>
      </c>
      <c r="MC31" s="30">
        <v>0.43330000000000002</v>
      </c>
      <c r="MD31" s="30">
        <v>0.40639999999999998</v>
      </c>
      <c r="ME31" s="30">
        <v>0.45429999999999998</v>
      </c>
      <c r="MF31" s="30">
        <v>0.43709999999999999</v>
      </c>
      <c r="MG31" s="30">
        <v>0.4042</v>
      </c>
      <c r="MH31" s="30">
        <v>0.47720000000000001</v>
      </c>
      <c r="MI31" s="30">
        <v>0.37609999999999999</v>
      </c>
      <c r="MJ31" s="30">
        <v>0.33379999999999999</v>
      </c>
      <c r="MK31" s="30">
        <v>0.41770000000000002</v>
      </c>
      <c r="ML31" s="30">
        <v>0.45700000000000002</v>
      </c>
      <c r="MM31" s="30">
        <v>0.28899999999999998</v>
      </c>
      <c r="MN31" s="30">
        <v>0.3216</v>
      </c>
      <c r="MO31" s="30">
        <v>0.27839999999999998</v>
      </c>
      <c r="MP31" s="30">
        <v>0.2757</v>
      </c>
      <c r="MQ31" s="30">
        <v>0.2954</v>
      </c>
      <c r="MR31" s="30">
        <v>0.3755</v>
      </c>
      <c r="MS31" s="30">
        <v>0.32200000000000001</v>
      </c>
      <c r="MT31" s="30">
        <v>0.35970000000000002</v>
      </c>
      <c r="MU31" s="30">
        <v>0.3362</v>
      </c>
      <c r="MV31" s="30">
        <v>0.39800000000000002</v>
      </c>
      <c r="MW31" s="30">
        <v>9.9883000000000006</v>
      </c>
      <c r="MX31" s="30">
        <v>7.1021000000000001</v>
      </c>
      <c r="MY31" s="30">
        <v>6.4375</v>
      </c>
      <c r="MZ31" s="30">
        <v>8.6226000000000003</v>
      </c>
      <c r="NA31" s="30">
        <v>26.293099999999999</v>
      </c>
      <c r="NB31" s="30">
        <v>11.4529</v>
      </c>
      <c r="NC31" s="30">
        <v>14.610200000000001</v>
      </c>
      <c r="ND31" s="30">
        <v>18.583500000000001</v>
      </c>
      <c r="NE31" s="30">
        <v>3.7583000000000002</v>
      </c>
      <c r="NF31" s="30">
        <v>8.2719000000000005</v>
      </c>
      <c r="NG31" s="316">
        <v>11.125</v>
      </c>
      <c r="NH31" s="317">
        <v>0.5796</v>
      </c>
      <c r="NI31" s="318">
        <v>3.1143999999999998</v>
      </c>
      <c r="NJ31" s="322">
        <v>0.54690000000000005</v>
      </c>
    </row>
    <row r="32" spans="2:374" ht="14.5" thickBot="1" x14ac:dyDescent="0.35">
      <c r="B32" s="24" t="s">
        <v>524</v>
      </c>
      <c r="C32" s="319">
        <v>3.8300000000000001E-2</v>
      </c>
      <c r="D32" s="320">
        <v>4.5199999999999997E-2</v>
      </c>
      <c r="E32" s="320">
        <v>4.6199999999999998E-2</v>
      </c>
      <c r="F32" s="320">
        <v>6.2700000000000006E-2</v>
      </c>
      <c r="G32" s="320">
        <v>4.4600000000000001E-2</v>
      </c>
      <c r="H32" s="320">
        <v>3.6799999999999999E-2</v>
      </c>
      <c r="I32" s="320">
        <v>3.0499999999999999E-2</v>
      </c>
      <c r="J32" s="320">
        <v>3.6299999999999999E-2</v>
      </c>
      <c r="K32" s="320">
        <v>3.1300000000000001E-2</v>
      </c>
      <c r="L32" s="320">
        <v>6.3899999999999998E-2</v>
      </c>
      <c r="M32" s="320">
        <v>3.7400000000000003E-2</v>
      </c>
      <c r="N32" s="320">
        <v>7.4200000000000002E-2</v>
      </c>
      <c r="O32" s="320">
        <v>3.7999999999999999E-2</v>
      </c>
      <c r="P32" s="320">
        <v>2.7799999999999998E-2</v>
      </c>
      <c r="Q32" s="320">
        <v>0</v>
      </c>
      <c r="R32" s="320">
        <v>2.7799999999999998E-2</v>
      </c>
      <c r="S32" s="320">
        <v>3.2599999999999997E-2</v>
      </c>
      <c r="T32" s="320">
        <v>3.3599999999999998E-2</v>
      </c>
      <c r="U32" s="320">
        <v>4.1500000000000002E-2</v>
      </c>
      <c r="V32" s="320">
        <v>4.7E-2</v>
      </c>
      <c r="W32" s="320">
        <v>2.76E-2</v>
      </c>
      <c r="X32" s="320">
        <v>2.7199999999999998E-2</v>
      </c>
      <c r="Y32" s="320">
        <v>2.93E-2</v>
      </c>
      <c r="Z32" s="320">
        <v>6.9500000000000006E-2</v>
      </c>
      <c r="AA32" s="320">
        <v>4.6699999999999998E-2</v>
      </c>
      <c r="AB32" s="320">
        <v>6.5600000000000006E-2</v>
      </c>
      <c r="AC32" s="320">
        <v>4.5400000000000003E-2</v>
      </c>
      <c r="AD32" s="320">
        <v>3.3700000000000001E-2</v>
      </c>
      <c r="AE32" s="320">
        <v>3.3300000000000003E-2</v>
      </c>
      <c r="AF32" s="320">
        <v>3.7100000000000001E-2</v>
      </c>
      <c r="AG32" s="320">
        <v>3.5999999999999997E-2</v>
      </c>
      <c r="AH32" s="320">
        <v>4.1599999999999998E-2</v>
      </c>
      <c r="AI32" s="320">
        <v>3.6400000000000002E-2</v>
      </c>
      <c r="AJ32" s="320">
        <v>3.1399999999999997E-2</v>
      </c>
      <c r="AK32" s="320">
        <v>3.95E-2</v>
      </c>
      <c r="AL32" s="320">
        <v>3.9199999999999999E-2</v>
      </c>
      <c r="AM32" s="320">
        <v>4.3200000000000002E-2</v>
      </c>
      <c r="AN32" s="320">
        <v>2.7799999999999998E-2</v>
      </c>
      <c r="AO32" s="320">
        <v>2.4400000000000002E-2</v>
      </c>
      <c r="AP32" s="320">
        <v>4.2799999999999998E-2</v>
      </c>
      <c r="AQ32" s="320">
        <v>3.0200000000000001E-2</v>
      </c>
      <c r="AR32" s="320">
        <v>3.3700000000000001E-2</v>
      </c>
      <c r="AS32" s="320">
        <v>3.1699999999999999E-2</v>
      </c>
      <c r="AT32" s="320">
        <v>2.98E-2</v>
      </c>
      <c r="AU32" s="320">
        <v>2.7300000000000001E-2</v>
      </c>
      <c r="AV32" s="320">
        <v>3.3300000000000003E-2</v>
      </c>
      <c r="AW32" s="320">
        <v>2.93E-2</v>
      </c>
      <c r="AX32" s="320">
        <v>2.9499999999999998E-2</v>
      </c>
      <c r="AY32" s="320">
        <v>2.4E-2</v>
      </c>
      <c r="AZ32" s="320">
        <v>2.5999999999999999E-2</v>
      </c>
      <c r="BA32" s="320">
        <v>2.7400000000000001E-2</v>
      </c>
      <c r="BB32" s="320">
        <v>3.5900000000000001E-2</v>
      </c>
      <c r="BC32" s="320">
        <v>3.85E-2</v>
      </c>
      <c r="BD32" s="320">
        <v>2.75E-2</v>
      </c>
      <c r="BE32" s="320">
        <v>3.5099999999999999E-2</v>
      </c>
      <c r="BF32" s="320">
        <v>3.4500000000000003E-2</v>
      </c>
      <c r="BG32" s="320">
        <v>4.2799999999999998E-2</v>
      </c>
      <c r="BH32" s="320">
        <v>3.7499999999999999E-2</v>
      </c>
      <c r="BI32" s="320">
        <v>4.2900000000000001E-2</v>
      </c>
      <c r="BJ32" s="320">
        <v>3.7699999999999997E-2</v>
      </c>
      <c r="BK32" s="320">
        <v>3.3599999999999998E-2</v>
      </c>
      <c r="BL32" s="320">
        <v>2.8500000000000001E-2</v>
      </c>
      <c r="BM32" s="320">
        <v>3.4000000000000002E-2</v>
      </c>
      <c r="BN32" s="320">
        <v>3.8199999999999998E-2</v>
      </c>
      <c r="BO32" s="320">
        <v>5.4600000000000003E-2</v>
      </c>
      <c r="BP32" s="320">
        <v>3.0200000000000001E-2</v>
      </c>
      <c r="BQ32" s="320">
        <v>3.7100000000000001E-2</v>
      </c>
      <c r="BR32" s="320">
        <v>2.98E-2</v>
      </c>
      <c r="BS32" s="320">
        <v>3.5000000000000003E-2</v>
      </c>
      <c r="BT32" s="320">
        <v>3.8899999999999997E-2</v>
      </c>
      <c r="BU32" s="320">
        <v>3.4500000000000003E-2</v>
      </c>
      <c r="BV32" s="320">
        <v>3.5099999999999999E-2</v>
      </c>
      <c r="BW32" s="320">
        <v>3.9100000000000003E-2</v>
      </c>
      <c r="BX32" s="320">
        <v>2.9000000000000001E-2</v>
      </c>
      <c r="BY32" s="320">
        <v>2.81E-2</v>
      </c>
      <c r="BZ32" s="320">
        <v>2.76E-2</v>
      </c>
      <c r="CA32" s="320">
        <v>4.0300000000000002E-2</v>
      </c>
      <c r="CB32" s="320">
        <v>3.85E-2</v>
      </c>
      <c r="CC32" s="320">
        <v>3.6299999999999999E-2</v>
      </c>
      <c r="CD32" s="320">
        <v>5.9799999999999999E-2</v>
      </c>
      <c r="CE32" s="320">
        <v>4.4200000000000003E-2</v>
      </c>
      <c r="CF32" s="320">
        <v>3.6499999999999998E-2</v>
      </c>
      <c r="CG32" s="320">
        <v>3.4099999999999998E-2</v>
      </c>
      <c r="CH32" s="320">
        <v>2.8299999999999999E-2</v>
      </c>
      <c r="CI32" s="320">
        <v>3.5400000000000001E-2</v>
      </c>
      <c r="CJ32" s="320">
        <v>5.16E-2</v>
      </c>
      <c r="CK32" s="320">
        <v>6.13E-2</v>
      </c>
      <c r="CL32" s="320">
        <v>4.1000000000000002E-2</v>
      </c>
      <c r="CM32" s="320">
        <v>4.2799999999999998E-2</v>
      </c>
      <c r="CN32" s="320">
        <v>3.1E-2</v>
      </c>
      <c r="CO32" s="320">
        <v>3.3700000000000001E-2</v>
      </c>
      <c r="CP32" s="320">
        <v>3.3599999999999998E-2</v>
      </c>
      <c r="CQ32" s="320">
        <v>0.03</v>
      </c>
      <c r="CR32" s="320">
        <v>2.9499999999999998E-2</v>
      </c>
      <c r="CS32" s="320">
        <v>2.98E-2</v>
      </c>
      <c r="CT32" s="320">
        <v>2.8899999999999999E-2</v>
      </c>
      <c r="CU32" s="320">
        <v>2.75E-2</v>
      </c>
      <c r="CV32" s="320">
        <v>4.0399999999999998E-2</v>
      </c>
      <c r="CW32" s="320">
        <v>4.1099999999999998E-2</v>
      </c>
      <c r="CX32" s="320">
        <v>3.2199999999999999E-2</v>
      </c>
      <c r="CY32" s="320">
        <v>3.9800000000000002E-2</v>
      </c>
      <c r="CZ32" s="320">
        <v>6.4199999999999993E-2</v>
      </c>
      <c r="DA32" s="320">
        <v>6.0299999999999999E-2</v>
      </c>
      <c r="DB32" s="320">
        <v>3.9E-2</v>
      </c>
      <c r="DC32" s="320">
        <v>4.8000000000000001E-2</v>
      </c>
      <c r="DD32" s="320">
        <v>3.5900000000000001E-2</v>
      </c>
      <c r="DE32" s="320">
        <v>6.3700000000000007E-2</v>
      </c>
      <c r="DF32" s="320">
        <v>4.5900000000000003E-2</v>
      </c>
      <c r="DG32" s="320">
        <v>4.3200000000000002E-2</v>
      </c>
      <c r="DH32" s="320">
        <v>6.1100000000000002E-2</v>
      </c>
      <c r="DI32" s="320">
        <v>2.9499999999999998E-2</v>
      </c>
      <c r="DJ32" s="320">
        <v>4.2500000000000003E-2</v>
      </c>
      <c r="DK32" s="320">
        <v>6.6900000000000001E-2</v>
      </c>
      <c r="DL32" s="320">
        <v>7.1099999999999997E-2</v>
      </c>
      <c r="DM32" s="320">
        <v>2.2599999999999999E-2</v>
      </c>
      <c r="DN32" s="320">
        <v>5.1499999999999997E-2</v>
      </c>
      <c r="DO32" s="320">
        <v>3.44E-2</v>
      </c>
      <c r="DP32" s="320">
        <v>4.0500000000000001E-2</v>
      </c>
      <c r="DQ32" s="320">
        <v>3.6299999999999999E-2</v>
      </c>
      <c r="DR32" s="320">
        <v>5.5399999999999998E-2</v>
      </c>
      <c r="DS32" s="320">
        <v>3.9300000000000002E-2</v>
      </c>
      <c r="DT32" s="320">
        <v>4.48E-2</v>
      </c>
      <c r="DU32" s="320">
        <v>3.61E-2</v>
      </c>
      <c r="DV32" s="320">
        <v>3.4000000000000002E-2</v>
      </c>
      <c r="DW32" s="320">
        <v>2.7099999999999999E-2</v>
      </c>
      <c r="DX32" s="320">
        <v>3.6600000000000001E-2</v>
      </c>
      <c r="DY32" s="320">
        <v>3.1800000000000002E-2</v>
      </c>
      <c r="DZ32" s="320">
        <v>3.5200000000000002E-2</v>
      </c>
      <c r="EA32" s="320">
        <v>4.6699999999999998E-2</v>
      </c>
      <c r="EB32" s="320">
        <v>2.5100000000000001E-2</v>
      </c>
      <c r="EC32" s="320">
        <v>3.27E-2</v>
      </c>
      <c r="ED32" s="320">
        <v>2.7199999999999998E-2</v>
      </c>
      <c r="EE32" s="320">
        <v>3.15E-2</v>
      </c>
      <c r="EF32" s="320">
        <v>2.8500000000000001E-2</v>
      </c>
      <c r="EG32" s="320">
        <v>4.0099999999999997E-2</v>
      </c>
      <c r="EH32" s="320">
        <v>2.4500000000000001E-2</v>
      </c>
      <c r="EI32" s="320">
        <v>2.5100000000000001E-2</v>
      </c>
      <c r="EJ32" s="320">
        <v>2.5999999999999999E-2</v>
      </c>
      <c r="EK32" s="320">
        <v>3.8300000000000001E-2</v>
      </c>
      <c r="EL32" s="320">
        <v>3.2300000000000002E-2</v>
      </c>
      <c r="EM32" s="320">
        <v>3.1399999999999997E-2</v>
      </c>
      <c r="EN32" s="320">
        <v>2.9399999999999999E-2</v>
      </c>
      <c r="EO32" s="320">
        <v>3.2399999999999998E-2</v>
      </c>
      <c r="EP32" s="320">
        <v>3.3700000000000001E-2</v>
      </c>
      <c r="EQ32" s="320">
        <v>3.2599999999999997E-2</v>
      </c>
      <c r="ER32" s="320">
        <v>3.1399999999999997E-2</v>
      </c>
      <c r="ES32" s="320">
        <v>2.9100000000000001E-2</v>
      </c>
      <c r="ET32" s="320">
        <v>3.1399999999999997E-2</v>
      </c>
      <c r="EU32" s="320">
        <v>3.2800000000000003E-2</v>
      </c>
      <c r="EV32" s="320">
        <v>3.0700000000000002E-2</v>
      </c>
      <c r="EW32" s="320">
        <v>2.7199999999999998E-2</v>
      </c>
      <c r="EX32" s="320">
        <v>3.7400000000000003E-2</v>
      </c>
      <c r="EY32" s="320">
        <v>6.4100000000000004E-2</v>
      </c>
      <c r="EZ32" s="320">
        <v>4.9200000000000001E-2</v>
      </c>
      <c r="FA32" s="320">
        <v>3.0499999999999999E-2</v>
      </c>
      <c r="FB32" s="320">
        <v>5.2299999999999999E-2</v>
      </c>
      <c r="FC32" s="320">
        <v>3.7699999999999997E-2</v>
      </c>
      <c r="FD32" s="320">
        <v>2.9399999999999999E-2</v>
      </c>
      <c r="FE32" s="320">
        <v>2.8199999999999999E-2</v>
      </c>
      <c r="FF32" s="320">
        <v>2.7E-2</v>
      </c>
      <c r="FG32" s="320">
        <v>5.1799999999999999E-2</v>
      </c>
      <c r="FH32" s="320">
        <v>3.3000000000000002E-2</v>
      </c>
      <c r="FI32" s="320">
        <v>4.3299999999999998E-2</v>
      </c>
      <c r="FJ32" s="320">
        <v>3.9E-2</v>
      </c>
      <c r="FK32" s="320">
        <v>3.3700000000000001E-2</v>
      </c>
      <c r="FL32" s="320">
        <v>4.2799999999999998E-2</v>
      </c>
      <c r="FM32" s="320">
        <v>3.5700000000000003E-2</v>
      </c>
      <c r="FN32" s="320">
        <v>3.6999999999999998E-2</v>
      </c>
      <c r="FO32" s="320">
        <v>4.02E-2</v>
      </c>
      <c r="FP32" s="320">
        <v>3.49E-2</v>
      </c>
      <c r="FQ32" s="320">
        <v>3.5200000000000002E-2</v>
      </c>
      <c r="FR32" s="320">
        <v>3.5700000000000003E-2</v>
      </c>
      <c r="FS32" s="320">
        <v>6.2100000000000002E-2</v>
      </c>
      <c r="FT32" s="320">
        <v>2.9499999999999998E-2</v>
      </c>
      <c r="FU32" s="320">
        <v>3.7900000000000003E-2</v>
      </c>
      <c r="FV32" s="320">
        <v>4.5999999999999999E-2</v>
      </c>
      <c r="FW32" s="320">
        <v>3.2899999999999999E-2</v>
      </c>
      <c r="FX32" s="320">
        <v>4.6600000000000003E-2</v>
      </c>
      <c r="FY32" s="320">
        <v>3.9199999999999999E-2</v>
      </c>
      <c r="FZ32" s="320">
        <v>2.81E-2</v>
      </c>
      <c r="GA32" s="320">
        <v>2.8299999999999999E-2</v>
      </c>
      <c r="GB32" s="320">
        <v>2.5000000000000001E-2</v>
      </c>
      <c r="GC32" s="320">
        <v>2.52E-2</v>
      </c>
      <c r="GD32" s="320">
        <v>3.1300000000000001E-2</v>
      </c>
      <c r="GE32" s="320">
        <v>2.47E-2</v>
      </c>
      <c r="GF32" s="320">
        <v>3.04E-2</v>
      </c>
      <c r="GG32" s="320">
        <v>3.5400000000000001E-2</v>
      </c>
      <c r="GH32" s="320">
        <v>3.3500000000000002E-2</v>
      </c>
      <c r="GI32" s="320">
        <v>3.6900000000000002E-2</v>
      </c>
      <c r="GJ32" s="320">
        <v>5.0799999999999998E-2</v>
      </c>
      <c r="GK32" s="320">
        <v>4.0800000000000003E-2</v>
      </c>
      <c r="GL32" s="320">
        <v>4.4900000000000002E-2</v>
      </c>
      <c r="GM32" s="320">
        <v>3.9800000000000002E-2</v>
      </c>
      <c r="GN32" s="320">
        <v>2.9100000000000001E-2</v>
      </c>
      <c r="GO32" s="320">
        <v>2.76E-2</v>
      </c>
      <c r="GP32" s="320">
        <v>2.7300000000000001E-2</v>
      </c>
      <c r="GQ32" s="320">
        <v>4.36E-2</v>
      </c>
      <c r="GR32" s="320">
        <v>3.4200000000000001E-2</v>
      </c>
      <c r="GS32" s="320">
        <v>3.44E-2</v>
      </c>
      <c r="GT32" s="320">
        <v>2.9399999999999999E-2</v>
      </c>
      <c r="GU32" s="320">
        <v>3.2099999999999997E-2</v>
      </c>
      <c r="GV32" s="320">
        <v>3.5900000000000001E-2</v>
      </c>
      <c r="GW32" s="320">
        <v>3.4299999999999997E-2</v>
      </c>
      <c r="GX32" s="320">
        <v>3.2800000000000003E-2</v>
      </c>
      <c r="GY32" s="320">
        <v>2.8299999999999999E-2</v>
      </c>
      <c r="GZ32" s="320">
        <v>3.6700000000000003E-2</v>
      </c>
      <c r="HA32" s="320">
        <v>2.7199999999999998E-2</v>
      </c>
      <c r="HB32" s="320">
        <v>2.2800000000000001E-2</v>
      </c>
      <c r="HC32" s="320">
        <v>2.6800000000000001E-2</v>
      </c>
      <c r="HD32" s="320">
        <v>3.0200000000000001E-2</v>
      </c>
      <c r="HE32" s="320">
        <v>3.8800000000000001E-2</v>
      </c>
      <c r="HF32" s="320">
        <v>2.75E-2</v>
      </c>
      <c r="HG32" s="320">
        <v>3.6299999999999999E-2</v>
      </c>
      <c r="HH32" s="320">
        <v>4.4499999999999998E-2</v>
      </c>
      <c r="HI32" s="320">
        <v>6.4299999999999996E-2</v>
      </c>
      <c r="HJ32" s="320">
        <v>3.9300000000000002E-2</v>
      </c>
      <c r="HK32" s="320">
        <v>0</v>
      </c>
      <c r="HL32" s="320">
        <v>2.92E-2</v>
      </c>
      <c r="HM32" s="320">
        <v>3.15E-2</v>
      </c>
      <c r="HN32" s="320">
        <v>2.86E-2</v>
      </c>
      <c r="HO32" s="320">
        <v>2.9600000000000001E-2</v>
      </c>
      <c r="HP32" s="320">
        <v>3.04E-2</v>
      </c>
      <c r="HQ32" s="320">
        <v>2.86E-2</v>
      </c>
      <c r="HR32" s="320">
        <v>3.2000000000000001E-2</v>
      </c>
      <c r="HS32" s="320">
        <v>4.3099999999999999E-2</v>
      </c>
      <c r="HT32" s="320">
        <v>5.3199999999999997E-2</v>
      </c>
      <c r="HU32" s="320">
        <v>2.3300000000000001E-2</v>
      </c>
      <c r="HV32" s="320">
        <v>3.4200000000000001E-2</v>
      </c>
      <c r="HW32" s="320">
        <v>3.4000000000000002E-2</v>
      </c>
      <c r="HX32" s="320">
        <v>2.8000000000000001E-2</v>
      </c>
      <c r="HY32" s="320">
        <v>2.4500000000000001E-2</v>
      </c>
      <c r="HZ32" s="320">
        <v>4.48E-2</v>
      </c>
      <c r="IA32" s="320">
        <v>2.87E-2</v>
      </c>
      <c r="IB32" s="320">
        <v>2.8899999999999999E-2</v>
      </c>
      <c r="IC32" s="320">
        <v>2.81E-2</v>
      </c>
      <c r="ID32" s="320">
        <v>2.75E-2</v>
      </c>
      <c r="IE32" s="320">
        <v>2.8299999999999999E-2</v>
      </c>
      <c r="IF32" s="320">
        <v>3.4000000000000002E-2</v>
      </c>
      <c r="IG32" s="320">
        <v>3.2599999999999997E-2</v>
      </c>
      <c r="IH32" s="320">
        <v>3.2399999999999998E-2</v>
      </c>
      <c r="II32" s="320">
        <v>2.3900000000000001E-2</v>
      </c>
      <c r="IJ32" s="320">
        <v>3.0099999999999998E-2</v>
      </c>
      <c r="IK32" s="320">
        <v>2.6599999999999999E-2</v>
      </c>
      <c r="IL32" s="320">
        <v>2.63E-2</v>
      </c>
      <c r="IM32" s="320">
        <v>2.86E-2</v>
      </c>
      <c r="IN32" s="320">
        <v>2.8000000000000001E-2</v>
      </c>
      <c r="IO32" s="320">
        <v>2.8799999999999999E-2</v>
      </c>
      <c r="IP32" s="320">
        <v>2.9700000000000001E-2</v>
      </c>
      <c r="IQ32" s="320">
        <v>2.86E-2</v>
      </c>
      <c r="IR32" s="320">
        <v>2.7699999999999999E-2</v>
      </c>
      <c r="IS32" s="320">
        <v>2.8400000000000002E-2</v>
      </c>
      <c r="IT32" s="320">
        <v>3.3300000000000003E-2</v>
      </c>
      <c r="IU32" s="320">
        <v>2.92E-2</v>
      </c>
      <c r="IV32" s="320">
        <v>2.9499999999999998E-2</v>
      </c>
      <c r="IW32" s="320">
        <v>2.6599999999999999E-2</v>
      </c>
      <c r="IX32" s="320">
        <v>0.03</v>
      </c>
      <c r="IY32" s="320">
        <v>2.8199999999999999E-2</v>
      </c>
      <c r="IZ32" s="320">
        <v>3.6600000000000001E-2</v>
      </c>
      <c r="JA32" s="320">
        <v>2.9399999999999999E-2</v>
      </c>
      <c r="JB32" s="320">
        <v>4.48E-2</v>
      </c>
      <c r="JC32" s="320">
        <v>5.4300000000000001E-2</v>
      </c>
      <c r="JD32" s="320">
        <v>5.3800000000000001E-2</v>
      </c>
      <c r="JE32" s="320">
        <v>5.0700000000000002E-2</v>
      </c>
      <c r="JF32" s="320">
        <v>0.05</v>
      </c>
      <c r="JG32" s="320">
        <v>6.25E-2</v>
      </c>
      <c r="JH32" s="320">
        <v>5.2900000000000003E-2</v>
      </c>
      <c r="JI32" s="320">
        <v>4.7600000000000003E-2</v>
      </c>
      <c r="JJ32" s="320">
        <v>3.85E-2</v>
      </c>
      <c r="JK32" s="320">
        <v>0.06</v>
      </c>
      <c r="JL32" s="320">
        <v>3.6700000000000003E-2</v>
      </c>
      <c r="JM32" s="320">
        <v>4.0599999999999997E-2</v>
      </c>
      <c r="JN32" s="320">
        <v>4.1799999999999997E-2</v>
      </c>
      <c r="JO32" s="320">
        <v>5.62E-2</v>
      </c>
      <c r="JP32" s="320">
        <v>5.7200000000000001E-2</v>
      </c>
      <c r="JQ32" s="320">
        <v>7.2599999999999998E-2</v>
      </c>
      <c r="JR32" s="320">
        <v>6.4000000000000001E-2</v>
      </c>
      <c r="JS32" s="320">
        <v>4.8899999999999999E-2</v>
      </c>
      <c r="JT32" s="320">
        <v>4.8399999999999999E-2</v>
      </c>
      <c r="JU32" s="320">
        <v>4.4900000000000002E-2</v>
      </c>
      <c r="JV32" s="320">
        <v>3.9E-2</v>
      </c>
      <c r="JW32" s="320">
        <v>3.6200000000000003E-2</v>
      </c>
      <c r="JX32" s="320">
        <v>3.2300000000000002E-2</v>
      </c>
      <c r="JY32" s="320">
        <v>4.8399999999999999E-2</v>
      </c>
      <c r="JZ32" s="320">
        <v>4.2599999999999999E-2</v>
      </c>
      <c r="KA32" s="320">
        <v>2.2599999999999999E-2</v>
      </c>
      <c r="KB32" s="320">
        <v>7.6300000000000007E-2</v>
      </c>
      <c r="KC32" s="320">
        <v>5.5599999999999997E-2</v>
      </c>
      <c r="KD32" s="320">
        <v>3.49E-2</v>
      </c>
      <c r="KE32" s="320">
        <v>3.9E-2</v>
      </c>
      <c r="KF32" s="320">
        <v>4.1399999999999999E-2</v>
      </c>
      <c r="KG32" s="320">
        <v>4.2999999999999997E-2</v>
      </c>
      <c r="KH32" s="320">
        <v>3.9199999999999999E-2</v>
      </c>
      <c r="KI32" s="320">
        <v>4.7300000000000002E-2</v>
      </c>
      <c r="KJ32" s="320">
        <v>5.2900000000000003E-2</v>
      </c>
      <c r="KK32" s="320">
        <v>3.73E-2</v>
      </c>
      <c r="KL32" s="320">
        <v>6.6699999999999995E-2</v>
      </c>
      <c r="KM32" s="320">
        <v>6.5799999999999997E-2</v>
      </c>
      <c r="KN32" s="320">
        <v>4.3499999999999997E-2</v>
      </c>
      <c r="KO32" s="320">
        <v>3.9899999999999998E-2</v>
      </c>
      <c r="KP32" s="320">
        <v>4.6699999999999998E-2</v>
      </c>
      <c r="KQ32" s="320">
        <v>6.0900000000000003E-2</v>
      </c>
      <c r="KR32" s="320">
        <v>2.6700000000000002E-2</v>
      </c>
      <c r="KS32" s="320">
        <v>4.2999999999999997E-2</v>
      </c>
      <c r="KT32" s="320">
        <v>4.48E-2</v>
      </c>
      <c r="KU32" s="320">
        <v>5.6899999999999999E-2</v>
      </c>
      <c r="KV32" s="320">
        <v>3.1300000000000001E-2</v>
      </c>
      <c r="KW32" s="320">
        <v>7.2999999999999995E-2</v>
      </c>
      <c r="KX32" s="320">
        <v>7.2800000000000004E-2</v>
      </c>
      <c r="KY32" s="320">
        <v>6.7799999999999999E-2</v>
      </c>
      <c r="KZ32" s="320">
        <v>6.3100000000000003E-2</v>
      </c>
      <c r="LA32" s="320">
        <v>7.0599999999999996E-2</v>
      </c>
      <c r="LB32" s="320">
        <v>6.5799999999999997E-2</v>
      </c>
      <c r="LC32" s="320">
        <v>6.9800000000000001E-2</v>
      </c>
      <c r="LD32" s="320">
        <v>7.9600000000000004E-2</v>
      </c>
      <c r="LE32" s="320">
        <v>5.9299999999999999E-2</v>
      </c>
      <c r="LF32" s="320">
        <v>4.5199999999999997E-2</v>
      </c>
      <c r="LG32" s="320">
        <v>7.1300000000000002E-2</v>
      </c>
      <c r="LH32" s="320">
        <v>7.0599999999999996E-2</v>
      </c>
      <c r="LI32" s="320">
        <v>7.5399999999999995E-2</v>
      </c>
      <c r="LJ32" s="320">
        <v>5.16E-2</v>
      </c>
      <c r="LK32" s="320">
        <v>6.4600000000000005E-2</v>
      </c>
      <c r="LL32" s="320">
        <v>8.1900000000000001E-2</v>
      </c>
      <c r="LM32" s="320">
        <v>5.4399999999999997E-2</v>
      </c>
      <c r="LN32" s="320">
        <v>7.3599999999999999E-2</v>
      </c>
      <c r="LO32" s="320">
        <v>4.5999999999999999E-2</v>
      </c>
      <c r="LP32" s="320">
        <v>6.9699999999999998E-2</v>
      </c>
      <c r="LQ32" s="320">
        <v>4.99E-2</v>
      </c>
      <c r="LR32" s="320">
        <v>7.2300000000000003E-2</v>
      </c>
      <c r="LS32" s="320">
        <v>5.5800000000000002E-2</v>
      </c>
      <c r="LT32" s="320">
        <v>4.3299999999999998E-2</v>
      </c>
      <c r="LU32" s="320">
        <v>6.9000000000000006E-2</v>
      </c>
      <c r="LV32" s="320">
        <v>5.8900000000000001E-2</v>
      </c>
      <c r="LW32" s="320">
        <v>6.3E-2</v>
      </c>
      <c r="LX32" s="320">
        <v>7.5700000000000003E-2</v>
      </c>
      <c r="LY32" s="320">
        <v>6.7699999999999996E-2</v>
      </c>
      <c r="LZ32" s="320">
        <v>5.7799999999999997E-2</v>
      </c>
      <c r="MA32" s="320">
        <v>4.0800000000000003E-2</v>
      </c>
      <c r="MB32" s="320">
        <v>6.0199999999999997E-2</v>
      </c>
      <c r="MC32" s="320">
        <v>7.85E-2</v>
      </c>
      <c r="MD32" s="320">
        <v>6.4199999999999993E-2</v>
      </c>
      <c r="ME32" s="320">
        <v>6.2E-2</v>
      </c>
      <c r="MF32" s="320">
        <v>6.5600000000000006E-2</v>
      </c>
      <c r="MG32" s="320">
        <v>6.4899999999999999E-2</v>
      </c>
      <c r="MH32" s="320">
        <v>6.7299999999999999E-2</v>
      </c>
      <c r="MI32" s="320">
        <v>6.1600000000000002E-2</v>
      </c>
      <c r="MJ32" s="320">
        <v>5.4300000000000001E-2</v>
      </c>
      <c r="MK32" s="320">
        <v>0.06</v>
      </c>
      <c r="ML32" s="320">
        <v>7.9299999999999995E-2</v>
      </c>
      <c r="MM32" s="320">
        <v>5.5500000000000001E-2</v>
      </c>
      <c r="MN32" s="320">
        <v>5.3499999999999999E-2</v>
      </c>
      <c r="MO32" s="320">
        <v>4.4900000000000002E-2</v>
      </c>
      <c r="MP32" s="320">
        <v>4.53E-2</v>
      </c>
      <c r="MQ32" s="320">
        <v>4.2000000000000003E-2</v>
      </c>
      <c r="MR32" s="320">
        <v>5.3499999999999999E-2</v>
      </c>
      <c r="MS32" s="320">
        <v>4.7E-2</v>
      </c>
      <c r="MT32" s="320">
        <v>5.5399999999999998E-2</v>
      </c>
      <c r="MU32" s="320">
        <v>4.41E-2</v>
      </c>
      <c r="MV32" s="320">
        <v>6.54E-2</v>
      </c>
      <c r="MW32" s="320">
        <v>6.1800000000000001E-2</v>
      </c>
      <c r="MX32" s="320">
        <v>6.83E-2</v>
      </c>
      <c r="MY32" s="320">
        <v>6.3299999999999995E-2</v>
      </c>
      <c r="MZ32" s="320">
        <v>4.7E-2</v>
      </c>
      <c r="NA32" s="320">
        <v>7.8E-2</v>
      </c>
      <c r="NB32" s="320">
        <v>5.6899999999999999E-2</v>
      </c>
      <c r="NC32" s="320">
        <v>6.3399999999999998E-2</v>
      </c>
      <c r="ND32" s="320">
        <v>7.1099999999999997E-2</v>
      </c>
      <c r="NE32" s="320">
        <v>4.5600000000000002E-2</v>
      </c>
      <c r="NF32" s="320">
        <v>6.3399999999999998E-2</v>
      </c>
      <c r="NG32" s="321">
        <v>6.83E-2</v>
      </c>
      <c r="NH32" s="323">
        <v>7.2400000000000006E-2</v>
      </c>
      <c r="NI32" s="324">
        <v>4.53E-2</v>
      </c>
      <c r="NJ32" s="325">
        <v>0.1081</v>
      </c>
    </row>
  </sheetData>
  <sheetProtection algorithmName="SHA-512" hashValue="r67aE0e6D7oMGzupHf0Au2IIp8oVAGbLo6ZSUX2hpoy3x6Dtbutk+NQ6KV8dg5XsHyhGF3KIXMnCKuBX5d5nAQ==" saltValue="qs4MZ3i2c9FoVN4laS80Rw==" spinCount="100000" sheet="1" objects="1" scenarios="1"/>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T173"/>
  <sheetViews>
    <sheetView showGridLines="0" zoomScaleNormal="100" workbookViewId="0"/>
  </sheetViews>
  <sheetFormatPr defaultColWidth="9.1796875" defaultRowHeight="15" customHeight="1" x14ac:dyDescent="0.3"/>
  <cols>
    <col min="1" max="1" width="2.81640625" style="1" customWidth="1"/>
    <col min="2" max="2" width="8.54296875" style="1" customWidth="1"/>
    <col min="3" max="3" width="35.7265625" style="1" customWidth="1"/>
    <col min="4" max="4" width="9.7265625" style="1" customWidth="1"/>
    <col min="5" max="5" width="66.7265625" style="1" customWidth="1"/>
    <col min="6" max="6" width="2.81640625" style="1" customWidth="1"/>
    <col min="7" max="16384" width="9.1796875" style="1"/>
  </cols>
  <sheetData>
    <row r="1" spans="2:5" ht="17.149999999999999" customHeight="1" x14ac:dyDescent="0.3">
      <c r="B1" s="285"/>
      <c r="C1" s="285"/>
      <c r="D1" s="285"/>
      <c r="E1" s="285"/>
    </row>
    <row r="2" spans="2:5" ht="17.149999999999999" customHeight="1" x14ac:dyDescent="0.3">
      <c r="B2" s="284"/>
      <c r="C2" s="284"/>
      <c r="D2" s="284"/>
      <c r="E2" s="284"/>
    </row>
    <row r="3" spans="2:5" ht="17.149999999999999" customHeight="1" x14ac:dyDescent="0.3">
      <c r="B3" s="285"/>
      <c r="C3" s="285"/>
      <c r="D3" s="285"/>
      <c r="E3" s="285"/>
    </row>
    <row r="4" spans="2:5" ht="17.149999999999999" customHeight="1" x14ac:dyDescent="0.3">
      <c r="B4" s="284"/>
      <c r="C4" s="284"/>
      <c r="D4" s="284"/>
      <c r="E4" s="284"/>
    </row>
    <row r="5" spans="2:5" ht="17.149999999999999" customHeight="1" x14ac:dyDescent="0.3">
      <c r="B5" s="285"/>
      <c r="C5" s="285"/>
      <c r="D5" s="285"/>
      <c r="E5" s="285"/>
    </row>
    <row r="6" spans="2:5" ht="17.149999999999999" customHeight="1" x14ac:dyDescent="0.3"/>
    <row r="7" spans="2:5" ht="17.149999999999999" customHeight="1" x14ac:dyDescent="0.3"/>
    <row r="8" spans="2:5" ht="17.149999999999999" customHeight="1" x14ac:dyDescent="0.3"/>
    <row r="9" spans="2:5" ht="17.149999999999999" customHeight="1" x14ac:dyDescent="0.35">
      <c r="B9" s="274" t="s">
        <v>79</v>
      </c>
      <c r="C9" s="2"/>
    </row>
    <row r="10" spans="2:5" s="275" customFormat="1" ht="15.5" x14ac:dyDescent="0.35">
      <c r="B10" s="544" t="s">
        <v>841</v>
      </c>
      <c r="C10" s="500"/>
      <c r="D10" s="500"/>
      <c r="E10" s="501"/>
    </row>
    <row r="11" spans="2:5" s="275" customFormat="1" ht="15.5" x14ac:dyDescent="0.35">
      <c r="B11" s="545" t="s">
        <v>860</v>
      </c>
      <c r="C11" s="498"/>
      <c r="D11" s="498"/>
      <c r="E11" s="499"/>
    </row>
    <row r="12" spans="2:5" ht="17.149999999999999" customHeight="1" x14ac:dyDescent="0.3">
      <c r="B12" s="276"/>
      <c r="C12" s="276"/>
      <c r="D12" s="277"/>
      <c r="E12" s="277"/>
    </row>
    <row r="13" spans="2:5" ht="17.149999999999999" customHeight="1" x14ac:dyDescent="0.3">
      <c r="B13" s="415" t="s">
        <v>776</v>
      </c>
      <c r="C13" s="415"/>
      <c r="D13" s="415"/>
      <c r="E13" s="415"/>
    </row>
    <row r="14" spans="2:5" ht="17.149999999999999" customHeight="1" thickBot="1" x14ac:dyDescent="0.35">
      <c r="B14" s="276"/>
      <c r="C14" s="276"/>
      <c r="D14" s="277"/>
      <c r="E14" s="277"/>
    </row>
    <row r="15" spans="2:5" ht="20.149999999999999" customHeight="1" x14ac:dyDescent="0.3">
      <c r="B15" s="416" t="s">
        <v>70</v>
      </c>
      <c r="C15" s="418"/>
      <c r="D15" s="417"/>
      <c r="E15" s="540"/>
    </row>
    <row r="16" spans="2:5" ht="20.149999999999999" customHeight="1" x14ac:dyDescent="0.3">
      <c r="B16" s="419" t="s">
        <v>71</v>
      </c>
      <c r="C16" s="423"/>
      <c r="D16" s="420"/>
      <c r="E16" s="521"/>
    </row>
    <row r="17" spans="2:20" ht="20.149999999999999" customHeight="1" x14ac:dyDescent="0.3">
      <c r="B17" s="419" t="s">
        <v>72</v>
      </c>
      <c r="C17" s="423"/>
      <c r="D17" s="420"/>
      <c r="E17" s="541"/>
    </row>
    <row r="18" spans="2:20" ht="20.149999999999999" customHeight="1" x14ac:dyDescent="0.3">
      <c r="B18" s="419" t="s">
        <v>73</v>
      </c>
      <c r="C18" s="423"/>
      <c r="D18" s="420"/>
      <c r="E18" s="541"/>
    </row>
    <row r="19" spans="2:20" ht="20.149999999999999" customHeight="1" x14ac:dyDescent="0.3">
      <c r="B19" s="419" t="s">
        <v>74</v>
      </c>
      <c r="C19" s="423"/>
      <c r="D19" s="420"/>
      <c r="E19" s="412"/>
    </row>
    <row r="20" spans="2:20" ht="20.149999999999999" customHeight="1" thickBot="1" x14ac:dyDescent="0.35">
      <c r="B20" s="421" t="s">
        <v>75</v>
      </c>
      <c r="C20" s="424"/>
      <c r="D20" s="422"/>
      <c r="E20" s="413"/>
    </row>
    <row r="21" spans="2:20" ht="15" customHeight="1" x14ac:dyDescent="0.3">
      <c r="B21" s="277"/>
      <c r="C21" s="277"/>
      <c r="D21" s="277"/>
      <c r="E21" s="277"/>
    </row>
    <row r="22" spans="2:20" ht="16" thickBot="1" x14ac:dyDescent="0.35">
      <c r="B22" s="519" t="s">
        <v>828</v>
      </c>
      <c r="C22" s="519"/>
      <c r="D22" s="277"/>
      <c r="E22" s="277"/>
    </row>
    <row r="23" spans="2:20" ht="15.5" x14ac:dyDescent="0.3">
      <c r="B23" s="278" t="s">
        <v>3</v>
      </c>
      <c r="C23" s="279" t="s">
        <v>5</v>
      </c>
      <c r="D23" s="277"/>
      <c r="E23" s="277"/>
    </row>
    <row r="24" spans="2:20" ht="15.5" x14ac:dyDescent="0.35">
      <c r="B24" s="280" t="s">
        <v>114</v>
      </c>
      <c r="C24" s="281" t="s">
        <v>591</v>
      </c>
      <c r="D24" s="6"/>
      <c r="E24" s="6"/>
      <c r="F24" s="3"/>
      <c r="G24" s="3"/>
      <c r="H24" s="3"/>
      <c r="I24" s="3"/>
      <c r="J24" s="3"/>
      <c r="K24" s="3"/>
      <c r="L24" s="3"/>
      <c r="M24" s="3"/>
      <c r="N24" s="3"/>
      <c r="O24" s="3"/>
      <c r="P24" s="3"/>
      <c r="Q24" s="3"/>
      <c r="R24" s="4"/>
      <c r="S24" s="4"/>
      <c r="T24" s="3"/>
    </row>
    <row r="25" spans="2:20" ht="16" thickBot="1" x14ac:dyDescent="0.4">
      <c r="B25" s="282" t="s">
        <v>4</v>
      </c>
      <c r="C25" s="283" t="s">
        <v>589</v>
      </c>
      <c r="D25" s="6"/>
      <c r="E25" s="6"/>
      <c r="F25" s="3"/>
    </row>
    <row r="26" spans="2:20" ht="15" customHeight="1" x14ac:dyDescent="0.35">
      <c r="B26" s="6"/>
      <c r="C26" s="6"/>
      <c r="D26" s="6"/>
      <c r="E26" s="6"/>
      <c r="F26" s="3"/>
    </row>
    <row r="27" spans="2:20" ht="15" customHeight="1" x14ac:dyDescent="0.35">
      <c r="B27" s="6"/>
      <c r="C27" s="6"/>
      <c r="D27" s="6"/>
      <c r="E27" s="6"/>
      <c r="F27" s="3"/>
    </row>
    <row r="28" spans="2:20" ht="15" customHeight="1" x14ac:dyDescent="0.35">
      <c r="B28" s="6"/>
      <c r="C28" s="6"/>
      <c r="D28" s="6"/>
      <c r="E28" s="6"/>
      <c r="F28" s="3"/>
    </row>
    <row r="29" spans="2:20" ht="15" customHeight="1" x14ac:dyDescent="0.35">
      <c r="B29" s="6"/>
      <c r="C29" s="6"/>
      <c r="D29" s="6"/>
      <c r="E29" s="6"/>
      <c r="F29" s="3"/>
    </row>
    <row r="30" spans="2:20" ht="15" customHeight="1" x14ac:dyDescent="0.35">
      <c r="B30" s="6"/>
      <c r="C30" s="6"/>
      <c r="D30" s="6"/>
      <c r="E30" s="6"/>
      <c r="F30" s="3"/>
    </row>
    <row r="31" spans="2:20" ht="15" customHeight="1" x14ac:dyDescent="0.35">
      <c r="B31" s="6"/>
      <c r="C31" s="6"/>
      <c r="D31" s="6"/>
      <c r="E31" s="6"/>
      <c r="F31" s="3"/>
    </row>
    <row r="32" spans="2:20" ht="15" customHeight="1" x14ac:dyDescent="0.35">
      <c r="B32" s="6"/>
      <c r="C32" s="6"/>
      <c r="D32" s="6"/>
      <c r="E32" s="6"/>
      <c r="F32" s="3"/>
    </row>
    <row r="33" spans="2:6" ht="15" customHeight="1" x14ac:dyDescent="0.35">
      <c r="B33" s="6"/>
      <c r="C33" s="6"/>
      <c r="D33" s="6"/>
      <c r="E33" s="6"/>
      <c r="F33" s="3"/>
    </row>
    <row r="34" spans="2:6" ht="15" customHeight="1" x14ac:dyDescent="0.35">
      <c r="B34" s="6"/>
      <c r="C34" s="6"/>
      <c r="D34" s="6"/>
      <c r="E34" s="6"/>
      <c r="F34" s="3"/>
    </row>
    <row r="35" spans="2:6" ht="15" customHeight="1" x14ac:dyDescent="0.35">
      <c r="B35" s="6"/>
      <c r="C35" s="6"/>
      <c r="D35" s="6"/>
      <c r="E35" s="6"/>
      <c r="F35" s="3"/>
    </row>
    <row r="36" spans="2:6" ht="15" customHeight="1" x14ac:dyDescent="0.35">
      <c r="B36" s="6"/>
      <c r="C36" s="6"/>
      <c r="D36" s="6"/>
      <c r="E36" s="6"/>
      <c r="F36" s="3"/>
    </row>
    <row r="37" spans="2:6" ht="15" customHeight="1" x14ac:dyDescent="0.35">
      <c r="B37" s="6"/>
      <c r="C37" s="6"/>
      <c r="D37" s="6"/>
      <c r="E37" s="6"/>
      <c r="F37" s="3"/>
    </row>
    <row r="38" spans="2:6" ht="15" customHeight="1" x14ac:dyDescent="0.35">
      <c r="B38" s="6"/>
      <c r="C38" s="6"/>
      <c r="D38" s="6"/>
      <c r="E38" s="6"/>
      <c r="F38" s="3"/>
    </row>
    <row r="39" spans="2:6" ht="15" customHeight="1" x14ac:dyDescent="0.35">
      <c r="B39" s="6"/>
      <c r="C39" s="6"/>
      <c r="D39" s="6"/>
      <c r="E39" s="6"/>
      <c r="F39" s="3"/>
    </row>
    <row r="40" spans="2:6" ht="15" customHeight="1" x14ac:dyDescent="0.35">
      <c r="B40" s="6"/>
      <c r="C40" s="6"/>
      <c r="D40" s="6"/>
      <c r="E40" s="6"/>
      <c r="F40" s="3"/>
    </row>
    <row r="41" spans="2:6" ht="15" customHeight="1" x14ac:dyDescent="0.35">
      <c r="B41" s="6"/>
      <c r="C41" s="6"/>
      <c r="D41" s="6"/>
      <c r="E41" s="6"/>
      <c r="F41" s="3"/>
    </row>
    <row r="42" spans="2:6" ht="15" customHeight="1" x14ac:dyDescent="0.35">
      <c r="B42" s="6"/>
      <c r="C42" s="6"/>
      <c r="D42" s="6"/>
      <c r="E42" s="6"/>
      <c r="F42" s="3"/>
    </row>
    <row r="43" spans="2:6" ht="15" customHeight="1" x14ac:dyDescent="0.35">
      <c r="B43" s="6"/>
      <c r="C43" s="6"/>
      <c r="D43" s="6"/>
      <c r="E43" s="6"/>
      <c r="F43" s="3"/>
    </row>
    <row r="44" spans="2:6" ht="15" customHeight="1" x14ac:dyDescent="0.35">
      <c r="B44" s="6"/>
      <c r="C44" s="6"/>
      <c r="D44" s="6"/>
      <c r="E44" s="6"/>
      <c r="F44" s="3"/>
    </row>
    <row r="45" spans="2:6" ht="15" customHeight="1" x14ac:dyDescent="0.35">
      <c r="B45" s="6"/>
      <c r="C45" s="6"/>
      <c r="D45" s="6"/>
      <c r="E45" s="6"/>
      <c r="F45" s="3"/>
    </row>
    <row r="46" spans="2:6" ht="15" customHeight="1" x14ac:dyDescent="0.35">
      <c r="B46" s="6"/>
      <c r="C46" s="6"/>
      <c r="D46" s="6"/>
      <c r="E46" s="6"/>
      <c r="F46" s="3"/>
    </row>
    <row r="47" spans="2:6" ht="15" customHeight="1" x14ac:dyDescent="0.35">
      <c r="B47" s="6"/>
      <c r="C47" s="6"/>
      <c r="D47" s="6"/>
      <c r="E47" s="6"/>
      <c r="F47" s="3"/>
    </row>
    <row r="48" spans="2:6" ht="15" customHeight="1" x14ac:dyDescent="0.35">
      <c r="B48" s="6"/>
      <c r="C48" s="6"/>
      <c r="D48" s="6"/>
      <c r="E48" s="6"/>
      <c r="F48" s="3"/>
    </row>
    <row r="49" spans="2:6" ht="15" customHeight="1" x14ac:dyDescent="0.35">
      <c r="D49" s="6"/>
      <c r="E49" s="6"/>
      <c r="F49" s="3"/>
    </row>
    <row r="50" spans="2:6" ht="15" customHeight="1" x14ac:dyDescent="0.35">
      <c r="B50" s="7"/>
      <c r="C50" s="7"/>
      <c r="F50" s="3"/>
    </row>
    <row r="51" spans="2:6" ht="15" customHeight="1" x14ac:dyDescent="0.35">
      <c r="B51" s="8"/>
      <c r="C51" s="8"/>
      <c r="F51" s="3"/>
    </row>
    <row r="52" spans="2:6" ht="15" customHeight="1" x14ac:dyDescent="0.35">
      <c r="F52" s="3"/>
    </row>
    <row r="53" spans="2:6" ht="15" customHeight="1" x14ac:dyDescent="0.35">
      <c r="F53" s="3"/>
    </row>
    <row r="54" spans="2:6" ht="15" customHeight="1" x14ac:dyDescent="0.35">
      <c r="F54" s="3"/>
    </row>
    <row r="55" spans="2:6" ht="15" customHeight="1" x14ac:dyDescent="0.35">
      <c r="F55" s="3"/>
    </row>
    <row r="56" spans="2:6" ht="15" customHeight="1" x14ac:dyDescent="0.35">
      <c r="F56" s="3"/>
    </row>
    <row r="57" spans="2:6" ht="15" customHeight="1" x14ac:dyDescent="0.35">
      <c r="F57" s="3"/>
    </row>
    <row r="58" spans="2:6" ht="15" customHeight="1" x14ac:dyDescent="0.35">
      <c r="F58" s="3"/>
    </row>
    <row r="59" spans="2:6" ht="15" customHeight="1" x14ac:dyDescent="0.35">
      <c r="F59" s="3"/>
    </row>
    <row r="60" spans="2:6" ht="15" customHeight="1" x14ac:dyDescent="0.35">
      <c r="F60" s="3"/>
    </row>
    <row r="61" spans="2:6" ht="15" customHeight="1" x14ac:dyDescent="0.35">
      <c r="F61" s="3"/>
    </row>
    <row r="62" spans="2:6" ht="15" customHeight="1" x14ac:dyDescent="0.35">
      <c r="F62" s="3"/>
    </row>
    <row r="63" spans="2:6" ht="15" customHeight="1" x14ac:dyDescent="0.35">
      <c r="F63" s="3"/>
    </row>
    <row r="64" spans="2:6" ht="15" customHeight="1" x14ac:dyDescent="0.35">
      <c r="F64" s="3"/>
    </row>
    <row r="65" spans="6:6" ht="15" customHeight="1" x14ac:dyDescent="0.35">
      <c r="F65" s="3"/>
    </row>
    <row r="66" spans="6:6" ht="15" customHeight="1" x14ac:dyDescent="0.35">
      <c r="F66" s="3"/>
    </row>
    <row r="67" spans="6:6" ht="15" customHeight="1" x14ac:dyDescent="0.35">
      <c r="F67" s="3"/>
    </row>
    <row r="68" spans="6:6" ht="15" customHeight="1" x14ac:dyDescent="0.35">
      <c r="F68" s="3"/>
    </row>
    <row r="69" spans="6:6" ht="15" customHeight="1" x14ac:dyDescent="0.35">
      <c r="F69" s="3"/>
    </row>
    <row r="70" spans="6:6" ht="15" customHeight="1" x14ac:dyDescent="0.35">
      <c r="F70" s="3"/>
    </row>
    <row r="71" spans="6:6" ht="15" customHeight="1" x14ac:dyDescent="0.35">
      <c r="F71" s="3"/>
    </row>
    <row r="72" spans="6:6" ht="15" customHeight="1" x14ac:dyDescent="0.35">
      <c r="F72" s="3"/>
    </row>
    <row r="73" spans="6:6" ht="15" customHeight="1" x14ac:dyDescent="0.35">
      <c r="F73" s="3"/>
    </row>
    <row r="74" spans="6:6" ht="15" customHeight="1" x14ac:dyDescent="0.35">
      <c r="F74" s="3"/>
    </row>
    <row r="75" spans="6:6" ht="15" customHeight="1" x14ac:dyDescent="0.35">
      <c r="F75" s="3"/>
    </row>
    <row r="76" spans="6:6" ht="15" customHeight="1" x14ac:dyDescent="0.35">
      <c r="F76" s="3"/>
    </row>
    <row r="77" spans="6:6" ht="15" customHeight="1" x14ac:dyDescent="0.35">
      <c r="F77" s="3"/>
    </row>
    <row r="78" spans="6:6" ht="15" customHeight="1" x14ac:dyDescent="0.35">
      <c r="F78" s="3"/>
    </row>
    <row r="79" spans="6:6" ht="15" customHeight="1" x14ac:dyDescent="0.35">
      <c r="F79" s="3"/>
    </row>
    <row r="80" spans="6:6" ht="15" customHeight="1" x14ac:dyDescent="0.35">
      <c r="F80" s="3"/>
    </row>
    <row r="81" spans="6:6" ht="15" customHeight="1" x14ac:dyDescent="0.35">
      <c r="F81" s="3"/>
    </row>
    <row r="82" spans="6:6" ht="15" customHeight="1" x14ac:dyDescent="0.35">
      <c r="F82" s="3"/>
    </row>
    <row r="83" spans="6:6" ht="15" customHeight="1" x14ac:dyDescent="0.35">
      <c r="F83" s="3"/>
    </row>
    <row r="84" spans="6:6" ht="15" customHeight="1" x14ac:dyDescent="0.35">
      <c r="F84" s="3"/>
    </row>
    <row r="85" spans="6:6" ht="15" customHeight="1" x14ac:dyDescent="0.35">
      <c r="F85" s="3"/>
    </row>
    <row r="86" spans="6:6" ht="15" customHeight="1" x14ac:dyDescent="0.35">
      <c r="F86" s="3"/>
    </row>
    <row r="87" spans="6:6" ht="15" customHeight="1" x14ac:dyDescent="0.35">
      <c r="F87" s="3"/>
    </row>
    <row r="88" spans="6:6" ht="15" customHeight="1" x14ac:dyDescent="0.35">
      <c r="F88" s="3"/>
    </row>
    <row r="89" spans="6:6" ht="15" customHeight="1" x14ac:dyDescent="0.35">
      <c r="F89" s="3"/>
    </row>
    <row r="90" spans="6:6" ht="15" customHeight="1" x14ac:dyDescent="0.35">
      <c r="F90" s="3"/>
    </row>
    <row r="91" spans="6:6" ht="15" customHeight="1" x14ac:dyDescent="0.35">
      <c r="F91" s="3"/>
    </row>
    <row r="92" spans="6:6" ht="15" customHeight="1" x14ac:dyDescent="0.35">
      <c r="F92" s="3"/>
    </row>
    <row r="93" spans="6:6" ht="15" customHeight="1" x14ac:dyDescent="0.35">
      <c r="F93" s="3"/>
    </row>
    <row r="94" spans="6:6" ht="15" customHeight="1" x14ac:dyDescent="0.35">
      <c r="F94" s="3"/>
    </row>
    <row r="95" spans="6:6" ht="15" customHeight="1" x14ac:dyDescent="0.35">
      <c r="F95" s="3"/>
    </row>
    <row r="96" spans="6:6" ht="15" customHeight="1" x14ac:dyDescent="0.35">
      <c r="F96" s="3"/>
    </row>
    <row r="97" spans="6:6" ht="15" customHeight="1" x14ac:dyDescent="0.35">
      <c r="F97" s="3"/>
    </row>
    <row r="98" spans="6:6" ht="15" customHeight="1" x14ac:dyDescent="0.35">
      <c r="F98" s="3"/>
    </row>
    <row r="99" spans="6:6" ht="15" customHeight="1" x14ac:dyDescent="0.35">
      <c r="F99" s="3"/>
    </row>
    <row r="100" spans="6:6" ht="15" customHeight="1" x14ac:dyDescent="0.35">
      <c r="F100" s="3"/>
    </row>
    <row r="101" spans="6:6" ht="15" customHeight="1" x14ac:dyDescent="0.35">
      <c r="F101" s="3"/>
    </row>
    <row r="102" spans="6:6" ht="15" customHeight="1" x14ac:dyDescent="0.35">
      <c r="F102" s="3"/>
    </row>
    <row r="103" spans="6:6" ht="15" customHeight="1" x14ac:dyDescent="0.35">
      <c r="F103" s="3"/>
    </row>
    <row r="104" spans="6:6" ht="15" customHeight="1" x14ac:dyDescent="0.35">
      <c r="F104" s="3"/>
    </row>
    <row r="105" spans="6:6" ht="15" customHeight="1" x14ac:dyDescent="0.35">
      <c r="F105" s="3"/>
    </row>
    <row r="106" spans="6:6" ht="15" customHeight="1" x14ac:dyDescent="0.35">
      <c r="F106" s="3"/>
    </row>
    <row r="107" spans="6:6" ht="15" customHeight="1" x14ac:dyDescent="0.35">
      <c r="F107" s="3"/>
    </row>
    <row r="108" spans="6:6" ht="15" customHeight="1" x14ac:dyDescent="0.35">
      <c r="F108" s="3"/>
    </row>
    <row r="109" spans="6:6" ht="15" customHeight="1" x14ac:dyDescent="0.35">
      <c r="F109" s="3"/>
    </row>
    <row r="110" spans="6:6" ht="15" customHeight="1" x14ac:dyDescent="0.35">
      <c r="F110" s="3"/>
    </row>
    <row r="111" spans="6:6" ht="15" customHeight="1" x14ac:dyDescent="0.35">
      <c r="F111" s="3"/>
    </row>
    <row r="112" spans="6:6" ht="15" customHeight="1" x14ac:dyDescent="0.35">
      <c r="F112" s="3"/>
    </row>
    <row r="113" spans="6:6" ht="15" customHeight="1" x14ac:dyDescent="0.35">
      <c r="F113" s="3"/>
    </row>
    <row r="114" spans="6:6" ht="15" customHeight="1" x14ac:dyDescent="0.35">
      <c r="F114" s="3"/>
    </row>
    <row r="115" spans="6:6" ht="15" customHeight="1" x14ac:dyDescent="0.35">
      <c r="F115" s="3"/>
    </row>
    <row r="116" spans="6:6" ht="15" customHeight="1" x14ac:dyDescent="0.35">
      <c r="F116" s="3"/>
    </row>
    <row r="117" spans="6:6" ht="15" customHeight="1" x14ac:dyDescent="0.35">
      <c r="F117" s="3"/>
    </row>
    <row r="118" spans="6:6" ht="15" customHeight="1" x14ac:dyDescent="0.35">
      <c r="F118" s="3"/>
    </row>
    <row r="119" spans="6:6" ht="15" customHeight="1" x14ac:dyDescent="0.35">
      <c r="F119" s="3"/>
    </row>
    <row r="120" spans="6:6" ht="15" customHeight="1" x14ac:dyDescent="0.35">
      <c r="F120" s="3"/>
    </row>
    <row r="121" spans="6:6" ht="15" customHeight="1" x14ac:dyDescent="0.35">
      <c r="F121" s="3"/>
    </row>
    <row r="122" spans="6:6" ht="15" customHeight="1" x14ac:dyDescent="0.35">
      <c r="F122" s="3"/>
    </row>
    <row r="123" spans="6:6" ht="15" customHeight="1" x14ac:dyDescent="0.35">
      <c r="F123" s="3"/>
    </row>
    <row r="124" spans="6:6" ht="15" customHeight="1" x14ac:dyDescent="0.35">
      <c r="F124" s="3"/>
    </row>
    <row r="125" spans="6:6" ht="15" customHeight="1" x14ac:dyDescent="0.35">
      <c r="F125" s="3"/>
    </row>
    <row r="126" spans="6:6" ht="15" customHeight="1" x14ac:dyDescent="0.35">
      <c r="F126" s="3"/>
    </row>
    <row r="127" spans="6:6" ht="15" customHeight="1" x14ac:dyDescent="0.35">
      <c r="F127" s="3"/>
    </row>
    <row r="128" spans="6:6" ht="15" customHeight="1" x14ac:dyDescent="0.35">
      <c r="F128" s="3"/>
    </row>
    <row r="129" spans="6:6" ht="15" customHeight="1" x14ac:dyDescent="0.35">
      <c r="F129" s="3"/>
    </row>
    <row r="130" spans="6:6" ht="15" customHeight="1" x14ac:dyDescent="0.35">
      <c r="F130" s="3"/>
    </row>
    <row r="131" spans="6:6" ht="15" customHeight="1" x14ac:dyDescent="0.35">
      <c r="F131" s="3"/>
    </row>
    <row r="132" spans="6:6" ht="15" customHeight="1" x14ac:dyDescent="0.35">
      <c r="F132" s="3"/>
    </row>
    <row r="133" spans="6:6" ht="15" customHeight="1" x14ac:dyDescent="0.35">
      <c r="F133" s="3"/>
    </row>
    <row r="134" spans="6:6" ht="15" customHeight="1" x14ac:dyDescent="0.35">
      <c r="F134" s="3"/>
    </row>
    <row r="135" spans="6:6" ht="15" customHeight="1" x14ac:dyDescent="0.35">
      <c r="F135" s="3"/>
    </row>
    <row r="136" spans="6:6" ht="15" customHeight="1" x14ac:dyDescent="0.35">
      <c r="F136" s="3"/>
    </row>
    <row r="137" spans="6:6" ht="15" customHeight="1" x14ac:dyDescent="0.35">
      <c r="F137" s="3"/>
    </row>
    <row r="138" spans="6:6" ht="15" customHeight="1" x14ac:dyDescent="0.35">
      <c r="F138" s="3"/>
    </row>
    <row r="139" spans="6:6" ht="15" customHeight="1" x14ac:dyDescent="0.35">
      <c r="F139" s="3"/>
    </row>
    <row r="140" spans="6:6" ht="15" customHeight="1" x14ac:dyDescent="0.35">
      <c r="F140" s="3"/>
    </row>
    <row r="141" spans="6:6" ht="15" customHeight="1" x14ac:dyDescent="0.35">
      <c r="F141" s="3"/>
    </row>
    <row r="142" spans="6:6" ht="15" customHeight="1" x14ac:dyDescent="0.35">
      <c r="F142" s="3"/>
    </row>
    <row r="143" spans="6:6" ht="15" customHeight="1" x14ac:dyDescent="0.35">
      <c r="F143" s="3"/>
    </row>
    <row r="144" spans="6:6" ht="15" customHeight="1" x14ac:dyDescent="0.35">
      <c r="F144" s="3"/>
    </row>
    <row r="145" spans="6:6" ht="15" customHeight="1" x14ac:dyDescent="0.35">
      <c r="F145" s="3"/>
    </row>
    <row r="146" spans="6:6" ht="15" customHeight="1" x14ac:dyDescent="0.35">
      <c r="F146" s="3"/>
    </row>
    <row r="147" spans="6:6" ht="15" customHeight="1" x14ac:dyDescent="0.35">
      <c r="F147" s="3"/>
    </row>
    <row r="148" spans="6:6" ht="15" customHeight="1" x14ac:dyDescent="0.35">
      <c r="F148" s="3"/>
    </row>
    <row r="149" spans="6:6" ht="15" customHeight="1" x14ac:dyDescent="0.35">
      <c r="F149" s="3"/>
    </row>
    <row r="150" spans="6:6" ht="15" customHeight="1" x14ac:dyDescent="0.35">
      <c r="F150" s="3"/>
    </row>
    <row r="151" spans="6:6" ht="15" customHeight="1" x14ac:dyDescent="0.35">
      <c r="F151" s="3"/>
    </row>
    <row r="152" spans="6:6" ht="15" customHeight="1" x14ac:dyDescent="0.35">
      <c r="F152" s="3"/>
    </row>
    <row r="153" spans="6:6" ht="15" customHeight="1" x14ac:dyDescent="0.35">
      <c r="F153" s="3"/>
    </row>
    <row r="154" spans="6:6" ht="15" customHeight="1" x14ac:dyDescent="0.35">
      <c r="F154" s="3"/>
    </row>
    <row r="155" spans="6:6" ht="15" customHeight="1" x14ac:dyDescent="0.35">
      <c r="F155" s="3"/>
    </row>
    <row r="156" spans="6:6" ht="15" customHeight="1" x14ac:dyDescent="0.35">
      <c r="F156" s="3"/>
    </row>
    <row r="157" spans="6:6" ht="15" customHeight="1" x14ac:dyDescent="0.35">
      <c r="F157" s="3"/>
    </row>
    <row r="158" spans="6:6" ht="15" customHeight="1" x14ac:dyDescent="0.35">
      <c r="F158" s="3"/>
    </row>
    <row r="159" spans="6:6" ht="15" customHeight="1" x14ac:dyDescent="0.35">
      <c r="F159" s="3"/>
    </row>
    <row r="160" spans="6:6" ht="15" customHeight="1" x14ac:dyDescent="0.35">
      <c r="F160" s="3"/>
    </row>
    <row r="161" spans="6:6" ht="15" customHeight="1" x14ac:dyDescent="0.35">
      <c r="F161" s="3"/>
    </row>
    <row r="162" spans="6:6" ht="15" customHeight="1" x14ac:dyDescent="0.35">
      <c r="F162" s="3"/>
    </row>
    <row r="163" spans="6:6" ht="15" customHeight="1" x14ac:dyDescent="0.35">
      <c r="F163" s="3"/>
    </row>
    <row r="164" spans="6:6" ht="15" customHeight="1" x14ac:dyDescent="0.35">
      <c r="F164" s="3"/>
    </row>
    <row r="165" spans="6:6" ht="15" customHeight="1" x14ac:dyDescent="0.35">
      <c r="F165" s="3"/>
    </row>
    <row r="166" spans="6:6" ht="15" customHeight="1" x14ac:dyDescent="0.35">
      <c r="F166" s="3"/>
    </row>
    <row r="167" spans="6:6" ht="15" customHeight="1" x14ac:dyDescent="0.35">
      <c r="F167" s="3"/>
    </row>
    <row r="168" spans="6:6" ht="15" customHeight="1" x14ac:dyDescent="0.35">
      <c r="F168" s="3"/>
    </row>
    <row r="169" spans="6:6" ht="15" customHeight="1" x14ac:dyDescent="0.35">
      <c r="F169" s="3"/>
    </row>
    <row r="170" spans="6:6" ht="15" customHeight="1" x14ac:dyDescent="0.35">
      <c r="F170" s="3"/>
    </row>
    <row r="171" spans="6:6" ht="15" customHeight="1" x14ac:dyDescent="0.35">
      <c r="F171" s="3"/>
    </row>
    <row r="172" spans="6:6" ht="15" customHeight="1" x14ac:dyDescent="0.35">
      <c r="F172" s="3"/>
    </row>
    <row r="173" spans="6:6" ht="15" customHeight="1" x14ac:dyDescent="0.35">
      <c r="F173" s="3"/>
    </row>
  </sheetData>
  <sheetProtection algorithmName="SHA-512" hashValue="AMyxGohgb20/ptdR81YP9a9oV3Swdhe23r2Z7/vhSoNnVso5AUkAD7BhX/r+TdacSiRPBjS4lsmTa2lz2IYSIQ==" saltValue="xniwa3KJ8TPWR1CwJ5GkjQ==" spinCount="100000" sheet="1" objects="1" scenarios="1"/>
  <dataValidations count="2">
    <dataValidation type="date" operator="greaterThanOrEqual" allowBlank="1" showInputMessage="1" showErrorMessage="1" prompt="M/D/YYYY" sqref="E20">
      <formula1>44329</formula1>
    </dataValidation>
    <dataValidation allowBlank="1" showInputMessage="1" showErrorMessage="1" prompt="Provide contact information for the person completing the tool." sqref="E17:E19"/>
  </dataValidations>
  <hyperlinks>
    <hyperlink ref="B11" r:id="rId1" tooltip="User Guide for Job Co-benefit Modeling Tool"/>
  </hyperlinks>
  <pageMargins left="0.7" right="0.7" top="0.98479166666666662" bottom="0.75" header="0.3" footer="0.3"/>
  <pageSetup scale="60" fitToWidth="0" fitToHeight="0" orientation="landscape" r:id="rId2"/>
  <headerFooter>
    <oddHeader xml:space="preserve">&amp;C
</oddHeader>
    <oddFooter>&amp;L&amp;"Avenir LT Std 55 Roman,Regular"&amp;12&amp;K000000May 13, 2021&amp;C&amp;"Avenir LT Std 55 Roman,Regular"&amp;12Page &amp;P of &amp;N&amp;R&amp;"Avenir LT Std 55 Roman,Regular"&amp;12&amp;K000000&amp;A</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V76"/>
  <sheetViews>
    <sheetView showGridLines="0" zoomScale="90" zoomScaleNormal="90" workbookViewId="0"/>
  </sheetViews>
  <sheetFormatPr defaultColWidth="9.1796875" defaultRowHeight="14" x14ac:dyDescent="0.3"/>
  <cols>
    <col min="1" max="1" width="2.81640625" style="1" customWidth="1"/>
    <col min="2" max="2" width="73.453125" style="1" customWidth="1"/>
    <col min="3" max="3" width="101.1796875" style="1" customWidth="1"/>
    <col min="4" max="4" width="3.26953125" style="1" customWidth="1"/>
    <col min="5" max="5" width="13.81640625" style="1" customWidth="1"/>
    <col min="6" max="6" width="84" style="1" hidden="1" customWidth="1"/>
    <col min="7" max="7" width="73.453125" style="1" hidden="1" customWidth="1"/>
    <col min="8" max="8" width="97.453125" style="1" hidden="1" customWidth="1"/>
    <col min="9" max="9" width="80.1796875" style="1" hidden="1" customWidth="1"/>
    <col min="10" max="10" width="50.7265625" style="1" hidden="1" customWidth="1"/>
    <col min="11" max="11" width="95.54296875" style="1" hidden="1" customWidth="1"/>
    <col min="12" max="12" width="81.26953125" style="1" hidden="1" customWidth="1"/>
    <col min="13" max="13" width="88.1796875" style="1" hidden="1" customWidth="1"/>
    <col min="14" max="14" width="61.26953125" style="1" hidden="1" customWidth="1"/>
    <col min="15" max="15" width="109.1796875" style="1" hidden="1" customWidth="1"/>
    <col min="16" max="16" width="97.54296875" style="1" hidden="1" customWidth="1"/>
    <col min="17" max="17" width="73.453125" style="1" hidden="1" customWidth="1"/>
    <col min="18" max="18" width="68" style="1" hidden="1" customWidth="1"/>
    <col min="19" max="19" width="66.26953125" style="1" hidden="1" customWidth="1"/>
    <col min="20" max="20" width="70.1796875" style="1" hidden="1" customWidth="1"/>
    <col min="21" max="21" width="78.7265625" style="1" hidden="1" customWidth="1"/>
    <col min="22" max="22" width="49.1796875" style="1" hidden="1" customWidth="1"/>
    <col min="23" max="23" width="86.26953125" style="1" hidden="1" customWidth="1"/>
    <col min="24" max="24" width="66.1796875" style="1" hidden="1" customWidth="1"/>
    <col min="25" max="25" width="80.1796875" style="1" hidden="1" customWidth="1"/>
    <col min="26" max="26" width="68" style="1" hidden="1" customWidth="1"/>
    <col min="27" max="27" width="66.26953125" style="1" hidden="1" customWidth="1"/>
    <col min="28" max="28" width="73.81640625" style="1" hidden="1" customWidth="1"/>
    <col min="29" max="29" width="97.54296875" style="1" hidden="1" customWidth="1"/>
    <col min="30" max="30" width="86.26953125" style="1" hidden="1" customWidth="1"/>
    <col min="31" max="31" width="73.7265625" style="1" hidden="1" customWidth="1"/>
    <col min="32" max="32" width="56" style="1" hidden="1" customWidth="1"/>
    <col min="33" max="33" width="52.7265625" style="1" hidden="1" customWidth="1"/>
    <col min="34" max="34" width="60.26953125" style="1" hidden="1" customWidth="1"/>
    <col min="35" max="35" width="93.453125" style="1" hidden="1" customWidth="1"/>
    <col min="36" max="36" width="56.7265625" style="1" hidden="1" customWidth="1"/>
    <col min="37" max="37" width="73.26953125" style="1" hidden="1" customWidth="1"/>
    <col min="38" max="39" width="69" style="1" hidden="1" customWidth="1"/>
    <col min="40" max="40" width="43" style="1" hidden="1" customWidth="1"/>
    <col min="41" max="41" width="61.26953125" style="1" hidden="1" customWidth="1"/>
    <col min="42" max="42" width="70.453125" style="1" hidden="1" customWidth="1"/>
    <col min="43" max="43" width="55.54296875" style="1" hidden="1" customWidth="1"/>
    <col min="44" max="44" width="89.54296875" style="1" hidden="1" customWidth="1"/>
    <col min="45" max="45" width="40.453125" style="1" hidden="1" customWidth="1"/>
    <col min="46" max="47" width="51.7265625" style="1" hidden="1" customWidth="1"/>
    <col min="48" max="48" width="76.08984375" style="1" hidden="1" customWidth="1"/>
    <col min="49" max="16384" width="9.1796875" style="1"/>
  </cols>
  <sheetData>
    <row r="1" spans="1:27" ht="17.149999999999999" customHeight="1" x14ac:dyDescent="0.3">
      <c r="A1" s="290"/>
      <c r="B1" s="285"/>
      <c r="C1" s="285"/>
      <c r="D1" s="284"/>
    </row>
    <row r="2" spans="1:27" ht="17.149999999999999" customHeight="1" x14ac:dyDescent="0.3">
      <c r="A2" s="291"/>
      <c r="B2" s="284"/>
      <c r="C2" s="284"/>
      <c r="D2" s="284"/>
    </row>
    <row r="3" spans="1:27" ht="17.149999999999999" customHeight="1" x14ac:dyDescent="0.3">
      <c r="A3" s="290"/>
      <c r="B3" s="285"/>
      <c r="C3" s="285"/>
      <c r="D3" s="284"/>
    </row>
    <row r="4" spans="1:27" ht="17.149999999999999" customHeight="1" x14ac:dyDescent="0.3">
      <c r="A4" s="291"/>
      <c r="B4" s="284"/>
      <c r="C4" s="284"/>
      <c r="D4" s="284"/>
    </row>
    <row r="5" spans="1:27" ht="17.149999999999999" customHeight="1" x14ac:dyDescent="0.3">
      <c r="A5" s="290"/>
      <c r="B5" s="285"/>
      <c r="C5" s="285"/>
      <c r="D5" s="284"/>
    </row>
    <row r="6" spans="1:27" ht="17.149999999999999" customHeight="1" x14ac:dyDescent="0.3"/>
    <row r="7" spans="1:27" ht="17.149999999999999" customHeight="1" x14ac:dyDescent="0.3"/>
    <row r="8" spans="1:27" ht="17.149999999999999" customHeight="1" x14ac:dyDescent="0.3"/>
    <row r="9" spans="1:27" ht="17.149999999999999" customHeight="1" thickBot="1" x14ac:dyDescent="0.4">
      <c r="A9" s="207"/>
      <c r="B9" s="2" t="s">
        <v>79</v>
      </c>
    </row>
    <row r="10" spans="1:27" ht="16" thickBot="1" x14ac:dyDescent="0.4">
      <c r="B10" s="546" t="s">
        <v>841</v>
      </c>
      <c r="C10" s="501"/>
      <c r="D10" s="408"/>
      <c r="F10" s="208" t="s">
        <v>0</v>
      </c>
      <c r="G10" s="209" t="s">
        <v>7</v>
      </c>
      <c r="H10" s="209" t="s">
        <v>8</v>
      </c>
      <c r="I10" s="209" t="s">
        <v>9</v>
      </c>
      <c r="J10" s="209" t="s">
        <v>10</v>
      </c>
      <c r="K10" s="209" t="s">
        <v>11</v>
      </c>
      <c r="L10" s="209" t="s">
        <v>720</v>
      </c>
      <c r="M10" s="209" t="s">
        <v>721</v>
      </c>
      <c r="N10" s="209" t="s">
        <v>722</v>
      </c>
      <c r="O10" s="209" t="s">
        <v>12</v>
      </c>
      <c r="P10" s="209" t="s">
        <v>13</v>
      </c>
      <c r="Q10" s="456" t="s">
        <v>813</v>
      </c>
      <c r="R10" s="209" t="s">
        <v>14</v>
      </c>
      <c r="S10" s="209" t="s">
        <v>15</v>
      </c>
      <c r="T10" s="209" t="s">
        <v>16</v>
      </c>
      <c r="U10" s="456" t="s">
        <v>815</v>
      </c>
      <c r="V10" s="456" t="s">
        <v>17</v>
      </c>
      <c r="W10" s="456" t="s">
        <v>811</v>
      </c>
      <c r="X10" s="209" t="s">
        <v>18</v>
      </c>
      <c r="Y10" s="209" t="s">
        <v>19</v>
      </c>
      <c r="Z10" s="209" t="s">
        <v>20</v>
      </c>
      <c r="AA10" s="210" t="s">
        <v>21</v>
      </c>
    </row>
    <row r="11" spans="1:27" ht="16" thickBot="1" x14ac:dyDescent="0.35">
      <c r="B11" s="545" t="s">
        <v>860</v>
      </c>
      <c r="C11" s="522"/>
      <c r="D11" s="502"/>
      <c r="F11" s="212" t="s">
        <v>22</v>
      </c>
      <c r="G11" s="213" t="s">
        <v>23</v>
      </c>
      <c r="H11" s="213" t="s">
        <v>24</v>
      </c>
      <c r="I11" s="213" t="s">
        <v>25</v>
      </c>
      <c r="J11" s="213" t="s">
        <v>26</v>
      </c>
      <c r="K11" s="213" t="s">
        <v>27</v>
      </c>
      <c r="L11" s="213" t="s">
        <v>28</v>
      </c>
      <c r="M11" s="213" t="s">
        <v>29</v>
      </c>
      <c r="N11" s="213" t="s">
        <v>30</v>
      </c>
      <c r="O11" s="213" t="s">
        <v>31</v>
      </c>
      <c r="P11" s="213" t="s">
        <v>32</v>
      </c>
      <c r="Q11" s="463" t="s">
        <v>816</v>
      </c>
      <c r="R11" s="213" t="s">
        <v>33</v>
      </c>
      <c r="S11" s="213" t="s">
        <v>34</v>
      </c>
      <c r="T11" s="213" t="s">
        <v>35</v>
      </c>
      <c r="U11" s="463" t="s">
        <v>814</v>
      </c>
      <c r="V11" s="468" t="s">
        <v>36</v>
      </c>
      <c r="W11" s="463" t="s">
        <v>812</v>
      </c>
      <c r="X11" s="213" t="s">
        <v>37</v>
      </c>
      <c r="Y11" s="213" t="s">
        <v>38</v>
      </c>
      <c r="Z11" s="213" t="s">
        <v>39</v>
      </c>
      <c r="AA11" s="214" t="s">
        <v>40</v>
      </c>
    </row>
    <row r="12" spans="1:27" ht="17.149999999999999" customHeight="1" thickBot="1" x14ac:dyDescent="0.35">
      <c r="B12" s="211"/>
      <c r="C12" s="211"/>
      <c r="F12" s="216" t="s">
        <v>41</v>
      </c>
      <c r="G12" s="217" t="s">
        <v>42</v>
      </c>
      <c r="H12" s="217" t="s">
        <v>43</v>
      </c>
      <c r="I12" s="217" t="s">
        <v>585</v>
      </c>
      <c r="J12" s="217" t="s">
        <v>44</v>
      </c>
      <c r="K12" s="217" t="s">
        <v>45</v>
      </c>
      <c r="L12" s="528" t="s">
        <v>848</v>
      </c>
      <c r="M12" s="217" t="s">
        <v>46</v>
      </c>
      <c r="N12" s="217" t="s">
        <v>47</v>
      </c>
      <c r="O12" s="217" t="s">
        <v>48</v>
      </c>
      <c r="P12" s="217" t="s">
        <v>49</v>
      </c>
      <c r="Q12" s="464" t="s">
        <v>831</v>
      </c>
      <c r="R12" s="218" t="s">
        <v>729</v>
      </c>
      <c r="S12" s="217" t="s">
        <v>51</v>
      </c>
      <c r="T12" s="217" t="s">
        <v>52</v>
      </c>
      <c r="U12" s="532" t="s">
        <v>851</v>
      </c>
      <c r="V12" s="465" t="s">
        <v>53</v>
      </c>
      <c r="W12" s="496" t="s">
        <v>839</v>
      </c>
      <c r="X12" s="528" t="s">
        <v>846</v>
      </c>
      <c r="Y12" s="217" t="s">
        <v>56</v>
      </c>
      <c r="Z12" s="528" t="s">
        <v>845</v>
      </c>
      <c r="AA12" s="219" t="s">
        <v>57</v>
      </c>
    </row>
    <row r="13" spans="1:27" ht="19.5" customHeight="1" thickBot="1" x14ac:dyDescent="0.35">
      <c r="B13" s="490" t="s">
        <v>2</v>
      </c>
      <c r="C13" s="215" t="str">
        <f>IF(ISBLANK(Name),"",Name)</f>
        <v/>
      </c>
      <c r="F13" s="222" t="s">
        <v>583</v>
      </c>
      <c r="G13" s="218"/>
      <c r="H13" s="218"/>
      <c r="I13" s="218"/>
      <c r="J13" s="218"/>
      <c r="K13" s="218" t="s">
        <v>58</v>
      </c>
      <c r="L13" s="217" t="s">
        <v>581</v>
      </c>
      <c r="M13" s="218"/>
      <c r="N13" s="218" t="s">
        <v>60</v>
      </c>
      <c r="O13" s="218" t="s">
        <v>61</v>
      </c>
      <c r="P13" s="218" t="s">
        <v>730</v>
      </c>
      <c r="Q13" s="465"/>
      <c r="R13" s="217" t="s">
        <v>50</v>
      </c>
      <c r="S13" s="218"/>
      <c r="T13" s="218"/>
      <c r="U13" s="466"/>
      <c r="V13" s="466"/>
      <c r="W13" s="466"/>
      <c r="X13" s="217" t="s">
        <v>54</v>
      </c>
      <c r="Y13" s="218"/>
      <c r="Z13" s="218"/>
      <c r="AA13" s="223" t="s">
        <v>55</v>
      </c>
    </row>
    <row r="14" spans="1:27" ht="19.5" customHeight="1" thickBot="1" x14ac:dyDescent="0.35">
      <c r="B14" s="220"/>
      <c r="C14" s="221"/>
      <c r="F14" s="222" t="s">
        <v>64</v>
      </c>
      <c r="G14" s="218"/>
      <c r="H14" s="218"/>
      <c r="I14" s="218"/>
      <c r="J14" s="218"/>
      <c r="K14" s="218" t="s">
        <v>65</v>
      </c>
      <c r="L14" s="218" t="s">
        <v>59</v>
      </c>
      <c r="M14" s="218"/>
      <c r="N14" s="218"/>
      <c r="O14" s="218"/>
      <c r="P14" s="218" t="s">
        <v>62</v>
      </c>
      <c r="Q14" s="466"/>
      <c r="R14" s="218"/>
      <c r="S14" s="218"/>
      <c r="T14" s="218"/>
      <c r="U14" s="466"/>
      <c r="V14" s="466"/>
      <c r="W14" s="466"/>
      <c r="X14" s="218"/>
      <c r="Y14" s="218"/>
      <c r="Z14" s="218"/>
      <c r="AA14" s="223" t="s">
        <v>63</v>
      </c>
    </row>
    <row r="15" spans="1:27" ht="19.5" customHeight="1" x14ac:dyDescent="0.3">
      <c r="B15" s="491" t="s">
        <v>113</v>
      </c>
      <c r="C15" s="224"/>
      <c r="F15" s="222" t="s">
        <v>67</v>
      </c>
      <c r="G15" s="218"/>
      <c r="H15" s="218"/>
      <c r="I15" s="218"/>
      <c r="J15" s="218"/>
      <c r="K15" s="218"/>
      <c r="L15" s="218" t="s">
        <v>728</v>
      </c>
      <c r="M15" s="218"/>
      <c r="N15" s="218"/>
      <c r="O15" s="218"/>
      <c r="P15" s="218"/>
      <c r="Q15" s="466"/>
      <c r="R15" s="218"/>
      <c r="S15" s="218"/>
      <c r="T15" s="218"/>
      <c r="U15" s="466"/>
      <c r="V15" s="466"/>
      <c r="W15" s="466"/>
      <c r="X15" s="218"/>
      <c r="Y15" s="218"/>
      <c r="Z15" s="218"/>
      <c r="AA15" s="223" t="s">
        <v>759</v>
      </c>
    </row>
    <row r="16" spans="1:27" ht="19.5" customHeight="1" x14ac:dyDescent="0.3">
      <c r="B16" s="492" t="s">
        <v>76</v>
      </c>
      <c r="C16" s="542"/>
      <c r="F16" s="225" t="s">
        <v>754</v>
      </c>
      <c r="G16" s="226"/>
      <c r="H16" s="226"/>
      <c r="I16" s="226"/>
      <c r="J16" s="226"/>
      <c r="K16" s="226"/>
      <c r="L16" s="218" t="s">
        <v>66</v>
      </c>
      <c r="M16" s="226"/>
      <c r="N16" s="226"/>
      <c r="O16" s="226"/>
      <c r="P16" s="226"/>
      <c r="Q16" s="467"/>
      <c r="R16" s="226"/>
      <c r="S16" s="226"/>
      <c r="T16" s="226"/>
      <c r="U16" s="467"/>
      <c r="V16" s="467"/>
      <c r="W16" s="467"/>
      <c r="X16" s="226"/>
      <c r="Y16" s="226"/>
      <c r="Z16" s="226"/>
      <c r="AA16" s="227" t="s">
        <v>68</v>
      </c>
    </row>
    <row r="17" spans="1:48" ht="19.5" customHeight="1" thickBot="1" x14ac:dyDescent="0.35">
      <c r="B17" s="493" t="s">
        <v>77</v>
      </c>
      <c r="C17" s="527"/>
      <c r="F17" s="229" t="s">
        <v>69</v>
      </c>
      <c r="G17" s="230"/>
      <c r="H17" s="231"/>
      <c r="I17" s="231"/>
      <c r="J17" s="231"/>
      <c r="K17" s="231"/>
      <c r="L17" s="231"/>
      <c r="M17" s="231"/>
      <c r="N17" s="231"/>
      <c r="O17" s="231"/>
      <c r="P17" s="231"/>
      <c r="Q17" s="231"/>
      <c r="R17" s="231"/>
      <c r="S17" s="231"/>
      <c r="T17" s="231"/>
      <c r="U17" s="231"/>
      <c r="V17" s="231"/>
      <c r="W17" s="231"/>
      <c r="X17" s="231"/>
      <c r="Y17" s="231"/>
      <c r="Z17" s="232"/>
      <c r="AA17" s="233"/>
    </row>
    <row r="18" spans="1:48" ht="15" customHeight="1" thickBot="1" x14ac:dyDescent="0.4">
      <c r="A18" s="228"/>
    </row>
    <row r="19" spans="1:48" ht="15" customHeight="1" thickBot="1" x14ac:dyDescent="0.4">
      <c r="A19" s="228"/>
      <c r="F19" s="208" t="s">
        <v>41</v>
      </c>
      <c r="G19" s="209" t="s">
        <v>583</v>
      </c>
      <c r="H19" s="209" t="s">
        <v>64</v>
      </c>
      <c r="I19" s="209" t="s">
        <v>67</v>
      </c>
      <c r="J19" s="209" t="s">
        <v>754</v>
      </c>
      <c r="K19" s="209" t="s">
        <v>69</v>
      </c>
      <c r="L19" s="209" t="s">
        <v>42</v>
      </c>
      <c r="M19" s="209" t="s">
        <v>43</v>
      </c>
      <c r="N19" s="209" t="s">
        <v>585</v>
      </c>
      <c r="O19" s="209" t="s">
        <v>44</v>
      </c>
      <c r="P19" s="209" t="s">
        <v>45</v>
      </c>
      <c r="Q19" s="209" t="s">
        <v>58</v>
      </c>
      <c r="R19" s="209" t="s">
        <v>65</v>
      </c>
      <c r="S19" s="209" t="s">
        <v>848</v>
      </c>
      <c r="T19" s="209" t="s">
        <v>581</v>
      </c>
      <c r="U19" s="209" t="s">
        <v>59</v>
      </c>
      <c r="V19" s="209" t="s">
        <v>728</v>
      </c>
      <c r="W19" s="209" t="s">
        <v>66</v>
      </c>
      <c r="X19" s="209" t="s">
        <v>46</v>
      </c>
      <c r="Y19" s="209" t="s">
        <v>47</v>
      </c>
      <c r="Z19" s="209" t="s">
        <v>60</v>
      </c>
      <c r="AA19" s="209" t="s">
        <v>48</v>
      </c>
      <c r="AB19" s="209" t="s">
        <v>61</v>
      </c>
      <c r="AC19" s="209" t="s">
        <v>49</v>
      </c>
      <c r="AD19" s="209" t="s">
        <v>730</v>
      </c>
      <c r="AE19" s="209" t="s">
        <v>62</v>
      </c>
      <c r="AF19" s="456" t="s">
        <v>831</v>
      </c>
      <c r="AG19" s="209" t="s">
        <v>729</v>
      </c>
      <c r="AH19" s="209" t="s">
        <v>50</v>
      </c>
      <c r="AI19" s="209" t="s">
        <v>51</v>
      </c>
      <c r="AJ19" s="209" t="s">
        <v>52</v>
      </c>
      <c r="AK19" s="456" t="s">
        <v>851</v>
      </c>
      <c r="AL19" s="209" t="s">
        <v>53</v>
      </c>
      <c r="AM19" s="456" t="s">
        <v>839</v>
      </c>
      <c r="AN19" s="456" t="s">
        <v>846</v>
      </c>
      <c r="AO19" s="209" t="s">
        <v>54</v>
      </c>
      <c r="AP19" s="209" t="s">
        <v>56</v>
      </c>
      <c r="AQ19" s="209" t="s">
        <v>845</v>
      </c>
      <c r="AR19" s="209" t="s">
        <v>57</v>
      </c>
      <c r="AS19" s="209" t="s">
        <v>55</v>
      </c>
      <c r="AT19" s="209" t="s">
        <v>63</v>
      </c>
      <c r="AU19" s="209" t="s">
        <v>759</v>
      </c>
      <c r="AV19" s="471" t="s">
        <v>68</v>
      </c>
    </row>
    <row r="20" spans="1:48" ht="33.75" customHeight="1" thickBot="1" x14ac:dyDescent="0.4">
      <c r="B20" s="489" t="s">
        <v>78</v>
      </c>
      <c r="C20" s="234">
        <v>0</v>
      </c>
      <c r="F20" s="236" t="s">
        <v>111</v>
      </c>
      <c r="G20" s="237" t="s">
        <v>584</v>
      </c>
      <c r="H20" s="237" t="s">
        <v>81</v>
      </c>
      <c r="I20" s="237" t="s">
        <v>112</v>
      </c>
      <c r="J20" s="237" t="s">
        <v>755</v>
      </c>
      <c r="K20" s="237" t="s">
        <v>83</v>
      </c>
      <c r="L20" s="237" t="s">
        <v>84</v>
      </c>
      <c r="M20" s="237" t="s">
        <v>85</v>
      </c>
      <c r="N20" s="237" t="s">
        <v>86</v>
      </c>
      <c r="O20" s="237" t="s">
        <v>87</v>
      </c>
      <c r="P20" s="237" t="s">
        <v>88</v>
      </c>
      <c r="Q20" s="237" t="s">
        <v>110</v>
      </c>
      <c r="R20" s="237" t="s">
        <v>89</v>
      </c>
      <c r="S20" s="529" t="s">
        <v>849</v>
      </c>
      <c r="T20" s="237" t="s">
        <v>529</v>
      </c>
      <c r="U20" s="237" t="s">
        <v>90</v>
      </c>
      <c r="V20" s="237" t="s">
        <v>736</v>
      </c>
      <c r="W20" s="237" t="s">
        <v>91</v>
      </c>
      <c r="X20" s="237" t="s">
        <v>92</v>
      </c>
      <c r="Y20" s="237" t="s">
        <v>93</v>
      </c>
      <c r="Z20" s="237" t="s">
        <v>82</v>
      </c>
      <c r="AA20" s="237" t="s">
        <v>94</v>
      </c>
      <c r="AB20" s="237" t="s">
        <v>95</v>
      </c>
      <c r="AC20" s="237" t="s">
        <v>96</v>
      </c>
      <c r="AD20" s="237" t="s">
        <v>741</v>
      </c>
      <c r="AE20" s="237" t="s">
        <v>97</v>
      </c>
      <c r="AF20" s="470" t="s">
        <v>832</v>
      </c>
      <c r="AG20" s="237" t="s">
        <v>743</v>
      </c>
      <c r="AH20" s="237" t="s">
        <v>98</v>
      </c>
      <c r="AI20" s="237" t="s">
        <v>99</v>
      </c>
      <c r="AJ20" s="237" t="s">
        <v>100</v>
      </c>
      <c r="AK20" s="459" t="s">
        <v>834</v>
      </c>
      <c r="AL20" s="237" t="s">
        <v>101</v>
      </c>
      <c r="AM20" s="497" t="s">
        <v>840</v>
      </c>
      <c r="AN20" s="529" t="s">
        <v>847</v>
      </c>
      <c r="AO20" s="237" t="s">
        <v>102</v>
      </c>
      <c r="AP20" s="237" t="s">
        <v>103</v>
      </c>
      <c r="AQ20" s="237" t="s">
        <v>104</v>
      </c>
      <c r="AR20" s="237" t="s">
        <v>105</v>
      </c>
      <c r="AS20" s="237" t="s">
        <v>106</v>
      </c>
      <c r="AT20" s="237" t="s">
        <v>108</v>
      </c>
      <c r="AU20" s="237" t="s">
        <v>107</v>
      </c>
      <c r="AV20" s="238" t="s">
        <v>109</v>
      </c>
    </row>
    <row r="21" spans="1:48" ht="34.5" customHeight="1" thickBot="1" x14ac:dyDescent="0.4">
      <c r="B21" s="520" t="str">
        <f>CONCATENATE("GGRF Funds Requested or Awarded from ",IF(ISBLANK(C17),"Program",C17))</f>
        <v>GGRF Funds Requested or Awarded from Program</v>
      </c>
      <c r="C21" s="235">
        <v>0</v>
      </c>
      <c r="F21" s="241" t="s">
        <v>595</v>
      </c>
      <c r="G21" s="442" t="s">
        <v>735</v>
      </c>
      <c r="H21" s="242" t="s">
        <v>594</v>
      </c>
      <c r="I21" s="242" t="s">
        <v>629</v>
      </c>
      <c r="J21" s="243" t="s">
        <v>756</v>
      </c>
      <c r="K21" s="243" t="s">
        <v>619</v>
      </c>
      <c r="L21" s="244" t="s">
        <v>607</v>
      </c>
      <c r="M21" s="242" t="s">
        <v>678</v>
      </c>
      <c r="N21" s="245" t="s">
        <v>659</v>
      </c>
      <c r="O21" s="246" t="s">
        <v>705</v>
      </c>
      <c r="P21" s="247" t="s">
        <v>677</v>
      </c>
      <c r="Q21" s="242" t="s">
        <v>711</v>
      </c>
      <c r="R21" s="242" t="s">
        <v>684</v>
      </c>
      <c r="S21" s="242" t="s">
        <v>603</v>
      </c>
      <c r="T21" s="242" t="s">
        <v>678</v>
      </c>
      <c r="U21" s="242" t="s">
        <v>678</v>
      </c>
      <c r="V21" s="248" t="s">
        <v>737</v>
      </c>
      <c r="W21" s="242" t="s">
        <v>753</v>
      </c>
      <c r="X21" s="242" t="s">
        <v>682</v>
      </c>
      <c r="Y21" s="242" t="s">
        <v>664</v>
      </c>
      <c r="Z21" s="246" t="s">
        <v>664</v>
      </c>
      <c r="AA21" s="242" t="s">
        <v>674</v>
      </c>
      <c r="AB21" s="242" t="s">
        <v>665</v>
      </c>
      <c r="AC21" s="469" t="s">
        <v>629</v>
      </c>
      <c r="AD21" s="441" t="s">
        <v>629</v>
      </c>
      <c r="AE21" s="246" t="s">
        <v>684</v>
      </c>
      <c r="AF21" s="411" t="s">
        <v>827</v>
      </c>
      <c r="AG21" s="249" t="s">
        <v>705</v>
      </c>
      <c r="AH21" s="242" t="s">
        <v>678</v>
      </c>
      <c r="AI21" s="242" t="s">
        <v>629</v>
      </c>
      <c r="AJ21" s="245" t="s">
        <v>694</v>
      </c>
      <c r="AK21" s="249" t="s">
        <v>130</v>
      </c>
      <c r="AL21" s="246" t="s">
        <v>705</v>
      </c>
      <c r="AM21" s="458" t="s">
        <v>593</v>
      </c>
      <c r="AN21" s="242" t="s">
        <v>704</v>
      </c>
      <c r="AO21" s="242" t="s">
        <v>704</v>
      </c>
      <c r="AP21" s="247" t="s">
        <v>130</v>
      </c>
      <c r="AQ21" s="242" t="s">
        <v>611</v>
      </c>
      <c r="AR21" s="242" t="s">
        <v>664</v>
      </c>
      <c r="AS21" s="246" t="s">
        <v>106</v>
      </c>
      <c r="AT21" s="246" t="s">
        <v>652</v>
      </c>
      <c r="AU21" s="246" t="s">
        <v>758</v>
      </c>
      <c r="AV21" s="478" t="s">
        <v>777</v>
      </c>
    </row>
    <row r="22" spans="1:48" ht="20.149999999999999" customHeight="1" x14ac:dyDescent="0.3">
      <c r="A22" s="239"/>
      <c r="B22" s="489" t="s">
        <v>700</v>
      </c>
      <c r="C22" s="438"/>
      <c r="F22" s="241" t="s">
        <v>639</v>
      </c>
      <c r="G22" s="242" t="s">
        <v>670</v>
      </c>
      <c r="H22" s="248" t="s">
        <v>598</v>
      </c>
      <c r="I22" s="243" t="s">
        <v>709</v>
      </c>
      <c r="J22" s="243" t="s">
        <v>757</v>
      </c>
      <c r="K22" s="243" t="s">
        <v>618</v>
      </c>
      <c r="L22" s="251" t="s">
        <v>608</v>
      </c>
      <c r="M22" s="182" t="s">
        <v>659</v>
      </c>
      <c r="N22" s="249" t="s">
        <v>687</v>
      </c>
      <c r="O22" s="243" t="s">
        <v>610</v>
      </c>
      <c r="P22" s="252" t="s">
        <v>666</v>
      </c>
      <c r="Q22" s="252" t="s">
        <v>673</v>
      </c>
      <c r="R22" s="248" t="s">
        <v>655</v>
      </c>
      <c r="S22" s="248" t="s">
        <v>602</v>
      </c>
      <c r="T22" s="248" t="s">
        <v>704</v>
      </c>
      <c r="U22" s="248" t="s">
        <v>715</v>
      </c>
      <c r="V22" s="248" t="s">
        <v>740</v>
      </c>
      <c r="W22" s="248" t="s">
        <v>715</v>
      </c>
      <c r="X22" s="248" t="s">
        <v>684</v>
      </c>
      <c r="Y22" s="248" t="s">
        <v>630</v>
      </c>
      <c r="Z22" s="243" t="s">
        <v>694</v>
      </c>
      <c r="AA22" s="248" t="s">
        <v>685</v>
      </c>
      <c r="AB22" s="248" t="s">
        <v>680</v>
      </c>
      <c r="AC22" s="243" t="s">
        <v>656</v>
      </c>
      <c r="AD22" s="248" t="s">
        <v>742</v>
      </c>
      <c r="AE22" s="243" t="s">
        <v>651</v>
      </c>
      <c r="AF22" s="411"/>
      <c r="AG22" s="252" t="s">
        <v>603</v>
      </c>
      <c r="AH22" s="248" t="s">
        <v>664</v>
      </c>
      <c r="AI22" s="248" t="s">
        <v>678</v>
      </c>
      <c r="AJ22" s="249" t="s">
        <v>652</v>
      </c>
      <c r="AK22" s="1" t="s">
        <v>833</v>
      </c>
      <c r="AL22" s="248" t="s">
        <v>608</v>
      </c>
      <c r="AM22" s="411" t="s">
        <v>817</v>
      </c>
      <c r="AN22" s="248" t="s">
        <v>600</v>
      </c>
      <c r="AO22" s="248" t="s">
        <v>600</v>
      </c>
      <c r="AP22" s="252" t="s">
        <v>629</v>
      </c>
      <c r="AQ22" s="243"/>
      <c r="AR22" s="248" t="s">
        <v>697</v>
      </c>
      <c r="AS22" s="243"/>
      <c r="AT22" s="243" t="s">
        <v>706</v>
      </c>
      <c r="AU22" s="246" t="s">
        <v>125</v>
      </c>
      <c r="AV22" s="472" t="s">
        <v>715</v>
      </c>
    </row>
    <row r="23" spans="1:48" ht="20.149999999999999" customHeight="1" thickBot="1" x14ac:dyDescent="0.35">
      <c r="B23" s="488" t="s">
        <v>780</v>
      </c>
      <c r="C23" s="250">
        <v>0</v>
      </c>
      <c r="F23" s="241" t="s">
        <v>106</v>
      </c>
      <c r="G23" s="531" t="s">
        <v>619</v>
      </c>
      <c r="H23" s="248" t="s">
        <v>658</v>
      </c>
      <c r="I23" s="248" t="s">
        <v>662</v>
      </c>
      <c r="J23" s="246"/>
      <c r="K23" s="246" t="s">
        <v>592</v>
      </c>
      <c r="L23" s="251" t="s">
        <v>609</v>
      </c>
      <c r="M23" s="248" t="s">
        <v>704</v>
      </c>
      <c r="N23" s="249" t="s">
        <v>650</v>
      </c>
      <c r="O23" s="254" t="s">
        <v>595</v>
      </c>
      <c r="P23" s="252" t="s">
        <v>672</v>
      </c>
      <c r="Q23" s="243" t="s">
        <v>106</v>
      </c>
      <c r="R23" s="248" t="s">
        <v>707</v>
      </c>
      <c r="S23" s="248" t="s">
        <v>601</v>
      </c>
      <c r="T23" s="248" t="s">
        <v>672</v>
      </c>
      <c r="U23" s="248" t="s">
        <v>714</v>
      </c>
      <c r="V23" s="248" t="s">
        <v>752</v>
      </c>
      <c r="W23" s="248" t="s">
        <v>714</v>
      </c>
      <c r="X23" s="248" t="s">
        <v>695</v>
      </c>
      <c r="Y23" s="243"/>
      <c r="Z23" s="243" t="s">
        <v>630</v>
      </c>
      <c r="AA23" s="243"/>
      <c r="AB23" s="248" t="s">
        <v>638</v>
      </c>
      <c r="AC23" s="243" t="s">
        <v>778</v>
      </c>
      <c r="AD23" s="252" t="s">
        <v>656</v>
      </c>
      <c r="AE23" s="249" t="s">
        <v>668</v>
      </c>
      <c r="AF23" s="249"/>
      <c r="AG23" s="252" t="s">
        <v>602</v>
      </c>
      <c r="AH23" s="248" t="s">
        <v>697</v>
      </c>
      <c r="AI23" s="248" t="s">
        <v>664</v>
      </c>
      <c r="AJ23" s="249" t="s">
        <v>681</v>
      </c>
      <c r="AK23" s="249" t="s">
        <v>820</v>
      </c>
      <c r="AL23" s="243" t="s">
        <v>610</v>
      </c>
      <c r="AM23" s="411" t="s">
        <v>126</v>
      </c>
      <c r="AN23" s="411"/>
      <c r="AO23" s="243"/>
      <c r="AP23" s="252" t="s">
        <v>642</v>
      </c>
      <c r="AQ23" s="243"/>
      <c r="AR23" s="248" t="s">
        <v>698</v>
      </c>
      <c r="AS23" s="243"/>
      <c r="AT23" s="243" t="s">
        <v>610</v>
      </c>
      <c r="AU23" s="243"/>
      <c r="AV23" s="473" t="s">
        <v>665</v>
      </c>
    </row>
    <row r="24" spans="1:48" ht="20.149999999999999" customHeight="1" x14ac:dyDescent="0.3">
      <c r="B24" s="489" t="s">
        <v>701</v>
      </c>
      <c r="C24" s="240"/>
      <c r="D24" s="253"/>
      <c r="F24" s="241" t="s">
        <v>125</v>
      </c>
      <c r="G24" s="252" t="s">
        <v>630</v>
      </c>
      <c r="H24" s="248" t="s">
        <v>628</v>
      </c>
      <c r="I24" s="243" t="s">
        <v>670</v>
      </c>
      <c r="J24" s="256"/>
      <c r="K24" s="256"/>
      <c r="L24" s="251" t="s">
        <v>610</v>
      </c>
      <c r="M24" s="248" t="s">
        <v>643</v>
      </c>
      <c r="N24" s="249" t="s">
        <v>604</v>
      </c>
      <c r="O24" s="248" t="s">
        <v>106</v>
      </c>
      <c r="P24" s="252" t="s">
        <v>713</v>
      </c>
      <c r="Q24" s="530" t="s">
        <v>125</v>
      </c>
      <c r="R24" s="248" t="s">
        <v>654</v>
      </c>
      <c r="S24" s="248" t="s">
        <v>610</v>
      </c>
      <c r="T24" s="248" t="s">
        <v>603</v>
      </c>
      <c r="U24" s="248" t="s">
        <v>705</v>
      </c>
      <c r="V24" s="248" t="s">
        <v>598</v>
      </c>
      <c r="W24" s="248" t="s">
        <v>603</v>
      </c>
      <c r="X24" s="248" t="s">
        <v>710</v>
      </c>
      <c r="Y24" s="243"/>
      <c r="Z24" s="243" t="s">
        <v>631</v>
      </c>
      <c r="AA24" s="243"/>
      <c r="AB24" s="248" t="s">
        <v>604</v>
      </c>
      <c r="AC24" s="243" t="s">
        <v>641</v>
      </c>
      <c r="AD24" s="248" t="s">
        <v>623</v>
      </c>
      <c r="AE24" s="249" t="s">
        <v>691</v>
      </c>
      <c r="AF24" s="249"/>
      <c r="AG24" s="261" t="s">
        <v>601</v>
      </c>
      <c r="AH24" s="248" t="s">
        <v>638</v>
      </c>
      <c r="AI24" s="248" t="s">
        <v>697</v>
      </c>
      <c r="AJ24" s="249" t="s">
        <v>597</v>
      </c>
      <c r="AK24" s="249" t="s">
        <v>821</v>
      </c>
      <c r="AL24" s="243" t="s">
        <v>640</v>
      </c>
      <c r="AM24" s="243"/>
      <c r="AN24" s="243"/>
      <c r="AO24" s="243"/>
      <c r="AP24" s="252" t="s">
        <v>593</v>
      </c>
      <c r="AQ24" s="243"/>
      <c r="AR24" s="248" t="s">
        <v>694</v>
      </c>
      <c r="AS24" s="243"/>
      <c r="AT24" s="440" t="s">
        <v>744</v>
      </c>
      <c r="AU24" s="243"/>
      <c r="AV24" s="473" t="s">
        <v>132</v>
      </c>
    </row>
    <row r="25" spans="1:48" ht="20.149999999999999" customHeight="1" thickBot="1" x14ac:dyDescent="0.4">
      <c r="B25" s="488" t="s">
        <v>781</v>
      </c>
      <c r="C25" s="255">
        <v>0</v>
      </c>
      <c r="D25" s="3"/>
      <c r="E25" s="3"/>
      <c r="F25" s="241"/>
      <c r="G25" s="252" t="s">
        <v>603</v>
      </c>
      <c r="H25" s="248" t="s">
        <v>592</v>
      </c>
      <c r="I25" s="243" t="s">
        <v>630</v>
      </c>
      <c r="J25" s="243"/>
      <c r="K25" s="243"/>
      <c r="L25" s="243"/>
      <c r="M25" s="249" t="s">
        <v>650</v>
      </c>
      <c r="N25" s="249" t="s">
        <v>605</v>
      </c>
      <c r="O25" s="258" t="s">
        <v>708</v>
      </c>
      <c r="P25" s="252" t="s">
        <v>712</v>
      </c>
      <c r="Q25" s="243"/>
      <c r="R25" s="243" t="s">
        <v>616</v>
      </c>
      <c r="S25" s="243" t="s">
        <v>611</v>
      </c>
      <c r="T25" s="248" t="s">
        <v>602</v>
      </c>
      <c r="U25" s="248" t="s">
        <v>672</v>
      </c>
      <c r="V25" s="248" t="s">
        <v>739</v>
      </c>
      <c r="W25" s="248" t="s">
        <v>602</v>
      </c>
      <c r="X25" s="531" t="s">
        <v>638</v>
      </c>
      <c r="Y25" s="243"/>
      <c r="Z25" s="243" t="s">
        <v>645</v>
      </c>
      <c r="AA25" s="243"/>
      <c r="AB25" s="248" t="s">
        <v>605</v>
      </c>
      <c r="AC25" s="249" t="s">
        <v>675</v>
      </c>
      <c r="AD25" s="259" t="s">
        <v>106</v>
      </c>
      <c r="AE25" s="243" t="s">
        <v>623</v>
      </c>
      <c r="AF25" s="243"/>
      <c r="AG25" s="243" t="s">
        <v>607</v>
      </c>
      <c r="AH25" s="248" t="s">
        <v>603</v>
      </c>
      <c r="AI25" s="248" t="s">
        <v>705</v>
      </c>
      <c r="AJ25" s="249" t="s">
        <v>661</v>
      </c>
      <c r="AK25" s="249" t="s">
        <v>822</v>
      </c>
      <c r="AL25" s="243" t="s">
        <v>603</v>
      </c>
      <c r="AM25" s="243"/>
      <c r="AN25" s="243"/>
      <c r="AO25" s="243"/>
      <c r="AP25" s="252" t="s">
        <v>688</v>
      </c>
      <c r="AQ25" s="243"/>
      <c r="AR25" s="248" t="s">
        <v>716</v>
      </c>
      <c r="AS25" s="243"/>
      <c r="AT25" s="243" t="s">
        <v>592</v>
      </c>
      <c r="AU25" s="243"/>
      <c r="AV25" s="473" t="s">
        <v>678</v>
      </c>
    </row>
    <row r="26" spans="1:48" ht="20.149999999999999" customHeight="1" x14ac:dyDescent="0.3">
      <c r="B26" s="489" t="s">
        <v>702</v>
      </c>
      <c r="C26" s="257"/>
      <c r="F26" s="241"/>
      <c r="G26" s="261" t="s">
        <v>602</v>
      </c>
      <c r="H26" s="262"/>
      <c r="I26" s="243" t="s">
        <v>631</v>
      </c>
      <c r="J26" s="243"/>
      <c r="K26" s="243"/>
      <c r="L26" s="243"/>
      <c r="M26" s="248" t="s">
        <v>638</v>
      </c>
      <c r="N26" s="249" t="s">
        <v>617</v>
      </c>
      <c r="O26" s="243"/>
      <c r="P26" s="252" t="s">
        <v>599</v>
      </c>
      <c r="Q26" s="243"/>
      <c r="R26" s="243" t="s">
        <v>613</v>
      </c>
      <c r="S26" s="243" t="s">
        <v>744</v>
      </c>
      <c r="T26" s="248" t="s">
        <v>601</v>
      </c>
      <c r="U26" s="248" t="s">
        <v>610</v>
      </c>
      <c r="V26" s="248" t="s">
        <v>738</v>
      </c>
      <c r="W26" s="248" t="s">
        <v>610</v>
      </c>
      <c r="X26" s="248" t="s">
        <v>625</v>
      </c>
      <c r="Y26" s="243"/>
      <c r="Z26" s="243" t="s">
        <v>648</v>
      </c>
      <c r="AA26" s="243"/>
      <c r="AB26" s="248" t="s">
        <v>606</v>
      </c>
      <c r="AC26" s="249" t="s">
        <v>692</v>
      </c>
      <c r="AD26" s="243"/>
      <c r="AE26" s="243" t="s">
        <v>628</v>
      </c>
      <c r="AF26" s="243"/>
      <c r="AG26" s="243" t="s">
        <v>608</v>
      </c>
      <c r="AH26" s="248" t="s">
        <v>602</v>
      </c>
      <c r="AI26" s="263" t="s">
        <v>704</v>
      </c>
      <c r="AJ26" s="249" t="s">
        <v>667</v>
      </c>
      <c r="AK26" s="249" t="s">
        <v>629</v>
      </c>
      <c r="AL26" s="243" t="s">
        <v>602</v>
      </c>
      <c r="AM26" s="243"/>
      <c r="AN26" s="243"/>
      <c r="AO26" s="243"/>
      <c r="AP26" s="243"/>
      <c r="AQ26" s="243"/>
      <c r="AR26" s="248" t="s">
        <v>638</v>
      </c>
      <c r="AS26" s="243"/>
      <c r="AT26" s="243" t="s">
        <v>640</v>
      </c>
      <c r="AU26" s="243"/>
      <c r="AV26" s="473" t="s">
        <v>664</v>
      </c>
    </row>
    <row r="27" spans="1:48" ht="20.149999999999999" customHeight="1" thickBot="1" x14ac:dyDescent="0.35">
      <c r="B27" s="488" t="s">
        <v>782</v>
      </c>
      <c r="C27" s="260">
        <v>0</v>
      </c>
      <c r="D27" s="253"/>
      <c r="F27" s="241"/>
      <c r="G27" s="440" t="s">
        <v>601</v>
      </c>
      <c r="H27" s="243"/>
      <c r="I27" s="243" t="s">
        <v>644</v>
      </c>
      <c r="J27" s="243"/>
      <c r="K27" s="243"/>
      <c r="L27" s="243"/>
      <c r="M27" s="249" t="s">
        <v>126</v>
      </c>
      <c r="N27" s="249" t="s">
        <v>647</v>
      </c>
      <c r="O27" s="243"/>
      <c r="P27" s="252" t="s">
        <v>669</v>
      </c>
      <c r="Q27" s="243"/>
      <c r="R27" s="248" t="s">
        <v>614</v>
      </c>
      <c r="S27" s="248" t="s">
        <v>592</v>
      </c>
      <c r="T27" s="248" t="s">
        <v>610</v>
      </c>
      <c r="U27" s="248" t="s">
        <v>746</v>
      </c>
      <c r="V27" s="248" t="s">
        <v>593</v>
      </c>
      <c r="W27" s="248" t="s">
        <v>725</v>
      </c>
      <c r="X27" s="248" t="s">
        <v>622</v>
      </c>
      <c r="Y27" s="243"/>
      <c r="Z27" s="243" t="s">
        <v>663</v>
      </c>
      <c r="AA27" s="243"/>
      <c r="AB27" s="248" t="s">
        <v>660</v>
      </c>
      <c r="AC27" s="243" t="s">
        <v>623</v>
      </c>
      <c r="AD27" s="243"/>
      <c r="AE27" s="243"/>
      <c r="AF27" s="243"/>
      <c r="AG27" s="243" t="s">
        <v>609</v>
      </c>
      <c r="AH27" s="248" t="s">
        <v>632</v>
      </c>
      <c r="AI27" s="248" t="s">
        <v>655</v>
      </c>
      <c r="AJ27" s="249" t="s">
        <v>696</v>
      </c>
      <c r="AK27" s="249" t="s">
        <v>824</v>
      </c>
      <c r="AL27" s="243" t="s">
        <v>601</v>
      </c>
      <c r="AM27" s="243"/>
      <c r="AN27" s="243"/>
      <c r="AO27" s="243"/>
      <c r="AP27" s="243"/>
      <c r="AQ27" s="243"/>
      <c r="AR27" s="248" t="s">
        <v>630</v>
      </c>
      <c r="AS27" s="243"/>
      <c r="AT27" s="243" t="s">
        <v>653</v>
      </c>
      <c r="AU27" s="243"/>
      <c r="AV27" s="473" t="s">
        <v>697</v>
      </c>
    </row>
    <row r="28" spans="1:48" ht="20.149999999999999" customHeight="1" thickBot="1" x14ac:dyDescent="0.35">
      <c r="B28" s="494" t="s">
        <v>783</v>
      </c>
      <c r="C28" s="264">
        <f>1-(TertiaryPercent+SecondaryPercent+PrimaryPercent)</f>
        <v>1</v>
      </c>
      <c r="F28" s="241"/>
      <c r="G28" s="248" t="s">
        <v>750</v>
      </c>
      <c r="H28" s="243"/>
      <c r="I28" s="460" t="s">
        <v>829</v>
      </c>
      <c r="J28" s="243"/>
      <c r="K28" s="243"/>
      <c r="L28" s="243"/>
      <c r="M28" s="252" t="s">
        <v>708</v>
      </c>
      <c r="N28" s="249" t="s">
        <v>686</v>
      </c>
      <c r="O28" s="243"/>
      <c r="P28" s="252" t="s">
        <v>689</v>
      </c>
      <c r="Q28" s="243"/>
      <c r="R28" s="248" t="s">
        <v>628</v>
      </c>
      <c r="S28" s="248" t="s">
        <v>593</v>
      </c>
      <c r="T28" s="248" t="s">
        <v>611</v>
      </c>
      <c r="U28" s="248" t="s">
        <v>640</v>
      </c>
      <c r="V28" s="248" t="s">
        <v>106</v>
      </c>
      <c r="W28" s="243" t="s">
        <v>748</v>
      </c>
      <c r="X28" s="248" t="s">
        <v>693</v>
      </c>
      <c r="Y28" s="243"/>
      <c r="Z28" s="243" t="s">
        <v>596</v>
      </c>
      <c r="AA28" s="243"/>
      <c r="AB28" s="248" t="s">
        <v>679</v>
      </c>
      <c r="AC28" s="243"/>
      <c r="AD28" s="243"/>
      <c r="AE28" s="243"/>
      <c r="AF28" s="243"/>
      <c r="AG28" s="243" t="s">
        <v>610</v>
      </c>
      <c r="AH28" s="243"/>
      <c r="AI28" s="248" t="s">
        <v>638</v>
      </c>
      <c r="AJ28" s="249" t="s">
        <v>646</v>
      </c>
      <c r="AK28" s="1" t="s">
        <v>652</v>
      </c>
      <c r="AL28" s="243" t="s">
        <v>125</v>
      </c>
      <c r="AM28" s="243"/>
      <c r="AN28" s="243"/>
      <c r="AO28" s="243"/>
      <c r="AP28" s="243"/>
      <c r="AQ28" s="243"/>
      <c r="AR28" s="248" t="s">
        <v>631</v>
      </c>
      <c r="AS28" s="243"/>
      <c r="AT28" s="243"/>
      <c r="AU28" s="243"/>
      <c r="AV28" s="473" t="s">
        <v>682</v>
      </c>
    </row>
    <row r="29" spans="1:48" ht="15" customHeight="1" x14ac:dyDescent="0.3">
      <c r="A29" s="265"/>
      <c r="B29" s="265"/>
      <c r="C29" s="265"/>
      <c r="F29" s="241"/>
      <c r="G29" s="248" t="s">
        <v>733</v>
      </c>
      <c r="H29" s="266"/>
      <c r="I29" s="461" t="s">
        <v>830</v>
      </c>
      <c r="J29" s="243"/>
      <c r="K29" s="243"/>
      <c r="L29" s="243"/>
      <c r="M29" s="243"/>
      <c r="N29" s="249" t="s">
        <v>691</v>
      </c>
      <c r="O29" s="243"/>
      <c r="P29" s="252" t="s">
        <v>658</v>
      </c>
      <c r="Q29" s="243"/>
      <c r="R29" s="248"/>
      <c r="S29" s="248" t="s">
        <v>126</v>
      </c>
      <c r="T29" s="530" t="s">
        <v>126</v>
      </c>
      <c r="U29" s="248" t="s">
        <v>106</v>
      </c>
      <c r="V29" s="531" t="s">
        <v>126</v>
      </c>
      <c r="W29" s="248" t="s">
        <v>632</v>
      </c>
      <c r="X29" s="248" t="s">
        <v>612</v>
      </c>
      <c r="Y29" s="243"/>
      <c r="Z29" s="243" t="s">
        <v>597</v>
      </c>
      <c r="AA29" s="243"/>
      <c r="AB29" s="248" t="s">
        <v>686</v>
      </c>
      <c r="AC29" s="243"/>
      <c r="AD29" s="243"/>
      <c r="AE29" s="243"/>
      <c r="AF29" s="243"/>
      <c r="AG29" s="243" t="s">
        <v>746</v>
      </c>
      <c r="AH29" s="243"/>
      <c r="AI29" s="248" t="s">
        <v>711</v>
      </c>
      <c r="AJ29" s="249" t="s">
        <v>620</v>
      </c>
      <c r="AK29" s="249" t="s">
        <v>651</v>
      </c>
      <c r="AL29" s="243" t="s">
        <v>106</v>
      </c>
      <c r="AM29" s="243"/>
      <c r="AN29" s="243"/>
      <c r="AO29" s="243"/>
      <c r="AP29" s="243"/>
      <c r="AQ29" s="243"/>
      <c r="AR29" s="248" t="s">
        <v>645</v>
      </c>
      <c r="AS29" s="243"/>
      <c r="AT29" s="243"/>
      <c r="AU29" s="243"/>
      <c r="AV29" s="473" t="s">
        <v>684</v>
      </c>
    </row>
    <row r="30" spans="1:48" ht="15" customHeight="1" x14ac:dyDescent="0.35">
      <c r="A30" s="265"/>
      <c r="B30" s="206" t="s">
        <v>582</v>
      </c>
      <c r="C30" s="9"/>
      <c r="F30" s="241"/>
      <c r="G30" s="248" t="s">
        <v>596</v>
      </c>
      <c r="H30" s="267"/>
      <c r="I30" s="243" t="s">
        <v>595</v>
      </c>
      <c r="J30" s="243"/>
      <c r="K30" s="243"/>
      <c r="L30" s="243"/>
      <c r="M30" s="243"/>
      <c r="N30" s="249" t="s">
        <v>636</v>
      </c>
      <c r="O30" s="243"/>
      <c r="P30" s="530" t="s">
        <v>125</v>
      </c>
      <c r="Q30" s="243"/>
      <c r="R30" s="243"/>
      <c r="S30" s="243"/>
      <c r="T30" s="243"/>
      <c r="U30" s="243" t="s">
        <v>747</v>
      </c>
      <c r="V30" s="243"/>
      <c r="W30" s="243" t="s">
        <v>749</v>
      </c>
      <c r="X30" s="248" t="s">
        <v>663</v>
      </c>
      <c r="Y30" s="243"/>
      <c r="Z30" s="243" t="s">
        <v>661</v>
      </c>
      <c r="AA30" s="243"/>
      <c r="AB30" s="248" t="s">
        <v>614</v>
      </c>
      <c r="AC30" s="243"/>
      <c r="AD30" s="243"/>
      <c r="AE30" s="243"/>
      <c r="AF30" s="243"/>
      <c r="AG30" s="246" t="s">
        <v>744</v>
      </c>
      <c r="AH30" s="243"/>
      <c r="AI30" s="248" t="s">
        <v>610</v>
      </c>
      <c r="AJ30" s="249" t="s">
        <v>635</v>
      </c>
      <c r="AK30" s="249" t="s">
        <v>819</v>
      </c>
      <c r="AL30" s="243"/>
      <c r="AM30" s="243"/>
      <c r="AN30" s="243"/>
      <c r="AO30" s="243"/>
      <c r="AP30" s="243"/>
      <c r="AQ30" s="243"/>
      <c r="AR30" s="248" t="s">
        <v>648</v>
      </c>
      <c r="AS30" s="243"/>
      <c r="AT30" s="243"/>
      <c r="AU30" s="243"/>
      <c r="AV30" s="473" t="s">
        <v>695</v>
      </c>
    </row>
    <row r="31" spans="1:48" ht="36.5" customHeight="1" x14ac:dyDescent="0.3">
      <c r="A31" s="265"/>
      <c r="B31" s="425" t="s">
        <v>703</v>
      </c>
      <c r="C31" s="427"/>
      <c r="F31" s="241"/>
      <c r="G31" s="531" t="s">
        <v>669</v>
      </c>
      <c r="H31" s="248"/>
      <c r="I31" s="249" t="s">
        <v>596</v>
      </c>
      <c r="J31" s="243"/>
      <c r="K31" s="243"/>
      <c r="L31" s="243"/>
      <c r="M31" s="243"/>
      <c r="N31" s="243"/>
      <c r="O31" s="243"/>
      <c r="P31" s="243"/>
      <c r="Q31" s="243"/>
      <c r="R31" s="243"/>
      <c r="S31" s="243"/>
      <c r="T31" s="243"/>
      <c r="U31" s="530" t="s">
        <v>126</v>
      </c>
      <c r="V31" s="243"/>
      <c r="W31" s="1" t="s">
        <v>126</v>
      </c>
      <c r="X31" s="248" t="s">
        <v>671</v>
      </c>
      <c r="Y31" s="243"/>
      <c r="Z31" s="249" t="s">
        <v>667</v>
      </c>
      <c r="AA31" s="243"/>
      <c r="AB31" s="248" t="s">
        <v>126</v>
      </c>
      <c r="AC31" s="243"/>
      <c r="AD31" s="243"/>
      <c r="AE31" s="243"/>
      <c r="AF31" s="243"/>
      <c r="AG31" s="530" t="s">
        <v>592</v>
      </c>
      <c r="AH31" s="243"/>
      <c r="AI31" s="243" t="s">
        <v>654</v>
      </c>
      <c r="AJ31" s="249" t="s">
        <v>691</v>
      </c>
      <c r="AK31" s="249" t="s">
        <v>825</v>
      </c>
      <c r="AL31" s="243"/>
      <c r="AM31" s="243"/>
      <c r="AN31" s="243"/>
      <c r="AO31" s="243"/>
      <c r="AP31" s="243"/>
      <c r="AQ31" s="243"/>
      <c r="AR31" s="248" t="s">
        <v>597</v>
      </c>
      <c r="AS31" s="243"/>
      <c r="AT31" s="243"/>
      <c r="AU31" s="243"/>
      <c r="AV31" s="473" t="s">
        <v>698</v>
      </c>
    </row>
    <row r="32" spans="1:48" ht="15" customHeight="1" x14ac:dyDescent="0.3">
      <c r="A32" s="265"/>
      <c r="B32" s="265"/>
      <c r="C32" s="265"/>
      <c r="F32" s="241"/>
      <c r="G32" s="248" t="s">
        <v>618</v>
      </c>
      <c r="H32" s="248"/>
      <c r="I32" s="243" t="s">
        <v>661</v>
      </c>
      <c r="J32" s="243"/>
      <c r="K32" s="243"/>
      <c r="L32" s="243"/>
      <c r="M32" s="243"/>
      <c r="N32" s="243"/>
      <c r="O32" s="243"/>
      <c r="P32" s="243"/>
      <c r="Q32" s="243"/>
      <c r="R32" s="243"/>
      <c r="S32" s="243"/>
      <c r="T32" s="243"/>
      <c r="U32" s="243"/>
      <c r="V32" s="243"/>
      <c r="W32" s="243"/>
      <c r="X32" s="248" t="s">
        <v>683</v>
      </c>
      <c r="Y32" s="243"/>
      <c r="Z32" s="243" t="s">
        <v>696</v>
      </c>
      <c r="AA32" s="243"/>
      <c r="AB32" s="248"/>
      <c r="AC32" s="243"/>
      <c r="AD32" s="243"/>
      <c r="AE32" s="243"/>
      <c r="AF32" s="243"/>
      <c r="AG32" s="243" t="s">
        <v>593</v>
      </c>
      <c r="AH32" s="243"/>
      <c r="AI32" s="248" t="s">
        <v>639</v>
      </c>
      <c r="AJ32" s="454" t="s">
        <v>615</v>
      </c>
      <c r="AK32" s="1" t="s">
        <v>681</v>
      </c>
      <c r="AL32" s="243"/>
      <c r="AM32" s="243"/>
      <c r="AN32" s="243"/>
      <c r="AO32" s="243"/>
      <c r="AP32" s="243"/>
      <c r="AQ32" s="243"/>
      <c r="AR32" s="248" t="s">
        <v>696</v>
      </c>
      <c r="AS32" s="243"/>
      <c r="AT32" s="243"/>
      <c r="AU32" s="243"/>
      <c r="AV32" s="473" t="s">
        <v>694</v>
      </c>
    </row>
    <row r="33" spans="1:48" ht="15" customHeight="1" x14ac:dyDescent="0.3">
      <c r="A33" s="265"/>
      <c r="B33" s="265"/>
      <c r="C33" s="265"/>
      <c r="F33" s="241"/>
      <c r="G33" s="248" t="s">
        <v>731</v>
      </c>
      <c r="H33" s="248"/>
      <c r="I33" s="243" t="s">
        <v>669</v>
      </c>
      <c r="J33" s="243"/>
      <c r="K33" s="243"/>
      <c r="L33" s="243"/>
      <c r="M33" s="243"/>
      <c r="N33" s="243"/>
      <c r="O33" s="243"/>
      <c r="P33" s="243"/>
      <c r="Q33" s="243"/>
      <c r="R33" s="243"/>
      <c r="S33" s="243"/>
      <c r="T33" s="243"/>
      <c r="U33" s="243"/>
      <c r="V33" s="243"/>
      <c r="W33" s="243"/>
      <c r="X33" s="248" t="s">
        <v>624</v>
      </c>
      <c r="Y33" s="243"/>
      <c r="Z33" s="243" t="s">
        <v>646</v>
      </c>
      <c r="AA33" s="243"/>
      <c r="AB33" s="248"/>
      <c r="AC33" s="243"/>
      <c r="AD33" s="243"/>
      <c r="AE33" s="243"/>
      <c r="AF33" s="246"/>
      <c r="AG33" s="243" t="s">
        <v>640</v>
      </c>
      <c r="AH33" s="243"/>
      <c r="AI33" s="248" t="s">
        <v>106</v>
      </c>
      <c r="AJ33" s="454" t="s">
        <v>657</v>
      </c>
      <c r="AK33" s="249" t="s">
        <v>823</v>
      </c>
      <c r="AL33" s="243"/>
      <c r="AM33" s="243"/>
      <c r="AN33" s="243"/>
      <c r="AO33" s="243"/>
      <c r="AP33" s="243"/>
      <c r="AQ33" s="243"/>
      <c r="AR33" s="248" t="s">
        <v>620</v>
      </c>
      <c r="AS33" s="243"/>
      <c r="AT33" s="243"/>
      <c r="AU33" s="243"/>
      <c r="AV33" s="473" t="s">
        <v>716</v>
      </c>
    </row>
    <row r="34" spans="1:48" ht="15" customHeight="1" x14ac:dyDescent="0.35">
      <c r="A34" s="268"/>
      <c r="B34" s="268"/>
      <c r="C34" s="268"/>
      <c r="F34" s="241"/>
      <c r="G34" s="248" t="s">
        <v>620</v>
      </c>
      <c r="H34" s="248"/>
      <c r="I34" s="243" t="s">
        <v>627</v>
      </c>
      <c r="J34" s="243"/>
      <c r="K34" s="243"/>
      <c r="L34" s="243"/>
      <c r="M34" s="243"/>
      <c r="N34" s="243"/>
      <c r="O34" s="243"/>
      <c r="P34" s="243"/>
      <c r="Q34" s="243"/>
      <c r="R34" s="243"/>
      <c r="S34" s="243"/>
      <c r="T34" s="243"/>
      <c r="U34" s="243"/>
      <c r="V34" s="243"/>
      <c r="W34" s="243"/>
      <c r="X34" s="248" t="s">
        <v>598</v>
      </c>
      <c r="Y34" s="243"/>
      <c r="Z34" s="243" t="s">
        <v>620</v>
      </c>
      <c r="AA34" s="243"/>
      <c r="AB34" s="243"/>
      <c r="AC34" s="243"/>
      <c r="AD34" s="243"/>
      <c r="AE34" s="243"/>
      <c r="AF34" s="243"/>
      <c r="AG34" s="243" t="s">
        <v>106</v>
      </c>
      <c r="AH34" s="243"/>
      <c r="AI34" s="248" t="s">
        <v>125</v>
      </c>
      <c r="AJ34" s="249" t="s">
        <v>688</v>
      </c>
      <c r="AK34" s="455" t="s">
        <v>613</v>
      </c>
      <c r="AL34" s="243"/>
      <c r="AM34" s="243"/>
      <c r="AN34" s="243"/>
      <c r="AO34" s="243"/>
      <c r="AP34" s="243"/>
      <c r="AQ34" s="243"/>
      <c r="AR34" s="248" t="s">
        <v>635</v>
      </c>
      <c r="AS34" s="243"/>
      <c r="AT34" s="243"/>
      <c r="AU34" s="243"/>
      <c r="AV34" s="473" t="s">
        <v>710</v>
      </c>
    </row>
    <row r="35" spans="1:48" ht="15" customHeight="1" x14ac:dyDescent="0.35">
      <c r="A35" s="268"/>
      <c r="B35" s="268"/>
      <c r="C35" s="268"/>
      <c r="F35" s="241"/>
      <c r="G35" s="442" t="s">
        <v>732</v>
      </c>
      <c r="H35" s="248"/>
      <c r="I35" s="243" t="s">
        <v>620</v>
      </c>
      <c r="J35" s="243"/>
      <c r="K35" s="243"/>
      <c r="L35" s="243"/>
      <c r="M35" s="243"/>
      <c r="N35" s="243"/>
      <c r="O35" s="243"/>
      <c r="P35" s="243"/>
      <c r="Q35" s="243"/>
      <c r="R35" s="243"/>
      <c r="S35" s="243"/>
      <c r="T35" s="243"/>
      <c r="U35" s="243"/>
      <c r="V35" s="243"/>
      <c r="W35" s="243"/>
      <c r="X35" s="248" t="s">
        <v>620</v>
      </c>
      <c r="Y35" s="243"/>
      <c r="Z35" s="243" t="s">
        <v>635</v>
      </c>
      <c r="AA35" s="243"/>
      <c r="AB35" s="243"/>
      <c r="AC35" s="243"/>
      <c r="AD35" s="243"/>
      <c r="AE35" s="243"/>
      <c r="AF35" s="243"/>
      <c r="AG35" s="530" t="s">
        <v>125</v>
      </c>
      <c r="AH35" s="243"/>
      <c r="AI35" s="252" t="s">
        <v>708</v>
      </c>
      <c r="AJ35" s="249"/>
      <c r="AK35" s="455" t="s">
        <v>614</v>
      </c>
      <c r="AL35" s="243"/>
      <c r="AM35" s="243"/>
      <c r="AN35" s="243"/>
      <c r="AO35" s="243"/>
      <c r="AP35" s="243"/>
      <c r="AQ35" s="243"/>
      <c r="AR35" s="248" t="s">
        <v>691</v>
      </c>
      <c r="AS35" s="243"/>
      <c r="AT35" s="243"/>
      <c r="AU35" s="243"/>
      <c r="AV35" s="473" t="s">
        <v>659</v>
      </c>
    </row>
    <row r="36" spans="1:48" ht="15" customHeight="1" x14ac:dyDescent="0.35">
      <c r="A36" s="269"/>
      <c r="B36" s="269"/>
      <c r="C36" s="268"/>
      <c r="F36" s="241"/>
      <c r="G36" s="248" t="s">
        <v>734</v>
      </c>
      <c r="H36" s="248"/>
      <c r="I36" s="243" t="s">
        <v>691</v>
      </c>
      <c r="J36" s="243"/>
      <c r="K36" s="243"/>
      <c r="L36" s="243"/>
      <c r="M36" s="243"/>
      <c r="N36" s="243"/>
      <c r="O36" s="243"/>
      <c r="P36" s="243"/>
      <c r="Q36" s="243"/>
      <c r="R36" s="243"/>
      <c r="S36" s="243"/>
      <c r="T36" s="243"/>
      <c r="U36" s="243"/>
      <c r="V36" s="243"/>
      <c r="W36" s="243"/>
      <c r="X36" s="531" t="s">
        <v>632</v>
      </c>
      <c r="Y36" s="243"/>
      <c r="Z36" s="243" t="s">
        <v>690</v>
      </c>
      <c r="AA36" s="243"/>
      <c r="AB36" s="243"/>
      <c r="AC36" s="243"/>
      <c r="AD36" s="243"/>
      <c r="AE36" s="243"/>
      <c r="AF36" s="243"/>
      <c r="AG36" s="530" t="s">
        <v>126</v>
      </c>
      <c r="AH36" s="243"/>
      <c r="AI36" s="243"/>
      <c r="AJ36" s="271"/>
      <c r="AK36" s="249" t="s">
        <v>826</v>
      </c>
      <c r="AL36" s="243"/>
      <c r="AM36" s="243"/>
      <c r="AN36" s="243"/>
      <c r="AO36" s="243"/>
      <c r="AP36" s="243"/>
      <c r="AQ36" s="243"/>
      <c r="AR36" s="248" t="s">
        <v>632</v>
      </c>
      <c r="AS36" s="243"/>
      <c r="AT36" s="243"/>
      <c r="AU36" s="243"/>
      <c r="AV36" s="473" t="s">
        <v>652</v>
      </c>
    </row>
    <row r="37" spans="1:48" ht="15" customHeight="1" x14ac:dyDescent="0.35">
      <c r="A37" s="270"/>
      <c r="B37" s="270"/>
      <c r="C37" s="270"/>
      <c r="F37" s="241"/>
      <c r="G37" s="248" t="s">
        <v>751</v>
      </c>
      <c r="H37" s="248"/>
      <c r="I37" s="243" t="s">
        <v>615</v>
      </c>
      <c r="J37" s="243"/>
      <c r="K37" s="243"/>
      <c r="L37" s="243"/>
      <c r="M37" s="243"/>
      <c r="N37" s="243"/>
      <c r="O37" s="243"/>
      <c r="P37" s="243"/>
      <c r="Q37" s="243"/>
      <c r="R37" s="243"/>
      <c r="S37" s="243"/>
      <c r="T37" s="243"/>
      <c r="U37" s="243"/>
      <c r="V37" s="243"/>
      <c r="W37" s="243"/>
      <c r="X37" s="248" t="s">
        <v>623</v>
      </c>
      <c r="Y37" s="243"/>
      <c r="Z37" s="243" t="s">
        <v>691</v>
      </c>
      <c r="AA37" s="243"/>
      <c r="AB37" s="243"/>
      <c r="AC37" s="243"/>
      <c r="AD37" s="243"/>
      <c r="AE37" s="243"/>
      <c r="AF37" s="243"/>
      <c r="AG37" s="243"/>
      <c r="AH37" s="243"/>
      <c r="AI37" s="243"/>
      <c r="AJ37" s="256"/>
      <c r="AK37" s="457" t="s">
        <v>818</v>
      </c>
      <c r="AL37" s="243"/>
      <c r="AM37" s="243"/>
      <c r="AN37" s="243"/>
      <c r="AO37" s="243"/>
      <c r="AP37" s="243"/>
      <c r="AQ37" s="243"/>
      <c r="AR37" s="477" t="s">
        <v>122</v>
      </c>
      <c r="AS37" s="243"/>
      <c r="AT37" s="243"/>
      <c r="AU37" s="243"/>
      <c r="AV37" s="473" t="s">
        <v>643</v>
      </c>
    </row>
    <row r="38" spans="1:48" ht="15" customHeight="1" x14ac:dyDescent="0.35">
      <c r="A38" s="270"/>
      <c r="B38" s="270"/>
      <c r="C38" s="270"/>
      <c r="F38" s="241"/>
      <c r="G38" s="248" t="s">
        <v>637</v>
      </c>
      <c r="H38" s="248"/>
      <c r="I38" s="243" t="s">
        <v>637</v>
      </c>
      <c r="J38" s="243"/>
      <c r="K38" s="243"/>
      <c r="L38" s="243"/>
      <c r="M38" s="243"/>
      <c r="N38" s="243"/>
      <c r="O38" s="243"/>
      <c r="P38" s="243"/>
      <c r="Q38" s="243"/>
      <c r="R38" s="243"/>
      <c r="S38" s="243"/>
      <c r="T38" s="243"/>
      <c r="U38" s="243"/>
      <c r="V38" s="243"/>
      <c r="W38" s="243"/>
      <c r="X38" s="248" t="s">
        <v>637</v>
      </c>
      <c r="Y38" s="243"/>
      <c r="Z38" s="243" t="s">
        <v>649</v>
      </c>
      <c r="AA38" s="243"/>
      <c r="AB38" s="243"/>
      <c r="AC38" s="243"/>
      <c r="AD38" s="243"/>
      <c r="AE38" s="243"/>
      <c r="AF38" s="243"/>
      <c r="AG38" s="243"/>
      <c r="AH38" s="243"/>
      <c r="AI38" s="243"/>
      <c r="AJ38" s="243"/>
      <c r="AK38" s="249" t="s">
        <v>691</v>
      </c>
      <c r="AL38" s="243"/>
      <c r="AM38" s="243"/>
      <c r="AN38" s="243"/>
      <c r="AO38" s="243"/>
      <c r="AP38" s="243"/>
      <c r="AQ38" s="243"/>
      <c r="AR38" s="248"/>
      <c r="AS38" s="243"/>
      <c r="AT38" s="243"/>
      <c r="AU38" s="243"/>
      <c r="AV38" s="473" t="s">
        <v>687</v>
      </c>
    </row>
    <row r="39" spans="1:48" ht="15" customHeight="1" x14ac:dyDescent="0.35">
      <c r="A39" s="270"/>
      <c r="B39" s="270"/>
      <c r="C39" s="270"/>
      <c r="F39" s="241"/>
      <c r="G39" s="248" t="s">
        <v>628</v>
      </c>
      <c r="H39" s="252"/>
      <c r="I39" s="243" t="s">
        <v>633</v>
      </c>
      <c r="J39" s="243"/>
      <c r="K39" s="243"/>
      <c r="L39" s="243"/>
      <c r="M39" s="243"/>
      <c r="N39" s="243"/>
      <c r="O39" s="243"/>
      <c r="P39" s="243"/>
      <c r="Q39" s="243"/>
      <c r="R39" s="243"/>
      <c r="S39" s="243"/>
      <c r="T39" s="243"/>
      <c r="U39" s="243"/>
      <c r="V39" s="243"/>
      <c r="W39" s="243"/>
      <c r="X39" s="248" t="s">
        <v>626</v>
      </c>
      <c r="Y39" s="243"/>
      <c r="Z39" s="243" t="s">
        <v>615</v>
      </c>
      <c r="AA39" s="243"/>
      <c r="AB39" s="243"/>
      <c r="AC39" s="243"/>
      <c r="AD39" s="243"/>
      <c r="AE39" s="243"/>
      <c r="AF39" s="182"/>
      <c r="AH39" s="243"/>
      <c r="AI39" s="243"/>
      <c r="AJ39" s="243"/>
      <c r="AK39" s="249" t="s">
        <v>126</v>
      </c>
      <c r="AL39" s="243"/>
      <c r="AM39" s="243"/>
      <c r="AN39" s="243"/>
      <c r="AO39" s="243"/>
      <c r="AP39" s="243"/>
      <c r="AQ39" s="243"/>
      <c r="AR39" s="248"/>
      <c r="AS39" s="243"/>
      <c r="AT39" s="243"/>
      <c r="AU39" s="243"/>
      <c r="AV39" s="473" t="s">
        <v>650</v>
      </c>
    </row>
    <row r="40" spans="1:48" ht="15" customHeight="1" x14ac:dyDescent="0.3">
      <c r="F40" s="241"/>
      <c r="G40" s="248" t="s">
        <v>633</v>
      </c>
      <c r="H40" s="252"/>
      <c r="I40" s="243" t="s">
        <v>723</v>
      </c>
      <c r="J40" s="243"/>
      <c r="K40" s="243"/>
      <c r="L40" s="243"/>
      <c r="M40" s="243"/>
      <c r="N40" s="243"/>
      <c r="O40" s="243"/>
      <c r="P40" s="243"/>
      <c r="Q40" s="243"/>
      <c r="R40" s="243"/>
      <c r="S40" s="243"/>
      <c r="T40" s="243"/>
      <c r="U40" s="243"/>
      <c r="V40" s="243"/>
      <c r="W40" s="243"/>
      <c r="X40" s="243"/>
      <c r="Y40" s="243"/>
      <c r="Z40" s="243" t="s">
        <v>122</v>
      </c>
      <c r="AA40" s="243"/>
      <c r="AB40" s="243"/>
      <c r="AC40" s="243"/>
      <c r="AD40" s="243"/>
      <c r="AE40" s="243"/>
      <c r="AF40" s="243"/>
      <c r="AG40" s="243"/>
      <c r="AH40" s="243"/>
      <c r="AI40" s="243"/>
      <c r="AJ40" s="243"/>
      <c r="AL40" s="243"/>
      <c r="AM40" s="243"/>
      <c r="AN40" s="243"/>
      <c r="AO40" s="243"/>
      <c r="AP40" s="243"/>
      <c r="AQ40" s="243"/>
      <c r="AR40" s="256"/>
      <c r="AS40" s="243"/>
      <c r="AT40" s="243"/>
      <c r="AU40" s="243"/>
      <c r="AV40" s="473" t="s">
        <v>680</v>
      </c>
    </row>
    <row r="41" spans="1:48" ht="15" customHeight="1" x14ac:dyDescent="0.3">
      <c r="F41" s="241"/>
      <c r="G41" s="248" t="s">
        <v>723</v>
      </c>
      <c r="H41" s="261"/>
      <c r="I41" s="243" t="s">
        <v>634</v>
      </c>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L41" s="243"/>
      <c r="AM41" s="243"/>
      <c r="AN41" s="243"/>
      <c r="AO41" s="243"/>
      <c r="AP41" s="243"/>
      <c r="AQ41" s="243"/>
      <c r="AR41" s="243"/>
      <c r="AS41" s="243"/>
      <c r="AT41" s="243"/>
      <c r="AU41" s="243"/>
      <c r="AV41" s="473" t="s">
        <v>638</v>
      </c>
    </row>
    <row r="42" spans="1:48" ht="15" customHeight="1" x14ac:dyDescent="0.3">
      <c r="F42" s="241"/>
      <c r="G42" s="248" t="s">
        <v>634</v>
      </c>
      <c r="H42" s="243"/>
      <c r="I42" s="243" t="s">
        <v>850</v>
      </c>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473" t="s">
        <v>630</v>
      </c>
    </row>
    <row r="43" spans="1:48" ht="15" customHeight="1" x14ac:dyDescent="0.3">
      <c r="F43" s="241"/>
      <c r="G43" s="243" t="s">
        <v>676</v>
      </c>
      <c r="I43" s="460" t="s">
        <v>744</v>
      </c>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473" t="s">
        <v>631</v>
      </c>
    </row>
    <row r="44" spans="1:48" ht="15" customHeight="1" x14ac:dyDescent="0.3">
      <c r="F44" s="241"/>
      <c r="G44" s="243" t="s">
        <v>592</v>
      </c>
      <c r="H44" s="243"/>
      <c r="I44" s="461" t="s">
        <v>592</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473" t="s">
        <v>622</v>
      </c>
    </row>
    <row r="45" spans="1:48" ht="15" customHeight="1" x14ac:dyDescent="0.35">
      <c r="F45" s="241"/>
      <c r="G45" s="243"/>
      <c r="H45" s="243"/>
      <c r="I45" s="462" t="s">
        <v>593</v>
      </c>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473" t="s">
        <v>645</v>
      </c>
    </row>
    <row r="46" spans="1:48" ht="15" customHeight="1" x14ac:dyDescent="0.35">
      <c r="F46" s="241"/>
      <c r="G46" s="243"/>
      <c r="H46" s="243"/>
      <c r="I46" s="270" t="s">
        <v>779</v>
      </c>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473" t="s">
        <v>648</v>
      </c>
    </row>
    <row r="47" spans="1:48" ht="15" customHeight="1" x14ac:dyDescent="0.35">
      <c r="F47" s="241"/>
      <c r="G47" s="243"/>
      <c r="H47" s="243"/>
      <c r="I47" s="243" t="s">
        <v>125</v>
      </c>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474" t="s">
        <v>608</v>
      </c>
    </row>
    <row r="48" spans="1:48" ht="15" customHeight="1" x14ac:dyDescent="0.3">
      <c r="F48" s="241"/>
      <c r="G48" s="243"/>
      <c r="H48" s="243"/>
      <c r="I48" s="243" t="s">
        <v>122</v>
      </c>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V48" s="473" t="s">
        <v>610</v>
      </c>
    </row>
    <row r="49" spans="6:48" ht="15" customHeight="1" x14ac:dyDescent="0.3">
      <c r="F49" s="241"/>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473" t="s">
        <v>681</v>
      </c>
    </row>
    <row r="50" spans="6:48" ht="15" customHeight="1" x14ac:dyDescent="0.3">
      <c r="F50" s="241"/>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473" t="s">
        <v>595</v>
      </c>
    </row>
    <row r="51" spans="6:48" ht="15" customHeight="1" x14ac:dyDescent="0.3">
      <c r="F51" s="241"/>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473" t="s">
        <v>597</v>
      </c>
    </row>
    <row r="52" spans="6:48" ht="15" customHeight="1" x14ac:dyDescent="0.3">
      <c r="F52" s="241"/>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473" t="s">
        <v>660</v>
      </c>
    </row>
    <row r="53" spans="6:48" ht="15" customHeight="1" x14ac:dyDescent="0.3">
      <c r="F53" s="241"/>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473" t="s">
        <v>671</v>
      </c>
    </row>
    <row r="54" spans="6:48" ht="15" customHeight="1" x14ac:dyDescent="0.3">
      <c r="F54" s="241"/>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473" t="s">
        <v>667</v>
      </c>
    </row>
    <row r="55" spans="6:48" ht="15" customHeight="1" x14ac:dyDescent="0.3">
      <c r="F55" s="241"/>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473" t="s">
        <v>696</v>
      </c>
    </row>
    <row r="56" spans="6:48" ht="15" customHeight="1" x14ac:dyDescent="0.3">
      <c r="F56" s="241"/>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475" t="s">
        <v>646</v>
      </c>
    </row>
    <row r="57" spans="6:48" ht="15.5" x14ac:dyDescent="0.3">
      <c r="F57" s="241"/>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479" t="s">
        <v>620</v>
      </c>
    </row>
    <row r="58" spans="6:48" ht="14.25" customHeight="1" x14ac:dyDescent="0.3">
      <c r="F58" s="241"/>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473" t="s">
        <v>635</v>
      </c>
    </row>
    <row r="59" spans="6:48" ht="16" customHeight="1" x14ac:dyDescent="0.3">
      <c r="F59" s="241"/>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473" t="s">
        <v>679</v>
      </c>
    </row>
    <row r="60" spans="6:48" ht="19" customHeight="1" x14ac:dyDescent="0.3">
      <c r="F60" s="241"/>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473" t="s">
        <v>686</v>
      </c>
    </row>
    <row r="61" spans="6:48" ht="20.5" customHeight="1" x14ac:dyDescent="0.3">
      <c r="F61" s="241"/>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473" t="s">
        <v>691</v>
      </c>
    </row>
    <row r="62" spans="6:48" ht="17.5" customHeight="1" x14ac:dyDescent="0.3">
      <c r="F62" s="241"/>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473" t="s">
        <v>692</v>
      </c>
    </row>
    <row r="63" spans="6:48" ht="15.5" x14ac:dyDescent="0.3">
      <c r="F63" s="241"/>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473" t="s">
        <v>623</v>
      </c>
    </row>
    <row r="64" spans="6:48" ht="13.5" customHeight="1" x14ac:dyDescent="0.3">
      <c r="F64" s="241"/>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473" t="s">
        <v>615</v>
      </c>
    </row>
    <row r="65" spans="6:48" ht="17.5" customHeight="1" x14ac:dyDescent="0.3">
      <c r="F65" s="241"/>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473" t="s">
        <v>632</v>
      </c>
    </row>
    <row r="66" spans="6:48" ht="16" customHeight="1" x14ac:dyDescent="0.3">
      <c r="F66" s="241"/>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243"/>
      <c r="AS66" s="243"/>
      <c r="AT66" s="243"/>
      <c r="AU66" s="243"/>
      <c r="AV66" s="473" t="s">
        <v>614</v>
      </c>
    </row>
    <row r="67" spans="6:48" ht="16.5" customHeight="1" x14ac:dyDescent="0.3">
      <c r="F67" s="241"/>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473" t="s">
        <v>637</v>
      </c>
    </row>
    <row r="68" spans="6:48" ht="18" customHeight="1" x14ac:dyDescent="0.3">
      <c r="F68" s="241"/>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473" t="s">
        <v>639</v>
      </c>
    </row>
    <row r="69" spans="6:48" ht="15.5" x14ac:dyDescent="0.35">
      <c r="F69" s="241"/>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533" t="s">
        <v>688</v>
      </c>
    </row>
    <row r="70" spans="6:48" ht="20.5" customHeight="1" x14ac:dyDescent="0.3">
      <c r="F70" s="241"/>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473" t="s">
        <v>106</v>
      </c>
    </row>
    <row r="71" spans="6:48" ht="18" customHeight="1" x14ac:dyDescent="0.3">
      <c r="F71" s="241"/>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473" t="s">
        <v>125</v>
      </c>
    </row>
    <row r="72" spans="6:48" ht="17.5" customHeight="1" x14ac:dyDescent="0.3">
      <c r="F72" s="292"/>
      <c r="G72" s="293"/>
      <c r="H72" s="293"/>
      <c r="I72" s="293"/>
      <c r="J72" s="293"/>
      <c r="K72" s="293"/>
      <c r="L72" s="293"/>
      <c r="M72" s="243"/>
      <c r="N72" s="293"/>
      <c r="O72" s="293"/>
      <c r="P72" s="293"/>
      <c r="Q72" s="293"/>
      <c r="R72" s="293"/>
      <c r="S72" s="293"/>
      <c r="T72" s="293"/>
      <c r="U72" s="293"/>
      <c r="V72" s="293"/>
      <c r="W72" s="293"/>
      <c r="X72" s="243"/>
      <c r="Y72" s="293"/>
      <c r="Z72" s="293"/>
      <c r="AA72" s="293"/>
      <c r="AB72" s="293"/>
      <c r="AC72" s="293"/>
      <c r="AD72" s="293"/>
      <c r="AE72" s="293"/>
      <c r="AF72" s="293"/>
      <c r="AG72" s="293"/>
      <c r="AH72" s="243"/>
      <c r="AI72" s="293"/>
      <c r="AJ72" s="293"/>
      <c r="AK72" s="293"/>
      <c r="AL72" s="293"/>
      <c r="AM72" s="293"/>
      <c r="AN72" s="293"/>
      <c r="AO72" s="293"/>
      <c r="AP72" s="293"/>
      <c r="AQ72" s="293"/>
      <c r="AR72" s="243"/>
      <c r="AS72" s="293"/>
      <c r="AT72" s="293"/>
      <c r="AU72" s="293"/>
      <c r="AV72" s="473" t="s">
        <v>126</v>
      </c>
    </row>
    <row r="73" spans="6:48" ht="16" customHeight="1" thickBot="1" x14ac:dyDescent="0.35">
      <c r="F73" s="272"/>
      <c r="G73" s="273"/>
      <c r="H73" s="273"/>
      <c r="I73" s="273"/>
      <c r="J73" s="273"/>
      <c r="K73" s="273"/>
      <c r="L73" s="273"/>
      <c r="M73" s="293"/>
      <c r="N73" s="273"/>
      <c r="O73" s="273"/>
      <c r="P73" s="273"/>
      <c r="Q73" s="273"/>
      <c r="R73" s="273"/>
      <c r="S73" s="273"/>
      <c r="T73" s="273"/>
      <c r="U73" s="273"/>
      <c r="V73" s="273"/>
      <c r="W73" s="273"/>
      <c r="X73" s="243"/>
      <c r="Y73" s="273"/>
      <c r="Z73" s="273"/>
      <c r="AA73" s="273"/>
      <c r="AB73" s="273"/>
      <c r="AC73" s="273"/>
      <c r="AD73" s="273"/>
      <c r="AE73" s="273"/>
      <c r="AF73" s="273"/>
      <c r="AG73" s="273"/>
      <c r="AH73" s="243"/>
      <c r="AI73" s="273"/>
      <c r="AJ73" s="273"/>
      <c r="AK73" s="273"/>
      <c r="AL73" s="273"/>
      <c r="AM73" s="273"/>
      <c r="AN73" s="273"/>
      <c r="AO73" s="273"/>
      <c r="AP73" s="273"/>
      <c r="AQ73" s="273"/>
      <c r="AR73" s="243"/>
      <c r="AS73" s="273"/>
      <c r="AT73" s="273"/>
      <c r="AU73" s="273"/>
      <c r="AV73" s="476" t="s">
        <v>122</v>
      </c>
    </row>
    <row r="74" spans="6:48" ht="45.75" customHeight="1" thickBot="1" x14ac:dyDescent="0.35">
      <c r="M74" s="273"/>
      <c r="X74" s="293"/>
      <c r="AH74" s="293"/>
      <c r="AR74" s="243"/>
    </row>
    <row r="75" spans="6:48" ht="16" thickBot="1" x14ac:dyDescent="0.35">
      <c r="X75" s="273"/>
      <c r="AH75" s="273"/>
      <c r="AR75" s="293"/>
    </row>
    <row r="76" spans="6:48" ht="16" thickBot="1" x14ac:dyDescent="0.35">
      <c r="AR76" s="273"/>
    </row>
  </sheetData>
  <sheetProtection algorithmName="SHA-512" hashValue="pP680bUEbE6XUXBRKymcofFMcPQ01HZNl+gE+ay+8LSOhRBaDbXvyjh4ZdSul4oEkpVBk8/ZIOmo0pdq0BPHPA==" saltValue="juKsk+DkXVO8PzAYDQ1gzQ==" spinCount="100000" sheet="1" objects="1" scenarios="1"/>
  <sortState ref="AK22:AK33">
    <sortCondition ref="AK21"/>
  </sortState>
  <conditionalFormatting sqref="C28">
    <cfRule type="cellIs" dxfId="1" priority="1" operator="lessThan">
      <formula>0</formula>
    </cfRule>
  </conditionalFormatting>
  <dataValidations xWindow="1603" yWindow="877" count="12">
    <dataValidation type="decimal" operator="greaterThanOrEqual" allowBlank="1" showInputMessage="1" showErrorMessage="1" prompt="Enter total project cost, including funding from all California Climate Investments programs and match funding sources, if applicable." sqref="C20">
      <formula1>0</formula1>
    </dataValidation>
    <dataValidation type="decimal" allowBlank="1" showInputMessage="1" showErrorMessage="1" error="Enter budget percentages from highest to lowest.  The total must not exceed 100%." prompt="Inputs should be within 10% of actual budget expenditures." sqref="C23">
      <formula1>0</formula1>
      <formula2>1</formula2>
    </dataValidation>
    <dataValidation type="decimal" allowBlank="1" showInputMessage="1" showErrorMessage="1" error="Enter budget percentages from highest to lowest.  The total must not exceed 100%." prompt="Inputs should be within 10% of actual budget expenditures." sqref="C25">
      <formula1>0</formula1>
      <formula2>MIN(1-C23,C23)</formula2>
    </dataValidation>
    <dataValidation type="decimal" allowBlank="1" showInputMessage="1" showErrorMessage="1" error="GGRF funds requested may not exceed total project budget." prompt="If the project requested or received funds from multiple California Climate Investments programs or from the same program more than once, the user should complete this Co-benefit Modeling Tool separately for each solicitation." sqref="C21">
      <formula1>0</formula1>
      <formula2>C20</formula2>
    </dataValidation>
    <dataValidation type="whole" allowBlank="1" showInputMessage="1" showErrorMessage="1" prompt="Enter year when project activity (e.g., construction or procurement) begins." sqref="C15">
      <formula1>2013</formula1>
      <formula2>2030</formula2>
    </dataValidation>
    <dataValidation type="list" allowBlank="1" showInputMessage="1" showErrorMessage="1" prompt="This cell locks after Program is selected." sqref="C16">
      <formula1>IF($C$17="",Agencies,0)</formula1>
    </dataValidation>
    <dataValidation type="decimal" allowBlank="1" showInputMessage="1" showErrorMessage="1" error="Enter budget percentages from highest to lowest.  The total must not exceed 100%." prompt="Inputs should be within 10% of actual budget expenditures." sqref="C27">
      <formula1>0</formula1>
      <formula2>MIN((1-(C23+C25))+0.00001,C25)</formula2>
    </dataValidation>
    <dataValidation allowBlank="1" showInputMessage="1" showErrorMessage="1" prompt="Enter budget percentages from highest to lowest.  The total must not exceed 100%." sqref="C28"/>
    <dataValidation type="list" allowBlank="1" showInputMessage="1" showErrorMessage="1" prompt="Select an administering agency and program to view activities." sqref="C26">
      <formula1>INDIRECT(HLOOKUP(C17,F19:AV20,2,FALSE))</formula1>
    </dataValidation>
    <dataValidation type="list" allowBlank="1" showInputMessage="1" showErrorMessage="1" prompt="Select an administering agency and program to view activities." sqref="C24">
      <formula1>INDIRECT(HLOOKUP(C17,F19:AV20,2,FALSE))</formula1>
    </dataValidation>
    <dataValidation type="list" allowBlank="1" showInputMessage="1" showErrorMessage="1" prompt="Select an administering agency and program to view activities." sqref="C22">
      <formula1>INDIRECT(HLOOKUP(C17,F19:AV20,2,FALSE))</formula1>
    </dataValidation>
    <dataValidation type="list" allowBlank="1" showInputMessage="1" showErrorMessage="1" prompt="This cell locks after one or more Project Activity is selected." sqref="C17">
      <formula1>IF(AND(C22="",C24="",C26=""),INDIRECT(HLOOKUP(C16,F10:AA11,2,FALSE)),0)</formula1>
    </dataValidation>
  </dataValidations>
  <hyperlinks>
    <hyperlink ref="B11" r:id="rId1" tooltip="User Guide for Job Co-benefit Modeling Tool"/>
  </hyperlinks>
  <pageMargins left="0.7" right="0.7" top="0.98479166666666662" bottom="0.75" header="0.3" footer="0.3"/>
  <pageSetup scale="60" fitToWidth="0" fitToHeight="0" orientation="landscape" r:id="rId2"/>
  <headerFooter>
    <oddHeader xml:space="preserve">&amp;C
</oddHeader>
    <oddFooter>&amp;L&amp;"Avenir LT Std 55 Roman,Regular"&amp;12&amp;K000000May 13, 2021&amp;C&amp;"Avenir LT Std 55 Roman,Regular"&amp;12Page &amp;P of &amp;N&amp;R&amp;"Avenir LT Std 55 Roman,Regular"&amp;12&amp;K000000&amp;A</oddFooter>
  </headerFooter>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K159"/>
  <sheetViews>
    <sheetView showGridLines="0" zoomScaleNormal="100" workbookViewId="0"/>
  </sheetViews>
  <sheetFormatPr defaultColWidth="9.1796875" defaultRowHeight="14" x14ac:dyDescent="0.3"/>
  <cols>
    <col min="1" max="1" width="2.81640625" style="9" customWidth="1"/>
    <col min="2" max="2" width="33.26953125" style="9" customWidth="1"/>
    <col min="3" max="3" width="29.7265625" style="9" customWidth="1"/>
    <col min="4" max="4" width="11.7265625" style="9" customWidth="1"/>
    <col min="5" max="5" width="33.26953125" style="9" customWidth="1"/>
    <col min="6" max="6" width="30.7265625" style="9" customWidth="1"/>
    <col min="7" max="7" width="2.81640625" style="9" customWidth="1"/>
    <col min="8" max="8" width="34.54296875" style="9" bestFit="1" customWidth="1"/>
    <col min="9" max="9" width="19.453125" style="9" customWidth="1"/>
    <col min="10" max="10" width="16.81640625" style="9" customWidth="1"/>
    <col min="11" max="11" width="14.1796875" style="9" customWidth="1"/>
    <col min="12" max="12" width="31.7265625" style="9" customWidth="1"/>
    <col min="13" max="16384" width="9.1796875" style="9"/>
  </cols>
  <sheetData>
    <row r="1" spans="2:11" ht="17.149999999999999" customHeight="1" x14ac:dyDescent="0.3">
      <c r="B1" s="118"/>
      <c r="C1" s="118"/>
      <c r="D1" s="118"/>
      <c r="E1" s="118"/>
      <c r="F1" s="118"/>
    </row>
    <row r="2" spans="2:11" ht="17.149999999999999" customHeight="1" x14ac:dyDescent="0.3">
      <c r="B2" s="119"/>
      <c r="C2" s="119"/>
      <c r="D2" s="119"/>
      <c r="E2" s="119"/>
      <c r="F2" s="119"/>
    </row>
    <row r="3" spans="2:11" ht="17.149999999999999" customHeight="1" x14ac:dyDescent="0.3">
      <c r="B3" s="118"/>
      <c r="C3" s="118"/>
      <c r="D3" s="118"/>
      <c r="E3" s="118"/>
      <c r="F3" s="118"/>
    </row>
    <row r="4" spans="2:11" ht="17.149999999999999" customHeight="1" x14ac:dyDescent="0.3">
      <c r="B4" s="119"/>
      <c r="C4" s="119"/>
      <c r="D4" s="119"/>
      <c r="E4" s="119"/>
      <c r="F4" s="119"/>
    </row>
    <row r="5" spans="2:11" ht="17.149999999999999" customHeight="1" x14ac:dyDescent="0.3">
      <c r="B5" s="118"/>
      <c r="C5" s="118"/>
      <c r="D5" s="118"/>
      <c r="E5" s="118"/>
      <c r="F5" s="118"/>
    </row>
    <row r="6" spans="2:11" ht="17.149999999999999" customHeight="1" x14ac:dyDescent="0.3"/>
    <row r="7" spans="2:11" ht="17.149999999999999" customHeight="1" x14ac:dyDescent="0.3"/>
    <row r="8" spans="2:11" ht="17.149999999999999" customHeight="1" thickBot="1" x14ac:dyDescent="0.35"/>
    <row r="9" spans="2:11" ht="20.149999999999999" customHeight="1" thickBot="1" x14ac:dyDescent="0.35">
      <c r="B9" s="436" t="s">
        <v>2</v>
      </c>
      <c r="C9" s="437"/>
      <c r="D9" s="437"/>
      <c r="E9" s="445" t="str">
        <f>IF(ISBLANK(Name),"",Name)</f>
        <v/>
      </c>
      <c r="F9" s="444"/>
    </row>
    <row r="10" spans="2:11" ht="20.149999999999999" customHeight="1" thickBot="1" x14ac:dyDescent="0.35">
      <c r="B10" s="202"/>
      <c r="C10" s="202"/>
      <c r="D10" s="202"/>
      <c r="E10" s="203"/>
      <c r="F10" s="203"/>
    </row>
    <row r="11" spans="2:11" s="200" customFormat="1" ht="20.149999999999999" customHeight="1" thickBot="1" x14ac:dyDescent="0.4">
      <c r="B11" s="428" t="s">
        <v>586</v>
      </c>
      <c r="C11" s="534"/>
      <c r="D11" s="535"/>
      <c r="E11" s="450" t="str">
        <f>TotalJobs</f>
        <v/>
      </c>
      <c r="F11" s="446"/>
      <c r="G11" s="204"/>
      <c r="H11" s="204"/>
      <c r="I11" s="204"/>
      <c r="J11" s="204"/>
      <c r="K11" s="204"/>
    </row>
    <row r="12" spans="2:11" s="200" customFormat="1" ht="20.149999999999999" customHeight="1" thickBot="1" x14ac:dyDescent="0.4">
      <c r="B12" s="428" t="s">
        <v>580</v>
      </c>
      <c r="C12" s="429"/>
      <c r="D12" s="429"/>
      <c r="E12" s="450" t="str">
        <f>IFERROR(GGRFTotalJobs,"")</f>
        <v/>
      </c>
      <c r="F12" s="446"/>
      <c r="G12" s="204"/>
      <c r="H12" s="205"/>
      <c r="I12" s="204"/>
      <c r="J12" s="204"/>
      <c r="K12" s="204"/>
    </row>
    <row r="13" spans="2:11" s="200" customFormat="1" ht="20.149999999999999" customHeight="1" x14ac:dyDescent="0.35">
      <c r="B13" s="430" t="s">
        <v>525</v>
      </c>
      <c r="C13" s="431"/>
      <c r="D13" s="431"/>
      <c r="E13" s="451" t="str">
        <f>GGRFDirectJobs</f>
        <v/>
      </c>
      <c r="F13" s="447"/>
      <c r="G13" s="204"/>
      <c r="H13" s="204"/>
      <c r="I13" s="204"/>
      <c r="J13" s="204"/>
      <c r="K13" s="204"/>
    </row>
    <row r="14" spans="2:11" s="200" customFormat="1" ht="20.149999999999999" customHeight="1" x14ac:dyDescent="0.35">
      <c r="B14" s="432" t="s">
        <v>526</v>
      </c>
      <c r="C14" s="433"/>
      <c r="D14" s="433"/>
      <c r="E14" s="452" t="str">
        <f>GGRFIndirectJobs</f>
        <v/>
      </c>
      <c r="F14" s="448"/>
      <c r="G14" s="204"/>
      <c r="H14" s="204"/>
      <c r="I14" s="204"/>
      <c r="J14" s="204"/>
      <c r="K14" s="204"/>
    </row>
    <row r="15" spans="2:11" s="200" customFormat="1" ht="20.149999999999999" customHeight="1" thickBot="1" x14ac:dyDescent="0.4">
      <c r="B15" s="434" t="s">
        <v>587</v>
      </c>
      <c r="C15" s="435"/>
      <c r="D15" s="435"/>
      <c r="E15" s="453" t="str">
        <f>GGRFInducedJobs</f>
        <v/>
      </c>
      <c r="F15" s="449"/>
      <c r="G15" s="204"/>
      <c r="H15" s="204"/>
      <c r="I15" s="204"/>
      <c r="J15" s="204"/>
      <c r="K15" s="204"/>
    </row>
    <row r="16" spans="2:11" ht="15" customHeight="1" x14ac:dyDescent="0.35">
      <c r="B16" s="182"/>
      <c r="C16" s="182"/>
      <c r="D16" s="182"/>
      <c r="E16" s="182"/>
      <c r="F16" s="182"/>
      <c r="G16" s="13"/>
      <c r="H16" s="13"/>
      <c r="I16" s="13"/>
      <c r="J16" s="13"/>
      <c r="K16" s="13"/>
    </row>
    <row r="17" spans="2:11" ht="15" customHeight="1" x14ac:dyDescent="0.35">
      <c r="B17" s="206" t="s">
        <v>79</v>
      </c>
      <c r="C17" s="206"/>
      <c r="F17" s="182"/>
      <c r="G17" s="13"/>
      <c r="H17" s="13"/>
      <c r="I17" s="13"/>
      <c r="J17" s="13"/>
      <c r="K17" s="13"/>
    </row>
    <row r="18" spans="2:11" ht="84" customHeight="1" x14ac:dyDescent="0.35">
      <c r="B18" s="425" t="s">
        <v>861</v>
      </c>
      <c r="C18" s="426"/>
      <c r="D18" s="426"/>
      <c r="E18" s="426"/>
      <c r="F18" s="427"/>
      <c r="G18" s="13"/>
      <c r="H18" s="13"/>
      <c r="I18" s="13"/>
      <c r="J18" s="13"/>
      <c r="K18" s="13"/>
    </row>
    <row r="19" spans="2:11" ht="15" customHeight="1" x14ac:dyDescent="0.35">
      <c r="B19" s="182"/>
      <c r="C19" s="182"/>
      <c r="D19" s="182"/>
      <c r="E19" s="182"/>
      <c r="F19" s="182"/>
      <c r="G19" s="13"/>
      <c r="H19" s="13"/>
      <c r="I19" s="13"/>
      <c r="J19" s="13"/>
      <c r="K19" s="13"/>
    </row>
    <row r="20" spans="2:11" ht="15" customHeight="1" x14ac:dyDescent="0.35">
      <c r="B20" s="182"/>
      <c r="C20" s="182"/>
      <c r="D20" s="182"/>
      <c r="E20" s="182"/>
      <c r="F20" s="182"/>
      <c r="G20" s="13"/>
      <c r="H20" s="13"/>
      <c r="I20" s="13"/>
      <c r="J20" s="13"/>
      <c r="K20" s="13"/>
    </row>
    <row r="21" spans="2:11" ht="15" customHeight="1" x14ac:dyDescent="0.35">
      <c r="B21" s="182"/>
      <c r="C21" s="182"/>
      <c r="D21" s="182"/>
      <c r="E21" s="414"/>
      <c r="F21" s="182"/>
      <c r="G21" s="13"/>
      <c r="H21" s="13"/>
      <c r="I21" s="13"/>
      <c r="J21" s="13"/>
      <c r="K21" s="13"/>
    </row>
    <row r="22" spans="2:11" ht="15" customHeight="1" x14ac:dyDescent="0.35">
      <c r="B22" s="191"/>
      <c r="C22" s="191"/>
      <c r="D22" s="191"/>
      <c r="E22" s="191"/>
      <c r="F22" s="191"/>
      <c r="G22" s="13"/>
      <c r="H22" s="13"/>
      <c r="I22" s="13"/>
      <c r="J22" s="13"/>
      <c r="K22" s="13"/>
    </row>
    <row r="23" spans="2:11" ht="15" customHeight="1" x14ac:dyDescent="0.35">
      <c r="B23" s="193"/>
      <c r="C23" s="193"/>
      <c r="D23" s="193"/>
      <c r="E23" s="193"/>
      <c r="F23" s="193"/>
      <c r="G23" s="13"/>
      <c r="H23" s="13"/>
      <c r="I23" s="13"/>
      <c r="J23" s="13"/>
      <c r="K23" s="13"/>
    </row>
    <row r="24" spans="2:11" ht="15" customHeight="1" x14ac:dyDescent="0.35">
      <c r="B24" s="195"/>
      <c r="C24" s="195"/>
      <c r="D24" s="195"/>
      <c r="E24" s="195"/>
      <c r="F24" s="195"/>
      <c r="G24" s="13"/>
      <c r="H24" s="13"/>
      <c r="I24" s="13"/>
      <c r="J24" s="13"/>
      <c r="K24" s="13"/>
    </row>
    <row r="25" spans="2:11" ht="15" customHeight="1" x14ac:dyDescent="0.35">
      <c r="B25" s="195"/>
      <c r="C25" s="195"/>
      <c r="D25" s="195"/>
      <c r="E25" s="195"/>
      <c r="F25" s="195"/>
      <c r="G25" s="13"/>
      <c r="H25" s="13"/>
      <c r="I25" s="13"/>
      <c r="J25" s="13"/>
      <c r="K25" s="13"/>
    </row>
    <row r="26" spans="2:11" ht="15" customHeight="1" x14ac:dyDescent="0.35">
      <c r="B26" s="195"/>
      <c r="C26" s="195"/>
      <c r="D26" s="195"/>
      <c r="E26" s="195"/>
      <c r="F26" s="195"/>
      <c r="G26" s="13"/>
      <c r="H26" s="13"/>
      <c r="I26" s="13"/>
      <c r="J26" s="13"/>
      <c r="K26" s="13"/>
    </row>
    <row r="27" spans="2:11" ht="15" customHeight="1" x14ac:dyDescent="0.35">
      <c r="B27" s="195"/>
      <c r="C27" s="195"/>
      <c r="D27" s="195"/>
      <c r="E27" s="195"/>
      <c r="F27" s="195"/>
      <c r="G27" s="13"/>
      <c r="H27" s="13"/>
      <c r="I27" s="13"/>
      <c r="J27" s="13"/>
      <c r="K27" s="13"/>
    </row>
    <row r="28" spans="2:11" ht="15" customHeight="1" x14ac:dyDescent="0.35">
      <c r="B28" s="195"/>
      <c r="C28" s="195"/>
      <c r="D28" s="195"/>
      <c r="E28" s="195"/>
      <c r="F28" s="195"/>
      <c r="G28" s="13"/>
      <c r="H28" s="13"/>
      <c r="I28" s="13"/>
      <c r="J28" s="13"/>
      <c r="K28" s="13"/>
    </row>
    <row r="29" spans="2:11" ht="15" customHeight="1" x14ac:dyDescent="0.35">
      <c r="B29" s="195"/>
      <c r="C29" s="195"/>
      <c r="D29" s="195"/>
      <c r="E29" s="195"/>
      <c r="F29" s="195"/>
      <c r="G29" s="13"/>
      <c r="H29" s="13"/>
      <c r="I29" s="13"/>
      <c r="J29" s="13"/>
      <c r="K29" s="13"/>
    </row>
    <row r="30" spans="2:11" ht="15" customHeight="1" x14ac:dyDescent="0.35">
      <c r="B30" s="195"/>
      <c r="C30" s="195"/>
      <c r="D30" s="195"/>
      <c r="E30" s="195"/>
      <c r="F30" s="195"/>
      <c r="G30" s="13"/>
      <c r="H30" s="13"/>
      <c r="I30" s="13"/>
      <c r="J30" s="13"/>
      <c r="K30" s="13"/>
    </row>
    <row r="31" spans="2:11" ht="15" customHeight="1" x14ac:dyDescent="0.35">
      <c r="B31" s="195"/>
      <c r="C31" s="195"/>
      <c r="D31" s="195"/>
      <c r="E31" s="195"/>
      <c r="F31" s="195"/>
      <c r="G31" s="13"/>
      <c r="H31" s="13"/>
      <c r="I31" s="13"/>
      <c r="J31" s="13"/>
      <c r="K31" s="13"/>
    </row>
    <row r="32" spans="2:11" ht="15" customHeight="1" x14ac:dyDescent="0.35">
      <c r="B32" s="197"/>
      <c r="C32" s="197"/>
      <c r="D32" s="197"/>
      <c r="E32" s="197"/>
      <c r="F32" s="197"/>
      <c r="G32" s="13"/>
      <c r="H32" s="13"/>
      <c r="I32" s="13"/>
      <c r="J32" s="13"/>
      <c r="K32" s="13"/>
    </row>
    <row r="33" spans="2:11" ht="15" customHeight="1" x14ac:dyDescent="0.35">
      <c r="B33" s="197"/>
      <c r="C33" s="197"/>
      <c r="D33" s="197"/>
      <c r="E33" s="197"/>
      <c r="F33" s="197"/>
      <c r="G33" s="13"/>
      <c r="H33" s="13"/>
      <c r="I33" s="13"/>
      <c r="J33" s="13"/>
      <c r="K33" s="13"/>
    </row>
    <row r="34" spans="2:11" ht="15" customHeight="1" x14ac:dyDescent="0.35">
      <c r="B34" s="198"/>
      <c r="C34" s="198"/>
      <c r="D34" s="198"/>
      <c r="E34" s="198"/>
      <c r="F34" s="197"/>
      <c r="G34" s="13"/>
      <c r="H34" s="13"/>
      <c r="I34" s="13"/>
      <c r="J34" s="13"/>
      <c r="K34" s="13"/>
    </row>
    <row r="35" spans="2:11" ht="15" customHeight="1" x14ac:dyDescent="0.35">
      <c r="B35" s="199"/>
      <c r="C35" s="199"/>
      <c r="D35" s="199"/>
      <c r="E35" s="199"/>
      <c r="F35" s="199"/>
      <c r="G35" s="13"/>
      <c r="H35" s="13"/>
      <c r="I35" s="13"/>
      <c r="J35" s="13"/>
      <c r="K35" s="13"/>
    </row>
    <row r="36" spans="2:11" ht="15" customHeight="1" x14ac:dyDescent="0.35">
      <c r="B36" s="199"/>
      <c r="C36" s="199"/>
      <c r="D36" s="199"/>
      <c r="E36" s="199"/>
      <c r="F36" s="199"/>
      <c r="G36" s="13"/>
      <c r="H36" s="13"/>
      <c r="I36" s="13"/>
      <c r="J36" s="13"/>
      <c r="K36" s="13"/>
    </row>
    <row r="37" spans="2:11" ht="15" customHeight="1" x14ac:dyDescent="0.35">
      <c r="B37" s="199"/>
      <c r="C37" s="199"/>
      <c r="D37" s="199"/>
      <c r="E37" s="199"/>
      <c r="F37" s="199"/>
      <c r="G37" s="13"/>
      <c r="H37" s="13"/>
      <c r="I37" s="13"/>
      <c r="J37" s="13"/>
      <c r="K37" s="13"/>
    </row>
    <row r="38" spans="2:11" ht="15" customHeight="1" x14ac:dyDescent="0.35">
      <c r="G38" s="13"/>
      <c r="H38" s="13"/>
      <c r="I38" s="13"/>
      <c r="J38" s="13"/>
      <c r="K38" s="13"/>
    </row>
    <row r="39" spans="2:11" ht="15" customHeight="1" x14ac:dyDescent="0.35">
      <c r="G39" s="13"/>
      <c r="H39" s="13"/>
      <c r="I39" s="13"/>
      <c r="J39" s="13"/>
      <c r="K39" s="13"/>
    </row>
    <row r="40" spans="2:11" ht="15" customHeight="1" x14ac:dyDescent="0.35">
      <c r="G40" s="13"/>
      <c r="H40" s="13"/>
      <c r="I40" s="13"/>
      <c r="J40" s="13"/>
      <c r="K40" s="13"/>
    </row>
    <row r="41" spans="2:11" ht="15" customHeight="1" x14ac:dyDescent="0.35">
      <c r="G41" s="13"/>
      <c r="H41" s="13"/>
      <c r="I41" s="13"/>
      <c r="J41" s="13"/>
      <c r="K41" s="13"/>
    </row>
    <row r="42" spans="2:11" ht="15" customHeight="1" x14ac:dyDescent="0.35">
      <c r="G42" s="13"/>
      <c r="H42" s="13"/>
      <c r="I42" s="13"/>
      <c r="J42" s="13"/>
      <c r="K42" s="13"/>
    </row>
    <row r="43" spans="2:11" ht="15" customHeight="1" x14ac:dyDescent="0.35">
      <c r="G43" s="13"/>
      <c r="H43" s="13"/>
      <c r="I43" s="13"/>
      <c r="J43" s="13"/>
      <c r="K43" s="13"/>
    </row>
    <row r="44" spans="2:11" ht="15" customHeight="1" x14ac:dyDescent="0.35">
      <c r="G44" s="13"/>
      <c r="H44" s="13"/>
      <c r="I44" s="13"/>
      <c r="J44" s="13"/>
      <c r="K44" s="13"/>
    </row>
    <row r="45" spans="2:11" ht="15" customHeight="1" x14ac:dyDescent="0.35">
      <c r="G45" s="13"/>
      <c r="H45" s="13"/>
      <c r="I45" s="13"/>
      <c r="J45" s="13"/>
      <c r="K45" s="13"/>
    </row>
    <row r="46" spans="2:11" ht="15" customHeight="1" x14ac:dyDescent="0.35">
      <c r="G46" s="13"/>
      <c r="H46" s="13"/>
      <c r="I46" s="13"/>
      <c r="J46" s="13"/>
      <c r="K46" s="13"/>
    </row>
    <row r="47" spans="2:11" ht="15" customHeight="1" x14ac:dyDescent="0.35">
      <c r="G47" s="13"/>
      <c r="H47" s="13"/>
      <c r="I47" s="13"/>
      <c r="J47" s="13"/>
      <c r="K47" s="13"/>
    </row>
    <row r="48" spans="2:11" ht="15" customHeight="1" x14ac:dyDescent="0.35">
      <c r="G48" s="13"/>
      <c r="H48" s="13"/>
      <c r="I48" s="13"/>
      <c r="J48" s="13"/>
      <c r="K48" s="13"/>
    </row>
    <row r="49" spans="7:11" ht="15" customHeight="1" x14ac:dyDescent="0.35">
      <c r="G49" s="13"/>
      <c r="H49" s="13"/>
      <c r="I49" s="13"/>
      <c r="J49" s="13"/>
      <c r="K49" s="13"/>
    </row>
    <row r="50" spans="7:11" ht="15" customHeight="1" x14ac:dyDescent="0.35">
      <c r="G50" s="13"/>
      <c r="H50" s="13"/>
      <c r="I50" s="13"/>
      <c r="J50" s="13"/>
      <c r="K50" s="13"/>
    </row>
    <row r="51" spans="7:11" ht="15" customHeight="1" x14ac:dyDescent="0.35">
      <c r="G51" s="13"/>
      <c r="H51" s="13"/>
      <c r="I51" s="13"/>
      <c r="J51" s="13"/>
      <c r="K51" s="13"/>
    </row>
    <row r="52" spans="7:11" ht="15" customHeight="1" x14ac:dyDescent="0.35">
      <c r="G52" s="13"/>
      <c r="H52" s="13"/>
      <c r="I52" s="13"/>
      <c r="J52" s="13"/>
      <c r="K52" s="13"/>
    </row>
    <row r="53" spans="7:11" ht="15" customHeight="1" x14ac:dyDescent="0.35">
      <c r="G53" s="13"/>
      <c r="H53" s="13"/>
      <c r="I53" s="13"/>
      <c r="J53" s="13"/>
      <c r="K53" s="13"/>
    </row>
    <row r="54" spans="7:11" ht="15" customHeight="1" x14ac:dyDescent="0.35">
      <c r="G54" s="13"/>
      <c r="H54" s="13"/>
      <c r="I54" s="13"/>
      <c r="J54" s="13"/>
      <c r="K54" s="13"/>
    </row>
    <row r="55" spans="7:11" ht="15.5" x14ac:dyDescent="0.35">
      <c r="G55" s="13"/>
      <c r="H55" s="13"/>
      <c r="I55" s="13"/>
      <c r="J55" s="13"/>
      <c r="K55" s="13"/>
    </row>
    <row r="56" spans="7:11" ht="15.5" x14ac:dyDescent="0.35">
      <c r="G56" s="13"/>
      <c r="H56" s="13"/>
      <c r="I56" s="13"/>
      <c r="J56" s="13"/>
      <c r="K56" s="13"/>
    </row>
    <row r="57" spans="7:11" ht="15.5" x14ac:dyDescent="0.35">
      <c r="G57" s="13"/>
      <c r="H57" s="13"/>
      <c r="I57" s="13"/>
      <c r="J57" s="13"/>
      <c r="K57" s="13"/>
    </row>
    <row r="58" spans="7:11" ht="15.5" x14ac:dyDescent="0.35">
      <c r="G58" s="13"/>
      <c r="H58" s="13"/>
      <c r="I58" s="13"/>
      <c r="J58" s="13"/>
      <c r="K58" s="13"/>
    </row>
    <row r="59" spans="7:11" ht="15.5" x14ac:dyDescent="0.35">
      <c r="G59" s="13"/>
      <c r="H59" s="13"/>
      <c r="I59" s="13"/>
      <c r="J59" s="13"/>
      <c r="K59" s="13"/>
    </row>
    <row r="60" spans="7:11" ht="15.5" x14ac:dyDescent="0.35">
      <c r="G60" s="13"/>
      <c r="H60" s="13"/>
      <c r="I60" s="13"/>
      <c r="J60" s="13"/>
      <c r="K60" s="13"/>
    </row>
    <row r="61" spans="7:11" ht="15.5" x14ac:dyDescent="0.35">
      <c r="G61" s="13"/>
      <c r="H61" s="13"/>
      <c r="I61" s="13"/>
      <c r="J61" s="13"/>
      <c r="K61" s="13"/>
    </row>
    <row r="62" spans="7:11" ht="15.5" x14ac:dyDescent="0.35">
      <c r="G62" s="13"/>
      <c r="H62" s="13"/>
      <c r="I62" s="13"/>
      <c r="J62" s="13"/>
      <c r="K62" s="13"/>
    </row>
    <row r="63" spans="7:11" ht="15.5" x14ac:dyDescent="0.35">
      <c r="G63" s="13"/>
      <c r="H63" s="13"/>
      <c r="I63" s="13"/>
      <c r="J63" s="13"/>
      <c r="K63" s="13"/>
    </row>
    <row r="64" spans="7:11" ht="15.5" x14ac:dyDescent="0.35">
      <c r="G64" s="13"/>
      <c r="H64" s="13"/>
      <c r="I64" s="13"/>
      <c r="J64" s="13"/>
      <c r="K64" s="13"/>
    </row>
    <row r="65" spans="7:11" ht="15.5" x14ac:dyDescent="0.35">
      <c r="G65" s="13"/>
      <c r="H65" s="13"/>
      <c r="I65" s="13"/>
      <c r="J65" s="13"/>
      <c r="K65" s="13"/>
    </row>
    <row r="66" spans="7:11" ht="15.5" x14ac:dyDescent="0.35">
      <c r="G66" s="13"/>
      <c r="H66" s="13"/>
      <c r="I66" s="13"/>
      <c r="J66" s="13"/>
      <c r="K66" s="13"/>
    </row>
    <row r="67" spans="7:11" ht="15.5" x14ac:dyDescent="0.35">
      <c r="G67" s="13"/>
      <c r="H67" s="13"/>
      <c r="I67" s="13"/>
      <c r="J67" s="13"/>
      <c r="K67" s="13"/>
    </row>
    <row r="68" spans="7:11" ht="15.5" x14ac:dyDescent="0.35">
      <c r="G68" s="13"/>
      <c r="H68" s="13"/>
      <c r="I68" s="13"/>
      <c r="J68" s="13"/>
      <c r="K68" s="13"/>
    </row>
    <row r="69" spans="7:11" ht="15.5" x14ac:dyDescent="0.35">
      <c r="G69" s="13"/>
      <c r="H69" s="13"/>
      <c r="I69" s="13"/>
      <c r="J69" s="13"/>
      <c r="K69" s="13"/>
    </row>
    <row r="70" spans="7:11" ht="15.5" x14ac:dyDescent="0.35">
      <c r="G70" s="13"/>
      <c r="H70" s="13"/>
      <c r="I70" s="13"/>
      <c r="J70" s="13"/>
      <c r="K70" s="13"/>
    </row>
    <row r="71" spans="7:11" ht="15.5" x14ac:dyDescent="0.35">
      <c r="G71" s="13"/>
      <c r="H71" s="13"/>
      <c r="I71" s="13"/>
      <c r="J71" s="13"/>
      <c r="K71" s="13"/>
    </row>
    <row r="72" spans="7:11" ht="15.5" x14ac:dyDescent="0.35">
      <c r="G72" s="13"/>
      <c r="H72" s="13"/>
      <c r="I72" s="13"/>
      <c r="J72" s="13"/>
      <c r="K72" s="13"/>
    </row>
    <row r="73" spans="7:11" ht="15.5" x14ac:dyDescent="0.35">
      <c r="G73" s="13"/>
      <c r="H73" s="13"/>
      <c r="I73" s="13"/>
      <c r="J73" s="13"/>
      <c r="K73" s="13"/>
    </row>
    <row r="74" spans="7:11" ht="15.5" x14ac:dyDescent="0.35">
      <c r="G74" s="13"/>
      <c r="H74" s="13"/>
      <c r="I74" s="13"/>
      <c r="J74" s="13"/>
      <c r="K74" s="13"/>
    </row>
    <row r="75" spans="7:11" ht="15.5" x14ac:dyDescent="0.35">
      <c r="G75" s="13"/>
      <c r="H75" s="13"/>
      <c r="I75" s="13"/>
      <c r="J75" s="13"/>
      <c r="K75" s="13"/>
    </row>
    <row r="76" spans="7:11" ht="15.5" x14ac:dyDescent="0.35">
      <c r="G76" s="13"/>
      <c r="H76" s="13"/>
      <c r="I76" s="13"/>
      <c r="J76" s="13"/>
      <c r="K76" s="13"/>
    </row>
    <row r="77" spans="7:11" ht="15.5" x14ac:dyDescent="0.35">
      <c r="G77" s="13"/>
      <c r="H77" s="13"/>
      <c r="I77" s="13"/>
      <c r="J77" s="13"/>
      <c r="K77" s="13"/>
    </row>
    <row r="78" spans="7:11" ht="15.5" x14ac:dyDescent="0.35">
      <c r="G78" s="13"/>
      <c r="H78" s="13"/>
      <c r="I78" s="13"/>
      <c r="J78" s="13"/>
      <c r="K78" s="13"/>
    </row>
    <row r="79" spans="7:11" ht="15.5" x14ac:dyDescent="0.35">
      <c r="G79" s="13"/>
      <c r="H79" s="13"/>
      <c r="I79" s="13"/>
      <c r="J79" s="13"/>
      <c r="K79" s="13"/>
    </row>
    <row r="80" spans="7:11" ht="15.5" x14ac:dyDescent="0.35">
      <c r="G80" s="13"/>
      <c r="H80" s="13"/>
      <c r="I80" s="13"/>
      <c r="J80" s="13"/>
      <c r="K80" s="13"/>
    </row>
    <row r="81" spans="7:11" ht="15.5" x14ac:dyDescent="0.35">
      <c r="G81" s="13"/>
      <c r="H81" s="13"/>
      <c r="I81" s="13"/>
      <c r="J81" s="13"/>
      <c r="K81" s="13"/>
    </row>
    <row r="82" spans="7:11" ht="15.5" x14ac:dyDescent="0.35">
      <c r="G82" s="13"/>
      <c r="H82" s="13"/>
      <c r="I82" s="13"/>
      <c r="J82" s="13"/>
      <c r="K82" s="13"/>
    </row>
    <row r="83" spans="7:11" ht="15.5" x14ac:dyDescent="0.35">
      <c r="G83" s="13"/>
      <c r="H83" s="13"/>
      <c r="I83" s="13"/>
      <c r="J83" s="13"/>
      <c r="K83" s="13"/>
    </row>
    <row r="84" spans="7:11" ht="15.5" x14ac:dyDescent="0.35">
      <c r="G84" s="13"/>
      <c r="H84" s="13"/>
      <c r="I84" s="13"/>
      <c r="J84" s="13"/>
      <c r="K84" s="13"/>
    </row>
    <row r="85" spans="7:11" ht="15.5" x14ac:dyDescent="0.35">
      <c r="G85" s="13"/>
      <c r="H85" s="13"/>
      <c r="I85" s="13"/>
      <c r="J85" s="13"/>
      <c r="K85" s="13"/>
    </row>
    <row r="86" spans="7:11" ht="15.5" x14ac:dyDescent="0.35">
      <c r="G86" s="13"/>
      <c r="H86" s="13"/>
      <c r="I86" s="13"/>
      <c r="J86" s="13"/>
      <c r="K86" s="13"/>
    </row>
    <row r="87" spans="7:11" ht="15.5" x14ac:dyDescent="0.35">
      <c r="G87" s="13"/>
      <c r="H87" s="13"/>
      <c r="I87" s="13"/>
      <c r="J87" s="13"/>
      <c r="K87" s="13"/>
    </row>
    <row r="88" spans="7:11" ht="15.5" x14ac:dyDescent="0.35">
      <c r="G88" s="13"/>
      <c r="H88" s="13"/>
      <c r="I88" s="13"/>
      <c r="J88" s="13"/>
      <c r="K88" s="13"/>
    </row>
    <row r="89" spans="7:11" ht="15.5" x14ac:dyDescent="0.35">
      <c r="G89" s="13"/>
      <c r="H89" s="13"/>
      <c r="I89" s="13"/>
      <c r="J89" s="13"/>
      <c r="K89" s="13"/>
    </row>
    <row r="90" spans="7:11" ht="15.5" x14ac:dyDescent="0.35">
      <c r="G90" s="13"/>
      <c r="H90" s="13"/>
      <c r="I90" s="13"/>
      <c r="J90" s="13"/>
      <c r="K90" s="13"/>
    </row>
    <row r="91" spans="7:11" ht="15.5" x14ac:dyDescent="0.35">
      <c r="G91" s="13"/>
      <c r="H91" s="13"/>
      <c r="I91" s="13"/>
      <c r="J91" s="13"/>
      <c r="K91" s="13"/>
    </row>
    <row r="92" spans="7:11" ht="15.5" x14ac:dyDescent="0.35">
      <c r="G92" s="13"/>
      <c r="H92" s="13"/>
      <c r="I92" s="13"/>
      <c r="J92" s="13"/>
      <c r="K92" s="13"/>
    </row>
    <row r="93" spans="7:11" ht="15.5" x14ac:dyDescent="0.35">
      <c r="G93" s="13"/>
      <c r="H93" s="13"/>
      <c r="I93" s="13"/>
      <c r="J93" s="13"/>
      <c r="K93" s="13"/>
    </row>
    <row r="94" spans="7:11" ht="15.5" x14ac:dyDescent="0.35">
      <c r="G94" s="13"/>
      <c r="H94" s="13"/>
      <c r="I94" s="13"/>
      <c r="J94" s="13"/>
      <c r="K94" s="13"/>
    </row>
    <row r="95" spans="7:11" ht="15.5" x14ac:dyDescent="0.35">
      <c r="G95" s="13"/>
      <c r="H95" s="13"/>
      <c r="I95" s="13"/>
      <c r="J95" s="13"/>
      <c r="K95" s="13"/>
    </row>
    <row r="96" spans="7:11" ht="15.5" x14ac:dyDescent="0.35">
      <c r="G96" s="13"/>
      <c r="H96" s="13"/>
      <c r="I96" s="13"/>
      <c r="J96" s="13"/>
      <c r="K96" s="13"/>
    </row>
    <row r="97" spans="7:11" ht="15.5" x14ac:dyDescent="0.35">
      <c r="G97" s="13"/>
      <c r="H97" s="13"/>
      <c r="I97" s="13"/>
      <c r="J97" s="13"/>
      <c r="K97" s="13"/>
    </row>
    <row r="98" spans="7:11" ht="15.5" x14ac:dyDescent="0.35">
      <c r="G98" s="13"/>
      <c r="H98" s="13"/>
      <c r="I98" s="13"/>
      <c r="J98" s="13"/>
      <c r="K98" s="13"/>
    </row>
    <row r="99" spans="7:11" ht="15.5" x14ac:dyDescent="0.35">
      <c r="G99" s="13"/>
      <c r="H99" s="13"/>
      <c r="I99" s="13"/>
      <c r="J99" s="13"/>
      <c r="K99" s="13"/>
    </row>
    <row r="100" spans="7:11" ht="15.5" x14ac:dyDescent="0.35">
      <c r="G100" s="13"/>
      <c r="H100" s="13"/>
      <c r="I100" s="13"/>
      <c r="J100" s="13"/>
      <c r="K100" s="13"/>
    </row>
    <row r="101" spans="7:11" ht="15.5" x14ac:dyDescent="0.35">
      <c r="G101" s="13"/>
      <c r="H101" s="13"/>
      <c r="I101" s="13"/>
      <c r="J101" s="13"/>
      <c r="K101" s="13"/>
    </row>
    <row r="102" spans="7:11" ht="15.5" x14ac:dyDescent="0.35">
      <c r="G102" s="13"/>
      <c r="H102" s="13"/>
      <c r="I102" s="13"/>
      <c r="J102" s="13"/>
      <c r="K102" s="13"/>
    </row>
    <row r="103" spans="7:11" ht="15.5" x14ac:dyDescent="0.35">
      <c r="G103" s="13"/>
      <c r="H103" s="13"/>
      <c r="I103" s="13"/>
      <c r="J103" s="13"/>
      <c r="K103" s="13"/>
    </row>
    <row r="104" spans="7:11" ht="15.5" x14ac:dyDescent="0.35">
      <c r="G104" s="13"/>
      <c r="H104" s="13"/>
      <c r="I104" s="13"/>
      <c r="J104" s="13"/>
      <c r="K104" s="13"/>
    </row>
    <row r="105" spans="7:11" ht="15.5" x14ac:dyDescent="0.35">
      <c r="G105" s="13"/>
      <c r="H105" s="13"/>
      <c r="I105" s="13"/>
      <c r="J105" s="13"/>
      <c r="K105" s="13"/>
    </row>
    <row r="106" spans="7:11" ht="15.5" x14ac:dyDescent="0.35">
      <c r="G106" s="13"/>
      <c r="H106" s="13"/>
      <c r="I106" s="13"/>
      <c r="J106" s="13"/>
      <c r="K106" s="13"/>
    </row>
    <row r="107" spans="7:11" ht="15.5" x14ac:dyDescent="0.35">
      <c r="G107" s="13"/>
      <c r="H107" s="13"/>
      <c r="I107" s="13"/>
      <c r="J107" s="13"/>
      <c r="K107" s="13"/>
    </row>
    <row r="108" spans="7:11" ht="15.5" x14ac:dyDescent="0.35">
      <c r="G108" s="13"/>
      <c r="H108" s="13"/>
      <c r="I108" s="13"/>
      <c r="J108" s="13"/>
      <c r="K108" s="13"/>
    </row>
    <row r="109" spans="7:11" ht="15.5" x14ac:dyDescent="0.35">
      <c r="G109" s="13"/>
      <c r="H109" s="13"/>
      <c r="I109" s="13"/>
      <c r="J109" s="13"/>
      <c r="K109" s="13"/>
    </row>
    <row r="110" spans="7:11" ht="15.5" x14ac:dyDescent="0.35">
      <c r="G110" s="13"/>
      <c r="H110" s="13"/>
      <c r="I110" s="13"/>
      <c r="J110" s="13"/>
      <c r="K110" s="13"/>
    </row>
    <row r="111" spans="7:11" ht="15.5" x14ac:dyDescent="0.35">
      <c r="G111" s="13"/>
      <c r="H111" s="13"/>
      <c r="I111" s="13"/>
      <c r="J111" s="13"/>
      <c r="K111" s="13"/>
    </row>
    <row r="112" spans="7:11" ht="15.5" x14ac:dyDescent="0.35">
      <c r="G112" s="13"/>
      <c r="H112" s="13"/>
      <c r="I112" s="13"/>
      <c r="J112" s="13"/>
      <c r="K112" s="13"/>
    </row>
    <row r="113" spans="7:11" ht="15.5" x14ac:dyDescent="0.35">
      <c r="G113" s="13"/>
      <c r="H113" s="13"/>
      <c r="I113" s="13"/>
      <c r="J113" s="13"/>
      <c r="K113" s="13"/>
    </row>
    <row r="114" spans="7:11" ht="15.5" x14ac:dyDescent="0.35">
      <c r="G114" s="13"/>
      <c r="H114" s="13"/>
      <c r="I114" s="13"/>
      <c r="J114" s="13"/>
      <c r="K114" s="13"/>
    </row>
    <row r="115" spans="7:11" ht="15.5" x14ac:dyDescent="0.35">
      <c r="G115" s="13"/>
      <c r="H115" s="13"/>
      <c r="I115" s="13"/>
      <c r="J115" s="13"/>
      <c r="K115" s="13"/>
    </row>
    <row r="116" spans="7:11" ht="15.5" x14ac:dyDescent="0.35">
      <c r="G116" s="13"/>
      <c r="H116" s="13"/>
      <c r="I116" s="13"/>
      <c r="J116" s="13"/>
      <c r="K116" s="13"/>
    </row>
    <row r="117" spans="7:11" ht="15.5" x14ac:dyDescent="0.35">
      <c r="G117" s="13"/>
      <c r="H117" s="13"/>
      <c r="I117" s="13"/>
      <c r="J117" s="13"/>
      <c r="K117" s="13"/>
    </row>
    <row r="118" spans="7:11" ht="15.5" x14ac:dyDescent="0.35">
      <c r="G118" s="13"/>
      <c r="H118" s="13"/>
      <c r="I118" s="13"/>
      <c r="J118" s="13"/>
      <c r="K118" s="13"/>
    </row>
    <row r="119" spans="7:11" ht="15.5" x14ac:dyDescent="0.35">
      <c r="G119" s="13"/>
      <c r="H119" s="13"/>
      <c r="I119" s="13"/>
      <c r="J119" s="13"/>
      <c r="K119" s="13"/>
    </row>
    <row r="120" spans="7:11" ht="15.5" x14ac:dyDescent="0.35">
      <c r="G120" s="13"/>
      <c r="H120" s="13"/>
      <c r="I120" s="13"/>
      <c r="J120" s="13"/>
      <c r="K120" s="13"/>
    </row>
    <row r="121" spans="7:11" ht="15.5" x14ac:dyDescent="0.35">
      <c r="G121" s="13"/>
      <c r="H121" s="13"/>
      <c r="I121" s="13"/>
      <c r="J121" s="13"/>
      <c r="K121" s="13"/>
    </row>
    <row r="122" spans="7:11" ht="15.5" x14ac:dyDescent="0.35">
      <c r="G122" s="13"/>
      <c r="H122" s="13"/>
      <c r="I122" s="13"/>
      <c r="J122" s="13"/>
      <c r="K122" s="13"/>
    </row>
    <row r="123" spans="7:11" ht="15.5" x14ac:dyDescent="0.35">
      <c r="G123" s="13"/>
      <c r="H123" s="13"/>
      <c r="I123" s="13"/>
      <c r="J123" s="13"/>
      <c r="K123" s="13"/>
    </row>
    <row r="124" spans="7:11" ht="15.5" x14ac:dyDescent="0.35">
      <c r="G124" s="13"/>
      <c r="H124" s="13"/>
      <c r="I124" s="13"/>
      <c r="J124" s="13"/>
      <c r="K124" s="13"/>
    </row>
    <row r="125" spans="7:11" ht="15.5" x14ac:dyDescent="0.35">
      <c r="G125" s="13"/>
      <c r="H125" s="13"/>
      <c r="I125" s="13"/>
      <c r="J125" s="13"/>
      <c r="K125" s="13"/>
    </row>
    <row r="126" spans="7:11" ht="15.5" x14ac:dyDescent="0.35">
      <c r="G126" s="13"/>
      <c r="H126" s="13"/>
      <c r="I126" s="13"/>
      <c r="J126" s="13"/>
      <c r="K126" s="13"/>
    </row>
    <row r="127" spans="7:11" ht="15.5" x14ac:dyDescent="0.35">
      <c r="G127" s="13"/>
      <c r="H127" s="13"/>
      <c r="I127" s="13"/>
      <c r="J127" s="13"/>
      <c r="K127" s="13"/>
    </row>
    <row r="128" spans="7:11" ht="15.5" x14ac:dyDescent="0.35">
      <c r="G128" s="13"/>
      <c r="H128" s="13"/>
      <c r="I128" s="13"/>
      <c r="J128" s="13"/>
      <c r="K128" s="13"/>
    </row>
    <row r="129" spans="7:11" ht="15.5" x14ac:dyDescent="0.35">
      <c r="G129" s="13"/>
      <c r="H129" s="13"/>
      <c r="I129" s="13"/>
      <c r="J129" s="13"/>
      <c r="K129" s="13"/>
    </row>
    <row r="130" spans="7:11" ht="15.5" x14ac:dyDescent="0.35">
      <c r="G130" s="13"/>
      <c r="H130" s="13"/>
      <c r="I130" s="13"/>
      <c r="J130" s="13"/>
      <c r="K130" s="13"/>
    </row>
    <row r="131" spans="7:11" ht="15.5" x14ac:dyDescent="0.35">
      <c r="G131" s="13"/>
      <c r="H131" s="13"/>
      <c r="I131" s="13"/>
      <c r="J131" s="13"/>
      <c r="K131" s="13"/>
    </row>
    <row r="132" spans="7:11" ht="15.5" x14ac:dyDescent="0.35">
      <c r="G132" s="13"/>
      <c r="H132" s="13"/>
      <c r="I132" s="13"/>
      <c r="J132" s="13"/>
      <c r="K132" s="13"/>
    </row>
    <row r="133" spans="7:11" ht="15.5" x14ac:dyDescent="0.35">
      <c r="G133" s="13"/>
      <c r="H133" s="13"/>
      <c r="I133" s="13"/>
      <c r="J133" s="13"/>
      <c r="K133" s="13"/>
    </row>
    <row r="134" spans="7:11" ht="15.5" x14ac:dyDescent="0.35">
      <c r="G134" s="13"/>
      <c r="H134" s="13"/>
      <c r="I134" s="13"/>
      <c r="J134" s="13"/>
      <c r="K134" s="13"/>
    </row>
    <row r="135" spans="7:11" ht="15.5" x14ac:dyDescent="0.35">
      <c r="G135" s="13"/>
      <c r="H135" s="13"/>
      <c r="I135" s="13"/>
      <c r="J135" s="13"/>
      <c r="K135" s="13"/>
    </row>
    <row r="136" spans="7:11" ht="15.5" x14ac:dyDescent="0.35">
      <c r="G136" s="13"/>
      <c r="H136" s="13"/>
      <c r="I136" s="13"/>
      <c r="J136" s="13"/>
      <c r="K136" s="13"/>
    </row>
    <row r="137" spans="7:11" ht="15.5" x14ac:dyDescent="0.35">
      <c r="G137" s="13"/>
      <c r="H137" s="13"/>
      <c r="I137" s="13"/>
      <c r="J137" s="13"/>
      <c r="K137" s="13"/>
    </row>
    <row r="138" spans="7:11" ht="15.5" x14ac:dyDescent="0.35">
      <c r="G138" s="13"/>
      <c r="H138" s="13"/>
      <c r="I138" s="13"/>
      <c r="J138" s="13"/>
      <c r="K138" s="13"/>
    </row>
    <row r="139" spans="7:11" ht="15.5" x14ac:dyDescent="0.35">
      <c r="G139" s="13"/>
      <c r="H139" s="13"/>
      <c r="I139" s="13"/>
      <c r="J139" s="13"/>
      <c r="K139" s="13"/>
    </row>
    <row r="140" spans="7:11" ht="15.5" x14ac:dyDescent="0.35">
      <c r="G140" s="13"/>
      <c r="H140" s="13"/>
      <c r="I140" s="13"/>
      <c r="J140" s="13"/>
      <c r="K140" s="13"/>
    </row>
    <row r="141" spans="7:11" ht="15.5" x14ac:dyDescent="0.35">
      <c r="G141" s="13"/>
      <c r="H141" s="13"/>
      <c r="I141" s="13"/>
      <c r="J141" s="13"/>
      <c r="K141" s="13"/>
    </row>
    <row r="142" spans="7:11" ht="15.5" x14ac:dyDescent="0.35">
      <c r="G142" s="13"/>
      <c r="H142" s="13"/>
      <c r="I142" s="13"/>
      <c r="J142" s="13"/>
      <c r="K142" s="13"/>
    </row>
    <row r="143" spans="7:11" ht="15.5" x14ac:dyDescent="0.35">
      <c r="G143" s="13"/>
      <c r="H143" s="13"/>
      <c r="I143" s="13"/>
      <c r="J143" s="13"/>
      <c r="K143" s="13"/>
    </row>
    <row r="144" spans="7:11" ht="15.5" x14ac:dyDescent="0.35">
      <c r="G144" s="13"/>
      <c r="H144" s="13"/>
      <c r="I144" s="13"/>
      <c r="J144" s="13"/>
      <c r="K144" s="13"/>
    </row>
    <row r="145" spans="7:11" ht="15.5" x14ac:dyDescent="0.35">
      <c r="G145" s="13"/>
      <c r="H145" s="13"/>
      <c r="I145" s="13"/>
      <c r="J145" s="13"/>
      <c r="K145" s="13"/>
    </row>
    <row r="146" spans="7:11" ht="15.5" x14ac:dyDescent="0.35">
      <c r="G146" s="13"/>
      <c r="H146" s="13"/>
      <c r="I146" s="13"/>
      <c r="J146" s="13"/>
      <c r="K146" s="13"/>
    </row>
    <row r="147" spans="7:11" ht="15.5" x14ac:dyDescent="0.35">
      <c r="G147" s="13"/>
      <c r="H147" s="13"/>
      <c r="I147" s="13"/>
      <c r="J147" s="13"/>
      <c r="K147" s="13"/>
    </row>
    <row r="148" spans="7:11" ht="15.5" x14ac:dyDescent="0.35">
      <c r="G148" s="13"/>
      <c r="H148" s="13"/>
      <c r="I148" s="13"/>
      <c r="J148" s="13"/>
      <c r="K148" s="13"/>
    </row>
    <row r="149" spans="7:11" ht="15.5" x14ac:dyDescent="0.35">
      <c r="G149" s="13"/>
      <c r="H149" s="13"/>
      <c r="I149" s="13"/>
      <c r="J149" s="13"/>
      <c r="K149" s="13"/>
    </row>
    <row r="150" spans="7:11" ht="15.5" x14ac:dyDescent="0.35">
      <c r="G150" s="13"/>
      <c r="H150" s="13"/>
      <c r="I150" s="13"/>
      <c r="J150" s="13"/>
      <c r="K150" s="13"/>
    </row>
    <row r="151" spans="7:11" ht="15.5" x14ac:dyDescent="0.35">
      <c r="G151" s="13"/>
      <c r="H151" s="13"/>
      <c r="I151" s="13"/>
      <c r="J151" s="13"/>
      <c r="K151" s="13"/>
    </row>
    <row r="152" spans="7:11" ht="15.5" x14ac:dyDescent="0.35">
      <c r="G152" s="13"/>
      <c r="H152" s="13"/>
      <c r="I152" s="13"/>
      <c r="J152" s="13"/>
      <c r="K152" s="13"/>
    </row>
    <row r="153" spans="7:11" ht="15.5" x14ac:dyDescent="0.35">
      <c r="G153" s="13"/>
      <c r="H153" s="13"/>
      <c r="I153" s="13"/>
      <c r="J153" s="13"/>
      <c r="K153" s="13"/>
    </row>
    <row r="154" spans="7:11" ht="15.5" x14ac:dyDescent="0.35">
      <c r="G154" s="13"/>
      <c r="H154" s="13"/>
      <c r="I154" s="13"/>
      <c r="J154" s="13"/>
      <c r="K154" s="13"/>
    </row>
    <row r="155" spans="7:11" ht="15.5" x14ac:dyDescent="0.35">
      <c r="G155" s="13"/>
      <c r="H155" s="13"/>
      <c r="I155" s="13"/>
      <c r="J155" s="13"/>
      <c r="K155" s="13"/>
    </row>
    <row r="156" spans="7:11" ht="15.5" x14ac:dyDescent="0.35">
      <c r="G156" s="13"/>
      <c r="H156" s="13"/>
      <c r="I156" s="13"/>
      <c r="J156" s="13"/>
      <c r="K156" s="13"/>
    </row>
    <row r="157" spans="7:11" ht="15.5" x14ac:dyDescent="0.35">
      <c r="G157" s="13"/>
      <c r="H157" s="13"/>
      <c r="I157" s="13"/>
      <c r="J157" s="13"/>
      <c r="K157" s="13"/>
    </row>
    <row r="158" spans="7:11" ht="15.5" x14ac:dyDescent="0.35">
      <c r="G158" s="13"/>
      <c r="H158" s="13"/>
      <c r="I158" s="13"/>
      <c r="J158" s="13"/>
      <c r="K158" s="13"/>
    </row>
    <row r="159" spans="7:11" ht="15.5" x14ac:dyDescent="0.35">
      <c r="G159" s="13"/>
      <c r="H159" s="13"/>
      <c r="I159" s="13"/>
      <c r="J159" s="13"/>
      <c r="K159" s="13"/>
    </row>
  </sheetData>
  <sheetProtection algorithmName="SHA-512" hashValue="jcU5wQyqvKMtHfpb4NBQrJEEwJKiiWCrd7HtCrDAOA1v4r+OGyrYGAQWZXr9ES9moW8TZ9dnHKyQtd6Q0lNOQA==" saltValue="1/RuNwm7Rplz5skyA2EEKg==" spinCount="100000" sheet="1" objects="1" scenarios="1"/>
  <pageMargins left="0.7" right="0.7" top="0.98479166666666662" bottom="0.75" header="0.3" footer="0.3"/>
  <pageSetup scale="60" fitToHeight="0" orientation="landscape" r:id="rId1"/>
  <headerFooter>
    <oddHeader xml:space="preserve">&amp;C
</oddHeader>
    <oddFooter>&amp;L&amp;"Avenir LT Std 55 Roman,Regular"&amp;12&amp;K000000May 13, 2021&amp;C&amp;"Avenir LT Std 55 Roman,Regular"&amp;12Page &amp;P of &amp;N&amp;R&amp;"Avenir LT Std 55 Roman,Regular"&amp;12&amp;K000000&amp;A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1:Z166"/>
  <sheetViews>
    <sheetView showGridLines="0" zoomScale="90" zoomScaleNormal="90" zoomScalePageLayoutView="59" workbookViewId="0"/>
  </sheetViews>
  <sheetFormatPr defaultColWidth="9.1796875" defaultRowHeight="14" x14ac:dyDescent="0.3"/>
  <cols>
    <col min="1" max="1" width="2.81640625" style="9" customWidth="1"/>
    <col min="2" max="2" width="70.453125" style="9" customWidth="1"/>
    <col min="3" max="3" width="101.6328125" style="9" customWidth="1"/>
    <col min="4" max="4" width="2.81640625" style="9" customWidth="1"/>
    <col min="5" max="5" width="6.7265625" style="9" customWidth="1"/>
    <col min="6" max="6" width="9.1796875" style="9" customWidth="1"/>
    <col min="7" max="7" width="34.54296875" style="9" bestFit="1" customWidth="1"/>
    <col min="8" max="8" width="19.453125" style="9" customWidth="1"/>
    <col min="9" max="9" width="16.81640625" style="9" customWidth="1"/>
    <col min="10" max="10" width="14.1796875" style="9" customWidth="1"/>
    <col min="11" max="11" width="31.7265625" style="9" customWidth="1"/>
    <col min="12" max="16384" width="9.1796875" style="9"/>
  </cols>
  <sheetData>
    <row r="1" spans="2:4" ht="17.149999999999999" customHeight="1" x14ac:dyDescent="0.3">
      <c r="B1" s="118"/>
      <c r="C1" s="118"/>
      <c r="D1" s="118"/>
    </row>
    <row r="2" spans="2:4" ht="17.149999999999999" customHeight="1" x14ac:dyDescent="0.3">
      <c r="B2" s="119"/>
      <c r="C2" s="119"/>
      <c r="D2" s="119"/>
    </row>
    <row r="3" spans="2:4" ht="17.149999999999999" customHeight="1" x14ac:dyDescent="0.3">
      <c r="B3" s="118"/>
      <c r="C3" s="118"/>
      <c r="D3" s="118"/>
    </row>
    <row r="4" spans="2:4" ht="17.149999999999999" customHeight="1" x14ac:dyDescent="0.3">
      <c r="B4" s="119"/>
      <c r="C4" s="119"/>
      <c r="D4" s="119"/>
    </row>
    <row r="5" spans="2:4" ht="17.149999999999999" customHeight="1" x14ac:dyDescent="0.3">
      <c r="B5" s="118"/>
      <c r="C5" s="118"/>
      <c r="D5" s="118"/>
    </row>
    <row r="6" spans="2:4" ht="17.149999999999999" customHeight="1" x14ac:dyDescent="0.3"/>
    <row r="7" spans="2:4" ht="17.149999999999999" customHeight="1" x14ac:dyDescent="0.3">
      <c r="B7" s="10"/>
      <c r="C7" s="10"/>
      <c r="D7" s="10"/>
    </row>
    <row r="8" spans="2:4" ht="17.149999999999999" customHeight="1" thickBot="1" x14ac:dyDescent="0.35">
      <c r="B8" s="10"/>
      <c r="C8" s="10"/>
      <c r="D8" s="10"/>
    </row>
    <row r="9" spans="2:4" ht="15" customHeight="1" x14ac:dyDescent="0.3">
      <c r="B9" s="503" t="s">
        <v>527</v>
      </c>
      <c r="C9" s="504"/>
    </row>
    <row r="10" spans="2:4" ht="25" customHeight="1" x14ac:dyDescent="0.3">
      <c r="B10" s="505" t="s">
        <v>113</v>
      </c>
      <c r="C10" s="515" t="s">
        <v>588</v>
      </c>
    </row>
    <row r="11" spans="2:4" ht="34" customHeight="1" x14ac:dyDescent="0.3">
      <c r="B11" s="506" t="s">
        <v>76</v>
      </c>
      <c r="C11" s="512" t="s">
        <v>726</v>
      </c>
    </row>
    <row r="12" spans="2:4" ht="25" customHeight="1" x14ac:dyDescent="0.3">
      <c r="B12" s="506" t="s">
        <v>77</v>
      </c>
      <c r="C12" s="516" t="s">
        <v>727</v>
      </c>
    </row>
    <row r="13" spans="2:4" ht="34" customHeight="1" x14ac:dyDescent="0.3">
      <c r="B13" s="507" t="s">
        <v>78</v>
      </c>
      <c r="C13" s="512" t="s">
        <v>724</v>
      </c>
    </row>
    <row r="14" spans="2:4" ht="50.15" customHeight="1" x14ac:dyDescent="0.3">
      <c r="B14" s="543" t="str">
        <f>CONCATENATE("GGRF Funds Requested or Awarded from ",IF(ISBLANK(Inputs!C17),"Program",Inputs!C17))</f>
        <v>GGRF Funds Requested or Awarded from Program</v>
      </c>
      <c r="C14" s="512" t="s">
        <v>843</v>
      </c>
    </row>
    <row r="15" spans="2:4" ht="21.75" customHeight="1" x14ac:dyDescent="0.3">
      <c r="B15" s="507" t="s">
        <v>700</v>
      </c>
      <c r="C15" s="517"/>
    </row>
    <row r="16" spans="2:4" ht="30" customHeight="1" x14ac:dyDescent="0.3">
      <c r="B16" s="507" t="s">
        <v>701</v>
      </c>
      <c r="C16" s="514" t="s">
        <v>590</v>
      </c>
    </row>
    <row r="17" spans="2:26" ht="19.5" customHeight="1" x14ac:dyDescent="0.3">
      <c r="B17" s="507" t="s">
        <v>702</v>
      </c>
      <c r="C17" s="515"/>
    </row>
    <row r="18" spans="2:26" ht="25" customHeight="1" x14ac:dyDescent="0.3">
      <c r="B18" s="508" t="s">
        <v>780</v>
      </c>
      <c r="C18" s="547" t="s">
        <v>718</v>
      </c>
    </row>
    <row r="19" spans="2:26" ht="31.5" customHeight="1" x14ac:dyDescent="0.35">
      <c r="B19" s="508" t="s">
        <v>781</v>
      </c>
      <c r="C19" s="548"/>
      <c r="E19" s="13"/>
      <c r="F19" s="13"/>
      <c r="G19" s="13"/>
      <c r="H19" s="13"/>
      <c r="I19" s="13"/>
      <c r="J19" s="13"/>
      <c r="K19" s="13"/>
      <c r="L19" s="13"/>
      <c r="M19" s="13"/>
      <c r="N19" s="13"/>
      <c r="O19" s="13"/>
      <c r="P19" s="13"/>
      <c r="Q19" s="13"/>
      <c r="R19" s="13"/>
      <c r="S19" s="13"/>
      <c r="T19" s="13"/>
      <c r="U19" s="13"/>
      <c r="V19" s="13"/>
      <c r="W19" s="13"/>
      <c r="X19" s="115"/>
      <c r="Y19" s="115"/>
      <c r="Z19" s="13"/>
    </row>
    <row r="20" spans="2:26" ht="25" customHeight="1" x14ac:dyDescent="0.35">
      <c r="B20" s="509" t="s">
        <v>782</v>
      </c>
      <c r="C20" s="549"/>
      <c r="E20" s="13"/>
      <c r="F20" s="13"/>
      <c r="G20" s="13"/>
      <c r="H20" s="13"/>
      <c r="I20" s="13"/>
      <c r="J20" s="13"/>
    </row>
    <row r="21" spans="2:26" ht="61.5" customHeight="1" thickBot="1" x14ac:dyDescent="0.4">
      <c r="B21" s="510" t="s">
        <v>783</v>
      </c>
      <c r="C21" s="513" t="s">
        <v>717</v>
      </c>
      <c r="E21" s="13"/>
      <c r="F21" s="13"/>
      <c r="G21" s="13"/>
      <c r="H21" s="13"/>
      <c r="I21" s="13"/>
      <c r="J21" s="13"/>
    </row>
    <row r="22" spans="2:26" ht="15" customHeight="1" thickBot="1" x14ac:dyDescent="0.4">
      <c r="B22" s="200"/>
      <c r="C22" s="200"/>
      <c r="E22" s="13"/>
      <c r="F22" s="13"/>
      <c r="G22" s="13"/>
      <c r="H22" s="13"/>
      <c r="I22" s="13"/>
      <c r="J22" s="13"/>
    </row>
    <row r="23" spans="2:26" ht="15" customHeight="1" x14ac:dyDescent="0.35">
      <c r="B23" s="503" t="s">
        <v>528</v>
      </c>
      <c r="C23" s="504"/>
      <c r="E23" s="13"/>
      <c r="F23" s="13"/>
      <c r="G23" s="13"/>
      <c r="H23" s="13"/>
      <c r="I23" s="13"/>
      <c r="J23" s="13"/>
    </row>
    <row r="24" spans="2:26" ht="34" customHeight="1" x14ac:dyDescent="0.35">
      <c r="B24" s="518" t="s">
        <v>586</v>
      </c>
      <c r="C24" s="511" t="s">
        <v>552</v>
      </c>
      <c r="D24" s="199"/>
      <c r="E24" s="13"/>
      <c r="F24" s="13"/>
      <c r="G24" s="13"/>
      <c r="H24" s="13"/>
      <c r="I24" s="13"/>
      <c r="J24" s="13"/>
    </row>
    <row r="25" spans="2:26" ht="34" customHeight="1" x14ac:dyDescent="0.35">
      <c r="B25" s="508" t="s">
        <v>580</v>
      </c>
      <c r="C25" s="512" t="s">
        <v>719</v>
      </c>
      <c r="D25" s="182"/>
      <c r="E25" s="13"/>
      <c r="F25" s="13"/>
      <c r="G25" s="13"/>
      <c r="H25" s="13"/>
      <c r="I25" s="13"/>
      <c r="J25" s="13"/>
    </row>
    <row r="26" spans="2:26" ht="34" customHeight="1" x14ac:dyDescent="0.35">
      <c r="B26" s="508" t="s">
        <v>525</v>
      </c>
      <c r="C26" s="512" t="s">
        <v>530</v>
      </c>
      <c r="D26" s="182"/>
      <c r="E26" s="13"/>
      <c r="F26" s="13"/>
      <c r="G26" s="13"/>
      <c r="H26" s="13"/>
      <c r="I26" s="13"/>
      <c r="J26" s="13"/>
    </row>
    <row r="27" spans="2:26" ht="34" customHeight="1" x14ac:dyDescent="0.35">
      <c r="B27" s="508" t="s">
        <v>526</v>
      </c>
      <c r="C27" s="512" t="s">
        <v>531</v>
      </c>
      <c r="D27" s="182"/>
      <c r="E27" s="13"/>
      <c r="F27" s="13"/>
      <c r="G27" s="13"/>
      <c r="H27" s="13"/>
      <c r="I27" s="13"/>
      <c r="J27" s="13"/>
    </row>
    <row r="28" spans="2:26" ht="34" customHeight="1" thickBot="1" x14ac:dyDescent="0.4">
      <c r="B28" s="510" t="s">
        <v>80</v>
      </c>
      <c r="C28" s="513" t="s">
        <v>532</v>
      </c>
      <c r="D28" s="182"/>
      <c r="E28" s="13"/>
      <c r="F28" s="13"/>
      <c r="G28" s="13"/>
      <c r="H28" s="13"/>
      <c r="I28" s="13"/>
      <c r="J28" s="13"/>
    </row>
    <row r="29" spans="2:26" ht="15" customHeight="1" x14ac:dyDescent="0.35">
      <c r="B29" s="201"/>
      <c r="C29" s="201"/>
      <c r="D29" s="193"/>
      <c r="E29" s="13"/>
      <c r="F29" s="13"/>
      <c r="G29" s="13"/>
      <c r="H29" s="13"/>
      <c r="I29" s="13"/>
      <c r="J29" s="13"/>
    </row>
    <row r="30" spans="2:26" ht="15" customHeight="1" x14ac:dyDescent="0.35">
      <c r="D30" s="195"/>
      <c r="E30" s="13"/>
      <c r="F30" s="13"/>
      <c r="G30" s="13"/>
      <c r="H30" s="13"/>
      <c r="I30" s="13"/>
      <c r="J30" s="13"/>
    </row>
    <row r="31" spans="2:26" ht="25" customHeight="1" x14ac:dyDescent="0.35">
      <c r="D31" s="195"/>
      <c r="E31" s="13"/>
      <c r="F31" s="13"/>
      <c r="G31" s="13"/>
      <c r="H31" s="13"/>
      <c r="I31" s="13"/>
      <c r="J31" s="13"/>
    </row>
    <row r="32" spans="2:26" ht="25" customHeight="1" x14ac:dyDescent="0.35">
      <c r="D32" s="195"/>
      <c r="E32" s="13"/>
      <c r="F32" s="13"/>
      <c r="G32" s="13"/>
      <c r="H32" s="13"/>
      <c r="I32" s="13"/>
      <c r="J32" s="13"/>
    </row>
    <row r="33" spans="4:10" ht="25" customHeight="1" x14ac:dyDescent="0.35">
      <c r="D33" s="195"/>
      <c r="E33" s="13"/>
      <c r="F33" s="13"/>
      <c r="G33" s="13"/>
      <c r="H33" s="13"/>
      <c r="I33" s="13"/>
      <c r="J33" s="13"/>
    </row>
    <row r="34" spans="4:10" ht="25" customHeight="1" x14ac:dyDescent="0.35">
      <c r="D34" s="195"/>
      <c r="E34" s="13"/>
      <c r="F34" s="13"/>
      <c r="G34" s="13"/>
      <c r="H34" s="13"/>
      <c r="I34" s="13"/>
      <c r="J34" s="13"/>
    </row>
    <row r="35" spans="4:10" ht="25" customHeight="1" x14ac:dyDescent="0.35">
      <c r="D35" s="195"/>
      <c r="E35" s="13"/>
      <c r="F35" s="13"/>
      <c r="G35" s="13"/>
      <c r="H35" s="13"/>
      <c r="I35" s="13"/>
      <c r="J35" s="13"/>
    </row>
    <row r="36" spans="4:10" ht="25" customHeight="1" x14ac:dyDescent="0.35">
      <c r="D36" s="195"/>
      <c r="E36" s="13"/>
      <c r="F36" s="13"/>
      <c r="G36" s="13"/>
      <c r="H36" s="13"/>
      <c r="I36" s="13"/>
      <c r="J36" s="13"/>
    </row>
    <row r="37" spans="4:10" ht="25" customHeight="1" x14ac:dyDescent="0.35">
      <c r="D37" s="195"/>
      <c r="E37" s="13"/>
      <c r="F37" s="13"/>
      <c r="G37" s="13"/>
      <c r="H37" s="13"/>
      <c r="I37" s="13"/>
      <c r="J37" s="13"/>
    </row>
    <row r="38" spans="4:10" ht="25" customHeight="1" x14ac:dyDescent="0.35">
      <c r="D38" s="197"/>
      <c r="E38" s="13"/>
      <c r="F38" s="13"/>
      <c r="G38" s="13"/>
      <c r="H38" s="13"/>
      <c r="I38" s="13"/>
      <c r="J38" s="13"/>
    </row>
    <row r="39" spans="4:10" ht="25" customHeight="1" x14ac:dyDescent="0.35">
      <c r="D39" s="197"/>
      <c r="E39" s="13"/>
      <c r="F39" s="13"/>
      <c r="G39" s="13"/>
      <c r="H39" s="13"/>
      <c r="I39" s="13"/>
      <c r="J39" s="13"/>
    </row>
    <row r="40" spans="4:10" ht="25" customHeight="1" x14ac:dyDescent="0.35">
      <c r="D40" s="197"/>
      <c r="E40" s="13"/>
      <c r="F40" s="13"/>
      <c r="G40" s="13"/>
      <c r="H40" s="13"/>
      <c r="I40" s="13"/>
      <c r="J40" s="13"/>
    </row>
    <row r="41" spans="4:10" ht="25" customHeight="1" x14ac:dyDescent="0.35">
      <c r="D41" s="199"/>
      <c r="E41" s="13"/>
      <c r="F41" s="13"/>
      <c r="G41" s="13"/>
      <c r="H41" s="13"/>
      <c r="I41" s="13"/>
      <c r="J41" s="13"/>
    </row>
    <row r="42" spans="4:10" ht="25" customHeight="1" x14ac:dyDescent="0.35">
      <c r="D42" s="199"/>
      <c r="E42" s="13"/>
      <c r="F42" s="13"/>
      <c r="G42" s="13"/>
      <c r="H42" s="13"/>
      <c r="I42" s="13"/>
      <c r="J42" s="13"/>
    </row>
    <row r="43" spans="4:10" ht="25" customHeight="1" x14ac:dyDescent="0.35">
      <c r="D43" s="199"/>
      <c r="E43" s="13"/>
      <c r="F43" s="13"/>
      <c r="G43" s="13"/>
      <c r="H43" s="13"/>
      <c r="I43" s="13"/>
      <c r="J43" s="13"/>
    </row>
    <row r="44" spans="4:10" ht="25" customHeight="1" x14ac:dyDescent="0.35">
      <c r="E44" s="13"/>
      <c r="F44" s="13"/>
      <c r="G44" s="13"/>
      <c r="H44" s="13"/>
      <c r="I44" s="13"/>
      <c r="J44" s="13"/>
    </row>
    <row r="45" spans="4:10" ht="25" customHeight="1" x14ac:dyDescent="0.35">
      <c r="E45" s="13"/>
      <c r="F45" s="13"/>
      <c r="G45" s="13"/>
      <c r="H45" s="13"/>
      <c r="I45" s="13"/>
      <c r="J45" s="13"/>
    </row>
    <row r="46" spans="4:10" ht="25" customHeight="1" x14ac:dyDescent="0.35">
      <c r="E46" s="13"/>
      <c r="F46" s="13"/>
      <c r="G46" s="13"/>
      <c r="H46" s="13"/>
      <c r="I46" s="13"/>
      <c r="J46" s="13"/>
    </row>
    <row r="47" spans="4:10" ht="25" customHeight="1" x14ac:dyDescent="0.35">
      <c r="E47" s="13"/>
      <c r="F47" s="13"/>
      <c r="G47" s="13"/>
      <c r="H47" s="13"/>
      <c r="I47" s="13"/>
      <c r="J47" s="13"/>
    </row>
    <row r="48" spans="4:10" ht="25" customHeight="1" x14ac:dyDescent="0.35">
      <c r="E48" s="13"/>
      <c r="F48" s="13"/>
      <c r="G48" s="13"/>
      <c r="H48" s="13"/>
      <c r="I48" s="13"/>
      <c r="J48" s="13"/>
    </row>
    <row r="49" spans="5:10" ht="25" customHeight="1" x14ac:dyDescent="0.35">
      <c r="E49" s="13"/>
      <c r="F49" s="13"/>
      <c r="G49" s="13"/>
      <c r="H49" s="13"/>
      <c r="I49" s="13"/>
      <c r="J49" s="13"/>
    </row>
    <row r="50" spans="5:10" ht="25" customHeight="1" x14ac:dyDescent="0.35">
      <c r="E50" s="13"/>
      <c r="F50" s="13"/>
      <c r="G50" s="13"/>
      <c r="H50" s="13"/>
      <c r="I50" s="13"/>
      <c r="J50" s="13"/>
    </row>
    <row r="51" spans="5:10" ht="25" customHeight="1" x14ac:dyDescent="0.35">
      <c r="E51" s="13"/>
      <c r="F51" s="13"/>
      <c r="G51" s="13"/>
      <c r="H51" s="13"/>
      <c r="I51" s="13"/>
      <c r="J51" s="13"/>
    </row>
    <row r="52" spans="5:10" ht="25" customHeight="1" x14ac:dyDescent="0.35">
      <c r="E52" s="13"/>
      <c r="F52" s="13"/>
      <c r="G52" s="13"/>
      <c r="H52" s="13"/>
      <c r="I52" s="13"/>
      <c r="J52" s="13"/>
    </row>
    <row r="53" spans="5:10" ht="25" customHeight="1" x14ac:dyDescent="0.35">
      <c r="E53" s="13"/>
      <c r="F53" s="13"/>
      <c r="G53" s="13"/>
      <c r="H53" s="13"/>
      <c r="I53" s="13"/>
      <c r="J53" s="13"/>
    </row>
    <row r="54" spans="5:10" ht="25" customHeight="1" x14ac:dyDescent="0.35">
      <c r="E54" s="13"/>
      <c r="F54" s="13"/>
      <c r="G54" s="13"/>
      <c r="H54" s="13"/>
      <c r="I54" s="13"/>
      <c r="J54" s="13"/>
    </row>
    <row r="55" spans="5:10" ht="25" customHeight="1" x14ac:dyDescent="0.35">
      <c r="E55" s="13"/>
      <c r="F55" s="13"/>
      <c r="G55" s="13"/>
      <c r="H55" s="13"/>
      <c r="I55" s="13"/>
      <c r="J55" s="13"/>
    </row>
    <row r="56" spans="5:10" ht="25" customHeight="1" x14ac:dyDescent="0.35">
      <c r="E56" s="13"/>
      <c r="F56" s="13"/>
      <c r="G56" s="13"/>
      <c r="H56" s="13"/>
      <c r="I56" s="13"/>
      <c r="J56" s="13"/>
    </row>
    <row r="57" spans="5:10" ht="25" customHeight="1" x14ac:dyDescent="0.35">
      <c r="E57" s="13"/>
      <c r="F57" s="13"/>
      <c r="G57" s="13"/>
      <c r="H57" s="13"/>
      <c r="I57" s="13"/>
      <c r="J57" s="13"/>
    </row>
    <row r="58" spans="5:10" ht="25" customHeight="1" x14ac:dyDescent="0.35">
      <c r="E58" s="13"/>
      <c r="F58" s="13"/>
      <c r="G58" s="13"/>
      <c r="H58" s="13"/>
      <c r="I58" s="13"/>
      <c r="J58" s="13"/>
    </row>
    <row r="59" spans="5:10" ht="25" customHeight="1" x14ac:dyDescent="0.35">
      <c r="E59" s="13"/>
      <c r="F59" s="13"/>
      <c r="G59" s="13"/>
      <c r="H59" s="13"/>
      <c r="I59" s="13"/>
      <c r="J59" s="13"/>
    </row>
    <row r="60" spans="5:10" ht="25" customHeight="1" x14ac:dyDescent="0.35">
      <c r="E60" s="13"/>
      <c r="F60" s="13"/>
      <c r="G60" s="13"/>
      <c r="H60" s="13"/>
      <c r="I60" s="13"/>
      <c r="J60" s="13"/>
    </row>
    <row r="61" spans="5:10" ht="25" customHeight="1" x14ac:dyDescent="0.35">
      <c r="E61" s="13"/>
      <c r="F61" s="13"/>
      <c r="G61" s="13"/>
      <c r="H61" s="13"/>
      <c r="I61" s="13"/>
      <c r="J61" s="13"/>
    </row>
    <row r="62" spans="5:10" ht="25" customHeight="1" x14ac:dyDescent="0.35">
      <c r="E62" s="13"/>
      <c r="F62" s="13"/>
      <c r="G62" s="13"/>
      <c r="H62" s="13"/>
      <c r="I62" s="13"/>
      <c r="J62" s="13"/>
    </row>
    <row r="63" spans="5:10" ht="25" customHeight="1" x14ac:dyDescent="0.35">
      <c r="E63" s="13"/>
      <c r="F63" s="13"/>
      <c r="G63" s="13"/>
      <c r="H63" s="13"/>
      <c r="I63" s="13"/>
      <c r="J63" s="13"/>
    </row>
    <row r="64" spans="5:10" ht="25" customHeight="1" x14ac:dyDescent="0.35">
      <c r="E64" s="13"/>
      <c r="F64" s="13"/>
      <c r="G64" s="13"/>
      <c r="H64" s="13"/>
      <c r="I64" s="13"/>
      <c r="J64" s="13"/>
    </row>
    <row r="65" spans="5:10" ht="25" customHeight="1" x14ac:dyDescent="0.35">
      <c r="E65" s="13"/>
      <c r="F65" s="13"/>
      <c r="G65" s="13"/>
      <c r="H65" s="13"/>
      <c r="I65" s="13"/>
      <c r="J65" s="13"/>
    </row>
    <row r="66" spans="5:10" ht="25" customHeight="1" x14ac:dyDescent="0.35">
      <c r="E66" s="13"/>
      <c r="F66" s="13"/>
      <c r="G66" s="13"/>
      <c r="H66" s="13"/>
      <c r="I66" s="13"/>
      <c r="J66" s="13"/>
    </row>
    <row r="67" spans="5:10" ht="25" customHeight="1" x14ac:dyDescent="0.35">
      <c r="E67" s="13"/>
      <c r="F67" s="13"/>
      <c r="G67" s="13"/>
      <c r="H67" s="13"/>
      <c r="I67" s="13"/>
      <c r="J67" s="13"/>
    </row>
    <row r="68" spans="5:10" ht="25" customHeight="1" x14ac:dyDescent="0.35">
      <c r="E68" s="13"/>
      <c r="F68" s="13"/>
      <c r="G68" s="13"/>
      <c r="H68" s="13"/>
      <c r="I68" s="13"/>
      <c r="J68" s="13"/>
    </row>
    <row r="69" spans="5:10" ht="25" customHeight="1" x14ac:dyDescent="0.35">
      <c r="E69" s="13"/>
      <c r="F69" s="13"/>
      <c r="G69" s="13"/>
      <c r="H69" s="13"/>
      <c r="I69" s="13"/>
      <c r="J69" s="13"/>
    </row>
    <row r="70" spans="5:10" ht="25" customHeight="1" x14ac:dyDescent="0.35">
      <c r="E70" s="13"/>
      <c r="F70" s="13"/>
      <c r="G70" s="13"/>
      <c r="H70" s="13"/>
      <c r="I70" s="13"/>
      <c r="J70" s="13"/>
    </row>
    <row r="71" spans="5:10" ht="25" customHeight="1" x14ac:dyDescent="0.35">
      <c r="E71" s="13"/>
      <c r="F71" s="13"/>
      <c r="G71" s="13"/>
      <c r="H71" s="13"/>
      <c r="I71" s="13"/>
      <c r="J71" s="13"/>
    </row>
    <row r="72" spans="5:10" ht="25" customHeight="1" x14ac:dyDescent="0.35">
      <c r="E72" s="13"/>
      <c r="F72" s="13"/>
      <c r="G72" s="13"/>
      <c r="H72" s="13"/>
      <c r="I72" s="13"/>
      <c r="J72" s="13"/>
    </row>
    <row r="73" spans="5:10" ht="25" customHeight="1" x14ac:dyDescent="0.35">
      <c r="E73" s="13"/>
      <c r="F73" s="13"/>
      <c r="G73" s="13"/>
      <c r="H73" s="13"/>
      <c r="I73" s="13"/>
      <c r="J73" s="13"/>
    </row>
    <row r="74" spans="5:10" ht="25" customHeight="1" x14ac:dyDescent="0.35">
      <c r="E74" s="13"/>
      <c r="F74" s="13"/>
      <c r="G74" s="13"/>
      <c r="H74" s="13"/>
      <c r="I74" s="13"/>
      <c r="J74" s="13"/>
    </row>
    <row r="75" spans="5:10" ht="25" customHeight="1" x14ac:dyDescent="0.35">
      <c r="E75" s="13"/>
      <c r="F75" s="13"/>
      <c r="G75" s="13"/>
      <c r="H75" s="13"/>
      <c r="I75" s="13"/>
      <c r="J75" s="13"/>
    </row>
    <row r="76" spans="5:10" ht="25" customHeight="1" x14ac:dyDescent="0.35">
      <c r="E76" s="13"/>
      <c r="F76" s="13"/>
      <c r="G76" s="13"/>
      <c r="H76" s="13"/>
      <c r="I76" s="13"/>
      <c r="J76" s="13"/>
    </row>
    <row r="77" spans="5:10" ht="25" customHeight="1" x14ac:dyDescent="0.35">
      <c r="E77" s="13"/>
      <c r="F77" s="13"/>
      <c r="G77" s="13"/>
      <c r="H77" s="13"/>
      <c r="I77" s="13"/>
      <c r="J77" s="13"/>
    </row>
    <row r="78" spans="5:10" ht="25" customHeight="1" x14ac:dyDescent="0.35">
      <c r="E78" s="13"/>
      <c r="F78" s="13"/>
      <c r="G78" s="13"/>
      <c r="H78" s="13"/>
      <c r="I78" s="13"/>
      <c r="J78" s="13"/>
    </row>
    <row r="79" spans="5:10" ht="25" customHeight="1" x14ac:dyDescent="0.35">
      <c r="E79" s="13"/>
      <c r="F79" s="13"/>
      <c r="G79" s="13"/>
      <c r="H79" s="13"/>
      <c r="I79" s="13"/>
      <c r="J79" s="13"/>
    </row>
    <row r="80" spans="5:10" ht="25" customHeight="1" x14ac:dyDescent="0.35">
      <c r="E80" s="13"/>
      <c r="F80" s="13"/>
      <c r="G80" s="13"/>
      <c r="H80" s="13"/>
      <c r="I80" s="13"/>
      <c r="J80" s="13"/>
    </row>
    <row r="81" spans="5:10" ht="25" customHeight="1" x14ac:dyDescent="0.35">
      <c r="E81" s="13"/>
      <c r="F81" s="13"/>
      <c r="G81" s="13"/>
      <c r="H81" s="13"/>
      <c r="I81" s="13"/>
      <c r="J81" s="13"/>
    </row>
    <row r="82" spans="5:10" ht="25" customHeight="1" x14ac:dyDescent="0.35">
      <c r="E82" s="13"/>
      <c r="F82" s="13"/>
      <c r="G82" s="13"/>
      <c r="H82" s="13"/>
      <c r="I82" s="13"/>
      <c r="J82" s="13"/>
    </row>
    <row r="83" spans="5:10" ht="25" customHeight="1" x14ac:dyDescent="0.35">
      <c r="E83" s="13"/>
      <c r="F83" s="13"/>
      <c r="G83" s="13"/>
      <c r="H83" s="13"/>
      <c r="I83" s="13"/>
      <c r="J83" s="13"/>
    </row>
    <row r="84" spans="5:10" ht="25" customHeight="1" x14ac:dyDescent="0.35">
      <c r="E84" s="13"/>
      <c r="F84" s="13"/>
      <c r="G84" s="13"/>
      <c r="H84" s="13"/>
      <c r="I84" s="13"/>
      <c r="J84" s="13"/>
    </row>
    <row r="85" spans="5:10" ht="25" customHeight="1" x14ac:dyDescent="0.35">
      <c r="E85" s="13"/>
      <c r="F85" s="13"/>
      <c r="G85" s="13"/>
      <c r="H85" s="13"/>
      <c r="I85" s="13"/>
      <c r="J85" s="13"/>
    </row>
    <row r="86" spans="5:10" ht="25" customHeight="1" x14ac:dyDescent="0.35">
      <c r="E86" s="13"/>
      <c r="F86" s="13"/>
      <c r="G86" s="13"/>
      <c r="H86" s="13"/>
      <c r="I86" s="13"/>
      <c r="J86" s="13"/>
    </row>
    <row r="87" spans="5:10" ht="25" customHeight="1" x14ac:dyDescent="0.35">
      <c r="E87" s="13"/>
      <c r="F87" s="13"/>
      <c r="G87" s="13"/>
      <c r="H87" s="13"/>
      <c r="I87" s="13"/>
      <c r="J87" s="13"/>
    </row>
    <row r="88" spans="5:10" ht="25" customHeight="1" x14ac:dyDescent="0.35">
      <c r="E88" s="13"/>
      <c r="F88" s="13"/>
      <c r="G88" s="13"/>
      <c r="H88" s="13"/>
      <c r="I88" s="13"/>
      <c r="J88" s="13"/>
    </row>
    <row r="89" spans="5:10" ht="25" customHeight="1" x14ac:dyDescent="0.35">
      <c r="E89" s="13"/>
      <c r="F89" s="13"/>
      <c r="G89" s="13"/>
      <c r="H89" s="13"/>
      <c r="I89" s="13"/>
      <c r="J89" s="13"/>
    </row>
    <row r="90" spans="5:10" ht="25" customHeight="1" x14ac:dyDescent="0.35">
      <c r="E90" s="13"/>
      <c r="F90" s="13"/>
      <c r="G90" s="13"/>
      <c r="H90" s="13"/>
      <c r="I90" s="13"/>
      <c r="J90" s="13"/>
    </row>
    <row r="91" spans="5:10" ht="25" customHeight="1" x14ac:dyDescent="0.35">
      <c r="E91" s="13"/>
      <c r="F91" s="13"/>
      <c r="G91" s="13"/>
      <c r="H91" s="13"/>
      <c r="I91" s="13"/>
      <c r="J91" s="13"/>
    </row>
    <row r="92" spans="5:10" ht="25" customHeight="1" x14ac:dyDescent="0.35">
      <c r="E92" s="13"/>
      <c r="F92" s="13"/>
      <c r="G92" s="13"/>
      <c r="H92" s="13"/>
      <c r="I92" s="13"/>
      <c r="J92" s="13"/>
    </row>
    <row r="93" spans="5:10" ht="25" customHeight="1" x14ac:dyDescent="0.35">
      <c r="E93" s="13"/>
      <c r="F93" s="13"/>
      <c r="G93" s="13"/>
      <c r="H93" s="13"/>
      <c r="I93" s="13"/>
      <c r="J93" s="13"/>
    </row>
    <row r="94" spans="5:10" ht="25" customHeight="1" x14ac:dyDescent="0.35">
      <c r="E94" s="13"/>
      <c r="F94" s="13"/>
      <c r="G94" s="13"/>
      <c r="H94" s="13"/>
      <c r="I94" s="13"/>
      <c r="J94" s="13"/>
    </row>
    <row r="95" spans="5:10" ht="25" customHeight="1" x14ac:dyDescent="0.35">
      <c r="E95" s="13"/>
      <c r="F95" s="13"/>
      <c r="G95" s="13"/>
      <c r="H95" s="13"/>
      <c r="I95" s="13"/>
      <c r="J95" s="13"/>
    </row>
    <row r="96" spans="5:10" ht="25" customHeight="1" x14ac:dyDescent="0.35">
      <c r="E96" s="13"/>
      <c r="F96" s="13"/>
      <c r="G96" s="13"/>
      <c r="H96" s="13"/>
      <c r="I96" s="13"/>
      <c r="J96" s="13"/>
    </row>
    <row r="97" spans="5:10" ht="25" customHeight="1" x14ac:dyDescent="0.35">
      <c r="E97" s="13"/>
      <c r="F97" s="13"/>
      <c r="G97" s="13"/>
      <c r="H97" s="13"/>
      <c r="I97" s="13"/>
      <c r="J97" s="13"/>
    </row>
    <row r="98" spans="5:10" ht="25" customHeight="1" x14ac:dyDescent="0.35">
      <c r="E98" s="13"/>
      <c r="F98" s="13"/>
      <c r="G98" s="13"/>
      <c r="H98" s="13"/>
      <c r="I98" s="13"/>
      <c r="J98" s="13"/>
    </row>
    <row r="99" spans="5:10" ht="25" customHeight="1" x14ac:dyDescent="0.35">
      <c r="E99" s="13"/>
      <c r="F99" s="13"/>
      <c r="G99" s="13"/>
      <c r="H99" s="13"/>
      <c r="I99" s="13"/>
      <c r="J99" s="13"/>
    </row>
    <row r="100" spans="5:10" ht="25" customHeight="1" x14ac:dyDescent="0.35">
      <c r="E100" s="13"/>
      <c r="F100" s="13"/>
      <c r="G100" s="13"/>
      <c r="H100" s="13"/>
      <c r="I100" s="13"/>
      <c r="J100" s="13"/>
    </row>
    <row r="101" spans="5:10" ht="25" customHeight="1" x14ac:dyDescent="0.35">
      <c r="E101" s="13"/>
      <c r="F101" s="13"/>
      <c r="G101" s="13"/>
      <c r="H101" s="13"/>
      <c r="I101" s="13"/>
      <c r="J101" s="13"/>
    </row>
    <row r="102" spans="5:10" ht="25" customHeight="1" x14ac:dyDescent="0.35">
      <c r="E102" s="13"/>
      <c r="F102" s="13"/>
      <c r="G102" s="13"/>
      <c r="H102" s="13"/>
      <c r="I102" s="13"/>
      <c r="J102" s="13"/>
    </row>
    <row r="103" spans="5:10" ht="25" customHeight="1" x14ac:dyDescent="0.35">
      <c r="E103" s="13"/>
      <c r="F103" s="13"/>
      <c r="G103" s="13"/>
      <c r="H103" s="13"/>
      <c r="I103" s="13"/>
      <c r="J103" s="13"/>
    </row>
    <row r="104" spans="5:10" ht="25" customHeight="1" x14ac:dyDescent="0.35">
      <c r="E104" s="13"/>
      <c r="F104" s="13"/>
      <c r="G104" s="13"/>
      <c r="H104" s="13"/>
      <c r="I104" s="13"/>
      <c r="J104" s="13"/>
    </row>
    <row r="105" spans="5:10" ht="25" customHeight="1" x14ac:dyDescent="0.35">
      <c r="E105" s="13"/>
      <c r="F105" s="13"/>
      <c r="G105" s="13"/>
      <c r="H105" s="13"/>
      <c r="I105" s="13"/>
      <c r="J105" s="13"/>
    </row>
    <row r="106" spans="5:10" ht="25" customHeight="1" x14ac:dyDescent="0.35">
      <c r="E106" s="13"/>
      <c r="F106" s="13"/>
      <c r="G106" s="13"/>
      <c r="H106" s="13"/>
      <c r="I106" s="13"/>
      <c r="J106" s="13"/>
    </row>
    <row r="107" spans="5:10" ht="25" customHeight="1" x14ac:dyDescent="0.35">
      <c r="E107" s="13"/>
      <c r="F107" s="13"/>
      <c r="G107" s="13"/>
      <c r="H107" s="13"/>
      <c r="I107" s="13"/>
      <c r="J107" s="13"/>
    </row>
    <row r="108" spans="5:10" ht="25" customHeight="1" x14ac:dyDescent="0.35">
      <c r="E108" s="13"/>
      <c r="F108" s="13"/>
      <c r="G108" s="13"/>
      <c r="H108" s="13"/>
      <c r="I108" s="13"/>
      <c r="J108" s="13"/>
    </row>
    <row r="109" spans="5:10" ht="25" customHeight="1" x14ac:dyDescent="0.35">
      <c r="E109" s="13"/>
      <c r="F109" s="13"/>
      <c r="G109" s="13"/>
      <c r="H109" s="13"/>
      <c r="I109" s="13"/>
      <c r="J109" s="13"/>
    </row>
    <row r="110" spans="5:10" ht="25" customHeight="1" x14ac:dyDescent="0.35">
      <c r="E110" s="13"/>
      <c r="F110" s="13"/>
      <c r="G110" s="13"/>
      <c r="H110" s="13"/>
      <c r="I110" s="13"/>
      <c r="J110" s="13"/>
    </row>
    <row r="111" spans="5:10" ht="25" customHeight="1" x14ac:dyDescent="0.35">
      <c r="E111" s="13"/>
      <c r="F111" s="13"/>
      <c r="G111" s="13"/>
      <c r="H111" s="13"/>
      <c r="I111" s="13"/>
      <c r="J111" s="13"/>
    </row>
    <row r="112" spans="5:10" ht="25" customHeight="1" x14ac:dyDescent="0.35">
      <c r="E112" s="13"/>
      <c r="F112" s="13"/>
      <c r="G112" s="13"/>
      <c r="H112" s="13"/>
      <c r="I112" s="13"/>
      <c r="J112" s="13"/>
    </row>
    <row r="113" spans="5:10" ht="25" customHeight="1" x14ac:dyDescent="0.35">
      <c r="E113" s="13"/>
      <c r="F113" s="13"/>
      <c r="G113" s="13"/>
      <c r="H113" s="13"/>
      <c r="I113" s="13"/>
      <c r="J113" s="13"/>
    </row>
    <row r="114" spans="5:10" ht="25" customHeight="1" x14ac:dyDescent="0.35">
      <c r="E114" s="13"/>
      <c r="F114" s="13"/>
      <c r="G114" s="13"/>
      <c r="H114" s="13"/>
      <c r="I114" s="13"/>
      <c r="J114" s="13"/>
    </row>
    <row r="115" spans="5:10" ht="25" customHeight="1" x14ac:dyDescent="0.35">
      <c r="E115" s="13"/>
      <c r="F115" s="13"/>
      <c r="G115" s="13"/>
      <c r="H115" s="13"/>
      <c r="I115" s="13"/>
      <c r="J115" s="13"/>
    </row>
    <row r="116" spans="5:10" ht="25" customHeight="1" x14ac:dyDescent="0.35">
      <c r="E116" s="13"/>
      <c r="F116" s="13"/>
      <c r="G116" s="13"/>
      <c r="H116" s="13"/>
      <c r="I116" s="13"/>
      <c r="J116" s="13"/>
    </row>
    <row r="117" spans="5:10" ht="25" customHeight="1" x14ac:dyDescent="0.35">
      <c r="E117" s="13"/>
      <c r="F117" s="13"/>
      <c r="G117" s="13"/>
      <c r="H117" s="13"/>
      <c r="I117" s="13"/>
      <c r="J117" s="13"/>
    </row>
    <row r="118" spans="5:10" ht="25" customHeight="1" x14ac:dyDescent="0.35">
      <c r="E118" s="13"/>
      <c r="F118" s="13"/>
      <c r="G118" s="13"/>
      <c r="H118" s="13"/>
      <c r="I118" s="13"/>
      <c r="J118" s="13"/>
    </row>
    <row r="119" spans="5:10" ht="25" customHeight="1" x14ac:dyDescent="0.35">
      <c r="E119" s="13"/>
      <c r="F119" s="13"/>
      <c r="G119" s="13"/>
      <c r="H119" s="13"/>
      <c r="I119" s="13"/>
      <c r="J119" s="13"/>
    </row>
    <row r="120" spans="5:10" ht="25" customHeight="1" x14ac:dyDescent="0.35">
      <c r="E120" s="13"/>
      <c r="F120" s="13"/>
      <c r="G120" s="13"/>
      <c r="H120" s="13"/>
      <c r="I120" s="13"/>
      <c r="J120" s="13"/>
    </row>
    <row r="121" spans="5:10" ht="25" customHeight="1" x14ac:dyDescent="0.35">
      <c r="E121" s="13"/>
      <c r="F121" s="13"/>
      <c r="G121" s="13"/>
      <c r="H121" s="13"/>
      <c r="I121" s="13"/>
      <c r="J121" s="13"/>
    </row>
    <row r="122" spans="5:10" ht="25" customHeight="1" x14ac:dyDescent="0.35">
      <c r="E122" s="13"/>
      <c r="F122" s="13"/>
      <c r="G122" s="13"/>
      <c r="H122" s="13"/>
      <c r="I122" s="13"/>
      <c r="J122" s="13"/>
    </row>
    <row r="123" spans="5:10" ht="25" customHeight="1" x14ac:dyDescent="0.35">
      <c r="E123" s="13"/>
      <c r="F123" s="13"/>
      <c r="G123" s="13"/>
      <c r="H123" s="13"/>
      <c r="I123" s="13"/>
      <c r="J123" s="13"/>
    </row>
    <row r="124" spans="5:10" ht="25" customHeight="1" x14ac:dyDescent="0.35">
      <c r="E124" s="13"/>
      <c r="F124" s="13"/>
      <c r="G124" s="13"/>
      <c r="H124" s="13"/>
      <c r="I124" s="13"/>
      <c r="J124" s="13"/>
    </row>
    <row r="125" spans="5:10" ht="25" customHeight="1" x14ac:dyDescent="0.35">
      <c r="E125" s="13"/>
      <c r="F125" s="13"/>
      <c r="G125" s="13"/>
      <c r="H125" s="13"/>
      <c r="I125" s="13"/>
      <c r="J125" s="13"/>
    </row>
    <row r="126" spans="5:10" ht="25" customHeight="1" x14ac:dyDescent="0.35">
      <c r="E126" s="13"/>
      <c r="F126" s="13"/>
      <c r="G126" s="13"/>
      <c r="H126" s="13"/>
      <c r="I126" s="13"/>
      <c r="J126" s="13"/>
    </row>
    <row r="127" spans="5:10" ht="25" customHeight="1" x14ac:dyDescent="0.35">
      <c r="E127" s="13"/>
      <c r="F127" s="13"/>
      <c r="G127" s="13"/>
      <c r="H127" s="13"/>
      <c r="I127" s="13"/>
      <c r="J127" s="13"/>
    </row>
    <row r="128" spans="5:10" ht="25" customHeight="1" x14ac:dyDescent="0.35">
      <c r="E128" s="13"/>
      <c r="F128" s="13"/>
      <c r="G128" s="13"/>
      <c r="H128" s="13"/>
      <c r="I128" s="13"/>
      <c r="J128" s="13"/>
    </row>
    <row r="129" spans="5:10" ht="25" customHeight="1" x14ac:dyDescent="0.35">
      <c r="E129" s="13"/>
      <c r="F129" s="13"/>
      <c r="G129" s="13"/>
      <c r="H129" s="13"/>
      <c r="I129" s="13"/>
      <c r="J129" s="13"/>
    </row>
    <row r="130" spans="5:10" ht="25" customHeight="1" x14ac:dyDescent="0.35">
      <c r="E130" s="13"/>
      <c r="F130" s="13"/>
      <c r="G130" s="13"/>
      <c r="H130" s="13"/>
      <c r="I130" s="13"/>
      <c r="J130" s="13"/>
    </row>
    <row r="131" spans="5:10" ht="25" customHeight="1" x14ac:dyDescent="0.35">
      <c r="E131" s="13"/>
      <c r="F131" s="13"/>
      <c r="G131" s="13"/>
      <c r="H131" s="13"/>
      <c r="I131" s="13"/>
      <c r="J131" s="13"/>
    </row>
    <row r="132" spans="5:10" ht="25" customHeight="1" x14ac:dyDescent="0.35">
      <c r="E132" s="13"/>
      <c r="F132" s="13"/>
      <c r="G132" s="13"/>
      <c r="H132" s="13"/>
      <c r="I132" s="13"/>
      <c r="J132" s="13"/>
    </row>
    <row r="133" spans="5:10" ht="25" customHeight="1" x14ac:dyDescent="0.35">
      <c r="E133" s="13"/>
      <c r="F133" s="13"/>
      <c r="G133" s="13"/>
      <c r="H133" s="13"/>
      <c r="I133" s="13"/>
      <c r="J133" s="13"/>
    </row>
    <row r="134" spans="5:10" ht="25" customHeight="1" x14ac:dyDescent="0.35">
      <c r="E134" s="13"/>
      <c r="F134" s="13"/>
      <c r="G134" s="13"/>
      <c r="H134" s="13"/>
      <c r="I134" s="13"/>
      <c r="J134" s="13"/>
    </row>
    <row r="135" spans="5:10" ht="25" customHeight="1" x14ac:dyDescent="0.35">
      <c r="E135" s="13"/>
      <c r="F135" s="13"/>
      <c r="G135" s="13"/>
      <c r="H135" s="13"/>
      <c r="I135" s="13"/>
      <c r="J135" s="13"/>
    </row>
    <row r="136" spans="5:10" ht="25" customHeight="1" x14ac:dyDescent="0.35">
      <c r="E136" s="13"/>
      <c r="F136" s="13"/>
      <c r="G136" s="13"/>
      <c r="H136" s="13"/>
      <c r="I136" s="13"/>
      <c r="J136" s="13"/>
    </row>
    <row r="137" spans="5:10" ht="25" customHeight="1" x14ac:dyDescent="0.35">
      <c r="E137" s="13"/>
      <c r="F137" s="13"/>
      <c r="G137" s="13"/>
      <c r="H137" s="13"/>
      <c r="I137" s="13"/>
      <c r="J137" s="13"/>
    </row>
    <row r="138" spans="5:10" ht="25" customHeight="1" x14ac:dyDescent="0.35">
      <c r="E138" s="13"/>
      <c r="F138" s="13"/>
      <c r="G138" s="13"/>
      <c r="H138" s="13"/>
      <c r="I138" s="13"/>
      <c r="J138" s="13"/>
    </row>
    <row r="139" spans="5:10" ht="25" customHeight="1" x14ac:dyDescent="0.35">
      <c r="E139" s="13"/>
      <c r="F139" s="13"/>
      <c r="G139" s="13"/>
      <c r="H139" s="13"/>
      <c r="I139" s="13"/>
      <c r="J139" s="13"/>
    </row>
    <row r="140" spans="5:10" ht="25" customHeight="1" x14ac:dyDescent="0.35">
      <c r="E140" s="13"/>
      <c r="F140" s="13"/>
      <c r="G140" s="13"/>
      <c r="H140" s="13"/>
      <c r="I140" s="13"/>
      <c r="J140" s="13"/>
    </row>
    <row r="141" spans="5:10" ht="25" customHeight="1" x14ac:dyDescent="0.35">
      <c r="E141" s="13"/>
      <c r="F141" s="13"/>
      <c r="G141" s="13"/>
      <c r="H141" s="13"/>
      <c r="I141" s="13"/>
      <c r="J141" s="13"/>
    </row>
    <row r="142" spans="5:10" ht="25" customHeight="1" x14ac:dyDescent="0.35">
      <c r="E142" s="13"/>
      <c r="F142" s="13"/>
      <c r="G142" s="13"/>
      <c r="H142" s="13"/>
      <c r="I142" s="13"/>
      <c r="J142" s="13"/>
    </row>
    <row r="143" spans="5:10" ht="25" customHeight="1" x14ac:dyDescent="0.35">
      <c r="E143" s="13"/>
      <c r="F143" s="13"/>
      <c r="G143" s="13"/>
      <c r="H143" s="13"/>
      <c r="I143" s="13"/>
      <c r="J143" s="13"/>
    </row>
    <row r="144" spans="5:10" ht="25" customHeight="1" x14ac:dyDescent="0.35">
      <c r="E144" s="13"/>
      <c r="F144" s="13"/>
      <c r="G144" s="13"/>
      <c r="H144" s="13"/>
      <c r="I144" s="13"/>
      <c r="J144" s="13"/>
    </row>
    <row r="145" spans="5:10" ht="25" customHeight="1" x14ac:dyDescent="0.35">
      <c r="E145" s="13"/>
      <c r="F145" s="13"/>
      <c r="G145" s="13"/>
      <c r="H145" s="13"/>
      <c r="I145" s="13"/>
      <c r="J145" s="13"/>
    </row>
    <row r="146" spans="5:10" ht="25" customHeight="1" x14ac:dyDescent="0.35">
      <c r="E146" s="13"/>
      <c r="F146" s="13"/>
      <c r="G146" s="13"/>
      <c r="H146" s="13"/>
      <c r="I146" s="13"/>
      <c r="J146" s="13"/>
    </row>
    <row r="147" spans="5:10" ht="25" customHeight="1" x14ac:dyDescent="0.35">
      <c r="E147" s="13"/>
      <c r="F147" s="13"/>
      <c r="G147" s="13"/>
      <c r="H147" s="13"/>
      <c r="I147" s="13"/>
      <c r="J147" s="13"/>
    </row>
    <row r="148" spans="5:10" ht="25" customHeight="1" x14ac:dyDescent="0.35">
      <c r="E148" s="13"/>
      <c r="F148" s="13"/>
      <c r="G148" s="13"/>
      <c r="H148" s="13"/>
      <c r="I148" s="13"/>
      <c r="J148" s="13"/>
    </row>
    <row r="149" spans="5:10" ht="25" customHeight="1" x14ac:dyDescent="0.35">
      <c r="E149" s="13"/>
      <c r="F149" s="13"/>
      <c r="G149" s="13"/>
      <c r="H149" s="13"/>
      <c r="I149" s="13"/>
      <c r="J149" s="13"/>
    </row>
    <row r="150" spans="5:10" ht="25" customHeight="1" x14ac:dyDescent="0.35">
      <c r="E150" s="13"/>
      <c r="F150" s="13"/>
      <c r="G150" s="13"/>
      <c r="H150" s="13"/>
      <c r="I150" s="13"/>
      <c r="J150" s="13"/>
    </row>
    <row r="151" spans="5:10" ht="25" customHeight="1" x14ac:dyDescent="0.35">
      <c r="E151" s="13"/>
      <c r="F151" s="13"/>
      <c r="G151" s="13"/>
      <c r="H151" s="13"/>
      <c r="I151" s="13"/>
      <c r="J151" s="13"/>
    </row>
    <row r="152" spans="5:10" ht="25" customHeight="1" x14ac:dyDescent="0.35">
      <c r="E152" s="13"/>
      <c r="F152" s="13"/>
      <c r="G152" s="13"/>
      <c r="H152" s="13"/>
      <c r="I152" s="13"/>
      <c r="J152" s="13"/>
    </row>
    <row r="153" spans="5:10" ht="25" customHeight="1" x14ac:dyDescent="0.35">
      <c r="E153" s="13"/>
      <c r="F153" s="13"/>
      <c r="G153" s="13"/>
      <c r="H153" s="13"/>
      <c r="I153" s="13"/>
      <c r="J153" s="13"/>
    </row>
    <row r="154" spans="5:10" ht="25" customHeight="1" x14ac:dyDescent="0.35">
      <c r="E154" s="13"/>
      <c r="F154" s="13"/>
      <c r="G154" s="13"/>
      <c r="H154" s="13"/>
      <c r="I154" s="13"/>
      <c r="J154" s="13"/>
    </row>
    <row r="155" spans="5:10" ht="25" customHeight="1" x14ac:dyDescent="0.35">
      <c r="E155" s="13"/>
      <c r="F155" s="13"/>
      <c r="G155" s="13"/>
      <c r="H155" s="13"/>
      <c r="I155" s="13"/>
      <c r="J155" s="13"/>
    </row>
    <row r="156" spans="5:10" ht="25" customHeight="1" x14ac:dyDescent="0.35">
      <c r="E156" s="13"/>
      <c r="F156" s="13"/>
      <c r="G156" s="13"/>
      <c r="H156" s="13"/>
      <c r="I156" s="13"/>
      <c r="J156" s="13"/>
    </row>
    <row r="157" spans="5:10" ht="25" customHeight="1" x14ac:dyDescent="0.35">
      <c r="E157" s="13"/>
      <c r="F157" s="13"/>
      <c r="G157" s="13"/>
      <c r="H157" s="13"/>
      <c r="I157" s="13"/>
      <c r="J157" s="13"/>
    </row>
    <row r="158" spans="5:10" ht="25" customHeight="1" x14ac:dyDescent="0.35">
      <c r="E158" s="13"/>
      <c r="F158" s="13"/>
      <c r="G158" s="13"/>
      <c r="H158" s="13"/>
      <c r="I158" s="13"/>
      <c r="J158" s="13"/>
    </row>
    <row r="159" spans="5:10" ht="25" customHeight="1" x14ac:dyDescent="0.35">
      <c r="E159" s="13"/>
      <c r="F159" s="13"/>
      <c r="G159" s="13"/>
      <c r="H159" s="13"/>
      <c r="I159" s="13"/>
      <c r="J159" s="13"/>
    </row>
    <row r="160" spans="5:10" ht="25" customHeight="1" x14ac:dyDescent="0.35">
      <c r="E160" s="13"/>
      <c r="F160" s="13"/>
      <c r="G160" s="13"/>
      <c r="H160" s="13"/>
      <c r="I160" s="13"/>
      <c r="J160" s="13"/>
    </row>
    <row r="161" spans="5:10" ht="25" customHeight="1" x14ac:dyDescent="0.35">
      <c r="E161" s="13"/>
      <c r="F161" s="13"/>
      <c r="G161" s="13"/>
      <c r="H161" s="13"/>
      <c r="I161" s="13"/>
      <c r="J161" s="13"/>
    </row>
    <row r="162" spans="5:10" ht="25" customHeight="1" x14ac:dyDescent="0.35">
      <c r="E162" s="13"/>
      <c r="F162" s="13"/>
      <c r="G162" s="13"/>
      <c r="H162" s="13"/>
      <c r="I162" s="13"/>
      <c r="J162" s="13"/>
    </row>
    <row r="163" spans="5:10" ht="25" customHeight="1" x14ac:dyDescent="0.35">
      <c r="E163" s="13"/>
      <c r="F163" s="13"/>
      <c r="G163" s="13"/>
      <c r="H163" s="13"/>
      <c r="I163" s="13"/>
      <c r="J163" s="13"/>
    </row>
    <row r="164" spans="5:10" ht="25" customHeight="1" x14ac:dyDescent="0.35">
      <c r="E164" s="13"/>
      <c r="F164" s="13"/>
      <c r="G164" s="13"/>
      <c r="H164" s="13"/>
      <c r="I164" s="13"/>
      <c r="J164" s="13"/>
    </row>
    <row r="165" spans="5:10" ht="25" customHeight="1" x14ac:dyDescent="0.35">
      <c r="E165" s="13"/>
      <c r="F165" s="13"/>
      <c r="G165" s="13"/>
      <c r="H165" s="13"/>
      <c r="I165" s="13"/>
      <c r="J165" s="13"/>
    </row>
    <row r="166" spans="5:10" ht="25" customHeight="1" x14ac:dyDescent="0.35">
      <c r="E166" s="13"/>
      <c r="F166" s="13"/>
      <c r="G166" s="13"/>
      <c r="H166" s="13"/>
      <c r="I166" s="13"/>
      <c r="J166" s="13"/>
    </row>
  </sheetData>
  <sheetProtection algorithmName="SHA-512" hashValue="81RiIaTmo6lHprQSpywkWmQkany/Z9BjfP2F0HWEs7u2y4J+mu/Mojwt5+sFyLTQgOcTO/zSlQvQN0Yi7wgDbw==" saltValue="+kFVw5RBawsBtCKowQlWAQ==" spinCount="100000" sheet="1" objects="1" scenarios="1"/>
  <mergeCells count="1">
    <mergeCell ref="C18:C20"/>
  </mergeCells>
  <pageMargins left="0.7" right="0.7" top="0.98479166666666662" bottom="0.75" header="0.3" footer="0.3"/>
  <pageSetup scale="60" fitToHeight="0" orientation="landscape" r:id="rId1"/>
  <headerFooter>
    <oddHeader xml:space="preserve">&amp;C
</oddHeader>
    <oddFooter>&amp;L&amp;"Avenir LT Std 55 Roman,Regular"&amp;12&amp;K000000May 13, 2021&amp;C&amp;"Avenir LT Std 55 Roman,Regular"&amp;12Page &amp;P of &amp;N&amp;R&amp;"Avenir LT Std 55 Roman,Regular"&amp;12&amp;K000000&amp;A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2"/>
  <sheetViews>
    <sheetView showGridLines="0" zoomScaleNormal="100" zoomScalePageLayoutView="64" workbookViewId="0"/>
  </sheetViews>
  <sheetFormatPr defaultColWidth="9.1796875" defaultRowHeight="14" x14ac:dyDescent="0.3"/>
  <cols>
    <col min="1" max="1" width="2.81640625" style="9" customWidth="1"/>
    <col min="2" max="2" width="87" style="9" customWidth="1"/>
    <col min="3" max="3" width="14.81640625" style="9" customWidth="1"/>
    <col min="4" max="4" width="22" style="9" customWidth="1"/>
    <col min="5" max="5" width="28.7265625" style="9" customWidth="1"/>
    <col min="6" max="6" width="35" style="9" customWidth="1"/>
    <col min="7" max="7" width="36.54296875" style="9" customWidth="1"/>
    <col min="8" max="8" width="2.81640625" style="9" customWidth="1"/>
    <col min="9" max="9" width="6.7265625" style="9" customWidth="1"/>
    <col min="10" max="10" width="9.1796875" style="9" customWidth="1"/>
    <col min="11" max="11" width="34.54296875" style="9" bestFit="1" customWidth="1"/>
    <col min="12" max="12" width="19.453125" style="9" customWidth="1"/>
    <col min="13" max="13" width="16.81640625" style="9" customWidth="1"/>
    <col min="14" max="14" width="14.1796875" style="9" customWidth="1"/>
    <col min="15" max="15" width="31.7265625" style="9" customWidth="1"/>
    <col min="16" max="16384" width="9.1796875" style="9"/>
  </cols>
  <sheetData>
    <row r="1" spans="2:8" ht="18.75" customHeight="1" x14ac:dyDescent="0.3">
      <c r="B1" s="118"/>
      <c r="C1" s="118"/>
      <c r="D1" s="118"/>
      <c r="E1" s="118"/>
      <c r="F1" s="118"/>
      <c r="G1" s="286"/>
      <c r="H1" s="286"/>
    </row>
    <row r="2" spans="2:8" ht="15" customHeight="1" x14ac:dyDescent="0.3">
      <c r="B2" s="119"/>
      <c r="C2" s="119"/>
      <c r="D2" s="119"/>
      <c r="E2" s="119"/>
      <c r="F2" s="119"/>
      <c r="G2" s="287"/>
      <c r="H2" s="287"/>
    </row>
    <row r="3" spans="2:8" ht="18.75" customHeight="1" x14ac:dyDescent="0.3">
      <c r="B3" s="118"/>
      <c r="C3" s="118"/>
      <c r="D3" s="118"/>
      <c r="E3" s="118"/>
      <c r="F3" s="118"/>
      <c r="G3" s="286"/>
      <c r="H3" s="286"/>
    </row>
    <row r="4" spans="2:8" ht="15" customHeight="1" x14ac:dyDescent="0.3">
      <c r="B4" s="119"/>
      <c r="C4" s="119"/>
      <c r="D4" s="119"/>
      <c r="E4" s="119"/>
      <c r="F4" s="119"/>
      <c r="G4" s="287"/>
      <c r="H4" s="287"/>
    </row>
    <row r="5" spans="2:8" ht="18.75" customHeight="1" x14ac:dyDescent="0.3">
      <c r="B5" s="118"/>
      <c r="C5" s="118"/>
      <c r="D5" s="118"/>
      <c r="E5" s="118"/>
      <c r="F5" s="118"/>
      <c r="G5" s="286"/>
      <c r="H5" s="286"/>
    </row>
    <row r="6" spans="2:8" ht="15" customHeight="1" x14ac:dyDescent="0.3"/>
    <row r="7" spans="2:8" ht="15" customHeight="1" x14ac:dyDescent="0.3">
      <c r="B7" s="10"/>
      <c r="C7" s="10"/>
      <c r="D7" s="10"/>
      <c r="E7" s="10"/>
      <c r="F7" s="10"/>
      <c r="G7" s="10"/>
      <c r="H7" s="10"/>
    </row>
    <row r="8" spans="2:8" ht="15" customHeight="1" thickBot="1" x14ac:dyDescent="0.35">
      <c r="B8" s="10"/>
      <c r="C8" s="10"/>
      <c r="D8" s="10"/>
      <c r="E8" s="10"/>
      <c r="F8" s="10"/>
      <c r="G8" s="10"/>
      <c r="H8" s="10"/>
    </row>
    <row r="9" spans="2:8" ht="15" customHeight="1" thickBot="1" x14ac:dyDescent="0.35">
      <c r="B9" s="141" t="s">
        <v>78</v>
      </c>
      <c r="C9" s="142" t="s">
        <v>533</v>
      </c>
      <c r="D9" s="142" t="s">
        <v>534</v>
      </c>
      <c r="E9" s="142" t="s">
        <v>550</v>
      </c>
      <c r="F9" s="143" t="s">
        <v>857</v>
      </c>
      <c r="G9" s="10"/>
      <c r="H9" s="10"/>
    </row>
    <row r="10" spans="2:8" ht="15" customHeight="1" thickBot="1" x14ac:dyDescent="0.35">
      <c r="B10" s="144">
        <f>Budget</f>
        <v>0</v>
      </c>
      <c r="C10" s="145" t="str">
        <f>IFERROR(GGRFfunds/Budget,"")</f>
        <v/>
      </c>
      <c r="D10" s="146" t="str">
        <f>IF(ISBLANK(Year1),"",Year1)</f>
        <v/>
      </c>
      <c r="E10" s="147" t="str">
        <f>IF(Year1="","",BaseIndex/IndexYear1)</f>
        <v/>
      </c>
      <c r="F10" s="148" t="str">
        <f>IFERROR(Budget*Deflator,"")</f>
        <v/>
      </c>
      <c r="G10" s="10"/>
      <c r="H10" s="10"/>
    </row>
    <row r="11" spans="2:8" ht="15" customHeight="1" x14ac:dyDescent="0.3">
      <c r="B11" s="10"/>
      <c r="C11" s="10"/>
      <c r="D11" s="10"/>
      <c r="E11" s="10"/>
      <c r="F11" s="10"/>
      <c r="G11" s="10"/>
      <c r="H11" s="10"/>
    </row>
    <row r="12" spans="2:8" ht="15" customHeight="1" thickBot="1" x14ac:dyDescent="0.35">
      <c r="B12" s="10"/>
      <c r="C12" s="10"/>
      <c r="D12" s="10"/>
      <c r="E12" s="10"/>
      <c r="F12" s="10"/>
      <c r="G12" s="10"/>
      <c r="H12" s="10"/>
    </row>
    <row r="13" spans="2:8" ht="15" customHeight="1" thickBot="1" x14ac:dyDescent="0.4">
      <c r="B13" s="149" t="s">
        <v>535</v>
      </c>
      <c r="C13" s="150" t="s">
        <v>115</v>
      </c>
      <c r="D13" s="150" t="s">
        <v>538</v>
      </c>
      <c r="E13" s="150" t="s">
        <v>858</v>
      </c>
      <c r="F13" s="150" t="s">
        <v>544</v>
      </c>
      <c r="G13" s="151" t="s">
        <v>547</v>
      </c>
      <c r="H13" s="152"/>
    </row>
    <row r="14" spans="2:8" ht="15" customHeight="1" x14ac:dyDescent="0.35">
      <c r="B14" s="153" t="str">
        <f>IF(ISBLANK(PrimaryActivity),"",PrimaryActivity)</f>
        <v/>
      </c>
      <c r="C14" s="154" t="str">
        <f>IFERROR(VLOOKUP(PrimaryActivity,'RIMS II Codes'!$B$10:$C$177,2,FALSE),"")</f>
        <v/>
      </c>
      <c r="D14" s="155" t="str">
        <f>IFERROR(VLOOKUP(C14,'RIMS II FTE Multipliers'!$B$9:$F$384,3,FALSE),"")</f>
        <v/>
      </c>
      <c r="E14" s="156" t="str">
        <f>IFERROR(IF(OR(C14=333112,C14=333414,C14=336111,C14=336112),DeflatedBudget*PrimaryPercent*VLOOKUP(C14,'Equation 8 Retail Adjustments'!$B$10:$E$13,4,FALSE),DeflatedBudget*PrimaryPercent),"")</f>
        <v/>
      </c>
      <c r="F14" s="157" t="str">
        <f>IFERROR((E14/1000000)*D14,"")</f>
        <v/>
      </c>
      <c r="G14" s="158" t="str">
        <f>IFERROR(F14*C$10,"")</f>
        <v/>
      </c>
      <c r="H14" s="159"/>
    </row>
    <row r="15" spans="2:8" ht="15" customHeight="1" x14ac:dyDescent="0.35">
      <c r="B15" s="153" t="str">
        <f>IF(ISBLANK(SecondaryActivity),"",SecondaryActivity)</f>
        <v/>
      </c>
      <c r="C15" s="160" t="str">
        <f>IFERROR(VLOOKUP(SecondaryActivity,'RIMS II Codes'!$B$10:$C$177,2,FALSE),"")</f>
        <v/>
      </c>
      <c r="D15" s="155" t="str">
        <f>IFERROR(VLOOKUP(C15,'RIMS II FTE Multipliers'!$B$9:$F$384,3,FALSE),"")</f>
        <v/>
      </c>
      <c r="E15" s="156" t="str">
        <f>IFERROR(IF(OR(C15=333112,C15=333414,C15=336111,C15=336112),DeflatedBudget*SecondaryPercent*VLOOKUP(C15,'Equation 8 Retail Adjustments'!$B$10:$E$13,4,FALSE),DeflatedBudget*SecondaryPercent),"")</f>
        <v/>
      </c>
      <c r="F15" s="157" t="str">
        <f t="shared" ref="F15:F17" si="0">IFERROR((E15/1000000)*D15,"")</f>
        <v/>
      </c>
      <c r="G15" s="158" t="str">
        <f t="shared" ref="G15:G17" si="1">IFERROR(F15*C$10,"")</f>
        <v/>
      </c>
      <c r="H15" s="159"/>
    </row>
    <row r="16" spans="2:8" ht="15" customHeight="1" x14ac:dyDescent="0.35">
      <c r="B16" s="153" t="str">
        <f>IF(ISBLANK(TertiaryActivity),"",TertiaryActivity)</f>
        <v/>
      </c>
      <c r="C16" s="160" t="str">
        <f>IFERROR(VLOOKUP(TertiaryActivity,'RIMS II Codes'!$B$10:$C$177,2,FALSE),"")</f>
        <v/>
      </c>
      <c r="D16" s="155" t="str">
        <f>IFERROR(VLOOKUP(C16,'RIMS II FTE Multipliers'!$B$9:$F$384,3,FALSE),"")</f>
        <v/>
      </c>
      <c r="E16" s="156" t="str">
        <f>IFERROR(IF(OR(C16=333112,C16=333414,C16=336111,C16=336112),DeflatedBudget*TertiaryPercent*VLOOKUP(C16,'Equation 8 Retail Adjustments'!$B$10:$E$13,4,FALSE),DeflatedBudget*TertiaryPercent),"")</f>
        <v/>
      </c>
      <c r="F16" s="157" t="str">
        <f t="shared" si="0"/>
        <v/>
      </c>
      <c r="G16" s="158" t="str">
        <f t="shared" si="1"/>
        <v/>
      </c>
      <c r="H16" s="159"/>
    </row>
    <row r="17" spans="2:30" ht="15" customHeight="1" thickBot="1" x14ac:dyDescent="0.35">
      <c r="B17" s="161" t="s">
        <v>539</v>
      </c>
      <c r="C17" s="162" t="s">
        <v>541</v>
      </c>
      <c r="D17" s="163">
        <f>VLOOKUP("Average",'RIMS II FTE Multipliers'!$B$9:$F$384,3,FALSE)</f>
        <v>4.4652243029294922</v>
      </c>
      <c r="E17" s="164" t="str">
        <f>IFERROR(DeflatedBudget*OtherPercent,"")</f>
        <v/>
      </c>
      <c r="F17" s="165" t="str">
        <f t="shared" si="0"/>
        <v/>
      </c>
      <c r="G17" s="158" t="str">
        <f t="shared" si="1"/>
        <v/>
      </c>
      <c r="H17" s="159"/>
    </row>
    <row r="18" spans="2:30" ht="15" customHeight="1" thickBot="1" x14ac:dyDescent="0.4">
      <c r="B18" s="166" t="s">
        <v>536</v>
      </c>
      <c r="C18" s="167" t="s">
        <v>115</v>
      </c>
      <c r="D18" s="167" t="s">
        <v>538</v>
      </c>
      <c r="E18" s="150" t="s">
        <v>858</v>
      </c>
      <c r="F18" s="168" t="s">
        <v>546</v>
      </c>
      <c r="G18" s="169" t="s">
        <v>548</v>
      </c>
      <c r="H18" s="170"/>
    </row>
    <row r="19" spans="2:30" ht="15" customHeight="1" x14ac:dyDescent="0.35">
      <c r="B19" s="153" t="str">
        <f t="shared" ref="B19:C21" si="2">B14</f>
        <v/>
      </c>
      <c r="C19" s="154" t="str">
        <f t="shared" si="2"/>
        <v/>
      </c>
      <c r="D19" s="155" t="str">
        <f>IFERROR(VLOOKUP(C19,'RIMS II FTE Multipliers'!$B$9:$F$384,4,FALSE),"")</f>
        <v/>
      </c>
      <c r="E19" s="171" t="str">
        <f>E14</f>
        <v/>
      </c>
      <c r="F19" s="157" t="str">
        <f>IFERROR((E19/1000000)*D19,"")</f>
        <v/>
      </c>
      <c r="G19" s="158" t="str">
        <f>IFERROR(F19*C$10,"")</f>
        <v/>
      </c>
      <c r="H19" s="159"/>
    </row>
    <row r="20" spans="2:30" ht="15" customHeight="1" x14ac:dyDescent="0.35">
      <c r="B20" s="126" t="str">
        <f t="shared" si="2"/>
        <v/>
      </c>
      <c r="C20" s="160" t="str">
        <f t="shared" si="2"/>
        <v/>
      </c>
      <c r="D20" s="172" t="str">
        <f>IFERROR(VLOOKUP(C20,'RIMS II FTE Multipliers'!$B$9:$F$384,4,FALSE),"")</f>
        <v/>
      </c>
      <c r="E20" s="173" t="str">
        <f>E15</f>
        <v/>
      </c>
      <c r="F20" s="157" t="str">
        <f t="shared" ref="F20:F22" si="3">IFERROR((E20/1000000)*D20,"")</f>
        <v/>
      </c>
      <c r="G20" s="158" t="str">
        <f t="shared" ref="G20:G22" si="4">IFERROR(F20*C$10,"")</f>
        <v/>
      </c>
      <c r="H20" s="159"/>
      <c r="I20" s="13"/>
      <c r="J20" s="13"/>
      <c r="K20" s="13"/>
      <c r="L20" s="13"/>
      <c r="M20" s="13"/>
      <c r="N20" s="13"/>
      <c r="O20" s="13"/>
      <c r="P20" s="13"/>
      <c r="Q20" s="13"/>
      <c r="R20" s="13"/>
      <c r="S20" s="13"/>
      <c r="T20" s="13"/>
      <c r="U20" s="13"/>
      <c r="V20" s="13"/>
      <c r="W20" s="13"/>
      <c r="X20" s="13"/>
      <c r="Y20" s="13"/>
      <c r="Z20" s="13"/>
      <c r="AA20" s="13"/>
      <c r="AB20" s="115"/>
      <c r="AC20" s="115"/>
      <c r="AD20" s="13"/>
    </row>
    <row r="21" spans="2:30" ht="15" customHeight="1" x14ac:dyDescent="0.35">
      <c r="B21" s="174" t="str">
        <f t="shared" si="2"/>
        <v/>
      </c>
      <c r="C21" s="160" t="str">
        <f t="shared" si="2"/>
        <v/>
      </c>
      <c r="D21" s="172" t="str">
        <f>IFERROR(VLOOKUP(C21,'RIMS II FTE Multipliers'!$B$9:$F$384,4,FALSE),"")</f>
        <v/>
      </c>
      <c r="E21" s="173" t="str">
        <f>E16</f>
        <v/>
      </c>
      <c r="F21" s="157" t="str">
        <f t="shared" si="3"/>
        <v/>
      </c>
      <c r="G21" s="158" t="str">
        <f t="shared" si="4"/>
        <v/>
      </c>
      <c r="H21" s="159"/>
      <c r="I21" s="13"/>
      <c r="J21" s="13"/>
      <c r="K21" s="13"/>
      <c r="L21" s="13"/>
      <c r="M21" s="13"/>
      <c r="N21" s="13"/>
    </row>
    <row r="22" spans="2:30" ht="15" customHeight="1" thickBot="1" x14ac:dyDescent="0.4">
      <c r="B22" s="161" t="s">
        <v>539</v>
      </c>
      <c r="C22" s="162" t="s">
        <v>541</v>
      </c>
      <c r="D22" s="163">
        <f>VLOOKUP("Average",'RIMS II FTE Multipliers'!$B$9:$F$384,4,FALSE)</f>
        <v>1.8970824740785717</v>
      </c>
      <c r="E22" s="175" t="str">
        <f>E17</f>
        <v/>
      </c>
      <c r="F22" s="165" t="str">
        <f t="shared" si="3"/>
        <v/>
      </c>
      <c r="G22" s="158" t="str">
        <f t="shared" si="4"/>
        <v/>
      </c>
      <c r="H22" s="159"/>
      <c r="I22" s="13"/>
      <c r="J22" s="13"/>
      <c r="K22" s="13"/>
      <c r="L22" s="13"/>
      <c r="M22" s="13"/>
      <c r="N22" s="13"/>
    </row>
    <row r="23" spans="2:30" ht="15" customHeight="1" thickBot="1" x14ac:dyDescent="0.4">
      <c r="B23" s="166" t="s">
        <v>537</v>
      </c>
      <c r="C23" s="167" t="s">
        <v>115</v>
      </c>
      <c r="D23" s="167" t="s">
        <v>538</v>
      </c>
      <c r="E23" s="150" t="s">
        <v>858</v>
      </c>
      <c r="F23" s="168" t="s">
        <v>545</v>
      </c>
      <c r="G23" s="169" t="s">
        <v>549</v>
      </c>
      <c r="H23" s="170"/>
      <c r="I23" s="13"/>
      <c r="J23" s="13"/>
      <c r="K23" s="13"/>
      <c r="L23" s="13"/>
      <c r="M23" s="13"/>
      <c r="N23" s="13"/>
    </row>
    <row r="24" spans="2:30" ht="15" customHeight="1" x14ac:dyDescent="0.35">
      <c r="B24" s="153" t="str">
        <f t="shared" ref="B24:C26" si="5">B14</f>
        <v/>
      </c>
      <c r="C24" s="154" t="str">
        <f t="shared" si="5"/>
        <v/>
      </c>
      <c r="D24" s="155" t="str">
        <f>IFERROR(VLOOKUP(C24,'RIMS II FTE Multipliers'!$B$9:$F$384,5,FALSE),"")</f>
        <v/>
      </c>
      <c r="E24" s="171" t="str">
        <f>E14</f>
        <v/>
      </c>
      <c r="F24" s="157" t="str">
        <f>IFERROR((E24/1000000)*D24,"")</f>
        <v/>
      </c>
      <c r="G24" s="158" t="str">
        <f>IFERROR(F24*C$10,"")</f>
        <v/>
      </c>
      <c r="H24" s="159"/>
      <c r="I24" s="13"/>
      <c r="J24" s="13"/>
      <c r="K24" s="13"/>
      <c r="L24" s="13"/>
      <c r="M24" s="13"/>
      <c r="N24" s="13"/>
    </row>
    <row r="25" spans="2:30" ht="15" customHeight="1" x14ac:dyDescent="0.35">
      <c r="B25" s="126" t="str">
        <f t="shared" si="5"/>
        <v/>
      </c>
      <c r="C25" s="160" t="str">
        <f t="shared" si="5"/>
        <v/>
      </c>
      <c r="D25" s="155" t="str">
        <f>IFERROR(VLOOKUP(C25,'RIMS II FTE Multipliers'!$B$9:$F$384,5,FALSE),"")</f>
        <v/>
      </c>
      <c r="E25" s="173" t="str">
        <f>E15</f>
        <v/>
      </c>
      <c r="F25" s="157" t="str">
        <f t="shared" ref="F25:F27" si="6">IFERROR((E25/1000000)*D25,"")</f>
        <v/>
      </c>
      <c r="G25" s="176" t="str">
        <f t="shared" ref="G25:G27" si="7">IFERROR(F25*C$10,"")</f>
        <v/>
      </c>
      <c r="H25" s="159"/>
      <c r="I25" s="13"/>
      <c r="J25" s="13"/>
      <c r="K25" s="13"/>
      <c r="L25" s="13"/>
      <c r="M25" s="13"/>
      <c r="N25" s="13"/>
    </row>
    <row r="26" spans="2:30" ht="15" customHeight="1" x14ac:dyDescent="0.35">
      <c r="B26" s="174" t="str">
        <f t="shared" si="5"/>
        <v/>
      </c>
      <c r="C26" s="160" t="str">
        <f t="shared" si="5"/>
        <v/>
      </c>
      <c r="D26" s="155" t="str">
        <f>IFERROR(VLOOKUP(C26,'RIMS II FTE Multipliers'!$B$9:$F$384,5,FALSE),"")</f>
        <v/>
      </c>
      <c r="E26" s="173" t="str">
        <f>E16</f>
        <v/>
      </c>
      <c r="F26" s="157" t="str">
        <f t="shared" si="6"/>
        <v/>
      </c>
      <c r="G26" s="176" t="str">
        <f t="shared" si="7"/>
        <v/>
      </c>
      <c r="H26" s="159"/>
      <c r="I26" s="13"/>
      <c r="J26" s="13"/>
      <c r="K26" s="13"/>
      <c r="L26" s="13"/>
      <c r="M26" s="13"/>
      <c r="N26" s="13"/>
    </row>
    <row r="27" spans="2:30" ht="15" customHeight="1" thickBot="1" x14ac:dyDescent="0.4">
      <c r="B27" s="177" t="s">
        <v>539</v>
      </c>
      <c r="C27" s="178" t="s">
        <v>541</v>
      </c>
      <c r="D27" s="381">
        <f>VLOOKUP("Average",'RIMS II FTE Multipliers'!$B$9:$F$384,5,FALSE)</f>
        <v>2.7962270393965905</v>
      </c>
      <c r="E27" s="179" t="str">
        <f>E17</f>
        <v/>
      </c>
      <c r="F27" s="180" t="str">
        <f t="shared" si="6"/>
        <v/>
      </c>
      <c r="G27" s="181" t="str">
        <f t="shared" si="7"/>
        <v/>
      </c>
      <c r="H27" s="182"/>
      <c r="I27" s="13"/>
      <c r="J27" s="13"/>
      <c r="K27" s="13"/>
      <c r="L27" s="13"/>
      <c r="M27" s="13"/>
      <c r="N27" s="13"/>
    </row>
    <row r="28" spans="2:30" ht="15" customHeight="1" x14ac:dyDescent="0.35">
      <c r="B28" s="182"/>
      <c r="C28" s="182"/>
      <c r="D28" s="182"/>
      <c r="E28" s="183"/>
      <c r="F28" s="184"/>
      <c r="G28" s="184"/>
      <c r="H28" s="185"/>
      <c r="I28" s="13"/>
      <c r="J28" s="13"/>
      <c r="K28" s="13"/>
      <c r="L28" s="13"/>
      <c r="M28" s="13"/>
      <c r="N28" s="13"/>
    </row>
    <row r="29" spans="2:30" ht="15" customHeight="1" thickBot="1" x14ac:dyDescent="0.4">
      <c r="B29" s="182"/>
      <c r="C29" s="182"/>
      <c r="D29" s="182"/>
      <c r="E29" s="186"/>
      <c r="F29" s="182"/>
      <c r="G29" s="182"/>
      <c r="H29" s="182"/>
      <c r="I29" s="13"/>
      <c r="J29" s="13"/>
      <c r="K29" s="13"/>
      <c r="L29" s="13"/>
      <c r="M29" s="13"/>
      <c r="N29" s="13"/>
    </row>
    <row r="30" spans="2:30" ht="16.5" customHeight="1" x14ac:dyDescent="0.35">
      <c r="B30" s="550" t="s">
        <v>774</v>
      </c>
      <c r="C30" s="551"/>
      <c r="D30" s="182"/>
      <c r="E30" s="184"/>
      <c r="F30" s="182"/>
      <c r="G30" s="182"/>
      <c r="H30" s="182"/>
      <c r="I30" s="13"/>
      <c r="J30" s="13"/>
      <c r="K30" s="13"/>
      <c r="L30" s="13"/>
      <c r="M30" s="13"/>
      <c r="N30" s="13"/>
    </row>
    <row r="31" spans="2:30" ht="15" customHeight="1" thickBot="1" x14ac:dyDescent="0.4">
      <c r="B31" s="187" t="s">
        <v>543</v>
      </c>
      <c r="C31" s="188" t="s">
        <v>541</v>
      </c>
      <c r="D31" s="182"/>
      <c r="E31" s="296"/>
      <c r="F31" s="182"/>
      <c r="G31" s="182"/>
      <c r="H31" s="182"/>
      <c r="I31" s="13"/>
      <c r="J31" s="13"/>
      <c r="K31" s="13"/>
      <c r="L31" s="13"/>
      <c r="M31" s="13"/>
      <c r="N31" s="13"/>
    </row>
    <row r="32" spans="2:30" ht="15" customHeight="1" x14ac:dyDescent="0.35">
      <c r="B32" s="189">
        <v>2013</v>
      </c>
      <c r="C32" s="537">
        <v>101.301</v>
      </c>
      <c r="D32" s="182"/>
      <c r="E32" s="182"/>
      <c r="F32" s="182"/>
      <c r="G32" s="182"/>
      <c r="H32" s="182"/>
      <c r="I32" s="13"/>
      <c r="J32" s="13"/>
      <c r="K32" s="13"/>
      <c r="L32" s="13"/>
      <c r="M32" s="13"/>
      <c r="N32" s="13"/>
    </row>
    <row r="33" spans="2:14" ht="15" customHeight="1" x14ac:dyDescent="0.35">
      <c r="B33" s="190">
        <v>2014</v>
      </c>
      <c r="C33" s="538">
        <v>103.136</v>
      </c>
      <c r="D33" s="191"/>
      <c r="E33" s="192"/>
      <c r="F33" s="191"/>
      <c r="G33" s="191"/>
      <c r="H33" s="191"/>
      <c r="I33" s="13"/>
      <c r="J33" s="13"/>
      <c r="K33" s="13"/>
      <c r="L33" s="13"/>
      <c r="M33" s="13"/>
      <c r="N33" s="13"/>
    </row>
    <row r="34" spans="2:14" ht="15" customHeight="1" x14ac:dyDescent="0.35">
      <c r="B34" s="190">
        <v>2015</v>
      </c>
      <c r="C34" s="538">
        <v>103.669</v>
      </c>
      <c r="D34" s="193"/>
      <c r="E34" s="194"/>
      <c r="F34" s="193"/>
      <c r="G34" s="193"/>
      <c r="H34" s="193"/>
      <c r="I34" s="13"/>
      <c r="J34" s="13"/>
      <c r="K34" s="13"/>
      <c r="L34" s="13"/>
      <c r="M34" s="13"/>
      <c r="N34" s="13"/>
    </row>
    <row r="35" spans="2:14" ht="15" customHeight="1" x14ac:dyDescent="0.35">
      <c r="B35" s="190">
        <v>2016</v>
      </c>
      <c r="C35" s="538">
        <v>104.11199999999999</v>
      </c>
      <c r="D35" s="195"/>
      <c r="E35" s="195"/>
      <c r="F35" s="195"/>
      <c r="G35" s="195"/>
      <c r="H35" s="195"/>
      <c r="I35" s="13"/>
      <c r="J35" s="13"/>
      <c r="K35" s="13"/>
      <c r="L35" s="13"/>
      <c r="M35" s="13"/>
      <c r="N35" s="13"/>
    </row>
    <row r="36" spans="2:14" ht="15" customHeight="1" x14ac:dyDescent="0.35">
      <c r="B36" s="190">
        <v>2017</v>
      </c>
      <c r="C36" s="538">
        <v>105.961</v>
      </c>
      <c r="D36" s="195"/>
      <c r="E36" s="195"/>
      <c r="F36" s="195"/>
      <c r="G36" s="195"/>
      <c r="H36" s="195"/>
      <c r="I36" s="13"/>
      <c r="J36" s="13"/>
      <c r="K36" s="13"/>
      <c r="L36" s="13"/>
      <c r="M36" s="13"/>
      <c r="N36" s="13"/>
    </row>
    <row r="37" spans="2:14" ht="15" customHeight="1" x14ac:dyDescent="0.35">
      <c r="B37" s="190">
        <v>2018</v>
      </c>
      <c r="C37" s="538">
        <v>109.104</v>
      </c>
      <c r="D37" s="195"/>
      <c r="E37" s="195"/>
      <c r="F37" s="195"/>
      <c r="G37" s="195"/>
      <c r="H37" s="195"/>
      <c r="I37" s="13"/>
      <c r="J37" s="13"/>
      <c r="K37" s="13"/>
      <c r="L37" s="13"/>
      <c r="M37" s="13"/>
      <c r="N37" s="13"/>
    </row>
    <row r="38" spans="2:14" ht="15" customHeight="1" x14ac:dyDescent="0.35">
      <c r="B38" s="190">
        <v>2019</v>
      </c>
      <c r="C38" s="538">
        <v>111.824</v>
      </c>
      <c r="D38" s="195"/>
      <c r="E38" s="195"/>
      <c r="F38" s="195"/>
      <c r="G38" s="195"/>
      <c r="H38" s="195"/>
      <c r="I38" s="13"/>
      <c r="J38" s="13"/>
      <c r="K38" s="13"/>
      <c r="L38" s="13"/>
      <c r="M38" s="13"/>
      <c r="N38" s="13"/>
    </row>
    <row r="39" spans="2:14" ht="15" customHeight="1" thickBot="1" x14ac:dyDescent="0.4">
      <c r="B39" s="295">
        <v>2020</v>
      </c>
      <c r="C39" s="539">
        <v>113.13</v>
      </c>
      <c r="D39" s="195"/>
      <c r="E39" s="195"/>
      <c r="F39" s="195"/>
      <c r="G39" s="195"/>
      <c r="H39" s="195"/>
      <c r="I39" s="13"/>
      <c r="J39" s="13"/>
      <c r="K39" s="13"/>
      <c r="L39" s="13"/>
      <c r="M39" s="13"/>
      <c r="N39" s="13"/>
    </row>
    <row r="40" spans="2:14" ht="15" customHeight="1" x14ac:dyDescent="0.35">
      <c r="B40" s="195"/>
      <c r="C40" s="195"/>
      <c r="D40" s="195"/>
      <c r="E40" s="195"/>
      <c r="F40" s="195"/>
      <c r="G40" s="195"/>
      <c r="H40" s="195"/>
      <c r="I40" s="13"/>
      <c r="J40" s="13"/>
      <c r="K40" s="13"/>
      <c r="L40" s="13"/>
      <c r="M40" s="13"/>
      <c r="N40" s="13"/>
    </row>
    <row r="41" spans="2:14" ht="15" customHeight="1" x14ac:dyDescent="0.35">
      <c r="B41" s="196" t="s">
        <v>775</v>
      </c>
      <c r="C41" s="195"/>
      <c r="D41" s="195"/>
      <c r="E41" s="195"/>
      <c r="F41" s="195"/>
      <c r="G41" s="195"/>
      <c r="H41" s="195"/>
      <c r="I41" s="13"/>
      <c r="J41" s="13"/>
      <c r="K41" s="13"/>
      <c r="L41" s="13"/>
      <c r="M41" s="13"/>
      <c r="N41" s="13"/>
    </row>
    <row r="42" spans="2:14" ht="15" customHeight="1" x14ac:dyDescent="0.35">
      <c r="B42" s="195"/>
      <c r="C42" s="195"/>
      <c r="D42" s="195"/>
      <c r="E42" s="195"/>
      <c r="F42" s="195"/>
      <c r="G42" s="195"/>
      <c r="H42" s="195"/>
      <c r="I42" s="13"/>
      <c r="J42" s="13"/>
      <c r="K42" s="13"/>
      <c r="L42" s="13"/>
      <c r="M42" s="13"/>
      <c r="N42" s="13"/>
    </row>
    <row r="43" spans="2:14" ht="15" customHeight="1" x14ac:dyDescent="0.35">
      <c r="B43" s="195"/>
      <c r="C43" s="195"/>
      <c r="D43" s="195"/>
      <c r="E43" s="195"/>
      <c r="F43" s="195"/>
      <c r="G43" s="195"/>
      <c r="H43" s="195"/>
      <c r="I43" s="13"/>
      <c r="J43" s="13"/>
      <c r="K43" s="13"/>
      <c r="L43" s="13"/>
      <c r="M43" s="13"/>
      <c r="N43" s="13"/>
    </row>
    <row r="44" spans="2:14" ht="15" customHeight="1" x14ac:dyDescent="0.35">
      <c r="B44" s="195"/>
      <c r="C44" s="195"/>
      <c r="D44" s="195"/>
      <c r="E44" s="195"/>
      <c r="F44" s="195"/>
      <c r="G44" s="195"/>
      <c r="H44" s="195"/>
      <c r="I44" s="13"/>
      <c r="J44" s="13"/>
      <c r="K44" s="13"/>
      <c r="L44" s="13"/>
      <c r="M44" s="13"/>
      <c r="N44" s="13"/>
    </row>
    <row r="45" spans="2:14" ht="15" customHeight="1" x14ac:dyDescent="0.35">
      <c r="B45" s="197"/>
      <c r="C45" s="197"/>
      <c r="D45" s="197"/>
      <c r="E45" s="197"/>
      <c r="F45" s="197"/>
      <c r="G45" s="197"/>
      <c r="H45" s="197"/>
      <c r="I45" s="13"/>
      <c r="J45" s="13"/>
      <c r="K45" s="13"/>
      <c r="L45" s="13"/>
      <c r="M45" s="13"/>
      <c r="N45" s="13"/>
    </row>
    <row r="46" spans="2:14" ht="15" customHeight="1" x14ac:dyDescent="0.35">
      <c r="B46" s="197"/>
      <c r="C46" s="197"/>
      <c r="D46" s="197"/>
      <c r="E46" s="197"/>
      <c r="F46" s="197"/>
      <c r="G46" s="197"/>
      <c r="H46" s="197"/>
      <c r="I46" s="13"/>
      <c r="J46" s="13"/>
      <c r="K46" s="13"/>
      <c r="L46" s="13"/>
      <c r="M46" s="13"/>
      <c r="N46" s="13"/>
    </row>
    <row r="47" spans="2:14" ht="15" customHeight="1" x14ac:dyDescent="0.35">
      <c r="B47" s="198"/>
      <c r="C47" s="198"/>
      <c r="D47" s="198"/>
      <c r="E47" s="198"/>
      <c r="F47" s="198"/>
      <c r="G47" s="198"/>
      <c r="H47" s="197"/>
      <c r="I47" s="13"/>
      <c r="J47" s="13"/>
      <c r="K47" s="13"/>
      <c r="L47" s="13"/>
      <c r="M47" s="13"/>
      <c r="N47" s="13"/>
    </row>
    <row r="48" spans="2:14" ht="15" customHeight="1" x14ac:dyDescent="0.35">
      <c r="B48" s="199"/>
      <c r="C48" s="199"/>
      <c r="D48" s="199"/>
      <c r="E48" s="199"/>
      <c r="F48" s="199"/>
      <c r="G48" s="199"/>
      <c r="H48" s="199"/>
      <c r="I48" s="13"/>
      <c r="J48" s="13"/>
      <c r="K48" s="13"/>
      <c r="L48" s="13"/>
      <c r="M48" s="13"/>
      <c r="N48" s="13"/>
    </row>
    <row r="49" spans="2:14" ht="15" customHeight="1" x14ac:dyDescent="0.35">
      <c r="B49" s="199"/>
      <c r="C49" s="199"/>
      <c r="D49" s="199"/>
      <c r="E49" s="199"/>
      <c r="F49" s="199"/>
      <c r="G49" s="199"/>
      <c r="H49" s="199"/>
      <c r="I49" s="13"/>
      <c r="J49" s="13"/>
      <c r="K49" s="13"/>
      <c r="L49" s="13"/>
      <c r="M49" s="13"/>
      <c r="N49" s="13"/>
    </row>
    <row r="50" spans="2:14" ht="15" customHeight="1" x14ac:dyDescent="0.35">
      <c r="B50" s="199"/>
      <c r="C50" s="199"/>
      <c r="D50" s="199"/>
      <c r="E50" s="199"/>
      <c r="F50" s="199"/>
      <c r="G50" s="199"/>
      <c r="H50" s="199"/>
      <c r="I50" s="13"/>
      <c r="J50" s="13"/>
      <c r="K50" s="13"/>
      <c r="L50" s="13"/>
      <c r="M50" s="13"/>
      <c r="N50" s="13"/>
    </row>
    <row r="51" spans="2:14" ht="15" customHeight="1" x14ac:dyDescent="0.35">
      <c r="I51" s="13"/>
      <c r="J51" s="13"/>
      <c r="K51" s="13"/>
      <c r="L51" s="13"/>
      <c r="M51" s="13"/>
      <c r="N51" s="13"/>
    </row>
    <row r="52" spans="2:14" ht="15" customHeight="1" x14ac:dyDescent="0.35">
      <c r="I52" s="13"/>
      <c r="J52" s="13"/>
      <c r="K52" s="13"/>
      <c r="L52" s="13"/>
      <c r="M52" s="13"/>
      <c r="N52" s="13"/>
    </row>
    <row r="53" spans="2:14" ht="15" customHeight="1" x14ac:dyDescent="0.35">
      <c r="I53" s="13"/>
      <c r="J53" s="13"/>
      <c r="K53" s="13"/>
      <c r="L53" s="13"/>
      <c r="M53" s="13"/>
      <c r="N53" s="13"/>
    </row>
    <row r="54" spans="2:14" ht="15" customHeight="1" x14ac:dyDescent="0.35">
      <c r="I54" s="13"/>
      <c r="J54" s="13"/>
      <c r="K54" s="13"/>
      <c r="L54" s="13"/>
      <c r="M54" s="13"/>
      <c r="N54" s="13"/>
    </row>
    <row r="55" spans="2:14" ht="15" customHeight="1" x14ac:dyDescent="0.35">
      <c r="I55" s="13"/>
      <c r="J55" s="13"/>
      <c r="K55" s="13"/>
      <c r="L55" s="13"/>
      <c r="M55" s="13"/>
      <c r="N55" s="13"/>
    </row>
    <row r="56" spans="2:14" ht="15" customHeight="1" x14ac:dyDescent="0.35">
      <c r="I56" s="13"/>
      <c r="J56" s="13"/>
      <c r="K56" s="13"/>
      <c r="L56" s="13"/>
      <c r="M56" s="13"/>
      <c r="N56" s="13"/>
    </row>
    <row r="57" spans="2:14" ht="15" customHeight="1" x14ac:dyDescent="0.35">
      <c r="I57" s="13"/>
      <c r="J57" s="13"/>
      <c r="K57" s="13"/>
      <c r="L57" s="13"/>
      <c r="M57" s="13"/>
      <c r="N57" s="13"/>
    </row>
    <row r="58" spans="2:14" ht="15" customHeight="1" x14ac:dyDescent="0.35">
      <c r="I58" s="13"/>
      <c r="J58" s="13"/>
      <c r="K58" s="13"/>
      <c r="L58" s="13"/>
      <c r="M58" s="13"/>
      <c r="N58" s="13"/>
    </row>
    <row r="59" spans="2:14" ht="15" customHeight="1" x14ac:dyDescent="0.35">
      <c r="I59" s="13"/>
      <c r="J59" s="13"/>
      <c r="K59" s="13"/>
      <c r="L59" s="13"/>
      <c r="M59" s="13"/>
      <c r="N59" s="13"/>
    </row>
    <row r="60" spans="2:14" ht="15" customHeight="1" x14ac:dyDescent="0.35">
      <c r="I60" s="13"/>
      <c r="J60" s="13"/>
      <c r="K60" s="13"/>
      <c r="L60" s="13"/>
      <c r="M60" s="13"/>
      <c r="N60" s="13"/>
    </row>
    <row r="61" spans="2:14" ht="15" customHeight="1" x14ac:dyDescent="0.35">
      <c r="I61" s="13"/>
      <c r="J61" s="13"/>
      <c r="K61" s="13"/>
      <c r="L61" s="13"/>
      <c r="M61" s="13"/>
      <c r="N61" s="13"/>
    </row>
    <row r="62" spans="2:14" ht="15" customHeight="1" x14ac:dyDescent="0.35">
      <c r="I62" s="13"/>
      <c r="J62" s="13"/>
      <c r="K62" s="13"/>
      <c r="L62" s="13"/>
      <c r="M62" s="13"/>
      <c r="N62" s="13"/>
    </row>
    <row r="63" spans="2:14" ht="15" customHeight="1" x14ac:dyDescent="0.35">
      <c r="I63" s="13"/>
      <c r="J63" s="13"/>
      <c r="K63" s="13"/>
      <c r="L63" s="13"/>
      <c r="M63" s="13"/>
      <c r="N63" s="13"/>
    </row>
    <row r="64" spans="2:14" ht="15" customHeight="1" x14ac:dyDescent="0.35">
      <c r="I64" s="13"/>
      <c r="J64" s="13"/>
      <c r="K64" s="13"/>
      <c r="L64" s="13"/>
      <c r="M64" s="13"/>
      <c r="N64" s="13"/>
    </row>
    <row r="65" spans="9:14" ht="15" customHeight="1" x14ac:dyDescent="0.35">
      <c r="I65" s="13"/>
      <c r="J65" s="13"/>
      <c r="K65" s="13"/>
      <c r="L65" s="13"/>
      <c r="M65" s="13"/>
      <c r="N65" s="13"/>
    </row>
    <row r="66" spans="9:14" ht="15" customHeight="1" x14ac:dyDescent="0.35">
      <c r="I66" s="13"/>
      <c r="J66" s="13"/>
      <c r="K66" s="13"/>
      <c r="L66" s="13"/>
      <c r="M66" s="13"/>
      <c r="N66" s="13"/>
    </row>
    <row r="67" spans="9:14" ht="15" customHeight="1" x14ac:dyDescent="0.35">
      <c r="I67" s="13"/>
      <c r="J67" s="13"/>
      <c r="K67" s="13"/>
      <c r="L67" s="13"/>
      <c r="M67" s="13"/>
      <c r="N67" s="13"/>
    </row>
    <row r="68" spans="9:14" ht="15.5" x14ac:dyDescent="0.35">
      <c r="I68" s="13"/>
      <c r="J68" s="13"/>
      <c r="K68" s="13"/>
      <c r="L68" s="13"/>
      <c r="M68" s="13"/>
      <c r="N68" s="13"/>
    </row>
    <row r="69" spans="9:14" ht="15.5" x14ac:dyDescent="0.35">
      <c r="I69" s="13"/>
      <c r="J69" s="13"/>
      <c r="K69" s="13"/>
      <c r="L69" s="13"/>
      <c r="M69" s="13"/>
      <c r="N69" s="13"/>
    </row>
    <row r="70" spans="9:14" ht="15.5" x14ac:dyDescent="0.35">
      <c r="I70" s="13"/>
      <c r="J70" s="13"/>
      <c r="K70" s="13"/>
      <c r="L70" s="13"/>
      <c r="M70" s="13"/>
      <c r="N70" s="13"/>
    </row>
    <row r="71" spans="9:14" ht="15.5" x14ac:dyDescent="0.35">
      <c r="I71" s="13"/>
      <c r="J71" s="13"/>
      <c r="K71" s="13"/>
      <c r="L71" s="13"/>
      <c r="M71" s="13"/>
      <c r="N71" s="13"/>
    </row>
    <row r="72" spans="9:14" ht="15.5" x14ac:dyDescent="0.35">
      <c r="I72" s="13"/>
      <c r="J72" s="13"/>
      <c r="K72" s="13"/>
      <c r="L72" s="13"/>
      <c r="M72" s="13"/>
      <c r="N72" s="13"/>
    </row>
    <row r="73" spans="9:14" ht="15.5" x14ac:dyDescent="0.35">
      <c r="I73" s="13"/>
      <c r="J73" s="13"/>
      <c r="K73" s="13"/>
      <c r="L73" s="13"/>
      <c r="M73" s="13"/>
      <c r="N73" s="13"/>
    </row>
    <row r="74" spans="9:14" ht="15.5" x14ac:dyDescent="0.35">
      <c r="I74" s="13"/>
      <c r="J74" s="13"/>
      <c r="K74" s="13"/>
      <c r="L74" s="13"/>
      <c r="M74" s="13"/>
      <c r="N74" s="13"/>
    </row>
    <row r="75" spans="9:14" ht="15.5" x14ac:dyDescent="0.35">
      <c r="I75" s="13"/>
      <c r="J75" s="13"/>
      <c r="K75" s="13"/>
      <c r="L75" s="13"/>
      <c r="M75" s="13"/>
      <c r="N75" s="13"/>
    </row>
    <row r="76" spans="9:14" ht="15.5" x14ac:dyDescent="0.35">
      <c r="I76" s="13"/>
      <c r="J76" s="13"/>
      <c r="K76" s="13"/>
      <c r="L76" s="13"/>
      <c r="M76" s="13"/>
      <c r="N76" s="13"/>
    </row>
    <row r="77" spans="9:14" ht="15.5" x14ac:dyDescent="0.35">
      <c r="I77" s="13"/>
      <c r="J77" s="13"/>
      <c r="K77" s="13"/>
      <c r="L77" s="13"/>
      <c r="M77" s="13"/>
      <c r="N77" s="13"/>
    </row>
    <row r="78" spans="9:14" ht="15.5" x14ac:dyDescent="0.35">
      <c r="I78" s="13"/>
      <c r="J78" s="13"/>
      <c r="K78" s="13"/>
      <c r="L78" s="13"/>
      <c r="M78" s="13"/>
      <c r="N78" s="13"/>
    </row>
    <row r="79" spans="9:14" ht="15.5" x14ac:dyDescent="0.35">
      <c r="I79" s="13"/>
      <c r="J79" s="13"/>
      <c r="K79" s="13"/>
      <c r="L79" s="13"/>
      <c r="M79" s="13"/>
      <c r="N79" s="13"/>
    </row>
    <row r="80" spans="9:14" ht="15.5" x14ac:dyDescent="0.35">
      <c r="I80" s="13"/>
      <c r="J80" s="13"/>
      <c r="K80" s="13"/>
      <c r="L80" s="13"/>
      <c r="M80" s="13"/>
      <c r="N80" s="13"/>
    </row>
    <row r="81" spans="9:14" ht="15.5" x14ac:dyDescent="0.35">
      <c r="I81" s="13"/>
      <c r="J81" s="13"/>
      <c r="K81" s="13"/>
      <c r="L81" s="13"/>
      <c r="M81" s="13"/>
      <c r="N81" s="13"/>
    </row>
    <row r="82" spans="9:14" ht="15.5" x14ac:dyDescent="0.35">
      <c r="I82" s="13"/>
      <c r="J82" s="13"/>
      <c r="K82" s="13"/>
      <c r="L82" s="13"/>
      <c r="M82" s="13"/>
      <c r="N82" s="13"/>
    </row>
    <row r="83" spans="9:14" ht="15.5" x14ac:dyDescent="0.35">
      <c r="I83" s="13"/>
      <c r="J83" s="13"/>
      <c r="K83" s="13"/>
      <c r="L83" s="13"/>
      <c r="M83" s="13"/>
      <c r="N83" s="13"/>
    </row>
    <row r="84" spans="9:14" ht="15.5" x14ac:dyDescent="0.35">
      <c r="I84" s="13"/>
      <c r="J84" s="13"/>
      <c r="K84" s="13"/>
      <c r="L84" s="13"/>
      <c r="M84" s="13"/>
      <c r="N84" s="13"/>
    </row>
    <row r="85" spans="9:14" ht="15.5" x14ac:dyDescent="0.35">
      <c r="I85" s="13"/>
      <c r="J85" s="13"/>
      <c r="K85" s="13"/>
      <c r="L85" s="13"/>
      <c r="M85" s="13"/>
      <c r="N85" s="13"/>
    </row>
    <row r="86" spans="9:14" ht="15.5" x14ac:dyDescent="0.35">
      <c r="I86" s="13"/>
      <c r="J86" s="13"/>
      <c r="K86" s="13"/>
      <c r="L86" s="13"/>
      <c r="M86" s="13"/>
      <c r="N86" s="13"/>
    </row>
    <row r="87" spans="9:14" ht="15.5" x14ac:dyDescent="0.35">
      <c r="I87" s="13"/>
      <c r="J87" s="13"/>
      <c r="K87" s="13"/>
      <c r="L87" s="13"/>
      <c r="M87" s="13"/>
      <c r="N87" s="13"/>
    </row>
    <row r="88" spans="9:14" ht="15.5" x14ac:dyDescent="0.35">
      <c r="I88" s="13"/>
      <c r="J88" s="13"/>
      <c r="K88" s="13"/>
      <c r="L88" s="13"/>
      <c r="M88" s="13"/>
      <c r="N88" s="13"/>
    </row>
    <row r="89" spans="9:14" ht="15.5" x14ac:dyDescent="0.35">
      <c r="I89" s="13"/>
      <c r="J89" s="13"/>
      <c r="K89" s="13"/>
      <c r="L89" s="13"/>
      <c r="M89" s="13"/>
      <c r="N89" s="13"/>
    </row>
    <row r="90" spans="9:14" ht="15.5" x14ac:dyDescent="0.35">
      <c r="I90" s="13"/>
      <c r="J90" s="13"/>
      <c r="K90" s="13"/>
      <c r="L90" s="13"/>
      <c r="M90" s="13"/>
      <c r="N90" s="13"/>
    </row>
    <row r="91" spans="9:14" ht="15.5" x14ac:dyDescent="0.35">
      <c r="I91" s="13"/>
      <c r="J91" s="13"/>
      <c r="K91" s="13"/>
      <c r="L91" s="13"/>
      <c r="M91" s="13"/>
      <c r="N91" s="13"/>
    </row>
    <row r="92" spans="9:14" ht="15.5" x14ac:dyDescent="0.35">
      <c r="I92" s="13"/>
      <c r="J92" s="13"/>
      <c r="K92" s="13"/>
      <c r="L92" s="13"/>
      <c r="M92" s="13"/>
      <c r="N92" s="13"/>
    </row>
    <row r="93" spans="9:14" ht="15.5" x14ac:dyDescent="0.35">
      <c r="I93" s="13"/>
      <c r="J93" s="13"/>
      <c r="K93" s="13"/>
      <c r="L93" s="13"/>
      <c r="M93" s="13"/>
      <c r="N93" s="13"/>
    </row>
    <row r="94" spans="9:14" ht="15.5" x14ac:dyDescent="0.35">
      <c r="I94" s="13"/>
      <c r="J94" s="13"/>
      <c r="K94" s="13"/>
      <c r="L94" s="13"/>
      <c r="M94" s="13"/>
      <c r="N94" s="13"/>
    </row>
    <row r="95" spans="9:14" ht="15.5" x14ac:dyDescent="0.35">
      <c r="I95" s="13"/>
      <c r="J95" s="13"/>
      <c r="K95" s="13"/>
      <c r="L95" s="13"/>
      <c r="M95" s="13"/>
      <c r="N95" s="13"/>
    </row>
    <row r="96" spans="9:14" ht="15.5" x14ac:dyDescent="0.35">
      <c r="I96" s="13"/>
      <c r="J96" s="13"/>
      <c r="K96" s="13"/>
      <c r="L96" s="13"/>
      <c r="M96" s="13"/>
      <c r="N96" s="13"/>
    </row>
    <row r="97" spans="9:14" ht="15.5" x14ac:dyDescent="0.35">
      <c r="I97" s="13"/>
      <c r="J97" s="13"/>
      <c r="K97" s="13"/>
      <c r="L97" s="13"/>
      <c r="M97" s="13"/>
      <c r="N97" s="13"/>
    </row>
    <row r="98" spans="9:14" ht="15.5" x14ac:dyDescent="0.35">
      <c r="I98" s="13"/>
      <c r="J98" s="13"/>
      <c r="K98" s="13"/>
      <c r="L98" s="13"/>
      <c r="M98" s="13"/>
      <c r="N98" s="13"/>
    </row>
    <row r="99" spans="9:14" ht="15.5" x14ac:dyDescent="0.35">
      <c r="I99" s="13"/>
      <c r="J99" s="13"/>
      <c r="K99" s="13"/>
      <c r="L99" s="13"/>
      <c r="M99" s="13"/>
      <c r="N99" s="13"/>
    </row>
    <row r="100" spans="9:14" ht="15.5" x14ac:dyDescent="0.35">
      <c r="I100" s="13"/>
      <c r="J100" s="13"/>
      <c r="K100" s="13"/>
      <c r="L100" s="13"/>
      <c r="M100" s="13"/>
      <c r="N100" s="13"/>
    </row>
    <row r="101" spans="9:14" ht="15.5" x14ac:dyDescent="0.35">
      <c r="I101" s="13"/>
      <c r="J101" s="13"/>
      <c r="K101" s="13"/>
      <c r="L101" s="13"/>
      <c r="M101" s="13"/>
      <c r="N101" s="13"/>
    </row>
    <row r="102" spans="9:14" ht="15.5" x14ac:dyDescent="0.35">
      <c r="I102" s="13"/>
      <c r="J102" s="13"/>
      <c r="K102" s="13"/>
      <c r="L102" s="13"/>
      <c r="M102" s="13"/>
      <c r="N102" s="13"/>
    </row>
    <row r="103" spans="9:14" ht="15.5" x14ac:dyDescent="0.35">
      <c r="I103" s="13"/>
      <c r="J103" s="13"/>
      <c r="K103" s="13"/>
      <c r="L103" s="13"/>
      <c r="M103" s="13"/>
      <c r="N103" s="13"/>
    </row>
    <row r="104" spans="9:14" ht="15.5" x14ac:dyDescent="0.35">
      <c r="I104" s="13"/>
      <c r="J104" s="13"/>
      <c r="K104" s="13"/>
      <c r="L104" s="13"/>
      <c r="M104" s="13"/>
      <c r="N104" s="13"/>
    </row>
    <row r="105" spans="9:14" ht="15.5" x14ac:dyDescent="0.35">
      <c r="I105" s="13"/>
      <c r="J105" s="13"/>
      <c r="K105" s="13"/>
      <c r="L105" s="13"/>
      <c r="M105" s="13"/>
      <c r="N105" s="13"/>
    </row>
    <row r="106" spans="9:14" ht="15.5" x14ac:dyDescent="0.35">
      <c r="I106" s="13"/>
      <c r="J106" s="13"/>
      <c r="K106" s="13"/>
      <c r="L106" s="13"/>
      <c r="M106" s="13"/>
      <c r="N106" s="13"/>
    </row>
    <row r="107" spans="9:14" ht="15.5" x14ac:dyDescent="0.35">
      <c r="I107" s="13"/>
      <c r="J107" s="13"/>
      <c r="K107" s="13"/>
      <c r="L107" s="13"/>
      <c r="M107" s="13"/>
      <c r="N107" s="13"/>
    </row>
    <row r="108" spans="9:14" ht="15.5" x14ac:dyDescent="0.35">
      <c r="I108" s="13"/>
      <c r="J108" s="13"/>
      <c r="K108" s="13"/>
      <c r="L108" s="13"/>
      <c r="M108" s="13"/>
      <c r="N108" s="13"/>
    </row>
    <row r="109" spans="9:14" ht="15.5" x14ac:dyDescent="0.35">
      <c r="I109" s="13"/>
      <c r="J109" s="13"/>
      <c r="K109" s="13"/>
      <c r="L109" s="13"/>
      <c r="M109" s="13"/>
      <c r="N109" s="13"/>
    </row>
    <row r="110" spans="9:14" ht="15.5" x14ac:dyDescent="0.35">
      <c r="I110" s="13"/>
      <c r="J110" s="13"/>
      <c r="K110" s="13"/>
      <c r="L110" s="13"/>
      <c r="M110" s="13"/>
      <c r="N110" s="13"/>
    </row>
    <row r="111" spans="9:14" ht="15.5" x14ac:dyDescent="0.35">
      <c r="I111" s="13"/>
      <c r="J111" s="13"/>
      <c r="K111" s="13"/>
      <c r="L111" s="13"/>
      <c r="M111" s="13"/>
      <c r="N111" s="13"/>
    </row>
    <row r="112" spans="9:14" ht="15.5" x14ac:dyDescent="0.35">
      <c r="I112" s="13"/>
      <c r="J112" s="13"/>
      <c r="K112" s="13"/>
      <c r="L112" s="13"/>
      <c r="M112" s="13"/>
      <c r="N112" s="13"/>
    </row>
    <row r="113" spans="9:14" ht="15.5" x14ac:dyDescent="0.35">
      <c r="I113" s="13"/>
      <c r="J113" s="13"/>
      <c r="K113" s="13"/>
      <c r="L113" s="13"/>
      <c r="M113" s="13"/>
      <c r="N113" s="13"/>
    </row>
    <row r="114" spans="9:14" ht="15.5" x14ac:dyDescent="0.35">
      <c r="I114" s="13"/>
      <c r="J114" s="13"/>
      <c r="K114" s="13"/>
      <c r="L114" s="13"/>
      <c r="M114" s="13"/>
      <c r="N114" s="13"/>
    </row>
    <row r="115" spans="9:14" ht="15.5" x14ac:dyDescent="0.35">
      <c r="I115" s="13"/>
      <c r="J115" s="13"/>
      <c r="K115" s="13"/>
      <c r="L115" s="13"/>
      <c r="M115" s="13"/>
      <c r="N115" s="13"/>
    </row>
    <row r="116" spans="9:14" ht="15.5" x14ac:dyDescent="0.35">
      <c r="I116" s="13"/>
      <c r="J116" s="13"/>
      <c r="K116" s="13"/>
      <c r="L116" s="13"/>
      <c r="M116" s="13"/>
      <c r="N116" s="13"/>
    </row>
    <row r="117" spans="9:14" ht="15.5" x14ac:dyDescent="0.35">
      <c r="I117" s="13"/>
      <c r="J117" s="13"/>
      <c r="K117" s="13"/>
      <c r="L117" s="13"/>
      <c r="M117" s="13"/>
      <c r="N117" s="13"/>
    </row>
    <row r="118" spans="9:14" ht="15.5" x14ac:dyDescent="0.35">
      <c r="I118" s="13"/>
      <c r="J118" s="13"/>
      <c r="K118" s="13"/>
      <c r="L118" s="13"/>
      <c r="M118" s="13"/>
      <c r="N118" s="13"/>
    </row>
    <row r="119" spans="9:14" ht="15.5" x14ac:dyDescent="0.35">
      <c r="I119" s="13"/>
      <c r="J119" s="13"/>
      <c r="K119" s="13"/>
      <c r="L119" s="13"/>
      <c r="M119" s="13"/>
      <c r="N119" s="13"/>
    </row>
    <row r="120" spans="9:14" ht="15.5" x14ac:dyDescent="0.35">
      <c r="I120" s="13"/>
      <c r="J120" s="13"/>
      <c r="K120" s="13"/>
      <c r="L120" s="13"/>
      <c r="M120" s="13"/>
      <c r="N120" s="13"/>
    </row>
    <row r="121" spans="9:14" ht="15.5" x14ac:dyDescent="0.35">
      <c r="I121" s="13"/>
      <c r="J121" s="13"/>
      <c r="K121" s="13"/>
      <c r="L121" s="13"/>
      <c r="M121" s="13"/>
      <c r="N121" s="13"/>
    </row>
    <row r="122" spans="9:14" ht="15.5" x14ac:dyDescent="0.35">
      <c r="I122" s="13"/>
      <c r="J122" s="13"/>
      <c r="K122" s="13"/>
      <c r="L122" s="13"/>
      <c r="M122" s="13"/>
      <c r="N122" s="13"/>
    </row>
    <row r="123" spans="9:14" ht="15.5" x14ac:dyDescent="0.35">
      <c r="I123" s="13"/>
      <c r="J123" s="13"/>
      <c r="K123" s="13"/>
      <c r="L123" s="13"/>
      <c r="M123" s="13"/>
      <c r="N123" s="13"/>
    </row>
    <row r="124" spans="9:14" ht="15.5" x14ac:dyDescent="0.35">
      <c r="I124" s="13"/>
      <c r="J124" s="13"/>
      <c r="K124" s="13"/>
      <c r="L124" s="13"/>
      <c r="M124" s="13"/>
      <c r="N124" s="13"/>
    </row>
    <row r="125" spans="9:14" ht="15.5" x14ac:dyDescent="0.35">
      <c r="I125" s="13"/>
      <c r="J125" s="13"/>
      <c r="K125" s="13"/>
      <c r="L125" s="13"/>
      <c r="M125" s="13"/>
      <c r="N125" s="13"/>
    </row>
    <row r="126" spans="9:14" ht="15.5" x14ac:dyDescent="0.35">
      <c r="I126" s="13"/>
      <c r="J126" s="13"/>
      <c r="K126" s="13"/>
      <c r="L126" s="13"/>
      <c r="M126" s="13"/>
      <c r="N126" s="13"/>
    </row>
    <row r="127" spans="9:14" ht="15.5" x14ac:dyDescent="0.35">
      <c r="I127" s="13"/>
      <c r="J127" s="13"/>
      <c r="K127" s="13"/>
      <c r="L127" s="13"/>
      <c r="M127" s="13"/>
      <c r="N127" s="13"/>
    </row>
    <row r="128" spans="9:14" ht="15.5" x14ac:dyDescent="0.35">
      <c r="I128" s="13"/>
      <c r="J128" s="13"/>
      <c r="K128" s="13"/>
      <c r="L128" s="13"/>
      <c r="M128" s="13"/>
      <c r="N128" s="13"/>
    </row>
    <row r="129" spans="9:14" ht="15.5" x14ac:dyDescent="0.35">
      <c r="I129" s="13"/>
      <c r="J129" s="13"/>
      <c r="K129" s="13"/>
      <c r="L129" s="13"/>
      <c r="M129" s="13"/>
      <c r="N129" s="13"/>
    </row>
    <row r="130" spans="9:14" ht="15.5" x14ac:dyDescent="0.35">
      <c r="I130" s="13"/>
      <c r="J130" s="13"/>
      <c r="K130" s="13"/>
      <c r="L130" s="13"/>
      <c r="M130" s="13"/>
      <c r="N130" s="13"/>
    </row>
    <row r="131" spans="9:14" ht="15.5" x14ac:dyDescent="0.35">
      <c r="I131" s="13"/>
      <c r="J131" s="13"/>
      <c r="K131" s="13"/>
      <c r="L131" s="13"/>
      <c r="M131" s="13"/>
      <c r="N131" s="13"/>
    </row>
    <row r="132" spans="9:14" ht="15.5" x14ac:dyDescent="0.35">
      <c r="I132" s="13"/>
      <c r="J132" s="13"/>
      <c r="K132" s="13"/>
      <c r="L132" s="13"/>
      <c r="M132" s="13"/>
      <c r="N132" s="13"/>
    </row>
    <row r="133" spans="9:14" ht="15.5" x14ac:dyDescent="0.35">
      <c r="I133" s="13"/>
      <c r="J133" s="13"/>
      <c r="K133" s="13"/>
      <c r="L133" s="13"/>
      <c r="M133" s="13"/>
      <c r="N133" s="13"/>
    </row>
    <row r="134" spans="9:14" ht="15.5" x14ac:dyDescent="0.35">
      <c r="I134" s="13"/>
      <c r="J134" s="13"/>
      <c r="K134" s="13"/>
      <c r="L134" s="13"/>
      <c r="M134" s="13"/>
      <c r="N134" s="13"/>
    </row>
    <row r="135" spans="9:14" ht="15.5" x14ac:dyDescent="0.35">
      <c r="I135" s="13"/>
      <c r="J135" s="13"/>
      <c r="K135" s="13"/>
      <c r="L135" s="13"/>
      <c r="M135" s="13"/>
      <c r="N135" s="13"/>
    </row>
    <row r="136" spans="9:14" ht="15.5" x14ac:dyDescent="0.35">
      <c r="I136" s="13"/>
      <c r="J136" s="13"/>
      <c r="K136" s="13"/>
      <c r="L136" s="13"/>
      <c r="M136" s="13"/>
      <c r="N136" s="13"/>
    </row>
    <row r="137" spans="9:14" ht="15.5" x14ac:dyDescent="0.35">
      <c r="I137" s="13"/>
      <c r="J137" s="13"/>
      <c r="K137" s="13"/>
      <c r="L137" s="13"/>
      <c r="M137" s="13"/>
      <c r="N137" s="13"/>
    </row>
    <row r="138" spans="9:14" ht="15.5" x14ac:dyDescent="0.35">
      <c r="I138" s="13"/>
      <c r="J138" s="13"/>
      <c r="K138" s="13"/>
      <c r="L138" s="13"/>
      <c r="M138" s="13"/>
      <c r="N138" s="13"/>
    </row>
    <row r="139" spans="9:14" ht="15.5" x14ac:dyDescent="0.35">
      <c r="I139" s="13"/>
      <c r="J139" s="13"/>
      <c r="K139" s="13"/>
      <c r="L139" s="13"/>
      <c r="M139" s="13"/>
      <c r="N139" s="13"/>
    </row>
    <row r="140" spans="9:14" ht="15.5" x14ac:dyDescent="0.35">
      <c r="I140" s="13"/>
      <c r="J140" s="13"/>
      <c r="K140" s="13"/>
      <c r="L140" s="13"/>
      <c r="M140" s="13"/>
      <c r="N140" s="13"/>
    </row>
    <row r="141" spans="9:14" ht="15.5" x14ac:dyDescent="0.35">
      <c r="I141" s="13"/>
      <c r="J141" s="13"/>
      <c r="K141" s="13"/>
      <c r="L141" s="13"/>
      <c r="M141" s="13"/>
      <c r="N141" s="13"/>
    </row>
    <row r="142" spans="9:14" ht="15.5" x14ac:dyDescent="0.35">
      <c r="I142" s="13"/>
      <c r="J142" s="13"/>
      <c r="K142" s="13"/>
      <c r="L142" s="13"/>
      <c r="M142" s="13"/>
      <c r="N142" s="13"/>
    </row>
    <row r="143" spans="9:14" ht="15.5" x14ac:dyDescent="0.35">
      <c r="I143" s="13"/>
      <c r="J143" s="13"/>
      <c r="K143" s="13"/>
      <c r="L143" s="13"/>
      <c r="M143" s="13"/>
      <c r="N143" s="13"/>
    </row>
    <row r="144" spans="9:14" ht="15.5" x14ac:dyDescent="0.35">
      <c r="I144" s="13"/>
      <c r="J144" s="13"/>
      <c r="K144" s="13"/>
      <c r="L144" s="13"/>
      <c r="M144" s="13"/>
      <c r="N144" s="13"/>
    </row>
    <row r="145" spans="9:14" ht="15.5" x14ac:dyDescent="0.35">
      <c r="I145" s="13"/>
      <c r="J145" s="13"/>
      <c r="K145" s="13"/>
      <c r="L145" s="13"/>
      <c r="M145" s="13"/>
      <c r="N145" s="13"/>
    </row>
    <row r="146" spans="9:14" ht="15.5" x14ac:dyDescent="0.35">
      <c r="I146" s="13"/>
      <c r="J146" s="13"/>
      <c r="K146" s="13"/>
      <c r="L146" s="13"/>
      <c r="M146" s="13"/>
      <c r="N146" s="13"/>
    </row>
    <row r="147" spans="9:14" ht="15.5" x14ac:dyDescent="0.35">
      <c r="I147" s="13"/>
      <c r="J147" s="13"/>
      <c r="K147" s="13"/>
      <c r="L147" s="13"/>
      <c r="M147" s="13"/>
      <c r="N147" s="13"/>
    </row>
    <row r="148" spans="9:14" ht="15.5" x14ac:dyDescent="0.35">
      <c r="I148" s="13"/>
      <c r="J148" s="13"/>
      <c r="K148" s="13"/>
      <c r="L148" s="13"/>
      <c r="M148" s="13"/>
      <c r="N148" s="13"/>
    </row>
    <row r="149" spans="9:14" ht="15.5" x14ac:dyDescent="0.35">
      <c r="I149" s="13"/>
      <c r="J149" s="13"/>
      <c r="K149" s="13"/>
      <c r="L149" s="13"/>
      <c r="M149" s="13"/>
      <c r="N149" s="13"/>
    </row>
    <row r="150" spans="9:14" ht="15.5" x14ac:dyDescent="0.35">
      <c r="I150" s="13"/>
      <c r="J150" s="13"/>
      <c r="K150" s="13"/>
      <c r="L150" s="13"/>
      <c r="M150" s="13"/>
      <c r="N150" s="13"/>
    </row>
    <row r="151" spans="9:14" ht="15.5" x14ac:dyDescent="0.35">
      <c r="I151" s="13"/>
      <c r="J151" s="13"/>
      <c r="K151" s="13"/>
      <c r="L151" s="13"/>
      <c r="M151" s="13"/>
      <c r="N151" s="13"/>
    </row>
    <row r="152" spans="9:14" ht="15.5" x14ac:dyDescent="0.35">
      <c r="I152" s="13"/>
      <c r="J152" s="13"/>
      <c r="K152" s="13"/>
      <c r="L152" s="13"/>
      <c r="M152" s="13"/>
      <c r="N152" s="13"/>
    </row>
    <row r="153" spans="9:14" ht="15.5" x14ac:dyDescent="0.35">
      <c r="I153" s="13"/>
      <c r="J153" s="13"/>
      <c r="K153" s="13"/>
      <c r="L153" s="13"/>
      <c r="M153" s="13"/>
      <c r="N153" s="13"/>
    </row>
    <row r="154" spans="9:14" ht="15.5" x14ac:dyDescent="0.35">
      <c r="I154" s="13"/>
      <c r="J154" s="13"/>
      <c r="K154" s="13"/>
      <c r="L154" s="13"/>
      <c r="M154" s="13"/>
      <c r="N154" s="13"/>
    </row>
    <row r="155" spans="9:14" ht="15.5" x14ac:dyDescent="0.35">
      <c r="I155" s="13"/>
      <c r="J155" s="13"/>
      <c r="K155" s="13"/>
      <c r="L155" s="13"/>
      <c r="M155" s="13"/>
      <c r="N155" s="13"/>
    </row>
    <row r="156" spans="9:14" ht="15.5" x14ac:dyDescent="0.35">
      <c r="I156" s="13"/>
      <c r="J156" s="13"/>
      <c r="K156" s="13"/>
      <c r="L156" s="13"/>
      <c r="M156" s="13"/>
      <c r="N156" s="13"/>
    </row>
    <row r="157" spans="9:14" ht="15.5" x14ac:dyDescent="0.35">
      <c r="I157" s="13"/>
      <c r="J157" s="13"/>
      <c r="K157" s="13"/>
      <c r="L157" s="13"/>
      <c r="M157" s="13"/>
      <c r="N157" s="13"/>
    </row>
    <row r="158" spans="9:14" ht="15.5" x14ac:dyDescent="0.35">
      <c r="I158" s="13"/>
      <c r="J158" s="13"/>
      <c r="K158" s="13"/>
      <c r="L158" s="13"/>
      <c r="M158" s="13"/>
      <c r="N158" s="13"/>
    </row>
    <row r="159" spans="9:14" ht="15.5" x14ac:dyDescent="0.35">
      <c r="I159" s="13"/>
      <c r="J159" s="13"/>
      <c r="K159" s="13"/>
      <c r="L159" s="13"/>
      <c r="M159" s="13"/>
      <c r="N159" s="13"/>
    </row>
    <row r="160" spans="9:14" ht="15.5" x14ac:dyDescent="0.35">
      <c r="I160" s="13"/>
      <c r="J160" s="13"/>
      <c r="K160" s="13"/>
      <c r="L160" s="13"/>
      <c r="M160" s="13"/>
      <c r="N160" s="13"/>
    </row>
    <row r="161" spans="9:14" ht="15.5" x14ac:dyDescent="0.35">
      <c r="I161" s="13"/>
      <c r="J161" s="13"/>
      <c r="K161" s="13"/>
      <c r="L161" s="13"/>
      <c r="M161" s="13"/>
      <c r="N161" s="13"/>
    </row>
    <row r="162" spans="9:14" ht="15.5" x14ac:dyDescent="0.35">
      <c r="I162" s="13"/>
      <c r="J162" s="13"/>
      <c r="K162" s="13"/>
      <c r="L162" s="13"/>
      <c r="M162" s="13"/>
      <c r="N162" s="13"/>
    </row>
    <row r="163" spans="9:14" ht="15.5" x14ac:dyDescent="0.35">
      <c r="I163" s="13"/>
      <c r="J163" s="13"/>
      <c r="K163" s="13"/>
      <c r="L163" s="13"/>
      <c r="M163" s="13"/>
      <c r="N163" s="13"/>
    </row>
    <row r="164" spans="9:14" ht="15.5" x14ac:dyDescent="0.35">
      <c r="I164" s="13"/>
      <c r="J164" s="13"/>
      <c r="K164" s="13"/>
      <c r="L164" s="13"/>
      <c r="M164" s="13"/>
      <c r="N164" s="13"/>
    </row>
    <row r="165" spans="9:14" ht="15.5" x14ac:dyDescent="0.35">
      <c r="I165" s="13"/>
      <c r="J165" s="13"/>
      <c r="K165" s="13"/>
      <c r="L165" s="13"/>
      <c r="M165" s="13"/>
      <c r="N165" s="13"/>
    </row>
    <row r="166" spans="9:14" ht="15.5" x14ac:dyDescent="0.35">
      <c r="I166" s="13"/>
      <c r="J166" s="13"/>
      <c r="K166" s="13"/>
      <c r="L166" s="13"/>
      <c r="M166" s="13"/>
      <c r="N166" s="13"/>
    </row>
    <row r="167" spans="9:14" ht="15.5" x14ac:dyDescent="0.35">
      <c r="I167" s="13"/>
      <c r="J167" s="13"/>
      <c r="K167" s="13"/>
      <c r="L167" s="13"/>
      <c r="M167" s="13"/>
      <c r="N167" s="13"/>
    </row>
    <row r="168" spans="9:14" ht="15.5" x14ac:dyDescent="0.35">
      <c r="I168" s="13"/>
      <c r="J168" s="13"/>
      <c r="K168" s="13"/>
      <c r="L168" s="13"/>
      <c r="M168" s="13"/>
      <c r="N168" s="13"/>
    </row>
    <row r="169" spans="9:14" ht="15.5" x14ac:dyDescent="0.35">
      <c r="I169" s="13"/>
      <c r="J169" s="13"/>
      <c r="K169" s="13"/>
      <c r="L169" s="13"/>
      <c r="M169" s="13"/>
      <c r="N169" s="13"/>
    </row>
    <row r="170" spans="9:14" ht="15.5" x14ac:dyDescent="0.35">
      <c r="I170" s="13"/>
      <c r="J170" s="13"/>
      <c r="K170" s="13"/>
      <c r="L170" s="13"/>
      <c r="M170" s="13"/>
      <c r="N170" s="13"/>
    </row>
    <row r="171" spans="9:14" ht="15.5" x14ac:dyDescent="0.35">
      <c r="I171" s="13"/>
      <c r="J171" s="13"/>
      <c r="K171" s="13"/>
      <c r="L171" s="13"/>
      <c r="M171" s="13"/>
      <c r="N171" s="13"/>
    </row>
    <row r="172" spans="9:14" ht="15.5" x14ac:dyDescent="0.35">
      <c r="I172" s="13"/>
      <c r="J172" s="13"/>
      <c r="K172" s="13"/>
      <c r="L172" s="13"/>
      <c r="M172" s="13"/>
      <c r="N172" s="13"/>
    </row>
  </sheetData>
  <sheetProtection algorithmName="SHA-512" hashValue="wATNf276RHOu539lVhwn2p/eo8/P9HIVnARDydRqaSNwNgTrHVEj+DXkKuZ3el7fVRknW5j5SO+9np+SRrEPtQ==" saltValue="v86+jmO4NpIhUSLCSKKFMg==" spinCount="100000" sheet="1" objects="1" scenarios="1"/>
  <mergeCells count="1">
    <mergeCell ref="B30:C30"/>
  </mergeCells>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6"/>
  <sheetViews>
    <sheetView showGridLines="0" zoomScaleNormal="100" zoomScalePageLayoutView="64" workbookViewId="0"/>
  </sheetViews>
  <sheetFormatPr defaultColWidth="9.1796875" defaultRowHeight="14" x14ac:dyDescent="0.3"/>
  <cols>
    <col min="1" max="1" width="4.26953125" style="9" customWidth="1"/>
    <col min="2" max="2" width="105.7265625" style="9" bestFit="1" customWidth="1"/>
    <col min="3" max="3" width="17.453125" style="9" customWidth="1"/>
    <col min="4" max="4" width="36.453125" style="9" customWidth="1"/>
    <col min="5" max="5" width="6.7265625" style="9" customWidth="1"/>
    <col min="6" max="6" width="9.1796875" style="9" customWidth="1"/>
    <col min="7" max="7" width="34.54296875" style="9" bestFit="1" customWidth="1"/>
    <col min="8" max="8" width="19.453125" style="9" customWidth="1"/>
    <col min="9" max="9" width="16.81640625" style="9" customWidth="1"/>
    <col min="10" max="10" width="14.1796875" style="9" customWidth="1"/>
    <col min="11" max="11" width="31.7265625" style="9" customWidth="1"/>
    <col min="12" max="16384" width="9.1796875" style="9"/>
  </cols>
  <sheetData>
    <row r="1" spans="1:6" ht="18.75" customHeight="1" x14ac:dyDescent="0.3">
      <c r="A1" s="286"/>
      <c r="B1" s="118"/>
      <c r="C1" s="118"/>
      <c r="D1" s="118"/>
      <c r="E1" s="119"/>
      <c r="F1" s="119"/>
    </row>
    <row r="2" spans="1:6" ht="15" customHeight="1" x14ac:dyDescent="0.3">
      <c r="A2" s="119"/>
      <c r="B2" s="119"/>
      <c r="C2" s="119"/>
      <c r="D2" s="119"/>
      <c r="E2" s="119"/>
      <c r="F2" s="119"/>
    </row>
    <row r="3" spans="1:6" ht="18.75" customHeight="1" x14ac:dyDescent="0.3">
      <c r="A3" s="286"/>
      <c r="B3" s="118"/>
      <c r="C3" s="118"/>
      <c r="D3" s="118"/>
      <c r="E3" s="119"/>
      <c r="F3" s="119"/>
    </row>
    <row r="4" spans="1:6" ht="15" customHeight="1" x14ac:dyDescent="0.3">
      <c r="A4" s="119"/>
      <c r="B4" s="119"/>
      <c r="C4" s="119"/>
      <c r="D4" s="119"/>
      <c r="E4" s="119"/>
      <c r="F4" s="119"/>
    </row>
    <row r="5" spans="1:6" ht="18.75" customHeight="1" x14ac:dyDescent="0.3">
      <c r="A5" s="286"/>
      <c r="B5" s="118"/>
      <c r="C5" s="118"/>
      <c r="D5" s="118"/>
      <c r="E5" s="119"/>
      <c r="F5" s="119"/>
    </row>
    <row r="6" spans="1:6" ht="15" customHeight="1" x14ac:dyDescent="0.3"/>
    <row r="7" spans="1:6" ht="15" customHeight="1" x14ac:dyDescent="0.3">
      <c r="A7" s="10"/>
      <c r="B7" s="10"/>
      <c r="C7" s="10"/>
      <c r="D7" s="10"/>
    </row>
    <row r="8" spans="1:6" ht="15" customHeight="1" thickBot="1" x14ac:dyDescent="0.35">
      <c r="A8" s="10"/>
      <c r="B8" s="10"/>
      <c r="C8" s="10"/>
      <c r="D8" s="10"/>
    </row>
    <row r="9" spans="1:6" ht="15" customHeight="1" thickBot="1" x14ac:dyDescent="0.35">
      <c r="B9" s="120" t="s">
        <v>699</v>
      </c>
      <c r="C9" s="121" t="s">
        <v>115</v>
      </c>
      <c r="D9" s="10"/>
    </row>
    <row r="10" spans="1:6" ht="18" customHeight="1" x14ac:dyDescent="0.35">
      <c r="B10" s="122" t="s">
        <v>130</v>
      </c>
      <c r="C10" s="123">
        <v>541200</v>
      </c>
    </row>
    <row r="11" spans="1:6" ht="18" customHeight="1" x14ac:dyDescent="0.35">
      <c r="B11" s="124" t="s">
        <v>777</v>
      </c>
      <c r="C11" s="404" t="s">
        <v>117</v>
      </c>
    </row>
    <row r="12" spans="1:6" ht="18" customHeight="1" x14ac:dyDescent="0.35">
      <c r="B12" s="124" t="s">
        <v>833</v>
      </c>
      <c r="C12" s="127" t="s">
        <v>116</v>
      </c>
    </row>
    <row r="13" spans="1:6" ht="18" customHeight="1" x14ac:dyDescent="0.35">
      <c r="B13" s="124" t="s">
        <v>820</v>
      </c>
      <c r="C13" s="404" t="s">
        <v>121</v>
      </c>
    </row>
    <row r="14" spans="1:6" ht="18" customHeight="1" x14ac:dyDescent="0.35">
      <c r="B14" s="124" t="s">
        <v>821</v>
      </c>
      <c r="C14" s="404" t="s">
        <v>523</v>
      </c>
    </row>
    <row r="15" spans="1:6" ht="18" customHeight="1" x14ac:dyDescent="0.35">
      <c r="B15" s="124" t="s">
        <v>822</v>
      </c>
      <c r="C15" s="404" t="s">
        <v>523</v>
      </c>
    </row>
    <row r="16" spans="1:6" ht="18" customHeight="1" x14ac:dyDescent="0.35">
      <c r="B16" s="124" t="s">
        <v>756</v>
      </c>
      <c r="C16" s="125">
        <v>541511</v>
      </c>
    </row>
    <row r="17" spans="2:26" ht="18" customHeight="1" x14ac:dyDescent="0.35">
      <c r="B17" s="126" t="s">
        <v>629</v>
      </c>
      <c r="C17" s="127">
        <v>541300</v>
      </c>
    </row>
    <row r="18" spans="2:26" ht="18" customHeight="1" x14ac:dyDescent="0.35">
      <c r="B18" s="126" t="s">
        <v>715</v>
      </c>
      <c r="C18" s="127" t="s">
        <v>159</v>
      </c>
    </row>
    <row r="19" spans="2:26" ht="18" customHeight="1" x14ac:dyDescent="0.35">
      <c r="B19" s="126" t="s">
        <v>714</v>
      </c>
      <c r="C19" s="127" t="s">
        <v>118</v>
      </c>
    </row>
    <row r="20" spans="2:26" ht="18" customHeight="1" x14ac:dyDescent="0.35">
      <c r="B20" s="126" t="s">
        <v>665</v>
      </c>
      <c r="C20" s="127">
        <v>541300</v>
      </c>
    </row>
    <row r="21" spans="2:26" ht="18" customHeight="1" x14ac:dyDescent="0.35">
      <c r="B21" s="128" t="s">
        <v>132</v>
      </c>
      <c r="C21" s="127" t="s">
        <v>120</v>
      </c>
    </row>
    <row r="22" spans="2:26" ht="18" customHeight="1" x14ac:dyDescent="0.35">
      <c r="B22" s="126" t="s">
        <v>678</v>
      </c>
      <c r="C22" s="127">
        <v>2332</v>
      </c>
    </row>
    <row r="23" spans="2:26" ht="18" customHeight="1" x14ac:dyDescent="0.35">
      <c r="B23" s="126" t="s">
        <v>664</v>
      </c>
      <c r="C23" s="401" t="s">
        <v>784</v>
      </c>
      <c r="E23" s="13"/>
      <c r="F23" s="13"/>
      <c r="G23" s="13"/>
      <c r="H23" s="13"/>
      <c r="I23" s="13"/>
      <c r="J23" s="13"/>
      <c r="K23" s="13"/>
      <c r="L23" s="13"/>
      <c r="M23" s="13"/>
      <c r="N23" s="13"/>
      <c r="O23" s="13"/>
      <c r="P23" s="13"/>
      <c r="Q23" s="13"/>
      <c r="R23" s="13"/>
      <c r="S23" s="13"/>
      <c r="T23" s="13"/>
      <c r="U23" s="13"/>
      <c r="V23" s="13"/>
      <c r="W23" s="13"/>
      <c r="X23" s="115"/>
      <c r="Y23" s="115"/>
      <c r="Z23" s="13"/>
    </row>
    <row r="24" spans="2:26" ht="18" customHeight="1" x14ac:dyDescent="0.35">
      <c r="B24" s="126" t="s">
        <v>742</v>
      </c>
      <c r="C24" s="129">
        <v>2332</v>
      </c>
      <c r="E24" s="13"/>
      <c r="F24" s="13"/>
      <c r="G24" s="13"/>
      <c r="H24" s="13"/>
      <c r="I24" s="13"/>
      <c r="J24" s="13"/>
      <c r="K24" s="13"/>
      <c r="L24" s="13"/>
      <c r="M24" s="13"/>
      <c r="N24" s="13"/>
      <c r="O24" s="13"/>
      <c r="P24" s="13"/>
      <c r="Q24" s="13"/>
      <c r="R24" s="13"/>
      <c r="S24" s="13"/>
      <c r="T24" s="13"/>
      <c r="U24" s="13"/>
      <c r="V24" s="13"/>
      <c r="W24" s="13"/>
      <c r="X24" s="115"/>
      <c r="Y24" s="115"/>
      <c r="Z24" s="13"/>
    </row>
    <row r="25" spans="2:26" ht="18" customHeight="1" x14ac:dyDescent="0.35">
      <c r="B25" s="130" t="s">
        <v>677</v>
      </c>
      <c r="C25" s="127">
        <v>2332</v>
      </c>
      <c r="E25" s="13"/>
      <c r="F25" s="13"/>
      <c r="G25" s="13"/>
      <c r="H25" s="13"/>
      <c r="I25" s="13"/>
      <c r="J25" s="13"/>
    </row>
    <row r="26" spans="2:26" ht="18" customHeight="1" x14ac:dyDescent="0.35">
      <c r="B26" s="131" t="s">
        <v>642</v>
      </c>
      <c r="C26" s="401" t="s">
        <v>784</v>
      </c>
      <c r="E26" s="13"/>
      <c r="F26" s="13"/>
      <c r="G26" s="13"/>
      <c r="H26" s="13"/>
      <c r="I26" s="13"/>
      <c r="J26" s="13"/>
    </row>
    <row r="27" spans="2:26" ht="18" customHeight="1" x14ac:dyDescent="0.35">
      <c r="B27" s="126" t="s">
        <v>697</v>
      </c>
      <c r="C27" s="401" t="s">
        <v>784</v>
      </c>
      <c r="E27" s="13"/>
      <c r="F27" s="13"/>
      <c r="G27" s="13"/>
      <c r="H27" s="13"/>
      <c r="I27" s="13"/>
      <c r="J27" s="13"/>
    </row>
    <row r="28" spans="2:26" ht="18" customHeight="1" x14ac:dyDescent="0.35">
      <c r="B28" s="126" t="s">
        <v>753</v>
      </c>
      <c r="C28" s="401" t="s">
        <v>784</v>
      </c>
      <c r="E28" s="13"/>
      <c r="F28" s="13"/>
      <c r="G28" s="13"/>
      <c r="H28" s="13"/>
      <c r="I28" s="13"/>
      <c r="J28" s="13"/>
    </row>
    <row r="29" spans="2:26" ht="18" customHeight="1" x14ac:dyDescent="0.35">
      <c r="B29" s="126" t="s">
        <v>682</v>
      </c>
      <c r="C29" s="127">
        <v>2332</v>
      </c>
      <c r="E29" s="13"/>
      <c r="F29" s="13"/>
      <c r="G29" s="13"/>
      <c r="H29" s="13"/>
      <c r="I29" s="13"/>
      <c r="J29" s="13"/>
    </row>
    <row r="30" spans="2:26" ht="18" customHeight="1" x14ac:dyDescent="0.35">
      <c r="B30" s="126" t="s">
        <v>684</v>
      </c>
      <c r="C30" s="127">
        <v>2332</v>
      </c>
      <c r="E30" s="13"/>
      <c r="F30" s="13"/>
      <c r="G30" s="13"/>
      <c r="H30" s="13"/>
      <c r="I30" s="13"/>
      <c r="J30" s="13"/>
    </row>
    <row r="31" spans="2:26" ht="18" customHeight="1" x14ac:dyDescent="0.35">
      <c r="B31" s="126" t="s">
        <v>695</v>
      </c>
      <c r="C31" s="127">
        <v>2332</v>
      </c>
      <c r="E31" s="13"/>
      <c r="F31" s="13"/>
      <c r="G31" s="13"/>
      <c r="H31" s="13"/>
      <c r="I31" s="13"/>
      <c r="J31" s="13"/>
    </row>
    <row r="32" spans="2:26" ht="18" customHeight="1" x14ac:dyDescent="0.35">
      <c r="B32" s="126" t="s">
        <v>698</v>
      </c>
      <c r="C32" s="401" t="s">
        <v>784</v>
      </c>
      <c r="E32" s="13"/>
      <c r="F32" s="13"/>
      <c r="G32" s="13"/>
      <c r="H32" s="13"/>
      <c r="I32" s="13"/>
      <c r="J32" s="13"/>
    </row>
    <row r="33" spans="2:10" ht="18" customHeight="1" x14ac:dyDescent="0.35">
      <c r="B33" s="132" t="s">
        <v>694</v>
      </c>
      <c r="C33" s="401" t="s">
        <v>784</v>
      </c>
      <c r="E33" s="13"/>
      <c r="F33" s="13"/>
      <c r="G33" s="13"/>
      <c r="H33" s="13"/>
      <c r="I33" s="13"/>
      <c r="J33" s="13"/>
    </row>
    <row r="34" spans="2:10" ht="18" customHeight="1" x14ac:dyDescent="0.35">
      <c r="B34" s="132" t="s">
        <v>824</v>
      </c>
      <c r="C34" s="401">
        <v>2332</v>
      </c>
      <c r="E34" s="13"/>
      <c r="F34" s="13"/>
      <c r="G34" s="13"/>
      <c r="H34" s="13"/>
      <c r="I34" s="13"/>
      <c r="J34" s="13"/>
    </row>
    <row r="35" spans="2:10" ht="18" customHeight="1" x14ac:dyDescent="0.35">
      <c r="B35" s="405" t="s">
        <v>716</v>
      </c>
      <c r="C35" s="127" t="s">
        <v>123</v>
      </c>
      <c r="E35" s="13"/>
      <c r="F35" s="13"/>
      <c r="G35" s="13"/>
      <c r="H35" s="13"/>
      <c r="I35" s="13"/>
      <c r="J35" s="13"/>
    </row>
    <row r="36" spans="2:10" ht="18" customHeight="1" x14ac:dyDescent="0.35">
      <c r="B36" s="130" t="s">
        <v>666</v>
      </c>
      <c r="C36" s="127">
        <v>2332</v>
      </c>
      <c r="E36" s="13"/>
      <c r="F36" s="13"/>
      <c r="G36" s="13"/>
      <c r="H36" s="13"/>
      <c r="I36" s="13"/>
      <c r="J36" s="13"/>
    </row>
    <row r="37" spans="2:10" ht="18" customHeight="1" x14ac:dyDescent="0.35">
      <c r="B37" s="130" t="s">
        <v>709</v>
      </c>
      <c r="C37" s="127">
        <v>541700</v>
      </c>
      <c r="E37" s="13"/>
      <c r="F37" s="13"/>
      <c r="G37" s="13"/>
      <c r="H37" s="13"/>
      <c r="I37" s="13"/>
      <c r="J37" s="13"/>
    </row>
    <row r="38" spans="2:10" ht="18" customHeight="1" x14ac:dyDescent="0.35">
      <c r="B38" s="126" t="s">
        <v>662</v>
      </c>
      <c r="C38" s="127">
        <v>541610</v>
      </c>
      <c r="E38" s="13"/>
      <c r="F38" s="13"/>
      <c r="G38" s="13"/>
      <c r="H38" s="13"/>
      <c r="I38" s="13"/>
      <c r="J38" s="13"/>
    </row>
    <row r="39" spans="2:10" ht="18" customHeight="1" x14ac:dyDescent="0.35">
      <c r="B39" s="126" t="s">
        <v>710</v>
      </c>
      <c r="C39" s="127">
        <v>562000</v>
      </c>
      <c r="E39" s="13"/>
      <c r="F39" s="13"/>
      <c r="G39" s="13"/>
      <c r="H39" s="13"/>
      <c r="I39" s="13"/>
      <c r="J39" s="13"/>
    </row>
    <row r="40" spans="2:10" ht="18" customHeight="1" x14ac:dyDescent="0.35">
      <c r="B40" s="126" t="s">
        <v>705</v>
      </c>
      <c r="C40" s="127">
        <v>115000</v>
      </c>
      <c r="E40" s="13"/>
      <c r="F40" s="13"/>
      <c r="G40" s="13"/>
      <c r="H40" s="13"/>
      <c r="I40" s="13"/>
      <c r="J40" s="13"/>
    </row>
    <row r="41" spans="2:10" ht="18" customHeight="1" x14ac:dyDescent="0.35">
      <c r="B41" s="132" t="s">
        <v>659</v>
      </c>
      <c r="C41" s="127">
        <v>541300</v>
      </c>
      <c r="E41" s="13"/>
      <c r="F41" s="13"/>
      <c r="G41" s="13"/>
      <c r="H41" s="13"/>
      <c r="I41" s="13"/>
      <c r="J41" s="13"/>
    </row>
    <row r="42" spans="2:10" ht="18" customHeight="1" x14ac:dyDescent="0.35">
      <c r="B42" s="132" t="s">
        <v>652</v>
      </c>
      <c r="C42" s="127" t="s">
        <v>121</v>
      </c>
      <c r="E42" s="13"/>
      <c r="F42" s="13"/>
      <c r="G42" s="13"/>
      <c r="H42" s="13"/>
      <c r="I42" s="13"/>
      <c r="J42" s="13"/>
    </row>
    <row r="43" spans="2:10" ht="18" customHeight="1" x14ac:dyDescent="0.35">
      <c r="B43" s="126" t="s">
        <v>704</v>
      </c>
      <c r="C43" s="127">
        <v>115000</v>
      </c>
      <c r="E43" s="13"/>
      <c r="F43" s="13"/>
      <c r="G43" s="13"/>
      <c r="H43" s="13"/>
      <c r="I43" s="13"/>
      <c r="J43" s="13"/>
    </row>
    <row r="44" spans="2:10" ht="18" customHeight="1" x14ac:dyDescent="0.35">
      <c r="B44" s="126" t="s">
        <v>737</v>
      </c>
      <c r="C44" s="127">
        <v>115000</v>
      </c>
      <c r="E44" s="13"/>
      <c r="F44" s="13"/>
      <c r="G44" s="13"/>
      <c r="H44" s="13"/>
      <c r="I44" s="13"/>
      <c r="J44" s="13"/>
    </row>
    <row r="45" spans="2:10" ht="18" customHeight="1" x14ac:dyDescent="0.35">
      <c r="B45" s="126" t="s">
        <v>745</v>
      </c>
      <c r="C45" s="127">
        <v>484000</v>
      </c>
      <c r="E45" s="13"/>
      <c r="F45" s="13"/>
      <c r="G45" s="13"/>
      <c r="H45" s="13"/>
      <c r="I45" s="13"/>
      <c r="J45" s="13"/>
    </row>
    <row r="46" spans="2:10" ht="18" customHeight="1" x14ac:dyDescent="0.35">
      <c r="B46" s="126" t="s">
        <v>672</v>
      </c>
      <c r="C46" s="127">
        <v>484000</v>
      </c>
      <c r="E46" s="13"/>
      <c r="F46" s="13"/>
      <c r="G46" s="13"/>
      <c r="H46" s="13"/>
      <c r="I46" s="13"/>
      <c r="J46" s="13"/>
    </row>
    <row r="47" spans="2:10" ht="18" customHeight="1" x14ac:dyDescent="0.35">
      <c r="B47" s="126" t="s">
        <v>735</v>
      </c>
      <c r="C47" s="129" t="s">
        <v>163</v>
      </c>
      <c r="E47" s="13"/>
      <c r="F47" s="13"/>
      <c r="G47" s="13"/>
      <c r="H47" s="13"/>
      <c r="I47" s="13"/>
      <c r="J47" s="13"/>
    </row>
    <row r="48" spans="2:10" ht="18" customHeight="1" x14ac:dyDescent="0.35">
      <c r="B48" s="126" t="s">
        <v>670</v>
      </c>
      <c r="C48" s="127">
        <v>2332</v>
      </c>
      <c r="E48" s="13"/>
      <c r="F48" s="13"/>
      <c r="G48" s="13"/>
      <c r="H48" s="13"/>
      <c r="I48" s="13"/>
      <c r="J48" s="13"/>
    </row>
    <row r="49" spans="2:10" ht="18" customHeight="1" x14ac:dyDescent="0.35">
      <c r="B49" s="126" t="s">
        <v>643</v>
      </c>
      <c r="C49" s="127" t="s">
        <v>163</v>
      </c>
      <c r="E49" s="13"/>
      <c r="F49" s="13"/>
      <c r="G49" s="13"/>
      <c r="H49" s="13"/>
      <c r="I49" s="13"/>
      <c r="J49" s="13"/>
    </row>
    <row r="50" spans="2:10" ht="18" customHeight="1" x14ac:dyDescent="0.35">
      <c r="B50" s="78" t="s">
        <v>619</v>
      </c>
      <c r="C50" s="127" t="s">
        <v>163</v>
      </c>
      <c r="E50" s="13"/>
      <c r="F50" s="13"/>
      <c r="G50" s="13"/>
      <c r="H50" s="13"/>
      <c r="I50" s="13"/>
      <c r="J50" s="13"/>
    </row>
    <row r="51" spans="2:10" ht="18" customHeight="1" x14ac:dyDescent="0.35">
      <c r="B51" s="126" t="s">
        <v>655</v>
      </c>
      <c r="C51" s="127" t="s">
        <v>163</v>
      </c>
      <c r="E51" s="13"/>
      <c r="F51" s="13"/>
      <c r="G51" s="13"/>
      <c r="H51" s="13"/>
      <c r="I51" s="13"/>
      <c r="J51" s="13"/>
    </row>
    <row r="52" spans="2:10" ht="18" customHeight="1" x14ac:dyDescent="0.35">
      <c r="B52" s="130" t="s">
        <v>713</v>
      </c>
      <c r="C52" s="127">
        <v>2332</v>
      </c>
      <c r="E52" s="13"/>
      <c r="F52" s="13"/>
      <c r="G52" s="13"/>
      <c r="H52" s="13"/>
      <c r="I52" s="13"/>
      <c r="J52" s="13"/>
    </row>
    <row r="53" spans="2:10" ht="18" customHeight="1" x14ac:dyDescent="0.35">
      <c r="B53" s="132" t="s">
        <v>687</v>
      </c>
      <c r="C53" s="127" t="s">
        <v>163</v>
      </c>
      <c r="E53" s="13"/>
      <c r="F53" s="13"/>
      <c r="G53" s="13"/>
      <c r="H53" s="13"/>
      <c r="I53" s="13"/>
      <c r="J53" s="13"/>
    </row>
    <row r="54" spans="2:10" ht="18" customHeight="1" x14ac:dyDescent="0.35">
      <c r="B54" s="132" t="s">
        <v>650</v>
      </c>
      <c r="C54" s="127">
        <v>2332</v>
      </c>
      <c r="E54" s="13"/>
      <c r="F54" s="13"/>
      <c r="G54" s="13"/>
      <c r="H54" s="13"/>
      <c r="I54" s="13"/>
      <c r="J54" s="13"/>
    </row>
    <row r="55" spans="2:10" ht="18" customHeight="1" x14ac:dyDescent="0.35">
      <c r="B55" s="78" t="s">
        <v>651</v>
      </c>
      <c r="C55" s="127">
        <v>2332</v>
      </c>
      <c r="E55" s="13"/>
      <c r="F55" s="13"/>
      <c r="G55" s="13"/>
      <c r="H55" s="13"/>
      <c r="I55" s="13"/>
      <c r="J55" s="13"/>
    </row>
    <row r="56" spans="2:10" ht="18" customHeight="1" x14ac:dyDescent="0.35">
      <c r="B56" s="126" t="s">
        <v>680</v>
      </c>
      <c r="C56" s="127" t="s">
        <v>163</v>
      </c>
      <c r="E56" s="13"/>
      <c r="F56" s="13"/>
      <c r="G56" s="13"/>
      <c r="H56" s="13"/>
      <c r="I56" s="13"/>
      <c r="J56" s="13"/>
    </row>
    <row r="57" spans="2:10" ht="18" customHeight="1" x14ac:dyDescent="0.35">
      <c r="B57" s="126" t="s">
        <v>638</v>
      </c>
      <c r="C57" s="127">
        <v>561700</v>
      </c>
      <c r="E57" s="13"/>
      <c r="F57" s="13"/>
      <c r="G57" s="13"/>
      <c r="H57" s="13"/>
      <c r="I57" s="13"/>
      <c r="J57" s="13"/>
    </row>
    <row r="58" spans="2:10" ht="18" customHeight="1" x14ac:dyDescent="0.35">
      <c r="B58" s="405" t="s">
        <v>825</v>
      </c>
      <c r="C58" s="127" t="s">
        <v>163</v>
      </c>
      <c r="E58" s="13"/>
      <c r="F58" s="13"/>
      <c r="G58" s="13"/>
      <c r="H58" s="13"/>
      <c r="I58" s="13"/>
      <c r="J58" s="13"/>
    </row>
    <row r="59" spans="2:10" ht="18" customHeight="1" x14ac:dyDescent="0.35">
      <c r="B59" s="130" t="s">
        <v>712</v>
      </c>
      <c r="C59" s="127">
        <v>112120</v>
      </c>
      <c r="E59" s="13"/>
      <c r="F59" s="13"/>
      <c r="G59" s="13"/>
      <c r="H59" s="13"/>
      <c r="I59" s="13"/>
      <c r="J59" s="13"/>
    </row>
    <row r="60" spans="2:10" ht="18" customHeight="1" x14ac:dyDescent="0.35">
      <c r="B60" s="126" t="s">
        <v>706</v>
      </c>
      <c r="C60" s="127">
        <v>541300</v>
      </c>
      <c r="E60" s="13"/>
      <c r="F60" s="13"/>
      <c r="G60" s="13"/>
      <c r="H60" s="13"/>
      <c r="I60" s="13"/>
      <c r="J60" s="13"/>
    </row>
    <row r="61" spans="2:10" ht="18" customHeight="1" x14ac:dyDescent="0.35">
      <c r="B61" s="133" t="s">
        <v>656</v>
      </c>
      <c r="C61" s="127">
        <v>541610</v>
      </c>
      <c r="E61" s="13"/>
      <c r="F61" s="13"/>
      <c r="G61" s="13"/>
      <c r="H61" s="13"/>
      <c r="I61" s="13"/>
      <c r="J61" s="13"/>
    </row>
    <row r="62" spans="2:10" ht="18" customHeight="1" x14ac:dyDescent="0.35">
      <c r="B62" s="133" t="s">
        <v>757</v>
      </c>
      <c r="C62" s="127" t="s">
        <v>523</v>
      </c>
      <c r="E62" s="13"/>
      <c r="F62" s="13"/>
      <c r="G62" s="13"/>
      <c r="H62" s="13"/>
      <c r="I62" s="13"/>
      <c r="J62" s="13"/>
    </row>
    <row r="63" spans="2:10" ht="18" customHeight="1" x14ac:dyDescent="0.35">
      <c r="B63" s="126" t="s">
        <v>711</v>
      </c>
      <c r="C63" s="127">
        <v>115000</v>
      </c>
      <c r="E63" s="13"/>
      <c r="F63" s="13"/>
      <c r="G63" s="13"/>
      <c r="H63" s="13"/>
      <c r="I63" s="13"/>
      <c r="J63" s="13"/>
    </row>
    <row r="64" spans="2:10" ht="18" customHeight="1" x14ac:dyDescent="0.35">
      <c r="B64" s="126" t="s">
        <v>630</v>
      </c>
      <c r="C64" s="127" t="s">
        <v>448</v>
      </c>
      <c r="E64" s="13"/>
      <c r="F64" s="13"/>
      <c r="G64" s="13"/>
      <c r="H64" s="13"/>
      <c r="I64" s="13"/>
      <c r="J64" s="13"/>
    </row>
    <row r="65" spans="2:10" ht="18" customHeight="1" x14ac:dyDescent="0.35">
      <c r="B65" s="78" t="s">
        <v>631</v>
      </c>
      <c r="C65" s="127">
        <v>532100</v>
      </c>
      <c r="E65" s="13"/>
      <c r="F65" s="13"/>
      <c r="G65" s="13"/>
      <c r="H65" s="13"/>
      <c r="I65" s="13"/>
      <c r="J65" s="13"/>
    </row>
    <row r="66" spans="2:10" ht="18" customHeight="1" x14ac:dyDescent="0.35">
      <c r="B66" s="126" t="s">
        <v>625</v>
      </c>
      <c r="C66" s="127">
        <v>562000</v>
      </c>
      <c r="E66" s="13"/>
      <c r="F66" s="13"/>
      <c r="G66" s="13"/>
      <c r="H66" s="13"/>
      <c r="I66" s="13"/>
      <c r="J66" s="13"/>
    </row>
    <row r="67" spans="2:10" ht="18" customHeight="1" x14ac:dyDescent="0.35">
      <c r="B67" s="126" t="s">
        <v>622</v>
      </c>
      <c r="C67" s="127" t="s">
        <v>120</v>
      </c>
      <c r="E67" s="13"/>
      <c r="F67" s="13"/>
      <c r="G67" s="13"/>
      <c r="H67" s="13"/>
      <c r="I67" s="13"/>
      <c r="J67" s="13"/>
    </row>
    <row r="68" spans="2:10" ht="18" customHeight="1" x14ac:dyDescent="0.35">
      <c r="B68" s="78" t="s">
        <v>645</v>
      </c>
      <c r="C68" s="127">
        <v>482000</v>
      </c>
      <c r="E68" s="13"/>
      <c r="F68" s="13"/>
      <c r="G68" s="13"/>
      <c r="H68" s="13"/>
      <c r="I68" s="13"/>
      <c r="J68" s="13"/>
    </row>
    <row r="69" spans="2:10" ht="18" customHeight="1" x14ac:dyDescent="0.35">
      <c r="B69" s="78" t="s">
        <v>648</v>
      </c>
      <c r="C69" s="127" t="s">
        <v>413</v>
      </c>
      <c r="E69" s="13"/>
      <c r="F69" s="13"/>
      <c r="G69" s="13"/>
      <c r="H69" s="13"/>
      <c r="I69" s="13"/>
      <c r="J69" s="13"/>
    </row>
    <row r="70" spans="2:10" ht="18" customHeight="1" x14ac:dyDescent="0.35">
      <c r="B70" s="126" t="s">
        <v>693</v>
      </c>
      <c r="C70" s="127">
        <v>314900</v>
      </c>
      <c r="E70" s="13"/>
      <c r="F70" s="13"/>
      <c r="G70" s="13"/>
      <c r="H70" s="13"/>
      <c r="I70" s="13"/>
      <c r="J70" s="13"/>
    </row>
    <row r="71" spans="2:10" ht="18" customHeight="1" x14ac:dyDescent="0.35">
      <c r="B71" s="126" t="s">
        <v>644</v>
      </c>
      <c r="C71" s="127" t="s">
        <v>413</v>
      </c>
      <c r="E71" s="13"/>
      <c r="F71" s="13"/>
      <c r="G71" s="13"/>
      <c r="H71" s="13"/>
      <c r="I71" s="13"/>
      <c r="J71" s="13"/>
    </row>
    <row r="72" spans="2:10" ht="18" customHeight="1" x14ac:dyDescent="0.35">
      <c r="B72" s="439" t="s">
        <v>819</v>
      </c>
      <c r="C72" s="127">
        <v>221300</v>
      </c>
      <c r="E72" s="13"/>
      <c r="F72" s="13"/>
      <c r="G72" s="13"/>
      <c r="H72" s="13"/>
      <c r="I72" s="13"/>
      <c r="J72" s="13"/>
    </row>
    <row r="73" spans="2:10" ht="18" customHeight="1" x14ac:dyDescent="0.35">
      <c r="B73" s="409" t="s">
        <v>758</v>
      </c>
      <c r="C73" s="127" t="s">
        <v>116</v>
      </c>
      <c r="E73" s="13"/>
      <c r="F73" s="13"/>
      <c r="G73" s="13"/>
      <c r="H73" s="13"/>
      <c r="I73" s="13"/>
      <c r="J73" s="13"/>
    </row>
    <row r="74" spans="2:10" ht="18" customHeight="1" x14ac:dyDescent="0.35">
      <c r="B74" s="126" t="s">
        <v>603</v>
      </c>
      <c r="C74" s="127" t="s">
        <v>116</v>
      </c>
      <c r="E74" s="13"/>
      <c r="F74" s="13"/>
      <c r="G74" s="13"/>
      <c r="H74" s="13"/>
      <c r="I74" s="13"/>
      <c r="J74" s="13"/>
    </row>
    <row r="75" spans="2:10" ht="18" customHeight="1" x14ac:dyDescent="0.35">
      <c r="B75" s="126" t="s">
        <v>602</v>
      </c>
      <c r="C75" s="127" t="s">
        <v>523</v>
      </c>
      <c r="E75" s="13"/>
      <c r="F75" s="13"/>
      <c r="G75" s="13"/>
      <c r="H75" s="13"/>
      <c r="I75" s="13"/>
      <c r="J75" s="13"/>
    </row>
    <row r="76" spans="2:10" ht="18" customHeight="1" x14ac:dyDescent="0.35">
      <c r="B76" s="126" t="s">
        <v>601</v>
      </c>
      <c r="C76" s="127" t="s">
        <v>523</v>
      </c>
      <c r="E76" s="13"/>
      <c r="F76" s="13"/>
      <c r="G76" s="13"/>
      <c r="H76" s="13"/>
      <c r="I76" s="13"/>
      <c r="J76" s="13"/>
    </row>
    <row r="77" spans="2:10" ht="18" customHeight="1" x14ac:dyDescent="0.35">
      <c r="B77" s="133" t="s">
        <v>604</v>
      </c>
      <c r="C77" s="127" t="s">
        <v>116</v>
      </c>
      <c r="E77" s="13"/>
      <c r="F77" s="13"/>
      <c r="G77" s="13"/>
      <c r="H77" s="13"/>
      <c r="I77" s="13"/>
      <c r="J77" s="13"/>
    </row>
    <row r="78" spans="2:10" ht="18" customHeight="1" x14ac:dyDescent="0.35">
      <c r="B78" s="132" t="s">
        <v>605</v>
      </c>
      <c r="C78" s="127">
        <v>541610</v>
      </c>
      <c r="E78" s="13"/>
      <c r="F78" s="13"/>
      <c r="G78" s="13"/>
      <c r="H78" s="13"/>
      <c r="I78" s="13"/>
      <c r="J78" s="13"/>
    </row>
    <row r="79" spans="2:10" ht="18" customHeight="1" x14ac:dyDescent="0.35">
      <c r="B79" s="126" t="s">
        <v>606</v>
      </c>
      <c r="C79" s="127" t="s">
        <v>523</v>
      </c>
      <c r="E79" s="13"/>
      <c r="F79" s="13"/>
      <c r="G79" s="13"/>
      <c r="H79" s="13"/>
      <c r="I79" s="13"/>
      <c r="J79" s="13"/>
    </row>
    <row r="80" spans="2:10" ht="18" customHeight="1" x14ac:dyDescent="0.35">
      <c r="B80" s="126" t="s">
        <v>707</v>
      </c>
      <c r="C80" s="127" t="s">
        <v>121</v>
      </c>
      <c r="E80" s="13"/>
      <c r="F80" s="13"/>
      <c r="G80" s="13"/>
      <c r="H80" s="13"/>
      <c r="I80" s="13"/>
      <c r="J80" s="13"/>
    </row>
    <row r="81" spans="2:10" ht="18" customHeight="1" x14ac:dyDescent="0.35">
      <c r="B81" s="409" t="s">
        <v>829</v>
      </c>
      <c r="C81" s="410" t="s">
        <v>116</v>
      </c>
      <c r="E81" s="13"/>
      <c r="F81" s="13"/>
      <c r="G81" s="13"/>
      <c r="H81" s="13"/>
      <c r="I81" s="13"/>
      <c r="J81" s="13"/>
    </row>
    <row r="82" spans="2:10" ht="18" customHeight="1" x14ac:dyDescent="0.35">
      <c r="B82" s="409" t="s">
        <v>830</v>
      </c>
      <c r="C82" s="410" t="s">
        <v>523</v>
      </c>
      <c r="E82" s="13"/>
      <c r="F82" s="13"/>
      <c r="G82" s="13"/>
      <c r="H82" s="13"/>
      <c r="I82" s="13"/>
      <c r="J82" s="13"/>
    </row>
    <row r="83" spans="2:10" ht="18" customHeight="1" x14ac:dyDescent="0.35">
      <c r="B83" s="126" t="s">
        <v>612</v>
      </c>
      <c r="C83" s="127" t="s">
        <v>523</v>
      </c>
      <c r="E83" s="13"/>
      <c r="F83" s="13"/>
      <c r="G83" s="13"/>
      <c r="H83" s="13"/>
      <c r="I83" s="13"/>
      <c r="J83" s="13"/>
    </row>
    <row r="84" spans="2:10" ht="18" customHeight="1" x14ac:dyDescent="0.35">
      <c r="B84" s="126" t="s">
        <v>750</v>
      </c>
      <c r="C84" s="129">
        <v>541300</v>
      </c>
      <c r="E84" s="13"/>
      <c r="F84" s="13"/>
      <c r="G84" s="13"/>
      <c r="H84" s="13"/>
      <c r="I84" s="13"/>
      <c r="J84" s="13"/>
    </row>
    <row r="85" spans="2:10" ht="18" customHeight="1" x14ac:dyDescent="0.35">
      <c r="B85" s="134" t="s">
        <v>607</v>
      </c>
      <c r="C85" s="127" t="s">
        <v>127</v>
      </c>
      <c r="E85" s="13"/>
      <c r="F85" s="13"/>
      <c r="G85" s="13"/>
      <c r="H85" s="13"/>
      <c r="I85" s="13"/>
      <c r="J85" s="13"/>
    </row>
    <row r="86" spans="2:10" ht="18" customHeight="1" x14ac:dyDescent="0.35">
      <c r="B86" s="134" t="s">
        <v>608</v>
      </c>
      <c r="C86" s="127" t="s">
        <v>116</v>
      </c>
      <c r="E86" s="13"/>
      <c r="F86" s="13"/>
      <c r="G86" s="13"/>
      <c r="H86" s="13"/>
      <c r="I86" s="13"/>
      <c r="J86" s="13"/>
    </row>
    <row r="87" spans="2:10" ht="18" customHeight="1" x14ac:dyDescent="0.35">
      <c r="B87" s="134" t="s">
        <v>609</v>
      </c>
      <c r="C87" s="127" t="s">
        <v>121</v>
      </c>
      <c r="E87" s="13"/>
      <c r="F87" s="13"/>
      <c r="G87" s="13"/>
      <c r="H87" s="13"/>
      <c r="I87" s="13"/>
      <c r="J87" s="13"/>
    </row>
    <row r="88" spans="2:10" ht="18" customHeight="1" x14ac:dyDescent="0.35">
      <c r="B88" s="126" t="s">
        <v>610</v>
      </c>
      <c r="C88" s="127" t="s">
        <v>523</v>
      </c>
      <c r="E88" s="13"/>
      <c r="F88" s="13"/>
      <c r="G88" s="13"/>
      <c r="H88" s="13"/>
      <c r="I88" s="13"/>
      <c r="J88" s="13"/>
    </row>
    <row r="89" spans="2:10" ht="18" customHeight="1" x14ac:dyDescent="0.35">
      <c r="B89" s="126" t="s">
        <v>611</v>
      </c>
      <c r="C89" s="127" t="s">
        <v>523</v>
      </c>
      <c r="E89" s="13"/>
      <c r="F89" s="13"/>
      <c r="G89" s="13"/>
      <c r="H89" s="13"/>
      <c r="I89" s="13"/>
      <c r="J89" s="13"/>
    </row>
    <row r="90" spans="2:10" ht="18" customHeight="1" x14ac:dyDescent="0.35">
      <c r="B90" s="126" t="s">
        <v>725</v>
      </c>
      <c r="C90" s="127">
        <v>561700</v>
      </c>
      <c r="E90" s="13"/>
      <c r="F90" s="13"/>
      <c r="G90" s="13"/>
      <c r="H90" s="13"/>
      <c r="I90" s="13"/>
      <c r="J90" s="13"/>
    </row>
    <row r="91" spans="2:10" ht="18" customHeight="1" x14ac:dyDescent="0.35">
      <c r="B91" s="132" t="s">
        <v>681</v>
      </c>
      <c r="C91" s="127">
        <v>541300</v>
      </c>
      <c r="E91" s="13"/>
      <c r="F91" s="13"/>
      <c r="G91" s="13"/>
      <c r="H91" s="13"/>
      <c r="I91" s="13"/>
      <c r="J91" s="13"/>
    </row>
    <row r="92" spans="2:10" ht="18" customHeight="1" x14ac:dyDescent="0.35">
      <c r="B92" s="126" t="s">
        <v>594</v>
      </c>
      <c r="C92" s="127">
        <v>336112</v>
      </c>
      <c r="E92" s="13"/>
      <c r="F92" s="13"/>
      <c r="G92" s="13"/>
      <c r="H92" s="13"/>
      <c r="I92" s="13"/>
      <c r="J92" s="13"/>
    </row>
    <row r="93" spans="2:10" ht="18" customHeight="1" x14ac:dyDescent="0.35">
      <c r="B93" s="126" t="s">
        <v>733</v>
      </c>
      <c r="C93" s="129">
        <v>333413</v>
      </c>
      <c r="E93" s="13"/>
      <c r="F93" s="13"/>
      <c r="G93" s="13"/>
      <c r="H93" s="13"/>
      <c r="I93" s="13"/>
      <c r="J93" s="13"/>
    </row>
    <row r="94" spans="2:10" ht="18" customHeight="1" x14ac:dyDescent="0.35">
      <c r="B94" s="126" t="s">
        <v>595</v>
      </c>
      <c r="C94" s="127" t="s">
        <v>124</v>
      </c>
      <c r="E94" s="13"/>
      <c r="F94" s="13"/>
      <c r="G94" s="13"/>
      <c r="H94" s="13"/>
      <c r="I94" s="13"/>
      <c r="J94" s="13"/>
    </row>
    <row r="95" spans="2:10" ht="18" customHeight="1" x14ac:dyDescent="0.35">
      <c r="B95" s="126" t="s">
        <v>663</v>
      </c>
      <c r="C95" s="127" t="s">
        <v>119</v>
      </c>
      <c r="E95" s="13"/>
      <c r="F95" s="13"/>
      <c r="G95" s="13"/>
      <c r="H95" s="13"/>
      <c r="I95" s="13"/>
      <c r="J95" s="13"/>
    </row>
    <row r="96" spans="2:10" ht="18" customHeight="1" x14ac:dyDescent="0.35">
      <c r="B96" s="78" t="s">
        <v>596</v>
      </c>
      <c r="C96" s="127">
        <v>332500</v>
      </c>
      <c r="E96" s="13"/>
      <c r="F96" s="13"/>
      <c r="G96" s="13"/>
      <c r="H96" s="13"/>
      <c r="I96" s="13"/>
      <c r="J96" s="13"/>
    </row>
    <row r="97" spans="2:10" ht="18" customHeight="1" x14ac:dyDescent="0.35">
      <c r="B97" s="407" t="s">
        <v>778</v>
      </c>
      <c r="C97" s="127">
        <v>335312</v>
      </c>
      <c r="E97" s="13"/>
      <c r="F97" s="13"/>
      <c r="G97" s="13"/>
      <c r="H97" s="13"/>
      <c r="I97" s="13"/>
      <c r="J97" s="13"/>
    </row>
    <row r="98" spans="2:10" ht="18" customHeight="1" x14ac:dyDescent="0.35">
      <c r="B98" s="78" t="s">
        <v>748</v>
      </c>
      <c r="C98" s="129">
        <v>332410</v>
      </c>
      <c r="E98" s="13"/>
      <c r="F98" s="13"/>
      <c r="G98" s="13"/>
      <c r="H98" s="13"/>
      <c r="I98" s="13"/>
      <c r="J98" s="13"/>
    </row>
    <row r="99" spans="2:10" ht="18" customHeight="1" x14ac:dyDescent="0.35">
      <c r="B99" s="132" t="s">
        <v>597</v>
      </c>
      <c r="C99" s="127">
        <v>336120</v>
      </c>
      <c r="E99" s="13"/>
      <c r="F99" s="13"/>
      <c r="G99" s="13"/>
      <c r="H99" s="13"/>
      <c r="I99" s="13"/>
      <c r="J99" s="13"/>
    </row>
    <row r="100" spans="2:10" ht="18" customHeight="1" x14ac:dyDescent="0.35">
      <c r="B100" s="126" t="s">
        <v>660</v>
      </c>
      <c r="C100" s="127">
        <v>333318</v>
      </c>
      <c r="E100" s="13"/>
      <c r="F100" s="13"/>
      <c r="G100" s="13"/>
      <c r="H100" s="13"/>
      <c r="I100" s="13"/>
      <c r="J100" s="13"/>
    </row>
    <row r="101" spans="2:10" ht="18" customHeight="1" x14ac:dyDescent="0.35">
      <c r="B101" s="126" t="s">
        <v>671</v>
      </c>
      <c r="C101" s="127">
        <v>333318</v>
      </c>
      <c r="E101" s="13"/>
      <c r="F101" s="13"/>
      <c r="G101" s="13"/>
      <c r="H101" s="13"/>
      <c r="I101" s="13"/>
      <c r="J101" s="13"/>
    </row>
    <row r="102" spans="2:10" ht="18" customHeight="1" x14ac:dyDescent="0.35">
      <c r="B102" s="126" t="s">
        <v>683</v>
      </c>
      <c r="C102" s="127">
        <v>333415</v>
      </c>
      <c r="E102" s="13"/>
      <c r="F102" s="13"/>
      <c r="G102" s="13"/>
      <c r="H102" s="13"/>
      <c r="I102" s="13"/>
      <c r="J102" s="13"/>
    </row>
    <row r="103" spans="2:10" ht="18" customHeight="1" x14ac:dyDescent="0.35">
      <c r="B103" s="132" t="s">
        <v>661</v>
      </c>
      <c r="C103" s="127">
        <v>334220</v>
      </c>
      <c r="E103" s="13"/>
      <c r="F103" s="13"/>
      <c r="G103" s="13"/>
      <c r="H103" s="13"/>
      <c r="I103" s="13"/>
      <c r="J103" s="13"/>
    </row>
    <row r="104" spans="2:10" ht="18" customHeight="1" x14ac:dyDescent="0.35">
      <c r="B104" s="132" t="s">
        <v>740</v>
      </c>
      <c r="C104" s="129">
        <v>333120</v>
      </c>
      <c r="E104" s="13"/>
      <c r="F104" s="13"/>
      <c r="G104" s="13"/>
      <c r="H104" s="13"/>
      <c r="I104" s="13"/>
      <c r="J104" s="13"/>
    </row>
    <row r="105" spans="2:10" ht="18" customHeight="1" x14ac:dyDescent="0.35">
      <c r="B105" s="126" t="s">
        <v>621</v>
      </c>
      <c r="C105" s="127">
        <v>511200</v>
      </c>
      <c r="E105" s="13"/>
      <c r="F105" s="13"/>
      <c r="G105" s="13"/>
      <c r="H105" s="13"/>
      <c r="I105" s="13"/>
      <c r="J105" s="13"/>
    </row>
    <row r="106" spans="2:10" ht="18" customHeight="1" x14ac:dyDescent="0.35">
      <c r="B106" s="130" t="s">
        <v>599</v>
      </c>
      <c r="C106" s="127">
        <v>335312</v>
      </c>
      <c r="E106" s="13"/>
      <c r="F106" s="13"/>
      <c r="G106" s="13"/>
      <c r="H106" s="13"/>
      <c r="I106" s="13"/>
      <c r="J106" s="13"/>
    </row>
    <row r="107" spans="2:10" ht="18" customHeight="1" x14ac:dyDescent="0.35">
      <c r="B107" s="132" t="s">
        <v>668</v>
      </c>
      <c r="C107" s="127">
        <v>335911</v>
      </c>
      <c r="E107" s="13"/>
      <c r="F107" s="13"/>
      <c r="G107" s="13"/>
      <c r="H107" s="13"/>
      <c r="I107" s="13"/>
      <c r="J107" s="13"/>
    </row>
    <row r="108" spans="2:10" ht="18" customHeight="1" x14ac:dyDescent="0.35">
      <c r="B108" s="132" t="s">
        <v>667</v>
      </c>
      <c r="C108" s="127">
        <v>335999</v>
      </c>
      <c r="E108" s="13"/>
      <c r="F108" s="13"/>
      <c r="G108" s="13"/>
      <c r="H108" s="13"/>
      <c r="I108" s="13"/>
      <c r="J108" s="13"/>
    </row>
    <row r="109" spans="2:10" ht="18" customHeight="1" x14ac:dyDescent="0.35">
      <c r="B109" s="126" t="s">
        <v>669</v>
      </c>
      <c r="C109" s="127">
        <v>335999</v>
      </c>
      <c r="E109" s="13"/>
      <c r="F109" s="13"/>
      <c r="G109" s="13"/>
      <c r="H109" s="13"/>
      <c r="I109" s="13"/>
      <c r="J109" s="13"/>
    </row>
    <row r="110" spans="2:10" ht="18" customHeight="1" x14ac:dyDescent="0.35">
      <c r="B110" s="132" t="s">
        <v>696</v>
      </c>
      <c r="C110" s="127">
        <v>334118</v>
      </c>
      <c r="E110" s="13"/>
      <c r="F110" s="13"/>
      <c r="G110" s="13"/>
      <c r="H110" s="13"/>
      <c r="I110" s="13"/>
      <c r="J110" s="13"/>
    </row>
    <row r="111" spans="2:10" ht="18" customHeight="1" x14ac:dyDescent="0.35">
      <c r="B111" s="132" t="s">
        <v>646</v>
      </c>
      <c r="C111" s="127">
        <v>336611</v>
      </c>
      <c r="E111" s="13"/>
      <c r="F111" s="13"/>
      <c r="G111" s="13"/>
      <c r="H111" s="13"/>
      <c r="I111" s="13"/>
      <c r="J111" s="13"/>
    </row>
    <row r="112" spans="2:10" ht="18" customHeight="1" x14ac:dyDescent="0.35">
      <c r="B112" s="126" t="s">
        <v>600</v>
      </c>
      <c r="C112" s="127">
        <v>336120</v>
      </c>
      <c r="E112" s="13"/>
      <c r="F112" s="13"/>
      <c r="G112" s="13"/>
      <c r="H112" s="13"/>
      <c r="I112" s="13"/>
      <c r="J112" s="13"/>
    </row>
    <row r="113" spans="2:10" ht="18" customHeight="1" x14ac:dyDescent="0.35">
      <c r="B113" s="78" t="s">
        <v>641</v>
      </c>
      <c r="C113" s="401" t="s">
        <v>785</v>
      </c>
      <c r="E113" s="13"/>
      <c r="F113" s="13"/>
      <c r="G113" s="13"/>
      <c r="H113" s="13"/>
      <c r="I113" s="13"/>
      <c r="J113" s="13"/>
    </row>
    <row r="114" spans="2:10" ht="18" customHeight="1" x14ac:dyDescent="0.35">
      <c r="B114" s="126" t="s">
        <v>624</v>
      </c>
      <c r="C114" s="127">
        <v>511200</v>
      </c>
      <c r="E114" s="13"/>
      <c r="F114" s="13"/>
      <c r="G114" s="13"/>
      <c r="H114" s="13"/>
      <c r="I114" s="13"/>
      <c r="J114" s="13"/>
    </row>
    <row r="115" spans="2:10" ht="18" customHeight="1" x14ac:dyDescent="0.35">
      <c r="B115" s="126" t="s">
        <v>654</v>
      </c>
      <c r="C115" s="127">
        <v>333111</v>
      </c>
      <c r="E115" s="13"/>
      <c r="F115" s="13"/>
      <c r="G115" s="13"/>
      <c r="H115" s="13"/>
      <c r="I115" s="13"/>
      <c r="J115" s="13"/>
    </row>
    <row r="116" spans="2:10" ht="18" customHeight="1" x14ac:dyDescent="0.35">
      <c r="B116" s="131" t="s">
        <v>673</v>
      </c>
      <c r="C116" s="127" t="s">
        <v>124</v>
      </c>
      <c r="E116" s="13"/>
      <c r="F116" s="13"/>
      <c r="G116" s="13"/>
      <c r="H116" s="13"/>
      <c r="I116" s="13"/>
      <c r="J116" s="13"/>
    </row>
    <row r="117" spans="2:10" ht="18" customHeight="1" x14ac:dyDescent="0.35">
      <c r="B117" s="131" t="s">
        <v>752</v>
      </c>
      <c r="C117" s="129">
        <v>332200</v>
      </c>
      <c r="E117" s="13"/>
      <c r="F117" s="13"/>
      <c r="G117" s="13"/>
      <c r="H117" s="13"/>
      <c r="I117" s="13"/>
      <c r="J117" s="13"/>
    </row>
    <row r="118" spans="2:10" ht="18" customHeight="1" x14ac:dyDescent="0.35">
      <c r="B118" s="132" t="s">
        <v>617</v>
      </c>
      <c r="C118" s="127">
        <v>333415</v>
      </c>
      <c r="E118" s="13"/>
      <c r="F118" s="13"/>
      <c r="G118" s="13"/>
      <c r="H118" s="13"/>
      <c r="I118" s="13"/>
      <c r="J118" s="13"/>
    </row>
    <row r="119" spans="2:10" ht="18" customHeight="1" x14ac:dyDescent="0.35">
      <c r="B119" s="126" t="s">
        <v>598</v>
      </c>
      <c r="C119" s="127">
        <v>336120</v>
      </c>
      <c r="E119" s="13"/>
      <c r="F119" s="13"/>
      <c r="G119" s="13"/>
      <c r="H119" s="13"/>
      <c r="I119" s="13"/>
      <c r="J119" s="13"/>
    </row>
    <row r="120" spans="2:10" ht="18" customHeight="1" x14ac:dyDescent="0.35">
      <c r="B120" s="78" t="s">
        <v>618</v>
      </c>
      <c r="C120" s="127">
        <v>333414</v>
      </c>
      <c r="E120" s="13"/>
      <c r="F120" s="13"/>
      <c r="G120" s="13"/>
      <c r="H120" s="13"/>
      <c r="I120" s="13"/>
      <c r="J120" s="13"/>
    </row>
    <row r="121" spans="2:10" ht="18" customHeight="1" x14ac:dyDescent="0.35">
      <c r="B121" s="126" t="s">
        <v>674</v>
      </c>
      <c r="C121" s="127">
        <v>333611</v>
      </c>
      <c r="E121" s="13"/>
      <c r="F121" s="13"/>
      <c r="G121" s="13"/>
      <c r="H121" s="13"/>
      <c r="I121" s="13"/>
      <c r="J121" s="13"/>
    </row>
    <row r="122" spans="2:10" ht="18" customHeight="1" x14ac:dyDescent="0.35">
      <c r="B122" s="132" t="s">
        <v>647</v>
      </c>
      <c r="C122" s="127" t="s">
        <v>128</v>
      </c>
      <c r="E122" s="13"/>
      <c r="F122" s="13"/>
      <c r="G122" s="13"/>
      <c r="H122" s="13"/>
      <c r="I122" s="13"/>
      <c r="J122" s="13"/>
    </row>
    <row r="123" spans="2:10" ht="18" customHeight="1" x14ac:dyDescent="0.35">
      <c r="B123" s="126" t="s">
        <v>731</v>
      </c>
      <c r="C123" s="127">
        <v>333112</v>
      </c>
      <c r="E123" s="13"/>
      <c r="F123" s="13"/>
      <c r="G123" s="13"/>
      <c r="H123" s="13"/>
      <c r="I123" s="13"/>
      <c r="J123" s="13"/>
    </row>
    <row r="124" spans="2:10" ht="18" customHeight="1" x14ac:dyDescent="0.35">
      <c r="B124" s="126" t="s">
        <v>627</v>
      </c>
      <c r="C124" s="127">
        <v>333112</v>
      </c>
      <c r="E124" s="13"/>
      <c r="F124" s="13"/>
      <c r="G124" s="13"/>
      <c r="H124" s="13"/>
      <c r="I124" s="13"/>
      <c r="J124" s="13"/>
    </row>
    <row r="125" spans="2:10" ht="18" customHeight="1" x14ac:dyDescent="0.35">
      <c r="B125" s="126" t="s">
        <v>739</v>
      </c>
      <c r="C125" s="129">
        <v>336112</v>
      </c>
      <c r="E125" s="13"/>
      <c r="F125" s="13"/>
      <c r="G125" s="13"/>
      <c r="H125" s="13"/>
      <c r="I125" s="13"/>
      <c r="J125" s="13"/>
    </row>
    <row r="126" spans="2:10" ht="18" customHeight="1" x14ac:dyDescent="0.35">
      <c r="B126" s="126" t="s">
        <v>620</v>
      </c>
      <c r="C126" s="127">
        <v>336111</v>
      </c>
      <c r="E126" s="13"/>
      <c r="F126" s="13"/>
      <c r="G126" s="13"/>
      <c r="H126" s="13"/>
      <c r="I126" s="13"/>
      <c r="J126" s="13"/>
    </row>
    <row r="127" spans="2:10" ht="18" customHeight="1" x14ac:dyDescent="0.35">
      <c r="B127" s="132" t="s">
        <v>635</v>
      </c>
      <c r="C127" s="127">
        <v>336500</v>
      </c>
      <c r="E127" s="13"/>
      <c r="F127" s="13"/>
      <c r="G127" s="13"/>
      <c r="H127" s="13"/>
      <c r="I127" s="13"/>
      <c r="J127" s="13"/>
    </row>
    <row r="128" spans="2:10" ht="18" customHeight="1" x14ac:dyDescent="0.35">
      <c r="B128" s="135" t="s">
        <v>675</v>
      </c>
      <c r="C128" s="127">
        <v>335999</v>
      </c>
      <c r="E128" s="13"/>
      <c r="F128" s="13"/>
      <c r="G128" s="13"/>
      <c r="H128" s="13"/>
      <c r="I128" s="13"/>
      <c r="J128" s="13"/>
    </row>
    <row r="129" spans="2:10" ht="18" customHeight="1" x14ac:dyDescent="0.35">
      <c r="B129" s="135" t="s">
        <v>732</v>
      </c>
      <c r="C129" s="129" t="s">
        <v>306</v>
      </c>
      <c r="E129" s="13"/>
      <c r="F129" s="13"/>
      <c r="G129" s="13"/>
      <c r="H129" s="13"/>
      <c r="I129" s="13"/>
      <c r="J129" s="13"/>
    </row>
    <row r="130" spans="2:10" ht="18" customHeight="1" x14ac:dyDescent="0.35">
      <c r="B130" s="135" t="s">
        <v>738</v>
      </c>
      <c r="C130" s="129">
        <v>333991</v>
      </c>
      <c r="E130" s="13"/>
      <c r="F130" s="13"/>
      <c r="G130" s="13"/>
      <c r="H130" s="13"/>
      <c r="I130" s="13"/>
      <c r="J130" s="13"/>
    </row>
    <row r="131" spans="2:10" ht="18" customHeight="1" x14ac:dyDescent="0.35">
      <c r="B131" s="126" t="s">
        <v>679</v>
      </c>
      <c r="C131" s="127">
        <v>332913</v>
      </c>
      <c r="E131" s="13"/>
      <c r="F131" s="13"/>
      <c r="G131" s="13"/>
      <c r="H131" s="13"/>
      <c r="I131" s="13"/>
      <c r="J131" s="13"/>
    </row>
    <row r="132" spans="2:10" ht="18" customHeight="1" x14ac:dyDescent="0.35">
      <c r="B132" s="405" t="s">
        <v>823</v>
      </c>
      <c r="C132" s="127" t="s">
        <v>119</v>
      </c>
      <c r="E132" s="13"/>
      <c r="F132" s="13"/>
      <c r="G132" s="13"/>
      <c r="H132" s="13"/>
      <c r="I132" s="13"/>
      <c r="J132" s="13"/>
    </row>
    <row r="133" spans="2:10" ht="18" customHeight="1" x14ac:dyDescent="0.35">
      <c r="B133" s="132" t="s">
        <v>818</v>
      </c>
      <c r="C133" s="127">
        <v>483000</v>
      </c>
      <c r="E133" s="13"/>
      <c r="F133" s="13"/>
      <c r="G133" s="13"/>
      <c r="H133" s="13"/>
      <c r="I133" s="13"/>
      <c r="J133" s="13"/>
    </row>
    <row r="134" spans="2:10" ht="18" customHeight="1" x14ac:dyDescent="0.35">
      <c r="B134" s="132" t="s">
        <v>686</v>
      </c>
      <c r="C134" s="127">
        <v>335220</v>
      </c>
      <c r="E134" s="13"/>
      <c r="F134" s="13"/>
      <c r="G134" s="13"/>
      <c r="H134" s="13"/>
      <c r="I134" s="13"/>
      <c r="J134" s="13"/>
    </row>
    <row r="135" spans="2:10" ht="18" customHeight="1" x14ac:dyDescent="0.35">
      <c r="B135" s="136" t="s">
        <v>689</v>
      </c>
      <c r="C135" s="401" t="s">
        <v>785</v>
      </c>
      <c r="E135" s="13"/>
      <c r="F135" s="13"/>
      <c r="G135" s="13"/>
      <c r="H135" s="13"/>
      <c r="I135" s="13"/>
      <c r="J135" s="13"/>
    </row>
    <row r="136" spans="2:10" ht="18" customHeight="1" x14ac:dyDescent="0.35">
      <c r="B136" s="78" t="s">
        <v>690</v>
      </c>
      <c r="C136" s="127">
        <v>339950</v>
      </c>
      <c r="E136" s="13"/>
      <c r="F136" s="13"/>
      <c r="G136" s="13"/>
      <c r="H136" s="13"/>
      <c r="I136" s="13"/>
      <c r="J136" s="13"/>
    </row>
    <row r="137" spans="2:10" ht="18" customHeight="1" x14ac:dyDescent="0.35">
      <c r="B137" s="78" t="s">
        <v>616</v>
      </c>
      <c r="C137" s="127" t="s">
        <v>124</v>
      </c>
      <c r="E137" s="13"/>
      <c r="F137" s="13"/>
      <c r="G137" s="13"/>
      <c r="H137" s="13"/>
      <c r="I137" s="13"/>
      <c r="J137" s="13"/>
    </row>
    <row r="138" spans="2:10" ht="18" customHeight="1" x14ac:dyDescent="0.35">
      <c r="B138" s="132" t="s">
        <v>691</v>
      </c>
      <c r="C138" s="127">
        <v>334413</v>
      </c>
      <c r="E138" s="13"/>
      <c r="F138" s="13"/>
      <c r="G138" s="13"/>
      <c r="H138" s="13"/>
      <c r="I138" s="13"/>
      <c r="J138" s="13"/>
    </row>
    <row r="139" spans="2:10" ht="18" customHeight="1" x14ac:dyDescent="0.35">
      <c r="B139" s="135" t="s">
        <v>692</v>
      </c>
      <c r="C139" s="127">
        <v>333414</v>
      </c>
      <c r="E139" s="13"/>
      <c r="F139" s="13"/>
      <c r="G139" s="13"/>
      <c r="H139" s="13"/>
      <c r="I139" s="13"/>
      <c r="J139" s="13"/>
    </row>
    <row r="140" spans="2:10" ht="18" customHeight="1" x14ac:dyDescent="0.35">
      <c r="B140" s="126" t="s">
        <v>623</v>
      </c>
      <c r="C140" s="401" t="s">
        <v>785</v>
      </c>
      <c r="E140" s="13"/>
      <c r="F140" s="13"/>
      <c r="G140" s="13"/>
      <c r="H140" s="13"/>
      <c r="I140" s="13"/>
      <c r="J140" s="13"/>
    </row>
    <row r="141" spans="2:10" ht="18" customHeight="1" x14ac:dyDescent="0.35">
      <c r="B141" s="78" t="s">
        <v>649</v>
      </c>
      <c r="C141" s="127">
        <v>335120</v>
      </c>
      <c r="E141" s="13"/>
      <c r="F141" s="13"/>
      <c r="G141" s="13"/>
      <c r="H141" s="13"/>
      <c r="I141" s="13"/>
      <c r="J141" s="13"/>
    </row>
    <row r="142" spans="2:10" ht="18" customHeight="1" x14ac:dyDescent="0.35">
      <c r="B142" s="126" t="s">
        <v>658</v>
      </c>
      <c r="C142" s="127">
        <v>333111</v>
      </c>
      <c r="E142" s="13"/>
      <c r="F142" s="13"/>
      <c r="G142" s="13"/>
      <c r="H142" s="13"/>
      <c r="I142" s="13"/>
      <c r="J142" s="13"/>
    </row>
    <row r="143" spans="2:10" ht="18" customHeight="1" x14ac:dyDescent="0.35">
      <c r="B143" s="132" t="s">
        <v>615</v>
      </c>
      <c r="C143" s="127">
        <v>334290</v>
      </c>
      <c r="E143" s="13"/>
      <c r="F143" s="13"/>
      <c r="G143" s="13"/>
      <c r="H143" s="13"/>
      <c r="I143" s="13"/>
      <c r="J143" s="13"/>
    </row>
    <row r="144" spans="2:10" ht="18" customHeight="1" x14ac:dyDescent="0.35">
      <c r="B144" s="132" t="s">
        <v>734</v>
      </c>
      <c r="C144" s="129">
        <v>325180</v>
      </c>
      <c r="E144" s="13"/>
      <c r="F144" s="13"/>
      <c r="G144" s="13"/>
      <c r="H144" s="13"/>
      <c r="I144" s="13"/>
      <c r="J144" s="13"/>
    </row>
    <row r="145" spans="2:10" ht="18" customHeight="1" x14ac:dyDescent="0.35">
      <c r="B145" s="132" t="s">
        <v>751</v>
      </c>
      <c r="C145" s="402" t="s">
        <v>785</v>
      </c>
      <c r="E145" s="13"/>
      <c r="F145" s="13"/>
      <c r="G145" s="13"/>
      <c r="H145" s="13"/>
      <c r="I145" s="13"/>
      <c r="J145" s="13"/>
    </row>
    <row r="146" spans="2:10" ht="18" customHeight="1" x14ac:dyDescent="0.35">
      <c r="B146" s="126" t="s">
        <v>632</v>
      </c>
      <c r="C146" s="127">
        <v>111400</v>
      </c>
      <c r="E146" s="13"/>
      <c r="F146" s="13"/>
      <c r="G146" s="13"/>
      <c r="H146" s="13"/>
      <c r="I146" s="13"/>
      <c r="J146" s="13"/>
    </row>
    <row r="147" spans="2:10" ht="18" customHeight="1" x14ac:dyDescent="0.35">
      <c r="B147" s="126" t="s">
        <v>746</v>
      </c>
      <c r="C147" s="129">
        <v>113000</v>
      </c>
      <c r="E147" s="13"/>
      <c r="F147" s="13"/>
      <c r="G147" s="13"/>
      <c r="H147" s="13"/>
      <c r="I147" s="13"/>
      <c r="J147" s="13"/>
    </row>
    <row r="148" spans="2:10" ht="18" customHeight="1" x14ac:dyDescent="0.35">
      <c r="B148" s="78" t="s">
        <v>613</v>
      </c>
      <c r="C148" s="127">
        <v>335999</v>
      </c>
      <c r="E148" s="13"/>
      <c r="F148" s="13"/>
      <c r="G148" s="13"/>
      <c r="H148" s="13"/>
      <c r="I148" s="13"/>
      <c r="J148" s="13"/>
    </row>
    <row r="149" spans="2:10" ht="18" customHeight="1" x14ac:dyDescent="0.35">
      <c r="B149" s="126" t="s">
        <v>614</v>
      </c>
      <c r="C149" s="127">
        <v>334514</v>
      </c>
      <c r="E149" s="13"/>
      <c r="F149" s="13"/>
      <c r="G149" s="13"/>
      <c r="H149" s="13"/>
      <c r="I149" s="13"/>
      <c r="J149" s="13"/>
    </row>
    <row r="150" spans="2:10" ht="18" customHeight="1" x14ac:dyDescent="0.35">
      <c r="B150" s="405" t="s">
        <v>826</v>
      </c>
      <c r="C150" s="127">
        <v>332913</v>
      </c>
      <c r="E150" s="13"/>
      <c r="F150" s="13"/>
      <c r="G150" s="13"/>
      <c r="H150" s="13"/>
      <c r="I150" s="13"/>
      <c r="J150" s="13"/>
    </row>
    <row r="151" spans="2:10" ht="18" customHeight="1" x14ac:dyDescent="0.35">
      <c r="B151" s="132" t="s">
        <v>636</v>
      </c>
      <c r="C151" s="127">
        <v>326190</v>
      </c>
      <c r="E151" s="13"/>
      <c r="F151" s="13"/>
      <c r="G151" s="13"/>
      <c r="H151" s="13"/>
      <c r="I151" s="13"/>
      <c r="J151" s="13"/>
    </row>
    <row r="152" spans="2:10" ht="18" customHeight="1" x14ac:dyDescent="0.35">
      <c r="B152" s="132" t="s">
        <v>749</v>
      </c>
      <c r="C152" s="402" t="s">
        <v>785</v>
      </c>
      <c r="E152" s="13"/>
      <c r="F152" s="13"/>
      <c r="G152" s="13"/>
      <c r="H152" s="13"/>
      <c r="I152" s="13"/>
      <c r="J152" s="13"/>
    </row>
    <row r="153" spans="2:10" ht="18" customHeight="1" x14ac:dyDescent="0.35">
      <c r="B153" s="126" t="s">
        <v>637</v>
      </c>
      <c r="C153" s="127">
        <v>333920</v>
      </c>
      <c r="E153" s="13"/>
      <c r="F153" s="13"/>
      <c r="G153" s="13"/>
      <c r="H153" s="13"/>
      <c r="I153" s="13"/>
      <c r="J153" s="13"/>
    </row>
    <row r="154" spans="2:10" ht="18" customHeight="1" x14ac:dyDescent="0.35">
      <c r="B154" s="126" t="s">
        <v>628</v>
      </c>
      <c r="C154" s="127" t="s">
        <v>119</v>
      </c>
      <c r="E154" s="13"/>
      <c r="F154" s="13"/>
      <c r="G154" s="13"/>
      <c r="H154" s="13"/>
      <c r="I154" s="13"/>
      <c r="J154" s="13"/>
    </row>
    <row r="155" spans="2:10" ht="18" customHeight="1" x14ac:dyDescent="0.35">
      <c r="B155" s="126" t="s">
        <v>633</v>
      </c>
      <c r="C155" s="127">
        <v>336120</v>
      </c>
      <c r="E155" s="13"/>
      <c r="F155" s="13"/>
      <c r="G155" s="13"/>
      <c r="H155" s="13"/>
      <c r="I155" s="13"/>
      <c r="J155" s="13"/>
    </row>
    <row r="156" spans="2:10" ht="18" customHeight="1" x14ac:dyDescent="0.35">
      <c r="B156" s="126" t="s">
        <v>723</v>
      </c>
      <c r="C156" s="127">
        <v>336500</v>
      </c>
      <c r="E156" s="13"/>
      <c r="F156" s="13"/>
      <c r="G156" s="13"/>
      <c r="H156" s="13"/>
      <c r="I156" s="13"/>
      <c r="J156" s="13"/>
    </row>
    <row r="157" spans="2:10" ht="18" customHeight="1" x14ac:dyDescent="0.35">
      <c r="B157" s="126" t="s">
        <v>634</v>
      </c>
      <c r="C157" s="127">
        <v>336611</v>
      </c>
      <c r="E157" s="13"/>
      <c r="F157" s="13"/>
      <c r="G157" s="13"/>
      <c r="H157" s="13"/>
      <c r="I157" s="13"/>
      <c r="J157" s="13"/>
    </row>
    <row r="158" spans="2:10" ht="18" customHeight="1" x14ac:dyDescent="0.35">
      <c r="B158" s="126" t="s">
        <v>676</v>
      </c>
      <c r="C158" s="127">
        <v>333111</v>
      </c>
      <c r="E158" s="13"/>
      <c r="F158" s="13"/>
      <c r="G158" s="13"/>
      <c r="H158" s="13"/>
      <c r="I158" s="13"/>
      <c r="J158" s="13"/>
    </row>
    <row r="159" spans="2:10" ht="18" customHeight="1" x14ac:dyDescent="0.35">
      <c r="B159" s="126" t="s">
        <v>639</v>
      </c>
      <c r="C159" s="127" t="s">
        <v>116</v>
      </c>
      <c r="E159" s="13"/>
      <c r="F159" s="13"/>
      <c r="G159" s="13"/>
      <c r="H159" s="13"/>
      <c r="I159" s="13"/>
      <c r="J159" s="13"/>
    </row>
    <row r="160" spans="2:10" ht="18" customHeight="1" x14ac:dyDescent="0.35">
      <c r="B160" s="409" t="s">
        <v>744</v>
      </c>
      <c r="C160" s="127" t="s">
        <v>116</v>
      </c>
      <c r="E160" s="13"/>
      <c r="F160" s="13"/>
      <c r="G160" s="13"/>
      <c r="H160" s="13"/>
      <c r="I160" s="13"/>
      <c r="J160" s="13"/>
    </row>
    <row r="161" spans="2:10" ht="18" customHeight="1" x14ac:dyDescent="0.35">
      <c r="B161" s="78" t="s">
        <v>592</v>
      </c>
      <c r="C161" s="127" t="s">
        <v>523</v>
      </c>
      <c r="E161" s="13"/>
      <c r="F161" s="13"/>
      <c r="G161" s="13"/>
      <c r="H161" s="13"/>
      <c r="I161" s="13"/>
      <c r="J161" s="13"/>
    </row>
    <row r="162" spans="2:10" ht="18" customHeight="1" x14ac:dyDescent="0.35">
      <c r="B162" s="131" t="s">
        <v>593</v>
      </c>
      <c r="C162" s="127" t="s">
        <v>523</v>
      </c>
      <c r="E162" s="13"/>
      <c r="F162" s="13"/>
      <c r="G162" s="13"/>
      <c r="H162" s="13"/>
      <c r="I162" s="13"/>
      <c r="J162" s="13"/>
    </row>
    <row r="163" spans="2:10" ht="18" customHeight="1" x14ac:dyDescent="0.35">
      <c r="B163" s="132" t="s">
        <v>657</v>
      </c>
      <c r="C163" s="127" t="s">
        <v>413</v>
      </c>
      <c r="E163" s="13"/>
      <c r="F163" s="13"/>
      <c r="G163" s="13"/>
      <c r="H163" s="13"/>
      <c r="I163" s="13"/>
      <c r="J163" s="13"/>
    </row>
    <row r="164" spans="2:10" ht="18" customHeight="1" x14ac:dyDescent="0.35">
      <c r="B164" s="126" t="s">
        <v>640</v>
      </c>
      <c r="C164" s="127" t="s">
        <v>117</v>
      </c>
      <c r="E164" s="13"/>
      <c r="F164" s="13"/>
      <c r="G164" s="13"/>
      <c r="H164" s="13"/>
      <c r="I164" s="13"/>
      <c r="J164" s="13"/>
    </row>
    <row r="165" spans="2:10" ht="18" customHeight="1" x14ac:dyDescent="0.35">
      <c r="B165" s="132" t="s">
        <v>688</v>
      </c>
      <c r="C165" s="127" t="s">
        <v>117</v>
      </c>
      <c r="E165" s="13"/>
      <c r="F165" s="13"/>
      <c r="G165" s="13"/>
      <c r="H165" s="13"/>
      <c r="I165" s="13"/>
      <c r="J165" s="13"/>
    </row>
    <row r="166" spans="2:10" ht="18" customHeight="1" x14ac:dyDescent="0.35">
      <c r="B166" s="137" t="s">
        <v>653</v>
      </c>
      <c r="C166" s="138" t="s">
        <v>551</v>
      </c>
      <c r="E166" s="13"/>
      <c r="F166" s="13"/>
      <c r="G166" s="13"/>
      <c r="H166" s="13"/>
      <c r="I166" s="13"/>
      <c r="J166" s="13"/>
    </row>
    <row r="167" spans="2:10" ht="18" customHeight="1" x14ac:dyDescent="0.35">
      <c r="B167" s="126" t="s">
        <v>685</v>
      </c>
      <c r="C167" s="127" t="s">
        <v>163</v>
      </c>
      <c r="E167" s="13"/>
      <c r="F167" s="13"/>
      <c r="G167" s="13"/>
      <c r="H167" s="13"/>
      <c r="I167" s="13"/>
      <c r="J167" s="13"/>
    </row>
    <row r="168" spans="2:10" ht="18" customHeight="1" x14ac:dyDescent="0.35">
      <c r="B168" s="126" t="s">
        <v>106</v>
      </c>
      <c r="C168" s="127">
        <v>541700</v>
      </c>
      <c r="E168" s="13"/>
      <c r="F168" s="13"/>
      <c r="G168" s="13"/>
      <c r="H168" s="13"/>
      <c r="I168" s="13"/>
      <c r="J168" s="13"/>
    </row>
    <row r="169" spans="2:10" ht="18" customHeight="1" x14ac:dyDescent="0.35">
      <c r="B169" s="405" t="s">
        <v>779</v>
      </c>
      <c r="C169" s="127">
        <v>541700</v>
      </c>
      <c r="E169" s="13"/>
      <c r="F169" s="13"/>
      <c r="G169" s="13"/>
      <c r="H169" s="13"/>
      <c r="I169" s="13"/>
      <c r="J169" s="13"/>
    </row>
    <row r="170" spans="2:10" ht="18" customHeight="1" x14ac:dyDescent="0.35">
      <c r="B170" s="405" t="s">
        <v>827</v>
      </c>
      <c r="C170" s="127" t="s">
        <v>127</v>
      </c>
      <c r="E170" s="13"/>
      <c r="F170" s="13"/>
      <c r="G170" s="13"/>
      <c r="H170" s="13"/>
      <c r="I170" s="13"/>
      <c r="J170" s="13"/>
    </row>
    <row r="171" spans="2:10" ht="18" customHeight="1" x14ac:dyDescent="0.35">
      <c r="B171" s="405" t="s">
        <v>817</v>
      </c>
      <c r="C171" s="406" t="s">
        <v>523</v>
      </c>
      <c r="E171" s="13"/>
      <c r="F171" s="13"/>
      <c r="G171" s="13"/>
      <c r="H171" s="13"/>
      <c r="I171" s="13"/>
      <c r="J171" s="13"/>
    </row>
    <row r="172" spans="2:10" ht="18" customHeight="1" x14ac:dyDescent="0.35">
      <c r="B172" s="126" t="s">
        <v>125</v>
      </c>
      <c r="C172" s="127" t="s">
        <v>121</v>
      </c>
      <c r="E172" s="13"/>
      <c r="F172" s="13"/>
      <c r="G172" s="13"/>
      <c r="H172" s="13"/>
      <c r="I172" s="13"/>
      <c r="J172" s="13"/>
    </row>
    <row r="173" spans="2:10" ht="18" customHeight="1" x14ac:dyDescent="0.35">
      <c r="B173" s="126" t="s">
        <v>747</v>
      </c>
      <c r="C173" s="129">
        <v>113000</v>
      </c>
      <c r="E173" s="13"/>
      <c r="F173" s="13"/>
      <c r="G173" s="13"/>
      <c r="H173" s="13"/>
      <c r="I173" s="13"/>
      <c r="J173" s="13"/>
    </row>
    <row r="174" spans="2:10" ht="18" customHeight="1" x14ac:dyDescent="0.35">
      <c r="B174" s="132" t="s">
        <v>126</v>
      </c>
      <c r="C174" s="127" t="s">
        <v>478</v>
      </c>
      <c r="E174" s="13"/>
      <c r="F174" s="13"/>
      <c r="G174" s="13"/>
      <c r="H174" s="13"/>
      <c r="I174" s="13"/>
      <c r="J174" s="13"/>
    </row>
    <row r="175" spans="2:10" ht="18" customHeight="1" x14ac:dyDescent="0.35">
      <c r="B175" s="78" t="s">
        <v>122</v>
      </c>
      <c r="C175" s="127" t="s">
        <v>413</v>
      </c>
      <c r="E175" s="13"/>
      <c r="F175" s="13"/>
      <c r="G175" s="13"/>
      <c r="H175" s="13"/>
      <c r="I175" s="13"/>
      <c r="J175" s="13"/>
    </row>
    <row r="176" spans="2:10" ht="18" customHeight="1" x14ac:dyDescent="0.35">
      <c r="B176" s="126" t="s">
        <v>626</v>
      </c>
      <c r="C176" s="127">
        <v>486000</v>
      </c>
      <c r="E176" s="13"/>
      <c r="F176" s="13"/>
      <c r="G176" s="13"/>
      <c r="H176" s="13"/>
      <c r="I176" s="13"/>
      <c r="J176" s="13"/>
    </row>
    <row r="177" spans="1:10" ht="18" customHeight="1" thickBot="1" x14ac:dyDescent="0.4">
      <c r="B177" s="139" t="s">
        <v>708</v>
      </c>
      <c r="C177" s="140">
        <v>115000</v>
      </c>
      <c r="E177" s="13"/>
      <c r="F177" s="13"/>
      <c r="G177" s="13"/>
      <c r="H177" s="13"/>
      <c r="I177" s="13"/>
      <c r="J177" s="13"/>
    </row>
    <row r="178" spans="1:10" ht="15.5" x14ac:dyDescent="0.35">
      <c r="A178" s="12"/>
      <c r="B178" s="12"/>
      <c r="C178" s="53"/>
      <c r="E178" s="13"/>
      <c r="F178" s="13"/>
      <c r="G178" s="13"/>
      <c r="H178" s="13"/>
      <c r="I178" s="13"/>
      <c r="J178" s="13"/>
    </row>
    <row r="179" spans="1:10" ht="15.5" x14ac:dyDescent="0.35">
      <c r="A179" s="12"/>
      <c r="B179" s="12"/>
      <c r="C179" s="53"/>
      <c r="E179" s="13"/>
      <c r="F179" s="13"/>
      <c r="G179" s="13"/>
      <c r="H179" s="13"/>
      <c r="I179" s="13"/>
      <c r="J179" s="13"/>
    </row>
    <row r="180" spans="1:10" ht="15.5" x14ac:dyDescent="0.35">
      <c r="A180" s="12"/>
      <c r="B180" s="12"/>
      <c r="C180" s="53"/>
      <c r="E180" s="13"/>
      <c r="F180" s="13"/>
      <c r="G180" s="13"/>
      <c r="H180" s="13"/>
      <c r="I180" s="13"/>
      <c r="J180" s="13"/>
    </row>
    <row r="181" spans="1:10" ht="15.5" x14ac:dyDescent="0.35">
      <c r="A181" s="12"/>
      <c r="B181" s="12"/>
      <c r="C181" s="53"/>
      <c r="E181" s="13"/>
      <c r="F181" s="13"/>
      <c r="G181" s="13"/>
      <c r="H181" s="13"/>
      <c r="I181" s="13"/>
      <c r="J181" s="13"/>
    </row>
    <row r="182" spans="1:10" ht="15.5" x14ac:dyDescent="0.35">
      <c r="A182" s="12"/>
      <c r="B182" s="12"/>
      <c r="C182" s="53"/>
      <c r="E182" s="13"/>
      <c r="F182" s="13"/>
      <c r="G182" s="13"/>
      <c r="H182" s="13"/>
      <c r="I182" s="13"/>
      <c r="J182" s="13"/>
    </row>
    <row r="183" spans="1:10" ht="15.5" x14ac:dyDescent="0.35">
      <c r="A183" s="12"/>
      <c r="B183" s="12"/>
      <c r="C183" s="53"/>
      <c r="E183" s="13"/>
      <c r="F183" s="13"/>
      <c r="G183" s="13"/>
      <c r="H183" s="13"/>
      <c r="I183" s="13"/>
      <c r="J183" s="13"/>
    </row>
    <row r="184" spans="1:10" ht="15.5" x14ac:dyDescent="0.35">
      <c r="A184" s="12"/>
      <c r="B184" s="12"/>
      <c r="C184" s="53"/>
      <c r="E184" s="13"/>
      <c r="F184" s="13"/>
      <c r="G184" s="13"/>
      <c r="H184" s="13"/>
      <c r="I184" s="13"/>
      <c r="J184" s="13"/>
    </row>
    <row r="185" spans="1:10" ht="15.5" x14ac:dyDescent="0.35">
      <c r="A185" s="12"/>
      <c r="B185" s="12"/>
      <c r="C185" s="53"/>
      <c r="E185" s="13"/>
      <c r="F185" s="13"/>
      <c r="G185" s="13"/>
      <c r="H185" s="13"/>
      <c r="I185" s="13"/>
      <c r="J185" s="13"/>
    </row>
    <row r="186" spans="1:10" ht="15.5" x14ac:dyDescent="0.35">
      <c r="A186" s="12"/>
      <c r="B186" s="12"/>
      <c r="C186" s="53"/>
      <c r="E186" s="13"/>
      <c r="F186" s="13"/>
      <c r="G186" s="13"/>
      <c r="H186" s="13"/>
      <c r="I186" s="13"/>
      <c r="J186" s="13"/>
    </row>
    <row r="187" spans="1:10" ht="15.5" x14ac:dyDescent="0.35">
      <c r="A187" s="12"/>
      <c r="B187" s="12"/>
      <c r="C187" s="53"/>
      <c r="E187" s="13"/>
      <c r="F187" s="13"/>
      <c r="G187" s="13"/>
      <c r="H187" s="13"/>
      <c r="I187" s="13"/>
      <c r="J187" s="13"/>
    </row>
    <row r="188" spans="1:10" ht="15.5" x14ac:dyDescent="0.35">
      <c r="A188" s="12"/>
      <c r="B188" s="12"/>
      <c r="C188" s="53"/>
      <c r="E188" s="13"/>
      <c r="F188" s="13"/>
      <c r="G188" s="13"/>
      <c r="H188" s="13"/>
      <c r="I188" s="13"/>
      <c r="J188" s="13"/>
    </row>
    <row r="189" spans="1:10" ht="15.5" x14ac:dyDescent="0.35">
      <c r="A189" s="12"/>
      <c r="B189" s="12"/>
      <c r="C189" s="53"/>
      <c r="E189" s="13"/>
      <c r="F189" s="13"/>
      <c r="G189" s="13"/>
      <c r="H189" s="13"/>
      <c r="I189" s="13"/>
      <c r="J189" s="13"/>
    </row>
    <row r="190" spans="1:10" ht="15.5" x14ac:dyDescent="0.35">
      <c r="A190" s="12"/>
      <c r="B190" s="12"/>
      <c r="C190" s="53"/>
      <c r="E190" s="13"/>
      <c r="F190" s="13"/>
      <c r="G190" s="13"/>
      <c r="H190" s="13"/>
      <c r="I190" s="13"/>
      <c r="J190" s="13"/>
    </row>
    <row r="191" spans="1:10" ht="15.5" x14ac:dyDescent="0.35">
      <c r="A191" s="12"/>
      <c r="B191" s="12"/>
      <c r="C191" s="53"/>
      <c r="E191" s="13"/>
      <c r="F191" s="13"/>
      <c r="G191" s="13"/>
      <c r="H191" s="13"/>
      <c r="I191" s="13"/>
      <c r="J191" s="13"/>
    </row>
    <row r="192" spans="1:10" ht="15.5" x14ac:dyDescent="0.35">
      <c r="A192" s="12"/>
      <c r="B192" s="12"/>
      <c r="C192" s="53"/>
      <c r="E192" s="13"/>
      <c r="F192" s="13"/>
      <c r="G192" s="13"/>
      <c r="H192" s="13"/>
      <c r="I192" s="13"/>
      <c r="J192" s="13"/>
    </row>
    <row r="193" spans="1:10" ht="15.5" x14ac:dyDescent="0.35">
      <c r="A193" s="12"/>
      <c r="B193" s="12"/>
      <c r="C193" s="53"/>
      <c r="E193" s="13"/>
      <c r="F193" s="13"/>
      <c r="G193" s="13"/>
      <c r="H193" s="13"/>
      <c r="I193" s="13"/>
      <c r="J193" s="13"/>
    </row>
    <row r="194" spans="1:10" ht="15.5" x14ac:dyDescent="0.35">
      <c r="A194" s="12"/>
      <c r="B194" s="12"/>
      <c r="C194" s="53"/>
      <c r="E194" s="13"/>
      <c r="F194" s="13"/>
      <c r="G194" s="13"/>
      <c r="H194" s="13"/>
      <c r="I194" s="13"/>
      <c r="J194" s="13"/>
    </row>
    <row r="195" spans="1:10" ht="15.5" x14ac:dyDescent="0.35">
      <c r="A195" s="12"/>
      <c r="B195" s="12"/>
      <c r="C195" s="53"/>
      <c r="E195" s="13"/>
      <c r="F195" s="13"/>
      <c r="G195" s="13"/>
      <c r="H195" s="13"/>
      <c r="I195" s="13"/>
      <c r="J195" s="13"/>
    </row>
    <row r="196" spans="1:10" ht="15.5" x14ac:dyDescent="0.35">
      <c r="A196" s="12"/>
      <c r="B196" s="12"/>
      <c r="C196" s="53"/>
      <c r="E196" s="13"/>
      <c r="F196" s="13"/>
      <c r="G196" s="13"/>
      <c r="H196" s="13"/>
      <c r="I196" s="13"/>
      <c r="J196" s="13"/>
    </row>
    <row r="197" spans="1:10" ht="15.5" x14ac:dyDescent="0.35">
      <c r="A197" s="12"/>
      <c r="B197" s="12"/>
      <c r="C197" s="53"/>
      <c r="E197" s="13"/>
      <c r="F197" s="13"/>
      <c r="G197" s="13"/>
      <c r="H197" s="13"/>
      <c r="I197" s="13"/>
      <c r="J197" s="13"/>
    </row>
    <row r="198" spans="1:10" ht="15.5" x14ac:dyDescent="0.35">
      <c r="A198" s="12"/>
      <c r="B198" s="12"/>
      <c r="C198" s="53"/>
    </row>
    <row r="199" spans="1:10" ht="15.5" x14ac:dyDescent="0.35">
      <c r="A199" s="12"/>
      <c r="B199" s="12"/>
      <c r="C199" s="53"/>
    </row>
    <row r="200" spans="1:10" ht="15.5" x14ac:dyDescent="0.35">
      <c r="A200" s="12"/>
      <c r="B200" s="12"/>
      <c r="C200" s="53"/>
    </row>
    <row r="201" spans="1:10" ht="15.5" x14ac:dyDescent="0.35">
      <c r="A201" s="12"/>
      <c r="B201" s="12"/>
      <c r="C201" s="53"/>
    </row>
    <row r="202" spans="1:10" ht="15.5" x14ac:dyDescent="0.35">
      <c r="A202" s="12"/>
      <c r="B202" s="12"/>
      <c r="C202" s="53"/>
    </row>
    <row r="203" spans="1:10" ht="15.5" x14ac:dyDescent="0.35">
      <c r="A203" s="12"/>
      <c r="B203" s="12"/>
      <c r="C203" s="53"/>
    </row>
    <row r="204" spans="1:10" ht="15.5" x14ac:dyDescent="0.35">
      <c r="A204" s="12"/>
      <c r="B204" s="12"/>
      <c r="C204" s="53"/>
    </row>
    <row r="205" spans="1:10" ht="15.5" x14ac:dyDescent="0.35">
      <c r="A205" s="12"/>
      <c r="B205" s="12"/>
      <c r="C205" s="53"/>
    </row>
    <row r="206" spans="1:10" ht="15.5" x14ac:dyDescent="0.35">
      <c r="A206" s="12"/>
      <c r="B206" s="12"/>
      <c r="C206" s="53"/>
    </row>
    <row r="207" spans="1:10" ht="15.5" x14ac:dyDescent="0.35">
      <c r="A207" s="12"/>
      <c r="B207" s="12"/>
      <c r="C207" s="53"/>
    </row>
    <row r="208" spans="1:10" ht="15.5" x14ac:dyDescent="0.35">
      <c r="A208" s="12"/>
      <c r="B208" s="12"/>
      <c r="C208" s="53"/>
    </row>
    <row r="209" spans="1:3" ht="15.5" x14ac:dyDescent="0.35">
      <c r="A209" s="12"/>
      <c r="B209" s="12"/>
      <c r="C209" s="53"/>
    </row>
    <row r="210" spans="1:3" ht="15.5" x14ac:dyDescent="0.35">
      <c r="A210" s="12"/>
      <c r="B210" s="12"/>
      <c r="C210" s="53"/>
    </row>
    <row r="211" spans="1:3" ht="15.5" x14ac:dyDescent="0.35">
      <c r="A211" s="12"/>
      <c r="B211" s="12"/>
      <c r="C211" s="53"/>
    </row>
    <row r="212" spans="1:3" ht="15.5" x14ac:dyDescent="0.35">
      <c r="A212" s="12"/>
      <c r="B212" s="12"/>
      <c r="C212" s="53"/>
    </row>
    <row r="213" spans="1:3" ht="15.5" x14ac:dyDescent="0.35">
      <c r="A213" s="12"/>
      <c r="B213" s="12"/>
      <c r="C213" s="53"/>
    </row>
    <row r="214" spans="1:3" ht="15.5" x14ac:dyDescent="0.35">
      <c r="A214" s="12"/>
      <c r="B214" s="12"/>
      <c r="C214" s="53"/>
    </row>
    <row r="215" spans="1:3" ht="15.5" x14ac:dyDescent="0.35">
      <c r="A215" s="12"/>
      <c r="B215" s="12"/>
      <c r="C215" s="53"/>
    </row>
    <row r="216" spans="1:3" ht="15.5" x14ac:dyDescent="0.35">
      <c r="A216" s="12"/>
      <c r="B216" s="12"/>
      <c r="C216" s="53"/>
    </row>
    <row r="217" spans="1:3" ht="15.5" x14ac:dyDescent="0.35">
      <c r="A217" s="12"/>
      <c r="B217" s="12"/>
      <c r="C217" s="53"/>
    </row>
    <row r="218" spans="1:3" ht="15.5" x14ac:dyDescent="0.35">
      <c r="A218" s="12"/>
      <c r="B218" s="12"/>
      <c r="C218" s="53"/>
    </row>
    <row r="219" spans="1:3" ht="15.5" x14ac:dyDescent="0.35">
      <c r="A219" s="12"/>
      <c r="B219" s="12"/>
      <c r="C219" s="53"/>
    </row>
    <row r="220" spans="1:3" ht="15.5" x14ac:dyDescent="0.35">
      <c r="A220" s="12"/>
      <c r="B220" s="12"/>
      <c r="C220" s="53"/>
    </row>
    <row r="221" spans="1:3" ht="15.5" x14ac:dyDescent="0.35">
      <c r="A221" s="12"/>
      <c r="B221" s="12"/>
      <c r="C221" s="53"/>
    </row>
    <row r="222" spans="1:3" ht="15.5" x14ac:dyDescent="0.35">
      <c r="A222" s="12"/>
      <c r="B222" s="12"/>
      <c r="C222" s="53"/>
    </row>
    <row r="223" spans="1:3" ht="15.5" x14ac:dyDescent="0.35">
      <c r="A223" s="12"/>
      <c r="B223" s="12"/>
      <c r="C223" s="53"/>
    </row>
    <row r="224" spans="1:3" ht="15.5" x14ac:dyDescent="0.35">
      <c r="A224" s="12"/>
      <c r="B224" s="12"/>
      <c r="C224" s="53"/>
    </row>
    <row r="225" spans="1:3" ht="15.5" x14ac:dyDescent="0.35">
      <c r="A225" s="12"/>
      <c r="B225" s="12"/>
      <c r="C225" s="53"/>
    </row>
    <row r="226" spans="1:3" ht="15.5" x14ac:dyDescent="0.35">
      <c r="A226" s="12"/>
      <c r="B226" s="12"/>
      <c r="C226" s="53"/>
    </row>
    <row r="227" spans="1:3" ht="15.5" x14ac:dyDescent="0.35">
      <c r="A227" s="12"/>
      <c r="B227" s="12"/>
      <c r="C227" s="53"/>
    </row>
    <row r="228" spans="1:3" ht="15.5" x14ac:dyDescent="0.35">
      <c r="A228" s="12"/>
      <c r="B228" s="12"/>
      <c r="C228" s="53"/>
    </row>
    <row r="229" spans="1:3" ht="15.5" x14ac:dyDescent="0.35">
      <c r="A229" s="12"/>
      <c r="B229" s="12"/>
      <c r="C229" s="53"/>
    </row>
    <row r="230" spans="1:3" ht="15.5" x14ac:dyDescent="0.35">
      <c r="A230" s="12"/>
      <c r="B230" s="12"/>
      <c r="C230" s="53"/>
    </row>
    <row r="231" spans="1:3" ht="15.5" x14ac:dyDescent="0.35">
      <c r="A231" s="12"/>
      <c r="B231" s="12"/>
      <c r="C231" s="53"/>
    </row>
    <row r="232" spans="1:3" ht="15.5" x14ac:dyDescent="0.35">
      <c r="A232" s="12"/>
      <c r="B232" s="12"/>
      <c r="C232" s="53"/>
    </row>
    <row r="233" spans="1:3" ht="15.5" x14ac:dyDescent="0.35">
      <c r="A233" s="12"/>
      <c r="B233" s="12"/>
      <c r="C233" s="53"/>
    </row>
    <row r="234" spans="1:3" ht="15.5" x14ac:dyDescent="0.35">
      <c r="A234" s="12"/>
      <c r="B234" s="12"/>
      <c r="C234" s="53"/>
    </row>
    <row r="235" spans="1:3" ht="15.5" x14ac:dyDescent="0.35">
      <c r="A235" s="12"/>
      <c r="B235" s="12"/>
      <c r="C235" s="53"/>
    </row>
    <row r="236" spans="1:3" ht="15.5" x14ac:dyDescent="0.35">
      <c r="A236" s="12"/>
      <c r="B236" s="12"/>
      <c r="C236" s="53"/>
    </row>
    <row r="237" spans="1:3" ht="15.5" x14ac:dyDescent="0.35">
      <c r="A237" s="12"/>
      <c r="B237" s="12"/>
      <c r="C237" s="53"/>
    </row>
    <row r="238" spans="1:3" ht="15.5" x14ac:dyDescent="0.35">
      <c r="A238" s="12"/>
      <c r="B238" s="12"/>
      <c r="C238" s="53"/>
    </row>
    <row r="239" spans="1:3" ht="15.5" x14ac:dyDescent="0.35">
      <c r="A239" s="12"/>
      <c r="B239" s="12"/>
      <c r="C239" s="53"/>
    </row>
    <row r="240" spans="1:3" ht="15.5" x14ac:dyDescent="0.35">
      <c r="A240" s="12"/>
      <c r="B240" s="12"/>
      <c r="C240" s="53"/>
    </row>
    <row r="241" spans="1:3" ht="15.5" x14ac:dyDescent="0.35">
      <c r="A241" s="12"/>
      <c r="B241" s="12"/>
      <c r="C241" s="53"/>
    </row>
    <row r="242" spans="1:3" ht="15.5" x14ac:dyDescent="0.35">
      <c r="A242" s="12"/>
      <c r="B242" s="12"/>
      <c r="C242" s="53"/>
    </row>
    <row r="243" spans="1:3" ht="15.5" x14ac:dyDescent="0.35">
      <c r="A243" s="12"/>
      <c r="B243" s="12"/>
      <c r="C243" s="53"/>
    </row>
    <row r="244" spans="1:3" ht="15.5" x14ac:dyDescent="0.35">
      <c r="A244" s="12"/>
      <c r="B244" s="12"/>
      <c r="C244" s="53"/>
    </row>
    <row r="245" spans="1:3" ht="15.5" x14ac:dyDescent="0.35">
      <c r="A245" s="12"/>
      <c r="B245" s="12"/>
      <c r="C245" s="53"/>
    </row>
    <row r="246" spans="1:3" ht="15.5" x14ac:dyDescent="0.35">
      <c r="A246" s="12"/>
      <c r="B246" s="12"/>
      <c r="C246" s="53"/>
    </row>
    <row r="247" spans="1:3" ht="15.5" x14ac:dyDescent="0.35">
      <c r="A247" s="12"/>
      <c r="B247" s="12"/>
      <c r="C247" s="53"/>
    </row>
    <row r="248" spans="1:3" ht="15.5" x14ac:dyDescent="0.35">
      <c r="A248" s="12"/>
      <c r="B248" s="12"/>
      <c r="C248" s="53"/>
    </row>
    <row r="249" spans="1:3" ht="15.5" x14ac:dyDescent="0.35">
      <c r="A249" s="12"/>
      <c r="B249" s="12"/>
      <c r="C249" s="53"/>
    </row>
    <row r="250" spans="1:3" ht="15.5" x14ac:dyDescent="0.35">
      <c r="A250" s="12"/>
      <c r="B250" s="12"/>
      <c r="C250" s="53"/>
    </row>
    <row r="251" spans="1:3" ht="15.5" x14ac:dyDescent="0.35">
      <c r="A251" s="12"/>
      <c r="B251" s="12"/>
      <c r="C251" s="53"/>
    </row>
    <row r="252" spans="1:3" ht="15.5" x14ac:dyDescent="0.35">
      <c r="A252" s="12"/>
      <c r="B252" s="12"/>
      <c r="C252" s="53"/>
    </row>
    <row r="253" spans="1:3" ht="15.5" x14ac:dyDescent="0.35">
      <c r="A253" s="12"/>
      <c r="B253" s="12"/>
      <c r="C253" s="53"/>
    </row>
    <row r="254" spans="1:3" ht="15.5" x14ac:dyDescent="0.35">
      <c r="A254" s="12"/>
      <c r="B254" s="12"/>
      <c r="C254" s="53"/>
    </row>
    <row r="255" spans="1:3" ht="15.5" x14ac:dyDescent="0.35">
      <c r="A255" s="12"/>
      <c r="B255" s="12"/>
      <c r="C255" s="53"/>
    </row>
    <row r="256" spans="1:3" ht="15.5" x14ac:dyDescent="0.35">
      <c r="A256" s="12"/>
      <c r="B256" s="12"/>
      <c r="C256" s="53"/>
    </row>
    <row r="257" spans="1:3" ht="15.5" x14ac:dyDescent="0.35">
      <c r="A257" s="12"/>
      <c r="B257" s="12"/>
      <c r="C257" s="53"/>
    </row>
    <row r="258" spans="1:3" ht="15.5" x14ac:dyDescent="0.35">
      <c r="A258" s="12"/>
      <c r="B258" s="12"/>
      <c r="C258" s="53"/>
    </row>
    <row r="259" spans="1:3" ht="15.5" x14ac:dyDescent="0.35">
      <c r="A259" s="12"/>
      <c r="B259" s="12"/>
      <c r="C259" s="53"/>
    </row>
    <row r="260" spans="1:3" ht="15.5" x14ac:dyDescent="0.35">
      <c r="A260" s="12"/>
      <c r="B260" s="12"/>
      <c r="C260" s="53"/>
    </row>
    <row r="261" spans="1:3" ht="15.5" x14ac:dyDescent="0.35">
      <c r="A261" s="12"/>
      <c r="B261" s="12"/>
      <c r="C261" s="53"/>
    </row>
    <row r="262" spans="1:3" ht="15.5" x14ac:dyDescent="0.35">
      <c r="A262" s="12"/>
      <c r="B262" s="12"/>
      <c r="C262" s="53"/>
    </row>
    <row r="263" spans="1:3" ht="15.5" x14ac:dyDescent="0.35">
      <c r="A263" s="12"/>
      <c r="B263" s="12"/>
      <c r="C263" s="53"/>
    </row>
    <row r="264" spans="1:3" ht="15.5" x14ac:dyDescent="0.35">
      <c r="A264" s="12"/>
      <c r="B264" s="12"/>
      <c r="C264" s="53"/>
    </row>
    <row r="265" spans="1:3" ht="15.5" x14ac:dyDescent="0.35">
      <c r="A265" s="12"/>
      <c r="B265" s="12"/>
      <c r="C265" s="53"/>
    </row>
    <row r="266" spans="1:3" ht="15.5" x14ac:dyDescent="0.35">
      <c r="A266" s="12"/>
      <c r="B266" s="12"/>
      <c r="C266" s="53"/>
    </row>
    <row r="267" spans="1:3" ht="15.5" x14ac:dyDescent="0.35">
      <c r="A267" s="12"/>
      <c r="B267" s="12"/>
      <c r="C267" s="53"/>
    </row>
    <row r="268" spans="1:3" ht="15.5" x14ac:dyDescent="0.35">
      <c r="A268" s="12"/>
      <c r="B268" s="12"/>
      <c r="C268" s="53"/>
    </row>
    <row r="269" spans="1:3" ht="15.5" x14ac:dyDescent="0.35">
      <c r="A269" s="12"/>
      <c r="B269" s="12"/>
      <c r="C269" s="53"/>
    </row>
    <row r="270" spans="1:3" ht="15.5" x14ac:dyDescent="0.35">
      <c r="A270" s="12"/>
      <c r="B270" s="12"/>
      <c r="C270" s="53"/>
    </row>
    <row r="271" spans="1:3" ht="15.5" x14ac:dyDescent="0.35">
      <c r="A271" s="12"/>
      <c r="B271" s="12"/>
      <c r="C271" s="53"/>
    </row>
    <row r="272" spans="1:3" ht="15.5" x14ac:dyDescent="0.35">
      <c r="A272" s="12"/>
      <c r="B272" s="12"/>
      <c r="C272" s="53"/>
    </row>
    <row r="273" spans="1:3" ht="15.5" x14ac:dyDescent="0.35">
      <c r="A273" s="12"/>
      <c r="B273" s="12"/>
      <c r="C273" s="53"/>
    </row>
    <row r="274" spans="1:3" ht="15.5" x14ac:dyDescent="0.35">
      <c r="A274" s="12"/>
      <c r="B274" s="12"/>
      <c r="C274" s="53"/>
    </row>
    <row r="275" spans="1:3" ht="15.5" x14ac:dyDescent="0.35">
      <c r="A275" s="12"/>
      <c r="B275" s="12"/>
      <c r="C275" s="53"/>
    </row>
    <row r="276" spans="1:3" ht="15.5" x14ac:dyDescent="0.35">
      <c r="A276" s="12"/>
      <c r="B276" s="12"/>
      <c r="C276" s="53"/>
    </row>
    <row r="277" spans="1:3" ht="15.5" x14ac:dyDescent="0.35">
      <c r="A277" s="12"/>
      <c r="B277" s="12"/>
      <c r="C277" s="53"/>
    </row>
    <row r="278" spans="1:3" ht="15.5" x14ac:dyDescent="0.35">
      <c r="A278" s="12"/>
      <c r="B278" s="12"/>
      <c r="C278" s="53"/>
    </row>
    <row r="279" spans="1:3" ht="15.5" x14ac:dyDescent="0.35">
      <c r="A279" s="12"/>
      <c r="B279" s="12"/>
      <c r="C279" s="53"/>
    </row>
    <row r="280" spans="1:3" ht="15.5" x14ac:dyDescent="0.35">
      <c r="A280" s="12"/>
      <c r="B280" s="12"/>
      <c r="C280" s="53"/>
    </row>
    <row r="281" spans="1:3" ht="15.5" x14ac:dyDescent="0.35">
      <c r="A281" s="12"/>
      <c r="B281" s="12"/>
      <c r="C281" s="53"/>
    </row>
    <row r="282" spans="1:3" ht="15.5" x14ac:dyDescent="0.35">
      <c r="A282" s="12"/>
      <c r="B282" s="12"/>
      <c r="C282" s="53"/>
    </row>
    <row r="283" spans="1:3" ht="15.5" x14ac:dyDescent="0.35">
      <c r="A283" s="12"/>
      <c r="B283" s="12"/>
      <c r="C283" s="53"/>
    </row>
    <row r="284" spans="1:3" ht="15.5" x14ac:dyDescent="0.35">
      <c r="A284" s="12"/>
      <c r="B284" s="12"/>
      <c r="C284" s="53"/>
    </row>
    <row r="285" spans="1:3" ht="15.5" x14ac:dyDescent="0.35">
      <c r="A285" s="12"/>
      <c r="B285" s="12"/>
      <c r="C285" s="53"/>
    </row>
    <row r="286" spans="1:3" ht="15.5" x14ac:dyDescent="0.35">
      <c r="A286" s="12"/>
      <c r="B286" s="12"/>
      <c r="C286" s="53"/>
    </row>
    <row r="287" spans="1:3" ht="15.5" x14ac:dyDescent="0.35">
      <c r="A287" s="12"/>
      <c r="B287" s="12"/>
      <c r="C287" s="53"/>
    </row>
    <row r="288" spans="1:3" ht="15.5" x14ac:dyDescent="0.35">
      <c r="A288" s="12"/>
      <c r="B288" s="12"/>
      <c r="C288" s="53"/>
    </row>
    <row r="289" spans="1:3" ht="15.5" x14ac:dyDescent="0.35">
      <c r="A289" s="12"/>
      <c r="B289" s="12"/>
      <c r="C289" s="53"/>
    </row>
    <row r="290" spans="1:3" ht="15.5" x14ac:dyDescent="0.35">
      <c r="A290" s="12"/>
      <c r="B290" s="12"/>
      <c r="C290" s="53"/>
    </row>
    <row r="291" spans="1:3" ht="15.5" x14ac:dyDescent="0.35">
      <c r="A291" s="12"/>
      <c r="B291" s="12"/>
      <c r="C291" s="53"/>
    </row>
    <row r="292" spans="1:3" ht="15.5" x14ac:dyDescent="0.35">
      <c r="A292" s="12"/>
      <c r="B292" s="12"/>
      <c r="C292" s="53"/>
    </row>
    <row r="293" spans="1:3" ht="15.5" x14ac:dyDescent="0.35">
      <c r="A293" s="12"/>
      <c r="B293" s="12"/>
      <c r="C293" s="53"/>
    </row>
    <row r="294" spans="1:3" ht="15.5" x14ac:dyDescent="0.35">
      <c r="A294" s="12"/>
      <c r="B294" s="12"/>
      <c r="C294" s="53"/>
    </row>
    <row r="295" spans="1:3" ht="15.5" x14ac:dyDescent="0.35">
      <c r="A295" s="12"/>
      <c r="B295" s="12"/>
      <c r="C295" s="53"/>
    </row>
    <row r="296" spans="1:3" ht="15.5" x14ac:dyDescent="0.35">
      <c r="A296" s="12"/>
      <c r="B296" s="12"/>
      <c r="C296" s="53"/>
    </row>
    <row r="297" spans="1:3" ht="15.5" x14ac:dyDescent="0.35">
      <c r="A297" s="12"/>
      <c r="B297" s="12"/>
      <c r="C297" s="53"/>
    </row>
    <row r="298" spans="1:3" ht="15.5" x14ac:dyDescent="0.35">
      <c r="A298" s="12"/>
      <c r="B298" s="12"/>
      <c r="C298" s="53"/>
    </row>
    <row r="299" spans="1:3" ht="15.5" x14ac:dyDescent="0.35">
      <c r="A299" s="12"/>
      <c r="B299" s="12"/>
      <c r="C299" s="53"/>
    </row>
    <row r="300" spans="1:3" ht="15.5" x14ac:dyDescent="0.35">
      <c r="A300" s="12"/>
      <c r="B300" s="12"/>
      <c r="C300" s="53"/>
    </row>
    <row r="301" spans="1:3" ht="15.5" x14ac:dyDescent="0.35">
      <c r="A301" s="12"/>
      <c r="B301" s="12"/>
      <c r="C301" s="53"/>
    </row>
    <row r="302" spans="1:3" ht="15.5" x14ac:dyDescent="0.35">
      <c r="A302" s="12"/>
      <c r="B302" s="12"/>
      <c r="C302" s="53"/>
    </row>
    <row r="303" spans="1:3" ht="15.5" x14ac:dyDescent="0.35">
      <c r="A303" s="12"/>
      <c r="B303" s="12"/>
      <c r="C303" s="53"/>
    </row>
    <row r="304" spans="1:3" ht="15.5" x14ac:dyDescent="0.35">
      <c r="A304" s="12"/>
      <c r="B304" s="12"/>
      <c r="C304" s="53"/>
    </row>
    <row r="305" spans="1:3" ht="15.5" x14ac:dyDescent="0.35">
      <c r="A305" s="12"/>
      <c r="B305" s="12"/>
      <c r="C305" s="53"/>
    </row>
    <row r="306" spans="1:3" ht="15.5" x14ac:dyDescent="0.35">
      <c r="A306" s="12"/>
      <c r="B306" s="12"/>
      <c r="C306" s="53"/>
    </row>
    <row r="307" spans="1:3" ht="15.5" x14ac:dyDescent="0.35">
      <c r="A307" s="12"/>
      <c r="B307" s="12"/>
      <c r="C307" s="53"/>
    </row>
    <row r="308" spans="1:3" ht="15.5" x14ac:dyDescent="0.35">
      <c r="A308" s="12"/>
      <c r="B308" s="12"/>
      <c r="C308" s="53"/>
    </row>
    <row r="309" spans="1:3" ht="15.5" x14ac:dyDescent="0.35">
      <c r="A309" s="12"/>
      <c r="B309" s="12"/>
      <c r="C309" s="53"/>
    </row>
    <row r="310" spans="1:3" ht="15.5" x14ac:dyDescent="0.35">
      <c r="A310" s="12"/>
      <c r="B310" s="12"/>
      <c r="C310" s="53"/>
    </row>
    <row r="311" spans="1:3" ht="15.5" x14ac:dyDescent="0.35">
      <c r="A311" s="12"/>
      <c r="B311" s="12"/>
      <c r="C311" s="53"/>
    </row>
    <row r="312" spans="1:3" ht="15.5" x14ac:dyDescent="0.35">
      <c r="A312" s="12"/>
      <c r="B312" s="12"/>
      <c r="C312" s="53"/>
    </row>
    <row r="313" spans="1:3" ht="15.5" x14ac:dyDescent="0.35">
      <c r="A313" s="12"/>
      <c r="B313" s="12"/>
      <c r="C313" s="53"/>
    </row>
    <row r="314" spans="1:3" ht="15.5" x14ac:dyDescent="0.35">
      <c r="A314" s="12"/>
      <c r="B314" s="12"/>
      <c r="C314" s="53"/>
    </row>
    <row r="315" spans="1:3" ht="15.5" x14ac:dyDescent="0.35">
      <c r="A315" s="12"/>
      <c r="B315" s="12"/>
      <c r="C315" s="53"/>
    </row>
    <row r="316" spans="1:3" ht="15.5" x14ac:dyDescent="0.35">
      <c r="A316" s="12"/>
      <c r="B316" s="12"/>
      <c r="C316" s="53"/>
    </row>
    <row r="317" spans="1:3" ht="15.5" x14ac:dyDescent="0.35">
      <c r="A317" s="12"/>
      <c r="B317" s="12"/>
      <c r="C317" s="53"/>
    </row>
    <row r="318" spans="1:3" ht="15.5" x14ac:dyDescent="0.35">
      <c r="A318" s="12"/>
      <c r="B318" s="12"/>
      <c r="C318" s="53"/>
    </row>
    <row r="319" spans="1:3" ht="15.5" x14ac:dyDescent="0.35">
      <c r="A319" s="12"/>
      <c r="B319" s="12"/>
      <c r="C319" s="53"/>
    </row>
    <row r="320" spans="1:3" ht="15.5" x14ac:dyDescent="0.35">
      <c r="A320" s="12"/>
      <c r="B320" s="12"/>
      <c r="C320" s="53"/>
    </row>
    <row r="321" spans="1:3" ht="15.5" x14ac:dyDescent="0.35">
      <c r="A321" s="12"/>
      <c r="B321" s="12"/>
      <c r="C321" s="53"/>
    </row>
    <row r="322" spans="1:3" ht="15.5" x14ac:dyDescent="0.35">
      <c r="A322" s="12"/>
      <c r="B322" s="12"/>
      <c r="C322" s="53"/>
    </row>
    <row r="323" spans="1:3" ht="15.5" x14ac:dyDescent="0.35">
      <c r="A323" s="12"/>
      <c r="B323" s="12"/>
      <c r="C323" s="53"/>
    </row>
    <row r="324" spans="1:3" ht="15.5" x14ac:dyDescent="0.35">
      <c r="A324" s="12"/>
      <c r="B324" s="12"/>
      <c r="C324" s="53"/>
    </row>
    <row r="325" spans="1:3" ht="15.5" x14ac:dyDescent="0.35">
      <c r="A325" s="12"/>
      <c r="B325" s="12"/>
      <c r="C325" s="53"/>
    </row>
    <row r="326" spans="1:3" ht="15.5" x14ac:dyDescent="0.35">
      <c r="A326" s="12"/>
      <c r="B326" s="12"/>
      <c r="C326" s="53"/>
    </row>
    <row r="327" spans="1:3" ht="15.5" x14ac:dyDescent="0.35">
      <c r="A327" s="12"/>
      <c r="B327" s="12"/>
      <c r="C327" s="53"/>
    </row>
    <row r="328" spans="1:3" ht="15.5" x14ac:dyDescent="0.35">
      <c r="A328" s="12"/>
      <c r="B328" s="12"/>
      <c r="C328" s="53"/>
    </row>
    <row r="329" spans="1:3" ht="15.5" x14ac:dyDescent="0.35">
      <c r="A329" s="12"/>
      <c r="B329" s="12"/>
      <c r="C329" s="53"/>
    </row>
    <row r="330" spans="1:3" ht="15.5" x14ac:dyDescent="0.35">
      <c r="A330" s="12"/>
      <c r="B330" s="12"/>
      <c r="C330" s="53"/>
    </row>
    <row r="331" spans="1:3" ht="15.5" x14ac:dyDescent="0.35">
      <c r="A331" s="12"/>
      <c r="B331" s="12"/>
      <c r="C331" s="53"/>
    </row>
    <row r="332" spans="1:3" ht="15.5" x14ac:dyDescent="0.35">
      <c r="A332" s="12"/>
      <c r="B332" s="12"/>
      <c r="C332" s="53"/>
    </row>
    <row r="333" spans="1:3" ht="15.5" x14ac:dyDescent="0.35">
      <c r="A333" s="12"/>
      <c r="B333" s="12"/>
      <c r="C333" s="53"/>
    </row>
    <row r="334" spans="1:3" ht="15.5" x14ac:dyDescent="0.35">
      <c r="A334" s="12"/>
      <c r="B334" s="12"/>
      <c r="C334" s="53"/>
    </row>
    <row r="335" spans="1:3" ht="15.5" x14ac:dyDescent="0.35">
      <c r="A335" s="12"/>
      <c r="B335" s="12"/>
      <c r="C335" s="53"/>
    </row>
    <row r="336" spans="1:3" ht="15.5" x14ac:dyDescent="0.35">
      <c r="A336" s="12"/>
      <c r="B336" s="12"/>
      <c r="C336" s="53"/>
    </row>
    <row r="337" spans="1:3" ht="15.5" x14ac:dyDescent="0.35">
      <c r="A337" s="12"/>
      <c r="B337" s="12"/>
      <c r="C337" s="53"/>
    </row>
    <row r="338" spans="1:3" ht="15.5" x14ac:dyDescent="0.35">
      <c r="A338" s="12"/>
      <c r="B338" s="12"/>
      <c r="C338" s="53"/>
    </row>
    <row r="339" spans="1:3" ht="15.5" x14ac:dyDescent="0.35">
      <c r="A339" s="12"/>
      <c r="B339" s="12"/>
      <c r="C339" s="53"/>
    </row>
    <row r="340" spans="1:3" ht="15.5" x14ac:dyDescent="0.35">
      <c r="A340" s="12"/>
      <c r="B340" s="12"/>
      <c r="C340" s="53"/>
    </row>
    <row r="341" spans="1:3" ht="15.5" x14ac:dyDescent="0.35">
      <c r="A341" s="12"/>
      <c r="B341" s="12"/>
      <c r="C341" s="53"/>
    </row>
    <row r="342" spans="1:3" ht="15.5" x14ac:dyDescent="0.35">
      <c r="A342" s="12"/>
      <c r="B342" s="12"/>
      <c r="C342" s="53"/>
    </row>
    <row r="343" spans="1:3" ht="15.5" x14ac:dyDescent="0.35">
      <c r="A343" s="12"/>
      <c r="B343" s="12"/>
      <c r="C343" s="53"/>
    </row>
    <row r="344" spans="1:3" ht="15.5" x14ac:dyDescent="0.35">
      <c r="A344" s="12"/>
      <c r="B344" s="12"/>
      <c r="C344" s="53"/>
    </row>
    <row r="345" spans="1:3" ht="15.5" x14ac:dyDescent="0.35">
      <c r="A345" s="12"/>
      <c r="B345" s="12"/>
      <c r="C345" s="53"/>
    </row>
    <row r="346" spans="1:3" ht="15.5" x14ac:dyDescent="0.35">
      <c r="A346" s="12"/>
      <c r="B346" s="12"/>
      <c r="C346" s="53"/>
    </row>
    <row r="347" spans="1:3" ht="15.5" x14ac:dyDescent="0.35">
      <c r="A347" s="12"/>
      <c r="B347" s="12"/>
      <c r="C347" s="53"/>
    </row>
    <row r="348" spans="1:3" ht="15.5" x14ac:dyDescent="0.35">
      <c r="A348" s="12"/>
      <c r="B348" s="12"/>
      <c r="C348" s="53"/>
    </row>
    <row r="349" spans="1:3" ht="15.5" x14ac:dyDescent="0.35">
      <c r="A349" s="12"/>
      <c r="B349" s="12"/>
      <c r="C349" s="53"/>
    </row>
    <row r="350" spans="1:3" ht="15.5" x14ac:dyDescent="0.35">
      <c r="A350" s="12"/>
      <c r="B350" s="12"/>
      <c r="C350" s="53"/>
    </row>
    <row r="351" spans="1:3" ht="15.5" x14ac:dyDescent="0.35">
      <c r="A351" s="12"/>
      <c r="B351" s="12"/>
      <c r="C351" s="53"/>
    </row>
    <row r="352" spans="1:3" ht="15.5" x14ac:dyDescent="0.35">
      <c r="A352" s="53"/>
      <c r="B352" s="53"/>
      <c r="C352" s="53"/>
    </row>
    <row r="353" spans="1:3" ht="15.5" x14ac:dyDescent="0.35">
      <c r="A353" s="53"/>
      <c r="B353" s="53"/>
      <c r="C353" s="53"/>
    </row>
    <row r="354" spans="1:3" ht="15.5" x14ac:dyDescent="0.35">
      <c r="A354" s="53"/>
      <c r="B354" s="53"/>
      <c r="C354" s="53"/>
    </row>
    <row r="355" spans="1:3" ht="15.5" x14ac:dyDescent="0.35">
      <c r="A355" s="53"/>
      <c r="B355" s="53"/>
      <c r="C355" s="53"/>
    </row>
    <row r="356" spans="1:3" ht="15.5" x14ac:dyDescent="0.35">
      <c r="A356" s="53"/>
      <c r="B356" s="53"/>
      <c r="C356" s="53"/>
    </row>
  </sheetData>
  <sheetProtection algorithmName="SHA-512" hashValue="Cp4EI6j0NWcAiTi6Ok5XDtjtdhPg39ZyPiICD1/fTw8UwEtLK4kLkxPTL86zwAo+CT4FZXO4tYS1mrBQCACotg==" saltValue="gyx5a2NfRdqsDoaEwJSD3g==" spinCount="100000" sheet="1" objects="1" scenarios="1"/>
  <sortState ref="B10:C141">
    <sortCondition ref="B10"/>
  </sortState>
  <pageMargins left="0.7" right="0.7" top="0.98479166666666662" bottom="0.75" header="0.3" footer="0.3"/>
  <pageSetup scale="60" fitToWidth="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84"/>
  <sheetViews>
    <sheetView showGridLines="0" zoomScaleNormal="100" zoomScalePageLayoutView="64" workbookViewId="0"/>
  </sheetViews>
  <sheetFormatPr defaultColWidth="9.1796875" defaultRowHeight="14" x14ac:dyDescent="0.3"/>
  <cols>
    <col min="1" max="1" width="3.26953125" style="9" customWidth="1"/>
    <col min="2" max="2" width="11.453125" style="9" customWidth="1"/>
    <col min="3" max="3" width="48.453125" style="9" customWidth="1"/>
    <col min="4" max="6" width="33.26953125" style="9" customWidth="1"/>
    <col min="7" max="7" width="9.1796875" style="9" customWidth="1"/>
    <col min="8" max="8" width="34.54296875" style="9" bestFit="1" customWidth="1"/>
    <col min="9" max="9" width="19.453125" style="9" customWidth="1"/>
    <col min="10" max="10" width="16.81640625" style="9" customWidth="1"/>
    <col min="11" max="11" width="14.1796875" style="9" customWidth="1"/>
    <col min="12" max="12" width="31.7265625" style="9" customWidth="1"/>
    <col min="13" max="16384" width="9.1796875" style="9"/>
  </cols>
  <sheetData>
    <row r="1" spans="2:27" ht="18.75" customHeight="1" x14ac:dyDescent="0.3">
      <c r="B1" s="118"/>
      <c r="C1" s="118"/>
      <c r="D1" s="118"/>
      <c r="E1" s="118"/>
      <c r="F1" s="118"/>
    </row>
    <row r="2" spans="2:27" ht="15" customHeight="1" x14ac:dyDescent="0.3">
      <c r="B2" s="119"/>
      <c r="C2" s="119"/>
      <c r="D2" s="119"/>
      <c r="E2" s="119"/>
      <c r="F2" s="119"/>
    </row>
    <row r="3" spans="2:27" ht="18.75" customHeight="1" x14ac:dyDescent="0.3">
      <c r="B3" s="118"/>
      <c r="C3" s="118"/>
      <c r="D3" s="118"/>
      <c r="E3" s="118"/>
      <c r="F3" s="118"/>
    </row>
    <row r="4" spans="2:27" ht="15" customHeight="1" x14ac:dyDescent="0.3">
      <c r="B4" s="119"/>
      <c r="C4" s="119"/>
      <c r="D4" s="119"/>
      <c r="E4" s="119"/>
      <c r="F4" s="119"/>
    </row>
    <row r="5" spans="2:27" ht="18.75" customHeight="1" x14ac:dyDescent="0.3">
      <c r="B5" s="118"/>
      <c r="C5" s="118"/>
      <c r="D5" s="118"/>
      <c r="E5" s="118"/>
      <c r="F5" s="118"/>
    </row>
    <row r="6" spans="2:27" ht="15" customHeight="1" x14ac:dyDescent="0.3"/>
    <row r="7" spans="2:27" ht="15" customHeight="1" x14ac:dyDescent="0.3">
      <c r="B7" s="10"/>
      <c r="C7" s="10"/>
      <c r="D7" s="10"/>
      <c r="E7" s="10"/>
      <c r="F7" s="10"/>
    </row>
    <row r="8" spans="2:27" ht="15" customHeight="1" thickBot="1" x14ac:dyDescent="0.35">
      <c r="B8" s="10"/>
      <c r="C8" s="10"/>
      <c r="D8" s="10"/>
      <c r="E8" s="10"/>
      <c r="F8" s="10"/>
    </row>
    <row r="9" spans="2:27" ht="31.5" thickBot="1" x14ac:dyDescent="0.4">
      <c r="B9" s="105" t="s">
        <v>553</v>
      </c>
      <c r="C9" s="106" t="s">
        <v>554</v>
      </c>
      <c r="D9" s="107" t="s">
        <v>771</v>
      </c>
      <c r="E9" s="107" t="s">
        <v>772</v>
      </c>
      <c r="F9" s="108" t="s">
        <v>773</v>
      </c>
    </row>
    <row r="10" spans="2:27" ht="15.5" x14ac:dyDescent="0.35">
      <c r="B10" s="109" t="s">
        <v>133</v>
      </c>
      <c r="C10" s="110" t="s">
        <v>134</v>
      </c>
      <c r="D10" s="111">
        <f>VLOOKUP(B10,'Equation 5 Direct FTE'!$C$10:$H$379,6,FALSE)</f>
        <v>3.8430757299852716</v>
      </c>
      <c r="E10" s="111">
        <f>HLOOKUP(B10,'Equation 6 Indirect FTE'!$C$9:$NJ$11,3,FALSE)</f>
        <v>3.168385087100257</v>
      </c>
      <c r="F10" s="112">
        <f>HLOOKUP(B10,'Equation 7 Induced FTE '!$C$9:$NJ$33,25,FALSE)</f>
        <v>2.5438253119955476</v>
      </c>
    </row>
    <row r="11" spans="2:27" ht="15.5" x14ac:dyDescent="0.35">
      <c r="B11" s="113">
        <v>111200</v>
      </c>
      <c r="C11" s="114" t="s">
        <v>135</v>
      </c>
      <c r="D11" s="111">
        <f>VLOOKUP(B11,'Equation 5 Direct FTE'!$C$10:$H$379,6,FALSE)</f>
        <v>5.9869763641949554</v>
      </c>
      <c r="E11" s="111">
        <f>HLOOKUP(B11,'Equation 6 Indirect FTE'!$C$9:$NJ$11,3,FALSE)</f>
        <v>2.7465279302611094</v>
      </c>
      <c r="F11" s="112">
        <f>HLOOKUP(B11,'Equation 7 Induced FTE '!$C$9:$NJ$33,25,FALSE)</f>
        <v>3.0028888006255579</v>
      </c>
    </row>
    <row r="12" spans="2:27" ht="15.5" x14ac:dyDescent="0.35">
      <c r="B12" s="113">
        <v>111300</v>
      </c>
      <c r="C12" s="114" t="s">
        <v>136</v>
      </c>
      <c r="D12" s="111">
        <f>VLOOKUP(B12,'Equation 5 Direct FTE'!$C$10:$H$379,6,FALSE)</f>
        <v>8.6552090879968464</v>
      </c>
      <c r="E12" s="111">
        <f>HLOOKUP(B12,'Equation 6 Indirect FTE'!$C$9:$NJ$11,3,FALSE)</f>
        <v>2.2542790276186029</v>
      </c>
      <c r="F12" s="112">
        <f>HLOOKUP(B12,'Equation 7 Induced FTE '!$C$9:$NJ$33,25,FALSE)</f>
        <v>3.0677288201679973</v>
      </c>
    </row>
    <row r="13" spans="2:27" ht="31" x14ac:dyDescent="0.35">
      <c r="B13" s="113">
        <v>111400</v>
      </c>
      <c r="C13" s="114" t="s">
        <v>137</v>
      </c>
      <c r="D13" s="111">
        <f>VLOOKUP(B13,'Equation 5 Direct FTE'!$C$10:$H$379,6,FALSE)</f>
        <v>9.4274096821556341</v>
      </c>
      <c r="E13" s="111">
        <f>HLOOKUP(B13,'Equation 6 Indirect FTE'!$C$9:$NJ$11,3,FALSE)</f>
        <v>3.4305773696621795</v>
      </c>
      <c r="F13" s="112">
        <f>HLOOKUP(B13,'Equation 7 Induced FTE '!$C$9:$NJ$33,25,FALSE)</f>
        <v>4.1618031426153062</v>
      </c>
    </row>
    <row r="14" spans="2:27" ht="15.5" x14ac:dyDescent="0.35">
      <c r="B14" s="113">
        <v>111900</v>
      </c>
      <c r="C14" s="114" t="s">
        <v>138</v>
      </c>
      <c r="D14" s="111">
        <f>VLOOKUP(B14,'Equation 5 Direct FTE'!$C$10:$H$379,6,FALSE)</f>
        <v>5.4919765444456798</v>
      </c>
      <c r="E14" s="111">
        <f>HLOOKUP(B14,'Equation 6 Indirect FTE'!$C$9:$NJ$11,3,FALSE)</f>
        <v>2.6691499181025753</v>
      </c>
      <c r="F14" s="112">
        <f>HLOOKUP(B14,'Equation 7 Induced FTE '!$C$9:$NJ$33,25,FALSE)</f>
        <v>2.963590610117929</v>
      </c>
    </row>
    <row r="15" spans="2:27" ht="15.5" x14ac:dyDescent="0.35">
      <c r="B15" s="113">
        <v>112120</v>
      </c>
      <c r="C15" s="114" t="s">
        <v>141</v>
      </c>
      <c r="D15" s="111">
        <f>VLOOKUP(B15,'Equation 5 Direct FTE'!$C$10:$H$379,6,FALSE)</f>
        <v>3.579784148406187</v>
      </c>
      <c r="E15" s="111">
        <f>HLOOKUP(B15,'Equation 6 Indirect FTE'!$C$9:$NJ$11,3,FALSE)</f>
        <v>2.6782535535059306</v>
      </c>
      <c r="F15" s="112">
        <f>HLOOKUP(B15,'Equation 7 Induced FTE '!$C$9:$NJ$33,25,FALSE)</f>
        <v>2.4454604932136901</v>
      </c>
    </row>
    <row r="16" spans="2:27" ht="46.5" x14ac:dyDescent="0.35">
      <c r="B16" s="113" t="s">
        <v>139</v>
      </c>
      <c r="C16" s="114" t="s">
        <v>140</v>
      </c>
      <c r="D16" s="111">
        <f>VLOOKUP(B16,'Equation 5 Direct FTE'!$C$10:$H$379,6,FALSE)</f>
        <v>3.4599701815544206</v>
      </c>
      <c r="E16" s="111">
        <f>HLOOKUP(B16,'Equation 6 Indirect FTE'!$C$9:$NJ$11,3,FALSE)</f>
        <v>1.9234276776517332</v>
      </c>
      <c r="F16" s="112">
        <f>HLOOKUP(B16,'Equation 7 Induced FTE '!$C$9:$NJ$33,25,FALSE)</f>
        <v>2.0292255521423965</v>
      </c>
      <c r="G16" s="13"/>
      <c r="H16" s="13"/>
      <c r="I16" s="13"/>
      <c r="J16" s="13"/>
      <c r="K16" s="13"/>
      <c r="L16" s="13"/>
      <c r="M16" s="13"/>
      <c r="N16" s="13"/>
      <c r="O16" s="13"/>
      <c r="P16" s="13"/>
      <c r="Q16" s="13"/>
      <c r="R16" s="13"/>
      <c r="S16" s="13"/>
      <c r="T16" s="13"/>
      <c r="U16" s="13"/>
      <c r="V16" s="13"/>
      <c r="W16" s="13"/>
      <c r="X16" s="13"/>
      <c r="Y16" s="115"/>
      <c r="Z16" s="115"/>
      <c r="AA16" s="13"/>
    </row>
    <row r="17" spans="2:11" ht="15.5" x14ac:dyDescent="0.35">
      <c r="B17" s="113">
        <v>112300</v>
      </c>
      <c r="C17" s="114" t="s">
        <v>144</v>
      </c>
      <c r="D17" s="111">
        <f>VLOOKUP(B17,'Equation 5 Direct FTE'!$C$10:$H$379,6,FALSE)</f>
        <v>2.7223059032647146</v>
      </c>
      <c r="E17" s="111">
        <f>HLOOKUP(B17,'Equation 6 Indirect FTE'!$C$9:$NJ$11,3,FALSE)</f>
        <v>2.7531191063132314</v>
      </c>
      <c r="F17" s="112">
        <f>HLOOKUP(B17,'Equation 7 Induced FTE '!$C$9:$NJ$33,25,FALSE)</f>
        <v>2.411675368065644</v>
      </c>
      <c r="G17" s="13"/>
      <c r="H17" s="13"/>
      <c r="I17" s="13"/>
      <c r="J17" s="13"/>
      <c r="K17" s="13"/>
    </row>
    <row r="18" spans="2:11" ht="31" x14ac:dyDescent="0.35">
      <c r="B18" s="113" t="s">
        <v>142</v>
      </c>
      <c r="C18" s="114" t="s">
        <v>143</v>
      </c>
      <c r="D18" s="111">
        <f>VLOOKUP(B18,'Equation 5 Direct FTE'!$C$10:$H$379,6,FALSE)</f>
        <v>4.4805730535429884</v>
      </c>
      <c r="E18" s="111">
        <f>HLOOKUP(B18,'Equation 6 Indirect FTE'!$C$9:$NJ$11,3,FALSE)</f>
        <v>0.98957909231025187</v>
      </c>
      <c r="F18" s="112">
        <f>HLOOKUP(B18,'Equation 7 Induced FTE '!$C$9:$NJ$33,25,FALSE)</f>
        <v>2.0760048120477994</v>
      </c>
      <c r="G18" s="13"/>
      <c r="H18" s="13"/>
      <c r="I18" s="13"/>
      <c r="J18" s="13"/>
      <c r="K18" s="13"/>
    </row>
    <row r="19" spans="2:11" ht="15.5" x14ac:dyDescent="0.35">
      <c r="B19" s="113">
        <v>113000</v>
      </c>
      <c r="C19" s="114" t="s">
        <v>145</v>
      </c>
      <c r="D19" s="111">
        <f>VLOOKUP(B19,'Equation 5 Direct FTE'!$C$10:$H$379,6,FALSE)</f>
        <v>7.1924046151924506</v>
      </c>
      <c r="E19" s="111">
        <f>HLOOKUP(B19,'Equation 6 Indirect FTE'!$C$9:$NJ$11,3,FALSE)</f>
        <v>3.4441871492028513</v>
      </c>
      <c r="F19" s="112">
        <f>HLOOKUP(B19,'Equation 7 Induced FTE '!$C$9:$NJ$33,25,FALSE)</f>
        <v>4.2467744600683934</v>
      </c>
      <c r="G19" s="13"/>
      <c r="H19" s="13"/>
      <c r="I19" s="13"/>
      <c r="J19" s="13"/>
      <c r="K19" s="13"/>
    </row>
    <row r="20" spans="2:11" ht="15.5" x14ac:dyDescent="0.35">
      <c r="B20" s="113">
        <v>114000</v>
      </c>
      <c r="C20" s="114" t="s">
        <v>146</v>
      </c>
      <c r="D20" s="111">
        <f>VLOOKUP(B20,'Equation 5 Direct FTE'!$C$10:$H$379,6,FALSE)</f>
        <v>13.441243156065601</v>
      </c>
      <c r="E20" s="111">
        <f>HLOOKUP(B20,'Equation 6 Indirect FTE'!$C$9:$NJ$11,3,FALSE)</f>
        <v>1.0029715750751969</v>
      </c>
      <c r="F20" s="112">
        <f>HLOOKUP(B20,'Equation 7 Induced FTE '!$C$9:$NJ$33,25,FALSE)</f>
        <v>2.4851230680408074</v>
      </c>
      <c r="G20" s="13"/>
      <c r="H20" s="13"/>
      <c r="I20" s="13"/>
      <c r="J20" s="13"/>
      <c r="K20" s="13"/>
    </row>
    <row r="21" spans="2:11" ht="15.5" x14ac:dyDescent="0.35">
      <c r="B21" s="113">
        <v>115000</v>
      </c>
      <c r="C21" s="114" t="s">
        <v>147</v>
      </c>
      <c r="D21" s="111">
        <f>VLOOKUP(B21,'Equation 5 Direct FTE'!$C$10:$H$379,6,FALSE)</f>
        <v>16.15855538832076</v>
      </c>
      <c r="E21" s="111">
        <f>HLOOKUP(B21,'Equation 6 Indirect FTE'!$C$9:$NJ$11,3,FALSE)</f>
        <v>0.9345928872173026</v>
      </c>
      <c r="F21" s="112">
        <f>HLOOKUP(B21,'Equation 7 Induced FTE '!$C$9:$NJ$33,25,FALSE)</f>
        <v>4.9262452236207617</v>
      </c>
      <c r="G21" s="13"/>
      <c r="H21" s="13"/>
      <c r="I21" s="13"/>
      <c r="J21" s="13"/>
      <c r="K21" s="13"/>
    </row>
    <row r="22" spans="2:11" ht="15.5" x14ac:dyDescent="0.35">
      <c r="B22" s="113">
        <v>211000</v>
      </c>
      <c r="C22" s="114" t="s">
        <v>148</v>
      </c>
      <c r="D22" s="111">
        <f>VLOOKUP(B22,'Equation 5 Direct FTE'!$C$10:$H$379,6,FALSE)</f>
        <v>3.1280142125346204</v>
      </c>
      <c r="E22" s="111">
        <f>HLOOKUP(B22,'Equation 6 Indirect FTE'!$C$9:$NJ$11,3,FALSE)</f>
        <v>1.0240410572693026</v>
      </c>
      <c r="F22" s="112">
        <f>HLOOKUP(B22,'Equation 7 Induced FTE '!$C$9:$NJ$33,25,FALSE)</f>
        <v>2.5214292514313925</v>
      </c>
      <c r="G22" s="13"/>
      <c r="H22" s="13"/>
      <c r="I22" s="13"/>
      <c r="J22" s="13"/>
      <c r="K22" s="13"/>
    </row>
    <row r="23" spans="2:11" ht="15.5" x14ac:dyDescent="0.35">
      <c r="B23" s="113">
        <v>212100</v>
      </c>
      <c r="C23" s="114" t="s">
        <v>149</v>
      </c>
      <c r="D23" s="111">
        <f>VLOOKUP(B23,'Equation 5 Direct FTE'!$C$10:$H$379,6,FALSE)</f>
        <v>2.3882533434405122</v>
      </c>
      <c r="E23" s="111">
        <f>HLOOKUP(B23,'Equation 6 Indirect FTE'!$C$9:$NJ$11,3,FALSE)</f>
        <v>1.091985538280809</v>
      </c>
      <c r="F23" s="112">
        <f>HLOOKUP(B23,'Equation 7 Induced FTE '!$C$9:$NJ$33,25,FALSE)</f>
        <v>1.8490396461537688</v>
      </c>
      <c r="G23" s="13"/>
      <c r="H23" s="13"/>
      <c r="I23" s="13"/>
      <c r="J23" s="13"/>
      <c r="K23" s="13"/>
    </row>
    <row r="24" spans="2:11" ht="15.5" x14ac:dyDescent="0.35">
      <c r="B24" s="113">
        <v>212230</v>
      </c>
      <c r="C24" s="114" t="s">
        <v>152</v>
      </c>
      <c r="D24" s="111">
        <f>VLOOKUP(B24,'Equation 5 Direct FTE'!$C$10:$H$379,6,FALSE)</f>
        <v>0</v>
      </c>
      <c r="E24" s="111">
        <f>HLOOKUP(B24,'Equation 6 Indirect FTE'!$C$9:$NJ$11,3,FALSE)</f>
        <v>0</v>
      </c>
      <c r="F24" s="112">
        <f>HLOOKUP(B24,'Equation 7 Induced FTE '!$C$9:$NJ$33,25,FALSE)</f>
        <v>0</v>
      </c>
      <c r="G24" s="13"/>
      <c r="H24" s="13"/>
      <c r="I24" s="13"/>
      <c r="J24" s="13"/>
      <c r="K24" s="13"/>
    </row>
    <row r="25" spans="2:11" ht="15.5" x14ac:dyDescent="0.35">
      <c r="B25" s="113" t="s">
        <v>150</v>
      </c>
      <c r="C25" s="114" t="s">
        <v>151</v>
      </c>
      <c r="D25" s="111">
        <f>VLOOKUP(B25,'Equation 5 Direct FTE'!$C$10:$H$379,6,FALSE)</f>
        <v>1.7475422556627658</v>
      </c>
      <c r="E25" s="111">
        <f>HLOOKUP(B25,'Equation 6 Indirect FTE'!$C$9:$NJ$11,3,FALSE)</f>
        <v>1.3179933164001727</v>
      </c>
      <c r="F25" s="112">
        <f>HLOOKUP(B25,'Equation 7 Induced FTE '!$C$9:$NJ$33,25,FALSE)</f>
        <v>1.8443040295031823</v>
      </c>
      <c r="G25" s="13"/>
      <c r="H25" s="13"/>
      <c r="I25" s="13"/>
      <c r="J25" s="13"/>
      <c r="K25" s="13"/>
    </row>
    <row r="26" spans="2:11" ht="15.5" x14ac:dyDescent="0.35">
      <c r="B26" s="113">
        <v>212310</v>
      </c>
      <c r="C26" s="114" t="s">
        <v>153</v>
      </c>
      <c r="D26" s="111">
        <f>VLOOKUP(B26,'Equation 5 Direct FTE'!$C$10:$H$379,6,FALSE)</f>
        <v>2.2536280739880721</v>
      </c>
      <c r="E26" s="111">
        <f>HLOOKUP(B26,'Equation 6 Indirect FTE'!$C$9:$NJ$11,3,FALSE)</f>
        <v>1.9517881680243403</v>
      </c>
      <c r="F26" s="112">
        <f>HLOOKUP(B26,'Equation 7 Induced FTE '!$C$9:$NJ$33,25,FALSE)</f>
        <v>2.1637297744390973</v>
      </c>
      <c r="G26" s="13"/>
      <c r="H26" s="13"/>
      <c r="I26" s="13"/>
      <c r="J26" s="13"/>
      <c r="K26" s="13"/>
    </row>
    <row r="27" spans="2:11" ht="15.5" x14ac:dyDescent="0.35">
      <c r="B27" s="113" t="s">
        <v>154</v>
      </c>
      <c r="C27" s="114" t="s">
        <v>155</v>
      </c>
      <c r="D27" s="111">
        <f>VLOOKUP(B27,'Equation 5 Direct FTE'!$C$10:$H$379,6,FALSE)</f>
        <v>2.2775024244180631</v>
      </c>
      <c r="E27" s="111">
        <f>HLOOKUP(B27,'Equation 6 Indirect FTE'!$C$9:$NJ$11,3,FALSE)</f>
        <v>1.6225788262328451</v>
      </c>
      <c r="F27" s="112">
        <f>HLOOKUP(B27,'Equation 7 Induced FTE '!$C$9:$NJ$33,25,FALSE)</f>
        <v>2.2320345097549672</v>
      </c>
      <c r="G27" s="13"/>
      <c r="H27" s="13"/>
      <c r="I27" s="13"/>
      <c r="J27" s="13"/>
      <c r="K27" s="13"/>
    </row>
    <row r="28" spans="2:11" ht="15.5" x14ac:dyDescent="0.35">
      <c r="B28" s="113">
        <v>213111</v>
      </c>
      <c r="C28" s="114" t="s">
        <v>156</v>
      </c>
      <c r="D28" s="111">
        <f>VLOOKUP(B28,'Equation 5 Direct FTE'!$C$10:$H$379,6,FALSE)</f>
        <v>2.3474420266275895</v>
      </c>
      <c r="E28" s="111">
        <f>HLOOKUP(B28,'Equation 6 Indirect FTE'!$C$9:$NJ$11,3,FALSE)</f>
        <v>1.7130652756071272</v>
      </c>
      <c r="F28" s="112">
        <f>HLOOKUP(B28,'Equation 7 Induced FTE '!$C$9:$NJ$33,25,FALSE)</f>
        <v>2.7549316961058907</v>
      </c>
      <c r="G28" s="13"/>
      <c r="H28" s="13"/>
      <c r="I28" s="13"/>
      <c r="J28" s="13"/>
      <c r="K28" s="13"/>
    </row>
    <row r="29" spans="2:11" ht="15.5" x14ac:dyDescent="0.35">
      <c r="B29" s="113" t="s">
        <v>157</v>
      </c>
      <c r="C29" s="114" t="s">
        <v>158</v>
      </c>
      <c r="D29" s="111">
        <f>VLOOKUP(B29,'Equation 5 Direct FTE'!$C$10:$H$379,6,FALSE)</f>
        <v>3.3965771957099666</v>
      </c>
      <c r="E29" s="111">
        <f>HLOOKUP(B29,'Equation 6 Indirect FTE'!$C$9:$NJ$11,3,FALSE)</f>
        <v>2.177954933712098</v>
      </c>
      <c r="F29" s="112">
        <f>HLOOKUP(B29,'Equation 7 Induced FTE '!$C$9:$NJ$33,25,FALSE)</f>
        <v>3.1194834046197872</v>
      </c>
      <c r="G29" s="13"/>
      <c r="H29" s="13"/>
      <c r="I29" s="13"/>
      <c r="J29" s="13"/>
      <c r="K29" s="13"/>
    </row>
    <row r="30" spans="2:11" ht="31" x14ac:dyDescent="0.35">
      <c r="B30" s="113" t="s">
        <v>159</v>
      </c>
      <c r="C30" s="114" t="s">
        <v>160</v>
      </c>
      <c r="D30" s="111">
        <f>VLOOKUP(B30,'Equation 5 Direct FTE'!$C$10:$H$379,6,FALSE)</f>
        <v>1.0804852772065887</v>
      </c>
      <c r="E30" s="111">
        <f>HLOOKUP(B30,'Equation 6 Indirect FTE'!$C$9:$NJ$11,3,FALSE)</f>
        <v>1.4746034632717406</v>
      </c>
      <c r="F30" s="112">
        <f>HLOOKUP(B30,'Equation 7 Induced FTE '!$C$9:$NJ$33,25,FALSE)</f>
        <v>1.8328428146572437</v>
      </c>
      <c r="G30" s="13"/>
      <c r="H30" s="13"/>
      <c r="I30" s="13"/>
      <c r="J30" s="13"/>
      <c r="K30" s="13"/>
    </row>
    <row r="31" spans="2:11" ht="15.5" x14ac:dyDescent="0.35">
      <c r="B31" s="113">
        <v>221200</v>
      </c>
      <c r="C31" s="114" t="s">
        <v>161</v>
      </c>
      <c r="D31" s="111">
        <f>VLOOKUP(B31,'Equation 5 Direct FTE'!$C$10:$H$379,6,FALSE)</f>
        <v>1.0754894907836527</v>
      </c>
      <c r="E31" s="111">
        <f>HLOOKUP(B31,'Equation 6 Indirect FTE'!$C$9:$NJ$11,3,FALSE)</f>
        <v>1.424455850673312</v>
      </c>
      <c r="F31" s="112">
        <f>HLOOKUP(B31,'Equation 7 Induced FTE '!$C$9:$NJ$33,25,FALSE)</f>
        <v>1.8051169477723215</v>
      </c>
      <c r="G31" s="13"/>
      <c r="H31" s="13"/>
      <c r="I31" s="13"/>
      <c r="J31" s="13"/>
      <c r="K31" s="13"/>
    </row>
    <row r="32" spans="2:11" ht="15.5" x14ac:dyDescent="0.35">
      <c r="B32" s="113">
        <v>221300</v>
      </c>
      <c r="C32" s="114" t="s">
        <v>162</v>
      </c>
      <c r="D32" s="111">
        <f>VLOOKUP(B32,'Equation 5 Direct FTE'!$C$10:$H$379,6,FALSE)</f>
        <v>1.8859671042233217</v>
      </c>
      <c r="E32" s="111">
        <f>HLOOKUP(B32,'Equation 6 Indirect FTE'!$C$9:$NJ$11,3,FALSE)</f>
        <v>1.4168587820545755</v>
      </c>
      <c r="F32" s="112">
        <f>HLOOKUP(B32,'Equation 7 Induced FTE '!$C$9:$NJ$33,25,FALSE)</f>
        <v>1.9436906745838152</v>
      </c>
      <c r="G32" s="13"/>
      <c r="H32" s="13"/>
      <c r="I32" s="13"/>
      <c r="J32" s="13"/>
      <c r="K32" s="13"/>
    </row>
    <row r="33" spans="2:11" ht="15.5" x14ac:dyDescent="0.35">
      <c r="B33" s="113">
        <v>2332</v>
      </c>
      <c r="C33" s="114" t="s">
        <v>165</v>
      </c>
      <c r="D33" s="111">
        <f>VLOOKUP(B33,'Equation 5 Direct FTE'!$C$10:$H$379,6,FALSE)</f>
        <v>7.5711266788472615</v>
      </c>
      <c r="E33" s="111">
        <f>HLOOKUP(B33,'Equation 6 Indirect FTE'!$C$9:$NJ$11,3,FALSE)</f>
        <v>1.6516475294928616</v>
      </c>
      <c r="F33" s="112">
        <f>HLOOKUP(B33,'Equation 7 Induced FTE '!$C$9:$NJ$33,25,FALSE)</f>
        <v>4.6165053315159161</v>
      </c>
      <c r="G33" s="13"/>
      <c r="H33" s="13"/>
      <c r="I33" s="13"/>
      <c r="J33" s="13"/>
      <c r="K33" s="13"/>
    </row>
    <row r="34" spans="2:11" ht="15.5" x14ac:dyDescent="0.35">
      <c r="B34" s="113" t="s">
        <v>163</v>
      </c>
      <c r="C34" s="114" t="s">
        <v>164</v>
      </c>
      <c r="D34" s="111">
        <f>VLOOKUP(B34,'Equation 5 Direct FTE'!$C$10:$H$379,6,FALSE)</f>
        <v>4.3198295299333429</v>
      </c>
      <c r="E34" s="111">
        <f>HLOOKUP(B34,'Equation 6 Indirect FTE'!$C$9:$NJ$11,3,FALSE)</f>
        <v>2.2562491858175688</v>
      </c>
      <c r="F34" s="112">
        <f>HLOOKUP(B34,'Equation 7 Induced FTE '!$C$9:$NJ$33,25,FALSE)</f>
        <v>3.1005353432438869</v>
      </c>
      <c r="G34" s="13"/>
      <c r="H34" s="13"/>
      <c r="I34" s="13"/>
      <c r="J34" s="13"/>
      <c r="K34" s="13"/>
    </row>
    <row r="35" spans="2:11" ht="15.5" x14ac:dyDescent="0.35">
      <c r="B35" s="113" t="s">
        <v>123</v>
      </c>
      <c r="C35" s="114" t="s">
        <v>166</v>
      </c>
      <c r="D35" s="111">
        <f>VLOOKUP(B35,'Equation 5 Direct FTE'!$C$10:$H$379,6,FALSE)</f>
        <v>6.8992544261583966</v>
      </c>
      <c r="E35" s="111">
        <f>HLOOKUP(B35,'Equation 6 Indirect FTE'!$C$9:$NJ$11,3,FALSE)</f>
        <v>2.0267709390088804</v>
      </c>
      <c r="F35" s="112">
        <f>HLOOKUP(B35,'Equation 7 Induced FTE '!$C$9:$NJ$33,25,FALSE)</f>
        <v>4.3577995543177739</v>
      </c>
      <c r="G35" s="13"/>
      <c r="H35" s="13"/>
      <c r="I35" s="13"/>
      <c r="J35" s="13"/>
      <c r="K35" s="13"/>
    </row>
    <row r="36" spans="2:11" ht="31" x14ac:dyDescent="0.35">
      <c r="B36" s="113" t="s">
        <v>784</v>
      </c>
      <c r="C36" s="114" t="s">
        <v>789</v>
      </c>
      <c r="D36" s="111">
        <f>VLOOKUP(B36,'Equation 5 Direct FTE'!$C$10:$H$379,6,FALSE)</f>
        <v>4.1338164754741484</v>
      </c>
      <c r="E36" s="111">
        <f>HLOOKUP(B36,'Equation 6 Indirect FTE'!$C$9:$NJ$11,3,FALSE)</f>
        <v>1.6374483601302128</v>
      </c>
      <c r="F36" s="112">
        <f>HLOOKUP(B36,'Equation 7 Induced FTE '!$C$9:$NJ$33,25,FALSE)</f>
        <v>3.0168136075050991</v>
      </c>
      <c r="G36" s="13"/>
      <c r="H36" s="13"/>
      <c r="I36" s="13"/>
      <c r="J36" s="13"/>
      <c r="K36" s="13"/>
    </row>
    <row r="37" spans="2:11" ht="15.5" x14ac:dyDescent="0.35">
      <c r="B37" s="113">
        <v>321100</v>
      </c>
      <c r="C37" s="114" t="s">
        <v>167</v>
      </c>
      <c r="D37" s="111">
        <f>VLOOKUP(B37,'Equation 5 Direct FTE'!$C$10:$H$379,6,FALSE)</f>
        <v>2.9615991019930252</v>
      </c>
      <c r="E37" s="111">
        <f>HLOOKUP(B37,'Equation 6 Indirect FTE'!$C$9:$NJ$11,3,FALSE)</f>
        <v>2.3320353579193158</v>
      </c>
      <c r="F37" s="112">
        <f>HLOOKUP(B37,'Equation 7 Induced FTE '!$C$9:$NJ$33,25,FALSE)</f>
        <v>2.2361719701981126</v>
      </c>
      <c r="G37" s="13"/>
      <c r="H37" s="13"/>
      <c r="I37" s="13"/>
      <c r="J37" s="13"/>
      <c r="K37" s="13"/>
    </row>
    <row r="38" spans="2:11" ht="31" x14ac:dyDescent="0.35">
      <c r="B38" s="113">
        <v>321200</v>
      </c>
      <c r="C38" s="114" t="s">
        <v>168</v>
      </c>
      <c r="D38" s="111">
        <f>VLOOKUP(B38,'Equation 5 Direct FTE'!$C$10:$H$379,6,FALSE)</f>
        <v>3.7262063434909574</v>
      </c>
      <c r="E38" s="111">
        <f>HLOOKUP(B38,'Equation 6 Indirect FTE'!$C$9:$NJ$11,3,FALSE)</f>
        <v>1.9074474458233337</v>
      </c>
      <c r="F38" s="112">
        <f>HLOOKUP(B38,'Equation 7 Induced FTE '!$C$9:$NJ$33,25,FALSE)</f>
        <v>2.2090878973331343</v>
      </c>
      <c r="G38" s="13"/>
      <c r="H38" s="13"/>
      <c r="I38" s="13"/>
      <c r="J38" s="13"/>
      <c r="K38" s="13"/>
    </row>
    <row r="39" spans="2:11" ht="15.5" x14ac:dyDescent="0.35">
      <c r="B39" s="113">
        <v>321910</v>
      </c>
      <c r="C39" s="114" t="s">
        <v>169</v>
      </c>
      <c r="D39" s="111">
        <f>VLOOKUP(B39,'Equation 5 Direct FTE'!$C$10:$H$379,6,FALSE)</f>
        <v>4.4677346950227257</v>
      </c>
      <c r="E39" s="111">
        <f>HLOOKUP(B39,'Equation 6 Indirect FTE'!$C$9:$NJ$11,3,FALSE)</f>
        <v>2.0764376855743691</v>
      </c>
      <c r="F39" s="112">
        <f>HLOOKUP(B39,'Equation 7 Induced FTE '!$C$9:$NJ$33,25,FALSE)</f>
        <v>2.4655163319867044</v>
      </c>
      <c r="G39" s="13"/>
      <c r="H39" s="13"/>
      <c r="I39" s="13"/>
      <c r="J39" s="13"/>
      <c r="K39" s="13"/>
    </row>
    <row r="40" spans="2:11" ht="15.5" x14ac:dyDescent="0.35">
      <c r="B40" s="113" t="s">
        <v>118</v>
      </c>
      <c r="C40" s="114" t="s">
        <v>170</v>
      </c>
      <c r="D40" s="111">
        <f>VLOOKUP(B40,'Equation 5 Direct FTE'!$C$10:$H$379,6,FALSE)</f>
        <v>4.6508254456506624</v>
      </c>
      <c r="E40" s="111">
        <f>HLOOKUP(B40,'Equation 6 Indirect FTE'!$C$9:$NJ$11,3,FALSE)</f>
        <v>2.0633939901185094</v>
      </c>
      <c r="F40" s="112">
        <f>HLOOKUP(B40,'Equation 7 Induced FTE '!$C$9:$NJ$33,25,FALSE)</f>
        <v>2.393337275578709</v>
      </c>
      <c r="G40" s="13"/>
      <c r="H40" s="13"/>
      <c r="I40" s="13"/>
      <c r="J40" s="13"/>
      <c r="K40" s="13"/>
    </row>
    <row r="41" spans="2:11" ht="15.5" x14ac:dyDescent="0.35">
      <c r="B41" s="113">
        <v>327100</v>
      </c>
      <c r="C41" s="114" t="s">
        <v>171</v>
      </c>
      <c r="D41" s="111">
        <f>VLOOKUP(B41,'Equation 5 Direct FTE'!$C$10:$H$379,6,FALSE)</f>
        <v>4.9042145083819424</v>
      </c>
      <c r="E41" s="111">
        <f>HLOOKUP(B41,'Equation 6 Indirect FTE'!$C$9:$NJ$11,3,FALSE)</f>
        <v>1.9266904913417218</v>
      </c>
      <c r="F41" s="112">
        <f>HLOOKUP(B41,'Equation 7 Induced FTE '!$C$9:$NJ$33,25,FALSE)</f>
        <v>2.7615187561681593</v>
      </c>
      <c r="G41" s="13"/>
      <c r="H41" s="13"/>
      <c r="I41" s="13"/>
      <c r="J41" s="13"/>
      <c r="K41" s="13"/>
    </row>
    <row r="42" spans="2:11" ht="15.5" x14ac:dyDescent="0.35">
      <c r="B42" s="113">
        <v>327200</v>
      </c>
      <c r="C42" s="114" t="s">
        <v>172</v>
      </c>
      <c r="D42" s="111">
        <f>VLOOKUP(B42,'Equation 5 Direct FTE'!$C$10:$H$379,6,FALSE)</f>
        <v>3.2503361640425079</v>
      </c>
      <c r="E42" s="111">
        <f>HLOOKUP(B42,'Equation 6 Indirect FTE'!$C$9:$NJ$11,3,FALSE)</f>
        <v>1.8152836146346538</v>
      </c>
      <c r="F42" s="112">
        <f>HLOOKUP(B42,'Equation 7 Induced FTE '!$C$9:$NJ$33,25,FALSE)</f>
        <v>2.4158448786716917</v>
      </c>
      <c r="G42" s="13"/>
      <c r="H42" s="13"/>
      <c r="I42" s="13"/>
      <c r="J42" s="13"/>
      <c r="K42" s="13"/>
    </row>
    <row r="43" spans="2:11" ht="15.5" x14ac:dyDescent="0.35">
      <c r="B43" s="113">
        <v>327310</v>
      </c>
      <c r="C43" s="114" t="s">
        <v>173</v>
      </c>
      <c r="D43" s="111">
        <f>VLOOKUP(B43,'Equation 5 Direct FTE'!$C$10:$H$379,6,FALSE)</f>
        <v>1.858261462598148</v>
      </c>
      <c r="E43" s="111">
        <f>HLOOKUP(B43,'Equation 6 Indirect FTE'!$C$9:$NJ$11,3,FALSE)</f>
        <v>1.9271764055014065</v>
      </c>
      <c r="F43" s="112">
        <f>HLOOKUP(B43,'Equation 7 Induced FTE '!$C$9:$NJ$33,25,FALSE)</f>
        <v>2.0868745268839572</v>
      </c>
      <c r="G43" s="13"/>
      <c r="H43" s="13"/>
      <c r="I43" s="13"/>
      <c r="J43" s="13"/>
      <c r="K43" s="13"/>
    </row>
    <row r="44" spans="2:11" ht="15.5" x14ac:dyDescent="0.35">
      <c r="B44" s="113">
        <v>327320</v>
      </c>
      <c r="C44" s="114" t="s">
        <v>174</v>
      </c>
      <c r="D44" s="111">
        <f>VLOOKUP(B44,'Equation 5 Direct FTE'!$C$10:$H$379,6,FALSE)</f>
        <v>3.1660099273793896</v>
      </c>
      <c r="E44" s="111">
        <f>HLOOKUP(B44,'Equation 6 Indirect FTE'!$C$9:$NJ$11,3,FALSE)</f>
        <v>2.0985218774115864</v>
      </c>
      <c r="F44" s="112">
        <f>HLOOKUP(B44,'Equation 7 Induced FTE '!$C$9:$NJ$33,25,FALSE)</f>
        <v>2.6263077976906573</v>
      </c>
      <c r="G44" s="13"/>
      <c r="H44" s="13"/>
      <c r="I44" s="13"/>
      <c r="J44" s="13"/>
      <c r="K44" s="13"/>
    </row>
    <row r="45" spans="2:11" ht="15.5" x14ac:dyDescent="0.35">
      <c r="B45" s="113">
        <v>327330</v>
      </c>
      <c r="C45" s="114" t="s">
        <v>175</v>
      </c>
      <c r="D45" s="111">
        <f>VLOOKUP(B45,'Equation 5 Direct FTE'!$C$10:$H$379,6,FALSE)</f>
        <v>3.1170768030573188</v>
      </c>
      <c r="E45" s="111">
        <f>HLOOKUP(B45,'Equation 6 Indirect FTE'!$C$9:$NJ$11,3,FALSE)</f>
        <v>2.3779077832074722</v>
      </c>
      <c r="F45" s="112">
        <f>HLOOKUP(B45,'Equation 7 Induced FTE '!$C$9:$NJ$33,25,FALSE)</f>
        <v>2.6049935493255587</v>
      </c>
      <c r="G45" s="13"/>
      <c r="H45" s="13"/>
      <c r="I45" s="13"/>
      <c r="J45" s="13"/>
      <c r="K45" s="13"/>
    </row>
    <row r="46" spans="2:11" ht="15.5" x14ac:dyDescent="0.35">
      <c r="B46" s="113">
        <v>327390</v>
      </c>
      <c r="C46" s="114" t="s">
        <v>176</v>
      </c>
      <c r="D46" s="111">
        <f>VLOOKUP(B46,'Equation 5 Direct FTE'!$C$10:$H$379,6,FALSE)</f>
        <v>4.2400897278884209</v>
      </c>
      <c r="E46" s="111">
        <f>HLOOKUP(B46,'Equation 6 Indirect FTE'!$C$9:$NJ$11,3,FALSE)</f>
        <v>2.2619351613038088</v>
      </c>
      <c r="F46" s="112">
        <f>HLOOKUP(B46,'Equation 7 Induced FTE '!$C$9:$NJ$33,25,FALSE)</f>
        <v>2.8718236026382478</v>
      </c>
      <c r="G46" s="13"/>
      <c r="H46" s="13"/>
      <c r="I46" s="13"/>
      <c r="J46" s="13"/>
      <c r="K46" s="13"/>
    </row>
    <row r="47" spans="2:11" ht="15.5" x14ac:dyDescent="0.35">
      <c r="B47" s="113">
        <v>327400</v>
      </c>
      <c r="C47" s="114" t="s">
        <v>177</v>
      </c>
      <c r="D47" s="111">
        <f>VLOOKUP(B47,'Equation 5 Direct FTE'!$C$10:$H$379,6,FALSE)</f>
        <v>2.2324192868656234</v>
      </c>
      <c r="E47" s="111">
        <f>HLOOKUP(B47,'Equation 6 Indirect FTE'!$C$9:$NJ$11,3,FALSE)</f>
        <v>1.3960613822719252</v>
      </c>
      <c r="F47" s="112">
        <f>HLOOKUP(B47,'Equation 7 Induced FTE '!$C$9:$NJ$33,25,FALSE)</f>
        <v>1.8475721960285885</v>
      </c>
      <c r="G47" s="13"/>
      <c r="H47" s="13"/>
      <c r="I47" s="13"/>
      <c r="J47" s="13"/>
      <c r="K47" s="13"/>
    </row>
    <row r="48" spans="2:11" ht="15.5" x14ac:dyDescent="0.35">
      <c r="B48" s="113">
        <v>327910</v>
      </c>
      <c r="C48" s="114" t="s">
        <v>178</v>
      </c>
      <c r="D48" s="111">
        <f>VLOOKUP(B48,'Equation 5 Direct FTE'!$C$10:$H$379,6,FALSE)</f>
        <v>2.8879694137044689</v>
      </c>
      <c r="E48" s="111">
        <f>HLOOKUP(B48,'Equation 6 Indirect FTE'!$C$9:$NJ$11,3,FALSE)</f>
        <v>1.0239412367790552</v>
      </c>
      <c r="F48" s="112">
        <f>HLOOKUP(B48,'Equation 7 Induced FTE '!$C$9:$NJ$33,25,FALSE)</f>
        <v>1.6232926259363625</v>
      </c>
      <c r="G48" s="13"/>
      <c r="H48" s="13"/>
      <c r="I48" s="13"/>
      <c r="J48" s="13"/>
      <c r="K48" s="13"/>
    </row>
    <row r="49" spans="2:11" ht="15.5" x14ac:dyDescent="0.35">
      <c r="B49" s="113">
        <v>327991</v>
      </c>
      <c r="C49" s="114" t="s">
        <v>179</v>
      </c>
      <c r="D49" s="111">
        <f>VLOOKUP(B49,'Equation 5 Direct FTE'!$C$10:$H$379,6,FALSE)</f>
        <v>5.3048520204894709</v>
      </c>
      <c r="E49" s="111">
        <f>HLOOKUP(B49,'Equation 6 Indirect FTE'!$C$9:$NJ$11,3,FALSE)</f>
        <v>1.9363567131357629</v>
      </c>
      <c r="F49" s="112">
        <f>HLOOKUP(B49,'Equation 7 Induced FTE '!$C$9:$NJ$33,25,FALSE)</f>
        <v>2.8400261483756926</v>
      </c>
      <c r="G49" s="13"/>
      <c r="H49" s="13"/>
      <c r="I49" s="13"/>
      <c r="J49" s="13"/>
      <c r="K49" s="13"/>
    </row>
    <row r="50" spans="2:11" ht="31" x14ac:dyDescent="0.35">
      <c r="B50" s="113">
        <v>327992</v>
      </c>
      <c r="C50" s="114" t="s">
        <v>180</v>
      </c>
      <c r="D50" s="111">
        <f>VLOOKUP(B50,'Equation 5 Direct FTE'!$C$10:$H$379,6,FALSE)</f>
        <v>2.5719213974230883</v>
      </c>
      <c r="E50" s="111">
        <f>HLOOKUP(B50,'Equation 6 Indirect FTE'!$C$9:$NJ$11,3,FALSE)</f>
        <v>1.5113057484540353</v>
      </c>
      <c r="F50" s="112">
        <f>HLOOKUP(B50,'Equation 7 Induced FTE '!$C$9:$NJ$33,25,FALSE)</f>
        <v>2.0069329229267789</v>
      </c>
      <c r="G50" s="13"/>
      <c r="H50" s="13"/>
      <c r="I50" s="13"/>
      <c r="J50" s="13"/>
      <c r="K50" s="13"/>
    </row>
    <row r="51" spans="2:11" ht="15.5" x14ac:dyDescent="0.35">
      <c r="B51" s="113">
        <v>327993</v>
      </c>
      <c r="C51" s="114" t="s">
        <v>181</v>
      </c>
      <c r="D51" s="111">
        <f>VLOOKUP(B51,'Equation 5 Direct FTE'!$C$10:$H$379,6,FALSE)</f>
        <v>3.018465120568151</v>
      </c>
      <c r="E51" s="111">
        <f>HLOOKUP(B51,'Equation 6 Indirect FTE'!$C$9:$NJ$11,3,FALSE)</f>
        <v>1.5284107129456137</v>
      </c>
      <c r="F51" s="112">
        <f>HLOOKUP(B51,'Equation 7 Induced FTE '!$C$9:$NJ$33,25,FALSE)</f>
        <v>2.2406964959913642</v>
      </c>
      <c r="G51" s="13"/>
      <c r="H51" s="13"/>
      <c r="I51" s="13"/>
      <c r="J51" s="13"/>
      <c r="K51" s="13"/>
    </row>
    <row r="52" spans="2:11" ht="15.5" x14ac:dyDescent="0.35">
      <c r="B52" s="113">
        <v>327999</v>
      </c>
      <c r="C52" s="114" t="s">
        <v>182</v>
      </c>
      <c r="D52" s="111">
        <f>VLOOKUP(B52,'Equation 5 Direct FTE'!$C$10:$H$379,6,FALSE)</f>
        <v>2.3695200079224215</v>
      </c>
      <c r="E52" s="111">
        <f>HLOOKUP(B52,'Equation 6 Indirect FTE'!$C$9:$NJ$11,3,FALSE)</f>
        <v>1.7835909983401956</v>
      </c>
      <c r="F52" s="112">
        <f>HLOOKUP(B52,'Equation 7 Induced FTE '!$C$9:$NJ$33,25,FALSE)</f>
        <v>2.1055669904359209</v>
      </c>
      <c r="G52" s="13"/>
      <c r="H52" s="13"/>
      <c r="I52" s="13"/>
      <c r="J52" s="13"/>
      <c r="K52" s="13"/>
    </row>
    <row r="53" spans="2:11" ht="31" x14ac:dyDescent="0.35">
      <c r="B53" s="113">
        <v>331110</v>
      </c>
      <c r="C53" s="114" t="s">
        <v>183</v>
      </c>
      <c r="D53" s="111">
        <f>VLOOKUP(B53,'Equation 5 Direct FTE'!$C$10:$H$379,6,FALSE)</f>
        <v>1.9155527984212002</v>
      </c>
      <c r="E53" s="111">
        <f>HLOOKUP(B53,'Equation 6 Indirect FTE'!$C$9:$NJ$11,3,FALSE)</f>
        <v>1.7039586240047906</v>
      </c>
      <c r="F53" s="112">
        <f>HLOOKUP(B53,'Equation 7 Induced FTE '!$C$9:$NJ$33,25,FALSE)</f>
        <v>1.9771296023942238</v>
      </c>
      <c r="G53" s="13"/>
      <c r="H53" s="13"/>
      <c r="I53" s="13"/>
      <c r="J53" s="13"/>
      <c r="K53" s="13"/>
    </row>
    <row r="54" spans="2:11" ht="31" x14ac:dyDescent="0.35">
      <c r="B54" s="113">
        <v>331200</v>
      </c>
      <c r="C54" s="114" t="s">
        <v>184</v>
      </c>
      <c r="D54" s="111">
        <f>VLOOKUP(B54,'Equation 5 Direct FTE'!$C$10:$H$379,6,FALSE)</f>
        <v>2.0841007924885964</v>
      </c>
      <c r="E54" s="111">
        <f>HLOOKUP(B54,'Equation 6 Indirect FTE'!$C$9:$NJ$11,3,FALSE)</f>
        <v>1.4156753123848742</v>
      </c>
      <c r="F54" s="112">
        <f>HLOOKUP(B54,'Equation 7 Induced FTE '!$C$9:$NJ$33,25,FALSE)</f>
        <v>1.8108129817810965</v>
      </c>
      <c r="G54" s="13"/>
      <c r="H54" s="13"/>
      <c r="I54" s="13"/>
      <c r="J54" s="13"/>
      <c r="K54" s="13"/>
    </row>
    <row r="55" spans="2:11" ht="15.5" x14ac:dyDescent="0.35">
      <c r="B55" s="113">
        <v>331314</v>
      </c>
      <c r="C55" s="114" t="s">
        <v>186</v>
      </c>
      <c r="D55" s="111">
        <f>VLOOKUP(B55,'Equation 5 Direct FTE'!$C$10:$H$379,6,FALSE)</f>
        <v>2.322184117453562</v>
      </c>
      <c r="E55" s="111">
        <f>HLOOKUP(B55,'Equation 6 Indirect FTE'!$C$9:$NJ$11,3,FALSE)</f>
        <v>2.1409120396388404</v>
      </c>
      <c r="F55" s="112">
        <f>HLOOKUP(B55,'Equation 7 Induced FTE '!$C$9:$NJ$33,25,FALSE)</f>
        <v>2.2126125612427634</v>
      </c>
      <c r="G55" s="13"/>
      <c r="H55" s="13"/>
      <c r="I55" s="13"/>
      <c r="J55" s="13"/>
      <c r="K55" s="13"/>
    </row>
    <row r="56" spans="2:11" ht="31" x14ac:dyDescent="0.35">
      <c r="B56" s="113">
        <v>331313</v>
      </c>
      <c r="C56" s="114" t="s">
        <v>185</v>
      </c>
      <c r="D56" s="111">
        <f>VLOOKUP(B56,'Equation 5 Direct FTE'!$C$10:$H$379,6,FALSE)</f>
        <v>1.4936273262738931</v>
      </c>
      <c r="E56" s="111">
        <f>HLOOKUP(B56,'Equation 6 Indirect FTE'!$C$9:$NJ$11,3,FALSE)</f>
        <v>1.5212448281986297</v>
      </c>
      <c r="F56" s="112">
        <f>HLOOKUP(B56,'Equation 7 Induced FTE '!$C$9:$NJ$33,25,FALSE)</f>
        <v>1.9489389049247394</v>
      </c>
      <c r="G56" s="13"/>
      <c r="H56" s="13"/>
      <c r="I56" s="13"/>
      <c r="J56" s="13"/>
      <c r="K56" s="13"/>
    </row>
    <row r="57" spans="2:11" ht="31" x14ac:dyDescent="0.35">
      <c r="B57" s="113" t="s">
        <v>187</v>
      </c>
      <c r="C57" s="114" t="s">
        <v>188</v>
      </c>
      <c r="D57" s="111">
        <f>VLOOKUP(B57,'Equation 5 Direct FTE'!$C$10:$H$379,6,FALSE)</f>
        <v>2.2730608855432588</v>
      </c>
      <c r="E57" s="111">
        <f>HLOOKUP(B57,'Equation 6 Indirect FTE'!$C$9:$NJ$11,3,FALSE)</f>
        <v>1.6776490885429687</v>
      </c>
      <c r="F57" s="112">
        <f>HLOOKUP(B57,'Equation 7 Induced FTE '!$C$9:$NJ$33,25,FALSE)</f>
        <v>1.9606627505884127</v>
      </c>
      <c r="G57" s="13"/>
      <c r="H57" s="13"/>
      <c r="I57" s="13"/>
      <c r="J57" s="13"/>
      <c r="K57" s="13"/>
    </row>
    <row r="58" spans="2:11" ht="31" x14ac:dyDescent="0.35">
      <c r="B58" s="113">
        <v>331410</v>
      </c>
      <c r="C58" s="114" t="s">
        <v>790</v>
      </c>
      <c r="D58" s="111">
        <f>VLOOKUP(B58,'Equation 5 Direct FTE'!$C$10:$H$379,6,FALSE)</f>
        <v>1.997931641019614</v>
      </c>
      <c r="E58" s="111">
        <f>HLOOKUP(B58,'Equation 6 Indirect FTE'!$C$9:$NJ$11,3,FALSE)</f>
        <v>0.97795507933666737</v>
      </c>
      <c r="F58" s="112">
        <f>HLOOKUP(B58,'Equation 7 Induced FTE '!$C$9:$NJ$33,25,FALSE)</f>
        <v>1.5961848225435431</v>
      </c>
      <c r="G58" s="13"/>
      <c r="H58" s="13"/>
      <c r="I58" s="13"/>
      <c r="J58" s="13"/>
      <c r="K58" s="13"/>
    </row>
    <row r="59" spans="2:11" ht="31" x14ac:dyDescent="0.35">
      <c r="B59" s="113">
        <v>331420</v>
      </c>
      <c r="C59" s="114" t="s">
        <v>189</v>
      </c>
      <c r="D59" s="111">
        <f>VLOOKUP(B59,'Equation 5 Direct FTE'!$C$10:$H$379,6,FALSE)</f>
        <v>2.5843546184525361</v>
      </c>
      <c r="E59" s="111">
        <f>HLOOKUP(B59,'Equation 6 Indirect FTE'!$C$9:$NJ$11,3,FALSE)</f>
        <v>1.263608747714474</v>
      </c>
      <c r="F59" s="112">
        <f>HLOOKUP(B59,'Equation 7 Induced FTE '!$C$9:$NJ$33,25,FALSE)</f>
        <v>1.729696603626343</v>
      </c>
      <c r="G59" s="13"/>
      <c r="H59" s="13"/>
      <c r="I59" s="13"/>
      <c r="J59" s="13"/>
      <c r="K59" s="13"/>
    </row>
    <row r="60" spans="2:11" ht="46.5" x14ac:dyDescent="0.35">
      <c r="B60" s="113">
        <v>331490</v>
      </c>
      <c r="C60" s="114" t="s">
        <v>190</v>
      </c>
      <c r="D60" s="111">
        <f>VLOOKUP(B60,'Equation 5 Direct FTE'!$C$10:$H$379,6,FALSE)</f>
        <v>2.3278491863023163</v>
      </c>
      <c r="E60" s="111">
        <f>HLOOKUP(B60,'Equation 6 Indirect FTE'!$C$9:$NJ$11,3,FALSE)</f>
        <v>1.4319415461380087</v>
      </c>
      <c r="F60" s="112">
        <f>HLOOKUP(B60,'Equation 7 Induced FTE '!$C$9:$NJ$33,25,FALSE)</f>
        <v>1.8192210347175453</v>
      </c>
      <c r="G60" s="13"/>
      <c r="H60" s="13"/>
      <c r="I60" s="13"/>
      <c r="J60" s="13"/>
      <c r="K60" s="13"/>
    </row>
    <row r="61" spans="2:11" ht="15.5" x14ac:dyDescent="0.35">
      <c r="B61" s="113">
        <v>331510</v>
      </c>
      <c r="C61" s="114" t="s">
        <v>191</v>
      </c>
      <c r="D61" s="111">
        <f>VLOOKUP(B61,'Equation 5 Direct FTE'!$C$10:$H$379,6,FALSE)</f>
        <v>3.6757463531841195</v>
      </c>
      <c r="E61" s="111">
        <f>HLOOKUP(B61,'Equation 6 Indirect FTE'!$C$9:$NJ$11,3,FALSE)</f>
        <v>1.5683821325043414</v>
      </c>
      <c r="F61" s="112">
        <f>HLOOKUP(B61,'Equation 7 Induced FTE '!$C$9:$NJ$33,25,FALSE)</f>
        <v>2.3815895031600047</v>
      </c>
      <c r="G61" s="13"/>
      <c r="H61" s="13"/>
      <c r="I61" s="13"/>
      <c r="J61" s="13"/>
      <c r="K61" s="13"/>
    </row>
    <row r="62" spans="2:11" ht="15.5" x14ac:dyDescent="0.35">
      <c r="B62" s="113">
        <v>331520</v>
      </c>
      <c r="C62" s="114" t="s">
        <v>192</v>
      </c>
      <c r="D62" s="111">
        <f>VLOOKUP(B62,'Equation 5 Direct FTE'!$C$10:$H$379,6,FALSE)</f>
        <v>4.139307834338644</v>
      </c>
      <c r="E62" s="111">
        <f>HLOOKUP(B62,'Equation 6 Indirect FTE'!$C$9:$NJ$11,3,FALSE)</f>
        <v>2.0141934301293203</v>
      </c>
      <c r="F62" s="112">
        <f>HLOOKUP(B62,'Equation 7 Induced FTE '!$C$9:$NJ$33,25,FALSE)</f>
        <v>2.5600883522708466</v>
      </c>
      <c r="G62" s="13"/>
      <c r="H62" s="13"/>
      <c r="I62" s="13"/>
      <c r="J62" s="13"/>
      <c r="K62" s="13"/>
    </row>
    <row r="63" spans="2:11" ht="15.5" x14ac:dyDescent="0.35">
      <c r="B63" s="113">
        <v>332114</v>
      </c>
      <c r="C63" s="114" t="s">
        <v>195</v>
      </c>
      <c r="D63" s="111">
        <f>VLOOKUP(B63,'Equation 5 Direct FTE'!$C$10:$H$379,6,FALSE)</f>
        <v>2.2122003807760779</v>
      </c>
      <c r="E63" s="111">
        <f>HLOOKUP(B63,'Equation 6 Indirect FTE'!$C$9:$NJ$11,3,FALSE)</f>
        <v>1.4170578585966762</v>
      </c>
      <c r="F63" s="112">
        <f>HLOOKUP(B63,'Equation 7 Induced FTE '!$C$9:$NJ$33,25,FALSE)</f>
        <v>1.8248216788203957</v>
      </c>
      <c r="G63" s="13"/>
      <c r="H63" s="13"/>
      <c r="I63" s="13"/>
      <c r="J63" s="13"/>
      <c r="K63" s="13"/>
    </row>
    <row r="64" spans="2:11" ht="15.5" x14ac:dyDescent="0.35">
      <c r="B64" s="113" t="s">
        <v>193</v>
      </c>
      <c r="C64" s="114" t="s">
        <v>194</v>
      </c>
      <c r="D64" s="111">
        <f>VLOOKUP(B64,'Equation 5 Direct FTE'!$C$10:$H$379,6,FALSE)</f>
        <v>2.5798131882852315</v>
      </c>
      <c r="E64" s="111">
        <f>HLOOKUP(B64,'Equation 6 Indirect FTE'!$C$9:$NJ$11,3,FALSE)</f>
        <v>2.1217019632847522</v>
      </c>
      <c r="F64" s="112">
        <f>HLOOKUP(B64,'Equation 7 Induced FTE '!$C$9:$NJ$33,25,FALSE)</f>
        <v>2.3321863184665892</v>
      </c>
      <c r="G64" s="13"/>
      <c r="H64" s="13"/>
      <c r="I64" s="13"/>
      <c r="J64" s="13"/>
      <c r="K64" s="13"/>
    </row>
    <row r="65" spans="2:11" ht="31" x14ac:dyDescent="0.35">
      <c r="B65" s="113">
        <v>332119</v>
      </c>
      <c r="C65" s="114" t="s">
        <v>791</v>
      </c>
      <c r="D65" s="111">
        <f>VLOOKUP(B65,'Equation 5 Direct FTE'!$C$10:$H$379,6,FALSE)</f>
        <v>3.5743214183447307</v>
      </c>
      <c r="E65" s="111">
        <f>HLOOKUP(B65,'Equation 6 Indirect FTE'!$C$9:$NJ$11,3,FALSE)</f>
        <v>1.4271064910672964</v>
      </c>
      <c r="F65" s="112">
        <f>HLOOKUP(B65,'Equation 7 Induced FTE '!$C$9:$NJ$33,25,FALSE)</f>
        <v>2.2933333033671079</v>
      </c>
      <c r="G65" s="13"/>
      <c r="H65" s="13"/>
      <c r="I65" s="13"/>
      <c r="J65" s="13"/>
      <c r="K65" s="13"/>
    </row>
    <row r="66" spans="2:11" ht="15.5" x14ac:dyDescent="0.35">
      <c r="B66" s="113">
        <v>332200</v>
      </c>
      <c r="C66" s="114" t="s">
        <v>196</v>
      </c>
      <c r="D66" s="111">
        <f>VLOOKUP(B66,'Equation 5 Direct FTE'!$C$10:$H$379,6,FALSE)</f>
        <v>5.3248961257481335</v>
      </c>
      <c r="E66" s="111">
        <f>HLOOKUP(B66,'Equation 6 Indirect FTE'!$C$9:$NJ$11,3,FALSE)</f>
        <v>1.5876213544356315</v>
      </c>
      <c r="F66" s="112">
        <f>HLOOKUP(B66,'Equation 7 Induced FTE '!$C$9:$NJ$33,25,FALSE)</f>
        <v>2.8424719771281151</v>
      </c>
      <c r="G66" s="13"/>
      <c r="H66" s="13"/>
      <c r="I66" s="13"/>
      <c r="J66" s="13"/>
      <c r="K66" s="13"/>
    </row>
    <row r="67" spans="2:11" ht="31" x14ac:dyDescent="0.35">
      <c r="B67" s="113">
        <v>332310</v>
      </c>
      <c r="C67" s="114" t="s">
        <v>197</v>
      </c>
      <c r="D67" s="111">
        <f>VLOOKUP(B67,'Equation 5 Direct FTE'!$C$10:$H$379,6,FALSE)</f>
        <v>3.4180923956239333</v>
      </c>
      <c r="E67" s="111">
        <f>HLOOKUP(B67,'Equation 6 Indirect FTE'!$C$9:$NJ$11,3,FALSE)</f>
        <v>1.9282634927608697</v>
      </c>
      <c r="F67" s="112">
        <f>HLOOKUP(B67,'Equation 7 Induced FTE '!$C$9:$NJ$33,25,FALSE)</f>
        <v>2.4939767500113597</v>
      </c>
      <c r="G67" s="13"/>
      <c r="H67" s="13"/>
      <c r="I67" s="13"/>
      <c r="J67" s="13"/>
      <c r="K67" s="13"/>
    </row>
    <row r="68" spans="2:11" ht="31" x14ac:dyDescent="0.35">
      <c r="B68" s="113">
        <v>332320</v>
      </c>
      <c r="C68" s="114" t="s">
        <v>198</v>
      </c>
      <c r="D68" s="111">
        <f>VLOOKUP(B68,'Equation 5 Direct FTE'!$C$10:$H$379,6,FALSE)</f>
        <v>4.4877946504404633</v>
      </c>
      <c r="E68" s="111">
        <f>HLOOKUP(B68,'Equation 6 Indirect FTE'!$C$9:$NJ$11,3,FALSE)</f>
        <v>1.9750906172813503</v>
      </c>
      <c r="F68" s="112">
        <f>HLOOKUP(B68,'Equation 7 Induced FTE '!$C$9:$NJ$33,25,FALSE)</f>
        <v>2.8487866893311473</v>
      </c>
      <c r="G68" s="13"/>
      <c r="H68" s="13"/>
      <c r="I68" s="13"/>
      <c r="J68" s="13"/>
      <c r="K68" s="13"/>
    </row>
    <row r="69" spans="2:11" ht="17.25" customHeight="1" x14ac:dyDescent="0.35">
      <c r="B69" s="113">
        <v>332410</v>
      </c>
      <c r="C69" s="114" t="s">
        <v>199</v>
      </c>
      <c r="D69" s="111">
        <f>VLOOKUP(B69,'Equation 5 Direct FTE'!$C$10:$H$379,6,FALSE)</f>
        <v>3.3290645584802294</v>
      </c>
      <c r="E69" s="111">
        <f>HLOOKUP(B69,'Equation 6 Indirect FTE'!$C$9:$NJ$11,3,FALSE)</f>
        <v>1.534279975095671</v>
      </c>
      <c r="F69" s="112">
        <f>HLOOKUP(B69,'Equation 7 Induced FTE '!$C$9:$NJ$33,25,FALSE)</f>
        <v>2.5029930027173806</v>
      </c>
      <c r="G69" s="13"/>
      <c r="H69" s="13"/>
      <c r="I69" s="13"/>
      <c r="J69" s="13"/>
      <c r="K69" s="13"/>
    </row>
    <row r="70" spans="2:11" ht="15.5" x14ac:dyDescent="0.35">
      <c r="B70" s="113">
        <v>332420</v>
      </c>
      <c r="C70" s="114" t="s">
        <v>200</v>
      </c>
      <c r="D70" s="111">
        <f>VLOOKUP(B70,'Equation 5 Direct FTE'!$C$10:$H$379,6,FALSE)</f>
        <v>2.8164499319793994</v>
      </c>
      <c r="E70" s="111">
        <f>HLOOKUP(B70,'Equation 6 Indirect FTE'!$C$9:$NJ$11,3,FALSE)</f>
        <v>1.7340154818786382</v>
      </c>
      <c r="F70" s="112">
        <f>HLOOKUP(B70,'Equation 7 Induced FTE '!$C$9:$NJ$33,25,FALSE)</f>
        <v>2.232495799776153</v>
      </c>
      <c r="G70" s="13"/>
      <c r="H70" s="13"/>
      <c r="I70" s="13"/>
      <c r="J70" s="13"/>
      <c r="K70" s="13"/>
    </row>
    <row r="71" spans="2:11" ht="31" x14ac:dyDescent="0.35">
      <c r="B71" s="113">
        <v>332430</v>
      </c>
      <c r="C71" s="114" t="s">
        <v>201</v>
      </c>
      <c r="D71" s="111">
        <f>VLOOKUP(B71,'Equation 5 Direct FTE'!$C$10:$H$379,6,FALSE)</f>
        <v>2.1886709238574578</v>
      </c>
      <c r="E71" s="111">
        <f>HLOOKUP(B71,'Equation 6 Indirect FTE'!$C$9:$NJ$11,3,FALSE)</f>
        <v>1.5267079416584699</v>
      </c>
      <c r="F71" s="112">
        <f>HLOOKUP(B71,'Equation 7 Induced FTE '!$C$9:$NJ$33,25,FALSE)</f>
        <v>1.8912210896941681</v>
      </c>
      <c r="G71" s="13"/>
      <c r="H71" s="13"/>
      <c r="I71" s="13"/>
      <c r="J71" s="13"/>
      <c r="K71" s="13"/>
    </row>
    <row r="72" spans="2:11" ht="15.5" x14ac:dyDescent="0.35">
      <c r="B72" s="113">
        <v>332500</v>
      </c>
      <c r="C72" s="114" t="s">
        <v>202</v>
      </c>
      <c r="D72" s="111">
        <f>VLOOKUP(B72,'Equation 5 Direct FTE'!$C$10:$H$379,6,FALSE)</f>
        <v>2.6278956526472927</v>
      </c>
      <c r="E72" s="111">
        <f>HLOOKUP(B72,'Equation 6 Indirect FTE'!$C$9:$NJ$11,3,FALSE)</f>
        <v>1.9854799759116291</v>
      </c>
      <c r="F72" s="112">
        <f>HLOOKUP(B72,'Equation 7 Induced FTE '!$C$9:$NJ$33,25,FALSE)</f>
        <v>2.2607390817633739</v>
      </c>
      <c r="G72" s="13"/>
      <c r="H72" s="13"/>
      <c r="I72" s="13"/>
      <c r="J72" s="13"/>
      <c r="K72" s="13"/>
    </row>
    <row r="73" spans="2:11" ht="15.5" x14ac:dyDescent="0.35">
      <c r="B73" s="113">
        <v>332600</v>
      </c>
      <c r="C73" s="114" t="s">
        <v>203</v>
      </c>
      <c r="D73" s="111">
        <f>VLOOKUP(B73,'Equation 5 Direct FTE'!$C$10:$H$379,6,FALSE)</f>
        <v>3.8496520444225673</v>
      </c>
      <c r="E73" s="111">
        <f>HLOOKUP(B73,'Equation 6 Indirect FTE'!$C$9:$NJ$11,3,FALSE)</f>
        <v>1.7784015318974231</v>
      </c>
      <c r="F73" s="112">
        <f>HLOOKUP(B73,'Equation 7 Induced FTE '!$C$9:$NJ$33,25,FALSE)</f>
        <v>2.5376935228847999</v>
      </c>
      <c r="G73" s="13"/>
      <c r="H73" s="13"/>
      <c r="I73" s="13"/>
      <c r="J73" s="13"/>
      <c r="K73" s="13"/>
    </row>
    <row r="74" spans="2:11" ht="15.5" x14ac:dyDescent="0.35">
      <c r="B74" s="113">
        <v>332710</v>
      </c>
      <c r="C74" s="114" t="s">
        <v>204</v>
      </c>
      <c r="D74" s="111">
        <f>VLOOKUP(B74,'Equation 5 Direct FTE'!$C$10:$H$379,6,FALSE)</f>
        <v>6.1820858452980536</v>
      </c>
      <c r="E74" s="111">
        <f>HLOOKUP(B74,'Equation 6 Indirect FTE'!$C$9:$NJ$11,3,FALSE)</f>
        <v>1.9307982688723024</v>
      </c>
      <c r="F74" s="112">
        <f>HLOOKUP(B74,'Equation 7 Induced FTE '!$C$9:$NJ$33,25,FALSE)</f>
        <v>3.6278651840276641</v>
      </c>
      <c r="G74" s="13"/>
      <c r="H74" s="13"/>
      <c r="I74" s="13"/>
      <c r="J74" s="13"/>
      <c r="K74" s="13"/>
    </row>
    <row r="75" spans="2:11" ht="31" x14ac:dyDescent="0.35">
      <c r="B75" s="113">
        <v>332720</v>
      </c>
      <c r="C75" s="114" t="s">
        <v>205</v>
      </c>
      <c r="D75" s="111">
        <f>VLOOKUP(B75,'Equation 5 Direct FTE'!$C$10:$H$379,6,FALSE)</f>
        <v>2.4598419875963256</v>
      </c>
      <c r="E75" s="111">
        <f>HLOOKUP(B75,'Equation 6 Indirect FTE'!$C$9:$NJ$11,3,FALSE)</f>
        <v>1.8019170881458084</v>
      </c>
      <c r="F75" s="112">
        <f>HLOOKUP(B75,'Equation 7 Induced FTE '!$C$9:$NJ$33,25,FALSE)</f>
        <v>2.0051182520496913</v>
      </c>
      <c r="G75" s="13"/>
      <c r="H75" s="13"/>
      <c r="I75" s="13"/>
      <c r="J75" s="13"/>
      <c r="K75" s="13"/>
    </row>
    <row r="76" spans="2:11" ht="31" x14ac:dyDescent="0.35">
      <c r="B76" s="113">
        <v>332800</v>
      </c>
      <c r="C76" s="114" t="s">
        <v>206</v>
      </c>
      <c r="D76" s="111">
        <f>VLOOKUP(B76,'Equation 5 Direct FTE'!$C$10:$H$379,6,FALSE)</f>
        <v>4.3773970803082385</v>
      </c>
      <c r="E76" s="111">
        <f>HLOOKUP(B76,'Equation 6 Indirect FTE'!$C$9:$NJ$11,3,FALSE)</f>
        <v>1.5106867898296485</v>
      </c>
      <c r="F76" s="112">
        <f>HLOOKUP(B76,'Equation 7 Induced FTE '!$C$9:$NJ$33,25,FALSE)</f>
        <v>2.4636871555458661</v>
      </c>
      <c r="G76" s="13"/>
      <c r="H76" s="13"/>
      <c r="I76" s="13"/>
      <c r="J76" s="13"/>
      <c r="K76" s="13"/>
    </row>
    <row r="77" spans="2:11" ht="15.5" x14ac:dyDescent="0.35">
      <c r="B77" s="113">
        <v>332913</v>
      </c>
      <c r="C77" s="114" t="s">
        <v>207</v>
      </c>
      <c r="D77" s="111">
        <f>VLOOKUP(B77,'Equation 5 Direct FTE'!$C$10:$H$379,6,FALSE)</f>
        <v>2.173595123605967</v>
      </c>
      <c r="E77" s="111">
        <f>HLOOKUP(B77,'Equation 6 Indirect FTE'!$C$9:$NJ$11,3,FALSE)</f>
        <v>1.7211110113274208</v>
      </c>
      <c r="F77" s="112">
        <f>HLOOKUP(B77,'Equation 7 Induced FTE '!$C$9:$NJ$33,25,FALSE)</f>
        <v>1.9773769506210368</v>
      </c>
      <c r="G77" s="13"/>
      <c r="H77" s="13"/>
      <c r="I77" s="13"/>
      <c r="J77" s="13"/>
      <c r="K77" s="13"/>
    </row>
    <row r="78" spans="2:11" ht="15.5" x14ac:dyDescent="0.35">
      <c r="B78" s="113" t="s">
        <v>129</v>
      </c>
      <c r="C78" s="114" t="s">
        <v>792</v>
      </c>
      <c r="D78" s="111">
        <f>VLOOKUP(B78,'Equation 5 Direct FTE'!$C$10:$H$379,6,FALSE)</f>
        <v>2.4371575772126715</v>
      </c>
      <c r="E78" s="111">
        <f>HLOOKUP(B78,'Equation 6 Indirect FTE'!$C$9:$NJ$11,3,FALSE)</f>
        <v>1.8012732140020136</v>
      </c>
      <c r="F78" s="112">
        <f>HLOOKUP(B78,'Equation 7 Induced FTE '!$C$9:$NJ$33,25,FALSE)</f>
        <v>2.3244158074566115</v>
      </c>
      <c r="G78" s="13"/>
      <c r="H78" s="13"/>
      <c r="I78" s="13"/>
      <c r="J78" s="13"/>
      <c r="K78" s="13"/>
    </row>
    <row r="79" spans="2:11" ht="15.5" x14ac:dyDescent="0.35">
      <c r="B79" s="113">
        <v>332991</v>
      </c>
      <c r="C79" s="114" t="s">
        <v>208</v>
      </c>
      <c r="D79" s="111">
        <f>VLOOKUP(B79,'Equation 5 Direct FTE'!$C$10:$H$379,6,FALSE)</f>
        <v>3.3707623428701861</v>
      </c>
      <c r="E79" s="111">
        <f>HLOOKUP(B79,'Equation 6 Indirect FTE'!$C$9:$NJ$11,3,FALSE)</f>
        <v>1.6373307885934536</v>
      </c>
      <c r="F79" s="112">
        <f>HLOOKUP(B79,'Equation 7 Induced FTE '!$C$9:$NJ$33,25,FALSE)</f>
        <v>2.58223190806617</v>
      </c>
      <c r="G79" s="13"/>
      <c r="H79" s="13"/>
      <c r="I79" s="13"/>
      <c r="J79" s="13"/>
      <c r="K79" s="13"/>
    </row>
    <row r="80" spans="2:11" ht="15.5" x14ac:dyDescent="0.35">
      <c r="B80" s="113">
        <v>332996</v>
      </c>
      <c r="C80" s="114" t="s">
        <v>211</v>
      </c>
      <c r="D80" s="111">
        <f>VLOOKUP(B80,'Equation 5 Direct FTE'!$C$10:$H$379,6,FALSE)</f>
        <v>3.5616994229307624</v>
      </c>
      <c r="E80" s="111">
        <f>HLOOKUP(B80,'Equation 6 Indirect FTE'!$C$9:$NJ$11,3,FALSE)</f>
        <v>1.4351473210070393</v>
      </c>
      <c r="F80" s="112">
        <f>HLOOKUP(B80,'Equation 7 Induced FTE '!$C$9:$NJ$33,25,FALSE)</f>
        <v>2.2940773456583909</v>
      </c>
      <c r="G80" s="13"/>
      <c r="H80" s="13"/>
      <c r="I80" s="13"/>
      <c r="J80" s="13"/>
      <c r="K80" s="13"/>
    </row>
    <row r="81" spans="2:11" ht="31" x14ac:dyDescent="0.35">
      <c r="B81" s="113" t="s">
        <v>209</v>
      </c>
      <c r="C81" s="114" t="s">
        <v>210</v>
      </c>
      <c r="D81" s="111">
        <f>VLOOKUP(B81,'Equation 5 Direct FTE'!$C$10:$H$379,6,FALSE)</f>
        <v>3.0089186529514431</v>
      </c>
      <c r="E81" s="111">
        <f>HLOOKUP(B81,'Equation 6 Indirect FTE'!$C$9:$NJ$11,3,FALSE)</f>
        <v>1.4634651886939571</v>
      </c>
      <c r="F81" s="112">
        <f>HLOOKUP(B81,'Equation 7 Induced FTE '!$C$9:$NJ$33,25,FALSE)</f>
        <v>2.3304893584751407</v>
      </c>
      <c r="G81" s="13"/>
      <c r="H81" s="13"/>
      <c r="I81" s="13"/>
      <c r="J81" s="13"/>
      <c r="K81" s="13"/>
    </row>
    <row r="82" spans="2:11" ht="15.5" x14ac:dyDescent="0.35">
      <c r="B82" s="113">
        <v>332999</v>
      </c>
      <c r="C82" s="114" t="s">
        <v>212</v>
      </c>
      <c r="D82" s="111">
        <f>VLOOKUP(B82,'Equation 5 Direct FTE'!$C$10:$H$379,6,FALSE)</f>
        <v>3.9827038607566161</v>
      </c>
      <c r="E82" s="111">
        <f>HLOOKUP(B82,'Equation 6 Indirect FTE'!$C$9:$NJ$11,3,FALSE)</f>
        <v>1.7452940153972989</v>
      </c>
      <c r="F82" s="112">
        <f>HLOOKUP(B82,'Equation 7 Induced FTE '!$C$9:$NJ$33,25,FALSE)</f>
        <v>2.5993804592235228</v>
      </c>
      <c r="G82" s="13"/>
      <c r="H82" s="13"/>
      <c r="I82" s="13"/>
      <c r="J82" s="13"/>
      <c r="K82" s="13"/>
    </row>
    <row r="83" spans="2:11" ht="15.5" x14ac:dyDescent="0.35">
      <c r="B83" s="113">
        <v>333111</v>
      </c>
      <c r="C83" s="114" t="s">
        <v>213</v>
      </c>
      <c r="D83" s="111">
        <f>VLOOKUP(B83,'Equation 5 Direct FTE'!$C$10:$H$379,6,FALSE)</f>
        <v>2.4340375421573106</v>
      </c>
      <c r="E83" s="111">
        <f>HLOOKUP(B83,'Equation 6 Indirect FTE'!$C$9:$NJ$11,3,FALSE)</f>
        <v>1.6053143006715263</v>
      </c>
      <c r="F83" s="112">
        <f>HLOOKUP(B83,'Equation 7 Induced FTE '!$C$9:$NJ$33,25,FALSE)</f>
        <v>1.9272647583259199</v>
      </c>
      <c r="G83" s="13"/>
      <c r="H83" s="13"/>
      <c r="I83" s="13"/>
      <c r="J83" s="13"/>
      <c r="K83" s="13"/>
    </row>
    <row r="84" spans="2:11" ht="15.5" x14ac:dyDescent="0.35">
      <c r="B84" s="113">
        <v>333112</v>
      </c>
      <c r="C84" s="114" t="s">
        <v>214</v>
      </c>
      <c r="D84" s="111">
        <f>VLOOKUP(B84,'Equation 5 Direct FTE'!$C$10:$H$379,6,FALSE)</f>
        <v>3.760835541156776</v>
      </c>
      <c r="E84" s="111">
        <f>HLOOKUP(B84,'Equation 6 Indirect FTE'!$C$9:$NJ$11,3,FALSE)</f>
        <v>1.4472765126081382</v>
      </c>
      <c r="F84" s="112">
        <f>HLOOKUP(B84,'Equation 7 Induced FTE '!$C$9:$NJ$33,25,FALSE)</f>
        <v>1.8660989979965035</v>
      </c>
      <c r="G84" s="13"/>
      <c r="H84" s="13"/>
      <c r="I84" s="13"/>
      <c r="J84" s="13"/>
      <c r="K84" s="13"/>
    </row>
    <row r="85" spans="2:11" ht="15.5" x14ac:dyDescent="0.35">
      <c r="B85" s="113">
        <v>333120</v>
      </c>
      <c r="C85" s="114" t="s">
        <v>215</v>
      </c>
      <c r="D85" s="111">
        <f>VLOOKUP(B85,'Equation 5 Direct FTE'!$C$10:$H$379,6,FALSE)</f>
        <v>2.8645752934510558</v>
      </c>
      <c r="E85" s="111">
        <f>HLOOKUP(B85,'Equation 6 Indirect FTE'!$C$9:$NJ$11,3,FALSE)</f>
        <v>1.4271916501149944</v>
      </c>
      <c r="F85" s="112">
        <f>HLOOKUP(B85,'Equation 7 Induced FTE '!$C$9:$NJ$33,25,FALSE)</f>
        <v>1.8356602177645869</v>
      </c>
      <c r="G85" s="13"/>
      <c r="H85" s="13"/>
      <c r="I85" s="13"/>
      <c r="J85" s="13"/>
      <c r="K85" s="13"/>
    </row>
    <row r="86" spans="2:11" ht="31" x14ac:dyDescent="0.35">
      <c r="B86" s="113">
        <v>333130</v>
      </c>
      <c r="C86" s="114" t="s">
        <v>216</v>
      </c>
      <c r="D86" s="111">
        <f>VLOOKUP(B86,'Equation 5 Direct FTE'!$C$10:$H$379,6,FALSE)</f>
        <v>3.4197634264377288</v>
      </c>
      <c r="E86" s="111">
        <f>HLOOKUP(B86,'Equation 6 Indirect FTE'!$C$9:$NJ$11,3,FALSE)</f>
        <v>1.8496597572499298</v>
      </c>
      <c r="F86" s="112">
        <f>HLOOKUP(B86,'Equation 7 Induced FTE '!$C$9:$NJ$33,25,FALSE)</f>
        <v>2.6743694435166279</v>
      </c>
      <c r="G86" s="13"/>
      <c r="H86" s="13"/>
      <c r="I86" s="13"/>
      <c r="J86" s="13"/>
      <c r="K86" s="13"/>
    </row>
    <row r="87" spans="2:11" ht="15.5" x14ac:dyDescent="0.35">
      <c r="B87" s="113">
        <v>333242</v>
      </c>
      <c r="C87" s="114" t="s">
        <v>217</v>
      </c>
      <c r="D87" s="111">
        <f>VLOOKUP(B87,'Equation 5 Direct FTE'!$C$10:$H$379,6,FALSE)</f>
        <v>1.4573503102449101</v>
      </c>
      <c r="E87" s="111">
        <f>HLOOKUP(B87,'Equation 6 Indirect FTE'!$C$9:$NJ$11,3,FALSE)</f>
        <v>1.9478519814449839</v>
      </c>
      <c r="F87" s="112">
        <f>HLOOKUP(B87,'Equation 7 Induced FTE '!$C$9:$NJ$33,25,FALSE)</f>
        <v>2.5544694908350092</v>
      </c>
      <c r="G87" s="13"/>
      <c r="H87" s="13"/>
      <c r="I87" s="13"/>
      <c r="J87" s="13"/>
      <c r="K87" s="13"/>
    </row>
    <row r="88" spans="2:11" ht="15.5" x14ac:dyDescent="0.35">
      <c r="B88" s="113" t="s">
        <v>785</v>
      </c>
      <c r="C88" s="114" t="s">
        <v>793</v>
      </c>
      <c r="D88" s="111">
        <f>VLOOKUP(B88,'Equation 5 Direct FTE'!$C$10:$H$379,6,FALSE)</f>
        <v>2.709711178233372</v>
      </c>
      <c r="E88" s="111">
        <f>HLOOKUP(B88,'Equation 6 Indirect FTE'!$C$9:$NJ$11,3,FALSE)</f>
        <v>1.9462690036130561</v>
      </c>
      <c r="F88" s="112">
        <f>HLOOKUP(B88,'Equation 7 Induced FTE '!$C$9:$NJ$33,25,FALSE)</f>
        <v>2.4115997737012411</v>
      </c>
      <c r="G88" s="13"/>
      <c r="H88" s="13"/>
      <c r="I88" s="13"/>
      <c r="J88" s="13"/>
      <c r="K88" s="13"/>
    </row>
    <row r="89" spans="2:11" ht="15.5" x14ac:dyDescent="0.35">
      <c r="B89" s="113">
        <v>333314</v>
      </c>
      <c r="C89" s="114" t="s">
        <v>218</v>
      </c>
      <c r="D89" s="111">
        <f>VLOOKUP(B89,'Equation 5 Direct FTE'!$C$10:$H$379,6,FALSE)</f>
        <v>4.4817802062879109</v>
      </c>
      <c r="E89" s="111">
        <f>HLOOKUP(B89,'Equation 6 Indirect FTE'!$C$9:$NJ$11,3,FALSE)</f>
        <v>1.9658131611751299</v>
      </c>
      <c r="F89" s="112">
        <f>HLOOKUP(B89,'Equation 7 Induced FTE '!$C$9:$NJ$33,25,FALSE)</f>
        <v>3.9751817714662514</v>
      </c>
      <c r="G89" s="13"/>
      <c r="H89" s="13"/>
      <c r="I89" s="13"/>
      <c r="J89" s="13"/>
      <c r="K89" s="13"/>
    </row>
    <row r="90" spans="2:11" ht="31" x14ac:dyDescent="0.35">
      <c r="B90" s="113">
        <v>333316</v>
      </c>
      <c r="C90" s="114" t="s">
        <v>219</v>
      </c>
      <c r="D90" s="111">
        <f>VLOOKUP(B90,'Equation 5 Direct FTE'!$C$10:$H$379,6,FALSE)</f>
        <v>2.4059836264327981</v>
      </c>
      <c r="E90" s="111">
        <f>HLOOKUP(B90,'Equation 6 Indirect FTE'!$C$9:$NJ$11,3,FALSE)</f>
        <v>2.2492909613159409</v>
      </c>
      <c r="F90" s="112">
        <f>HLOOKUP(B90,'Equation 7 Induced FTE '!$C$9:$NJ$33,25,FALSE)</f>
        <v>2.9349577202093333</v>
      </c>
      <c r="G90" s="13"/>
      <c r="H90" s="13"/>
      <c r="I90" s="13"/>
      <c r="J90" s="13"/>
      <c r="K90" s="13"/>
    </row>
    <row r="91" spans="2:11" ht="31" x14ac:dyDescent="0.35">
      <c r="B91" s="113">
        <v>333318</v>
      </c>
      <c r="C91" s="114" t="s">
        <v>794</v>
      </c>
      <c r="D91" s="111">
        <f>VLOOKUP(B91,'Equation 5 Direct FTE'!$C$10:$H$379,6,FALSE)</f>
        <v>2.6394013870444151</v>
      </c>
      <c r="E91" s="111">
        <f>HLOOKUP(B91,'Equation 6 Indirect FTE'!$C$9:$NJ$11,3,FALSE)</f>
        <v>1.7569824833931427</v>
      </c>
      <c r="F91" s="112">
        <f>HLOOKUP(B91,'Equation 7 Induced FTE '!$C$9:$NJ$33,25,FALSE)</f>
        <v>2.4221671377869352</v>
      </c>
      <c r="G91" s="13"/>
      <c r="H91" s="13"/>
      <c r="I91" s="13"/>
      <c r="J91" s="13"/>
      <c r="K91" s="13"/>
    </row>
    <row r="92" spans="2:11" ht="31" x14ac:dyDescent="0.35">
      <c r="B92" s="113">
        <v>333414</v>
      </c>
      <c r="C92" s="114" t="s">
        <v>220</v>
      </c>
      <c r="D92" s="111">
        <f>VLOOKUP(B92,'Equation 5 Direct FTE'!$C$10:$H$379,6,FALSE)</f>
        <v>2.5466123759223818</v>
      </c>
      <c r="E92" s="111">
        <f>HLOOKUP(B92,'Equation 6 Indirect FTE'!$C$9:$NJ$11,3,FALSE)</f>
        <v>1.8118499382490096</v>
      </c>
      <c r="F92" s="112">
        <f>HLOOKUP(B92,'Equation 7 Induced FTE '!$C$9:$NJ$33,25,FALSE)</f>
        <v>2.2627313530110933</v>
      </c>
      <c r="G92" s="13"/>
      <c r="H92" s="13"/>
      <c r="I92" s="13"/>
      <c r="J92" s="13"/>
      <c r="K92" s="13"/>
    </row>
    <row r="93" spans="2:11" ht="31" x14ac:dyDescent="0.35">
      <c r="B93" s="113">
        <v>333415</v>
      </c>
      <c r="C93" s="114" t="s">
        <v>221</v>
      </c>
      <c r="D93" s="111">
        <f>VLOOKUP(B93,'Equation 5 Direct FTE'!$C$10:$H$379,6,FALSE)</f>
        <v>2.5827095735462269</v>
      </c>
      <c r="E93" s="111">
        <f>HLOOKUP(B93,'Equation 6 Indirect FTE'!$C$9:$NJ$11,3,FALSE)</f>
        <v>1.3879113467722841</v>
      </c>
      <c r="F93" s="112">
        <f>HLOOKUP(B93,'Equation 7 Induced FTE '!$C$9:$NJ$33,25,FALSE)</f>
        <v>1.8803540541397836</v>
      </c>
      <c r="G93" s="13"/>
      <c r="H93" s="13"/>
      <c r="I93" s="13"/>
      <c r="J93" s="13"/>
      <c r="K93" s="13"/>
    </row>
    <row r="94" spans="2:11" ht="31" x14ac:dyDescent="0.35">
      <c r="B94" s="113">
        <v>333413</v>
      </c>
      <c r="C94" s="114" t="s">
        <v>795</v>
      </c>
      <c r="D94" s="111">
        <f>VLOOKUP(B94,'Equation 5 Direct FTE'!$C$10:$H$379,6,FALSE)</f>
        <v>4.2754773184227144</v>
      </c>
      <c r="E94" s="111">
        <f>HLOOKUP(B94,'Equation 6 Indirect FTE'!$C$9:$NJ$11,3,FALSE)</f>
        <v>1.4572556360003048</v>
      </c>
      <c r="F94" s="112">
        <f>HLOOKUP(B94,'Equation 7 Induced FTE '!$C$9:$NJ$33,25,FALSE)</f>
        <v>2.3512410991727313</v>
      </c>
      <c r="G94" s="13"/>
      <c r="H94" s="13"/>
      <c r="I94" s="13"/>
      <c r="J94" s="13"/>
      <c r="K94" s="13"/>
    </row>
    <row r="95" spans="2:11" ht="15.5" x14ac:dyDescent="0.35">
      <c r="B95" s="113">
        <v>333511</v>
      </c>
      <c r="C95" s="114" t="s">
        <v>222</v>
      </c>
      <c r="D95" s="111">
        <f>VLOOKUP(B95,'Equation 5 Direct FTE'!$C$10:$H$379,6,FALSE)</f>
        <v>6.4352492168646327</v>
      </c>
      <c r="E95" s="111">
        <f>HLOOKUP(B95,'Equation 6 Indirect FTE'!$C$9:$NJ$11,3,FALSE)</f>
        <v>1.7218137084980425</v>
      </c>
      <c r="F95" s="112">
        <f>HLOOKUP(B95,'Equation 7 Induced FTE '!$C$9:$NJ$33,25,FALSE)</f>
        <v>3.4265962821534526</v>
      </c>
      <c r="G95" s="13"/>
      <c r="H95" s="13"/>
      <c r="I95" s="13"/>
      <c r="J95" s="13"/>
      <c r="K95" s="13"/>
    </row>
    <row r="96" spans="2:11" ht="15.5" x14ac:dyDescent="0.35">
      <c r="B96" s="113">
        <v>333514</v>
      </c>
      <c r="C96" s="114" t="s">
        <v>223</v>
      </c>
      <c r="D96" s="111">
        <f>VLOOKUP(B96,'Equation 5 Direct FTE'!$C$10:$H$379,6,FALSE)</f>
        <v>7.7438448351055928</v>
      </c>
      <c r="E96" s="111">
        <f>HLOOKUP(B96,'Equation 6 Indirect FTE'!$C$9:$NJ$11,3,FALSE)</f>
        <v>1.5157181280139511</v>
      </c>
      <c r="F96" s="112">
        <f>HLOOKUP(B96,'Equation 7 Induced FTE '!$C$9:$NJ$33,25,FALSE)</f>
        <v>4.0694882153361913</v>
      </c>
      <c r="G96" s="13"/>
      <c r="H96" s="13"/>
      <c r="I96" s="13"/>
      <c r="J96" s="13"/>
      <c r="K96" s="13"/>
    </row>
    <row r="97" spans="2:11" ht="15.5" x14ac:dyDescent="0.35">
      <c r="B97" s="113">
        <v>333517</v>
      </c>
      <c r="C97" s="114" t="s">
        <v>796</v>
      </c>
      <c r="D97" s="111">
        <f>VLOOKUP(B97,'Equation 5 Direct FTE'!$C$10:$H$379,6,FALSE)</f>
        <v>3.7596126180852694</v>
      </c>
      <c r="E97" s="111">
        <f>HLOOKUP(B97,'Equation 6 Indirect FTE'!$C$9:$NJ$11,3,FALSE)</f>
        <v>1.9238555486708342</v>
      </c>
      <c r="F97" s="112">
        <f>HLOOKUP(B97,'Equation 7 Induced FTE '!$C$9:$NJ$33,25,FALSE)</f>
        <v>2.7203258109510986</v>
      </c>
      <c r="G97" s="13"/>
      <c r="H97" s="13"/>
      <c r="I97" s="13"/>
      <c r="J97" s="13"/>
      <c r="K97" s="13"/>
    </row>
    <row r="98" spans="2:11" ht="46.5" x14ac:dyDescent="0.35">
      <c r="B98" s="113" t="s">
        <v>224</v>
      </c>
      <c r="C98" s="114" t="s">
        <v>225</v>
      </c>
      <c r="D98" s="111">
        <f>VLOOKUP(B98,'Equation 5 Direct FTE'!$C$10:$H$379,6,FALSE)</f>
        <v>4.5269335879622012</v>
      </c>
      <c r="E98" s="111">
        <f>HLOOKUP(B98,'Equation 6 Indirect FTE'!$C$9:$NJ$11,3,FALSE)</f>
        <v>1.7654778651170764</v>
      </c>
      <c r="F98" s="112">
        <f>HLOOKUP(B98,'Equation 7 Induced FTE '!$C$9:$NJ$33,25,FALSE)</f>
        <v>2.8454531604580713</v>
      </c>
      <c r="G98" s="13"/>
      <c r="H98" s="13"/>
      <c r="I98" s="13"/>
      <c r="J98" s="13"/>
      <c r="K98" s="13"/>
    </row>
    <row r="99" spans="2:11" ht="31" x14ac:dyDescent="0.35">
      <c r="B99" s="113">
        <v>333611</v>
      </c>
      <c r="C99" s="114" t="s">
        <v>226</v>
      </c>
      <c r="D99" s="111">
        <f>VLOOKUP(B99,'Equation 5 Direct FTE'!$C$10:$H$379,6,FALSE)</f>
        <v>1.517678755151195</v>
      </c>
      <c r="E99" s="111">
        <f>HLOOKUP(B99,'Equation 6 Indirect FTE'!$C$9:$NJ$11,3,FALSE)</f>
        <v>1.7995347755636453</v>
      </c>
      <c r="F99" s="112">
        <f>HLOOKUP(B99,'Equation 7 Induced FTE '!$C$9:$NJ$33,25,FALSE)</f>
        <v>2.0563951230291626</v>
      </c>
      <c r="G99" s="13"/>
      <c r="H99" s="13"/>
      <c r="I99" s="13"/>
      <c r="J99" s="13"/>
      <c r="K99" s="13"/>
    </row>
    <row r="100" spans="2:11" ht="31" x14ac:dyDescent="0.35">
      <c r="B100" s="113">
        <v>333612</v>
      </c>
      <c r="C100" s="114" t="s">
        <v>227</v>
      </c>
      <c r="D100" s="111">
        <f>VLOOKUP(B100,'Equation 5 Direct FTE'!$C$10:$H$379,6,FALSE)</f>
        <v>2.190304731664106</v>
      </c>
      <c r="E100" s="111">
        <f>HLOOKUP(B100,'Equation 6 Indirect FTE'!$C$9:$NJ$11,3,FALSE)</f>
        <v>1.8277394922549743</v>
      </c>
      <c r="F100" s="112">
        <f>HLOOKUP(B100,'Equation 7 Induced FTE '!$C$9:$NJ$33,25,FALSE)</f>
        <v>2.2392464489792445</v>
      </c>
      <c r="G100" s="13"/>
      <c r="H100" s="13"/>
      <c r="I100" s="13"/>
      <c r="J100" s="13"/>
      <c r="K100" s="13"/>
    </row>
    <row r="101" spans="2:11" ht="31" x14ac:dyDescent="0.35">
      <c r="B101" s="113">
        <v>333613</v>
      </c>
      <c r="C101" s="114" t="s">
        <v>228</v>
      </c>
      <c r="D101" s="111">
        <f>VLOOKUP(B101,'Equation 5 Direct FTE'!$C$10:$H$379,6,FALSE)</f>
        <v>3.6096920001577404</v>
      </c>
      <c r="E101" s="111">
        <f>HLOOKUP(B101,'Equation 6 Indirect FTE'!$C$9:$NJ$11,3,FALSE)</f>
        <v>1.5164852136752787</v>
      </c>
      <c r="F101" s="112">
        <f>HLOOKUP(B101,'Equation 7 Induced FTE '!$C$9:$NJ$33,25,FALSE)</f>
        <v>2.229495049653869</v>
      </c>
      <c r="G101" s="13"/>
      <c r="H101" s="13"/>
      <c r="I101" s="13"/>
      <c r="J101" s="13"/>
      <c r="K101" s="13"/>
    </row>
    <row r="102" spans="2:11" ht="15.5" x14ac:dyDescent="0.35">
      <c r="B102" s="113">
        <v>333618</v>
      </c>
      <c r="C102" s="114" t="s">
        <v>229</v>
      </c>
      <c r="D102" s="111">
        <f>VLOOKUP(B102,'Equation 5 Direct FTE'!$C$10:$H$379,6,FALSE)</f>
        <v>1.7227156642860382</v>
      </c>
      <c r="E102" s="111">
        <f>HLOOKUP(B102,'Equation 6 Indirect FTE'!$C$9:$NJ$11,3,FALSE)</f>
        <v>1.7527144004474207</v>
      </c>
      <c r="F102" s="112">
        <f>HLOOKUP(B102,'Equation 7 Induced FTE '!$C$9:$NJ$33,25,FALSE)</f>
        <v>1.9948242246195738</v>
      </c>
      <c r="G102" s="13"/>
      <c r="H102" s="13"/>
      <c r="I102" s="13"/>
      <c r="J102" s="13"/>
      <c r="K102" s="13"/>
    </row>
    <row r="103" spans="2:11" ht="15.5" x14ac:dyDescent="0.35">
      <c r="B103" s="113">
        <v>333912</v>
      </c>
      <c r="C103" s="114" t="s">
        <v>231</v>
      </c>
      <c r="D103" s="111">
        <f>VLOOKUP(B103,'Equation 5 Direct FTE'!$C$10:$H$379,6,FALSE)</f>
        <v>2.0602782621227886</v>
      </c>
      <c r="E103" s="111">
        <f>HLOOKUP(B103,'Equation 6 Indirect FTE'!$C$9:$NJ$11,3,FALSE)</f>
        <v>1.6444680448402766</v>
      </c>
      <c r="F103" s="112">
        <f>HLOOKUP(B103,'Equation 7 Induced FTE '!$C$9:$NJ$33,25,FALSE)</f>
        <v>1.9599189585466454</v>
      </c>
      <c r="G103" s="13"/>
      <c r="H103" s="13"/>
      <c r="I103" s="13"/>
      <c r="J103" s="13"/>
      <c r="K103" s="13"/>
    </row>
    <row r="104" spans="2:11" ht="15.5" x14ac:dyDescent="0.35">
      <c r="B104" s="113" t="s">
        <v>119</v>
      </c>
      <c r="C104" s="114" t="s">
        <v>230</v>
      </c>
      <c r="D104" s="111">
        <f>VLOOKUP(B104,'Equation 5 Direct FTE'!$C$10:$H$379,6,FALSE)</f>
        <v>1.9139935482171242</v>
      </c>
      <c r="E104" s="111">
        <f>HLOOKUP(B104,'Equation 6 Indirect FTE'!$C$9:$NJ$11,3,FALSE)</f>
        <v>1.6718300236513728</v>
      </c>
      <c r="F104" s="112">
        <f>HLOOKUP(B104,'Equation 7 Induced FTE '!$C$9:$NJ$33,25,FALSE)</f>
        <v>1.9776562604616867</v>
      </c>
      <c r="G104" s="13"/>
      <c r="H104" s="13"/>
      <c r="I104" s="13"/>
      <c r="J104" s="13"/>
      <c r="K104" s="13"/>
    </row>
    <row r="105" spans="2:11" ht="15.5" x14ac:dyDescent="0.35">
      <c r="B105" s="113">
        <v>333920</v>
      </c>
      <c r="C105" s="114" t="s">
        <v>232</v>
      </c>
      <c r="D105" s="111">
        <f>VLOOKUP(B105,'Equation 5 Direct FTE'!$C$10:$H$379,6,FALSE)</f>
        <v>2.3621415255970284</v>
      </c>
      <c r="E105" s="111">
        <f>HLOOKUP(B105,'Equation 6 Indirect FTE'!$C$9:$NJ$11,3,FALSE)</f>
        <v>1.5554815919979719</v>
      </c>
      <c r="F105" s="112">
        <f>HLOOKUP(B105,'Equation 7 Induced FTE '!$C$9:$NJ$33,25,FALSE)</f>
        <v>1.9216381299762848</v>
      </c>
      <c r="G105" s="13"/>
      <c r="H105" s="13"/>
      <c r="I105" s="13"/>
      <c r="J105" s="13"/>
      <c r="K105" s="13"/>
    </row>
    <row r="106" spans="2:11" ht="15.5" x14ac:dyDescent="0.35">
      <c r="B106" s="113">
        <v>333991</v>
      </c>
      <c r="C106" s="114" t="s">
        <v>233</v>
      </c>
      <c r="D106" s="111">
        <f>VLOOKUP(B106,'Equation 5 Direct FTE'!$C$10:$H$379,6,FALSE)</f>
        <v>2.7212677619703101</v>
      </c>
      <c r="E106" s="111">
        <f>HLOOKUP(B106,'Equation 6 Indirect FTE'!$C$9:$NJ$11,3,FALSE)</f>
        <v>1.3999090378123951</v>
      </c>
      <c r="F106" s="112">
        <f>HLOOKUP(B106,'Equation 7 Induced FTE '!$C$9:$NJ$33,25,FALSE)</f>
        <v>1.8268995665728764</v>
      </c>
      <c r="G106" s="13"/>
      <c r="H106" s="13"/>
      <c r="I106" s="13"/>
      <c r="J106" s="13"/>
      <c r="K106" s="13"/>
    </row>
    <row r="107" spans="2:11" ht="15.5" x14ac:dyDescent="0.35">
      <c r="B107" s="113">
        <v>333993</v>
      </c>
      <c r="C107" s="114" t="s">
        <v>236</v>
      </c>
      <c r="D107" s="111">
        <f>VLOOKUP(B107,'Equation 5 Direct FTE'!$C$10:$H$379,6,FALSE)</f>
        <v>3.3105016585819502</v>
      </c>
      <c r="E107" s="111">
        <f>HLOOKUP(B107,'Equation 6 Indirect FTE'!$C$9:$NJ$11,3,FALSE)</f>
        <v>1.8012380775100914</v>
      </c>
      <c r="F107" s="112">
        <f>HLOOKUP(B107,'Equation 7 Induced FTE '!$C$9:$NJ$33,25,FALSE)</f>
        <v>2.6845335953231957</v>
      </c>
      <c r="G107" s="13"/>
      <c r="H107" s="13"/>
      <c r="I107" s="13"/>
      <c r="J107" s="13"/>
      <c r="K107" s="13"/>
    </row>
    <row r="108" spans="2:11" ht="31" x14ac:dyDescent="0.35">
      <c r="B108" s="113">
        <v>333994</v>
      </c>
      <c r="C108" s="114" t="s">
        <v>237</v>
      </c>
      <c r="D108" s="111">
        <f>VLOOKUP(B108,'Equation 5 Direct FTE'!$C$10:$H$379,6,FALSE)</f>
        <v>3.8161707449574709</v>
      </c>
      <c r="E108" s="111">
        <f>HLOOKUP(B108,'Equation 6 Indirect FTE'!$C$9:$NJ$11,3,FALSE)</f>
        <v>1.634853363841684</v>
      </c>
      <c r="F108" s="112">
        <f>HLOOKUP(B108,'Equation 7 Induced FTE '!$C$9:$NJ$33,25,FALSE)</f>
        <v>2.7285495645860425</v>
      </c>
      <c r="G108" s="13"/>
      <c r="H108" s="13"/>
      <c r="I108" s="13"/>
      <c r="J108" s="13"/>
      <c r="K108" s="13"/>
    </row>
    <row r="109" spans="2:11" ht="31" x14ac:dyDescent="0.35">
      <c r="B109" s="113" t="s">
        <v>234</v>
      </c>
      <c r="C109" s="114" t="s">
        <v>235</v>
      </c>
      <c r="D109" s="111">
        <f>VLOOKUP(B109,'Equation 5 Direct FTE'!$C$10:$H$379,6,FALSE)</f>
        <v>2.3783411849595724</v>
      </c>
      <c r="E109" s="111">
        <f>HLOOKUP(B109,'Equation 6 Indirect FTE'!$C$9:$NJ$11,3,FALSE)</f>
        <v>1.6377146238355667</v>
      </c>
      <c r="F109" s="112">
        <f>HLOOKUP(B109,'Equation 7 Induced FTE '!$C$9:$NJ$33,25,FALSE)</f>
        <v>2.1398101089073527</v>
      </c>
      <c r="G109" s="13"/>
      <c r="H109" s="13"/>
      <c r="I109" s="13"/>
      <c r="J109" s="13"/>
      <c r="K109" s="13"/>
    </row>
    <row r="110" spans="2:11" ht="15.5" x14ac:dyDescent="0.35">
      <c r="B110" s="113" t="s">
        <v>238</v>
      </c>
      <c r="C110" s="114" t="s">
        <v>239</v>
      </c>
      <c r="D110" s="111">
        <f>VLOOKUP(B110,'Equation 5 Direct FTE'!$C$10:$H$379,6,FALSE)</f>
        <v>2.548373143705942</v>
      </c>
      <c r="E110" s="111">
        <f>HLOOKUP(B110,'Equation 6 Indirect FTE'!$C$9:$NJ$11,3,FALSE)</f>
        <v>1.5942159797326214</v>
      </c>
      <c r="F110" s="112">
        <f>HLOOKUP(B110,'Equation 7 Induced FTE '!$C$9:$NJ$33,25,FALSE)</f>
        <v>2.6430192554893877</v>
      </c>
      <c r="G110" s="13"/>
      <c r="H110" s="13"/>
      <c r="I110" s="13"/>
      <c r="J110" s="13"/>
      <c r="K110" s="13"/>
    </row>
    <row r="111" spans="2:11" ht="15.5" x14ac:dyDescent="0.35">
      <c r="B111" s="113">
        <v>334111</v>
      </c>
      <c r="C111" s="114" t="s">
        <v>240</v>
      </c>
      <c r="D111" s="111">
        <f>VLOOKUP(B111,'Equation 5 Direct FTE'!$C$10:$H$379,6,FALSE)</f>
        <v>3.5066819604037001</v>
      </c>
      <c r="E111" s="111">
        <f>HLOOKUP(B111,'Equation 6 Indirect FTE'!$C$9:$NJ$11,3,FALSE)</f>
        <v>0.98288154802308636</v>
      </c>
      <c r="F111" s="112">
        <f>HLOOKUP(B111,'Equation 7 Induced FTE '!$C$9:$NJ$33,25,FALSE)</f>
        <v>4.2644227708355853</v>
      </c>
      <c r="G111" s="13"/>
      <c r="H111" s="13"/>
      <c r="I111" s="13"/>
      <c r="J111" s="13"/>
      <c r="K111" s="13"/>
    </row>
    <row r="112" spans="2:11" ht="15.5" x14ac:dyDescent="0.35">
      <c r="B112" s="113">
        <v>334112</v>
      </c>
      <c r="C112" s="114" t="s">
        <v>241</v>
      </c>
      <c r="D112" s="111">
        <f>VLOOKUP(B112,'Equation 5 Direct FTE'!$C$10:$H$379,6,FALSE)</f>
        <v>2.4891308584266816</v>
      </c>
      <c r="E112" s="111">
        <f>HLOOKUP(B112,'Equation 6 Indirect FTE'!$C$9:$NJ$11,3,FALSE)</f>
        <v>1.9318799482344748</v>
      </c>
      <c r="F112" s="112">
        <f>HLOOKUP(B112,'Equation 7 Induced FTE '!$C$9:$NJ$33,25,FALSE)</f>
        <v>4.0083367577977382</v>
      </c>
      <c r="G112" s="13"/>
      <c r="H112" s="13"/>
      <c r="I112" s="13"/>
      <c r="J112" s="13"/>
      <c r="K112" s="13"/>
    </row>
    <row r="113" spans="2:11" ht="31" x14ac:dyDescent="0.35">
      <c r="B113" s="113">
        <v>334118</v>
      </c>
      <c r="C113" s="114" t="s">
        <v>242</v>
      </c>
      <c r="D113" s="111">
        <f>VLOOKUP(B113,'Equation 5 Direct FTE'!$C$10:$H$379,6,FALSE)</f>
        <v>2.3911765367906903</v>
      </c>
      <c r="E113" s="111">
        <f>HLOOKUP(B113,'Equation 6 Indirect FTE'!$C$9:$NJ$11,3,FALSE)</f>
        <v>1.174786619600364</v>
      </c>
      <c r="F113" s="112">
        <f>HLOOKUP(B113,'Equation 7 Induced FTE '!$C$9:$NJ$33,25,FALSE)</f>
        <v>2.5888191171629997</v>
      </c>
      <c r="G113" s="13"/>
      <c r="H113" s="13"/>
      <c r="I113" s="13"/>
      <c r="J113" s="13"/>
      <c r="K113" s="13"/>
    </row>
    <row r="114" spans="2:11" ht="15.5" x14ac:dyDescent="0.35">
      <c r="B114" s="113">
        <v>334210</v>
      </c>
      <c r="C114" s="114" t="s">
        <v>243</v>
      </c>
      <c r="D114" s="111">
        <f>VLOOKUP(B114,'Equation 5 Direct FTE'!$C$10:$H$379,6,FALSE)</f>
        <v>2.4622454234667828</v>
      </c>
      <c r="E114" s="111">
        <f>HLOOKUP(B114,'Equation 6 Indirect FTE'!$C$9:$NJ$11,3,FALSE)</f>
        <v>1.447993323897784</v>
      </c>
      <c r="F114" s="112">
        <f>HLOOKUP(B114,'Equation 7 Induced FTE '!$C$9:$NJ$33,25,FALSE)</f>
        <v>3.1871406160948785</v>
      </c>
      <c r="G114" s="13"/>
      <c r="H114" s="13"/>
      <c r="I114" s="13"/>
      <c r="J114" s="13"/>
      <c r="K114" s="13"/>
    </row>
    <row r="115" spans="2:11" ht="31" x14ac:dyDescent="0.35">
      <c r="B115" s="113">
        <v>334220</v>
      </c>
      <c r="C115" s="114" t="s">
        <v>244</v>
      </c>
      <c r="D115" s="111">
        <f>VLOOKUP(B115,'Equation 5 Direct FTE'!$C$10:$H$379,6,FALSE)</f>
        <v>2.1132602566784109</v>
      </c>
      <c r="E115" s="111">
        <f>HLOOKUP(B115,'Equation 6 Indirect FTE'!$C$9:$NJ$11,3,FALSE)</f>
        <v>1.2038334184262549</v>
      </c>
      <c r="F115" s="112">
        <f>HLOOKUP(B115,'Equation 7 Induced FTE '!$C$9:$NJ$33,25,FALSE)</f>
        <v>2.386298695389887</v>
      </c>
      <c r="G115" s="13"/>
      <c r="H115" s="13"/>
      <c r="I115" s="13"/>
      <c r="J115" s="13"/>
      <c r="K115" s="13"/>
    </row>
    <row r="116" spans="2:11" ht="31" x14ac:dyDescent="0.35">
      <c r="B116" s="113">
        <v>334290</v>
      </c>
      <c r="C116" s="114" t="s">
        <v>245</v>
      </c>
      <c r="D116" s="111">
        <f>VLOOKUP(B116,'Equation 5 Direct FTE'!$C$10:$H$379,6,FALSE)</f>
        <v>5.4896898195332362</v>
      </c>
      <c r="E116" s="111">
        <f>HLOOKUP(B116,'Equation 6 Indirect FTE'!$C$9:$NJ$11,3,FALSE)</f>
        <v>1.669641393802511</v>
      </c>
      <c r="F116" s="112">
        <f>HLOOKUP(B116,'Equation 7 Induced FTE '!$C$9:$NJ$33,25,FALSE)</f>
        <v>4.2342226075001408</v>
      </c>
      <c r="G116" s="13"/>
      <c r="H116" s="13"/>
      <c r="I116" s="13"/>
      <c r="J116" s="13"/>
      <c r="K116" s="13"/>
    </row>
    <row r="117" spans="2:11" ht="31" x14ac:dyDescent="0.35">
      <c r="B117" s="113">
        <v>334413</v>
      </c>
      <c r="C117" s="114" t="s">
        <v>249</v>
      </c>
      <c r="D117" s="111">
        <f>VLOOKUP(B117,'Equation 5 Direct FTE'!$C$10:$H$379,6,FALSE)</f>
        <v>2.3391378954800706</v>
      </c>
      <c r="E117" s="111">
        <f>HLOOKUP(B117,'Equation 6 Indirect FTE'!$C$9:$NJ$11,3,FALSE)</f>
        <v>1.0869527748859591</v>
      </c>
      <c r="F117" s="112">
        <f>HLOOKUP(B117,'Equation 7 Induced FTE '!$C$9:$NJ$33,25,FALSE)</f>
        <v>3.048571901650289</v>
      </c>
      <c r="G117" s="13"/>
      <c r="H117" s="13"/>
      <c r="I117" s="13"/>
      <c r="J117" s="13"/>
      <c r="K117" s="13"/>
    </row>
    <row r="118" spans="2:11" ht="31" x14ac:dyDescent="0.35">
      <c r="B118" s="113">
        <v>334418</v>
      </c>
      <c r="C118" s="114" t="s">
        <v>250</v>
      </c>
      <c r="D118" s="111">
        <f>VLOOKUP(B118,'Equation 5 Direct FTE'!$C$10:$H$379,6,FALSE)</f>
        <v>3.4477998880979888</v>
      </c>
      <c r="E118" s="111">
        <f>HLOOKUP(B118,'Equation 6 Indirect FTE'!$C$9:$NJ$11,3,FALSE)</f>
        <v>2.10532166342833</v>
      </c>
      <c r="F118" s="112">
        <f>HLOOKUP(B118,'Equation 7 Induced FTE '!$C$9:$NJ$33,25,FALSE)</f>
        <v>2.8701059371756434</v>
      </c>
      <c r="G118" s="13"/>
      <c r="H118" s="13"/>
      <c r="I118" s="13"/>
      <c r="J118" s="13"/>
      <c r="K118" s="13"/>
    </row>
    <row r="119" spans="2:11" ht="15.5" x14ac:dyDescent="0.35">
      <c r="B119" s="113" t="s">
        <v>247</v>
      </c>
      <c r="C119" s="114" t="s">
        <v>248</v>
      </c>
      <c r="D119" s="111">
        <f>VLOOKUP(B119,'Equation 5 Direct FTE'!$C$10:$H$379,6,FALSE)</f>
        <v>5.9890201658267888</v>
      </c>
      <c r="E119" s="111">
        <f>HLOOKUP(B119,'Equation 6 Indirect FTE'!$C$9:$NJ$11,3,FALSE)</f>
        <v>1.8331993852509214</v>
      </c>
      <c r="F119" s="112">
        <f>HLOOKUP(B119,'Equation 7 Induced FTE '!$C$9:$NJ$33,25,FALSE)</f>
        <v>4.058742842944266</v>
      </c>
      <c r="G119" s="13"/>
      <c r="H119" s="13"/>
      <c r="I119" s="13"/>
      <c r="J119" s="13"/>
      <c r="K119" s="13"/>
    </row>
    <row r="120" spans="2:11" ht="31" x14ac:dyDescent="0.35">
      <c r="B120" s="113">
        <v>334510</v>
      </c>
      <c r="C120" s="114" t="s">
        <v>251</v>
      </c>
      <c r="D120" s="111">
        <f>VLOOKUP(B120,'Equation 5 Direct FTE'!$C$10:$H$379,6,FALSE)</f>
        <v>1.8172198419213104</v>
      </c>
      <c r="E120" s="111">
        <f>HLOOKUP(B120,'Equation 6 Indirect FTE'!$C$9:$NJ$11,3,FALSE)</f>
        <v>0.80389324486179237</v>
      </c>
      <c r="F120" s="112">
        <f>HLOOKUP(B120,'Equation 7 Induced FTE '!$C$9:$NJ$33,25,FALSE)</f>
        <v>1.9615671654802083</v>
      </c>
      <c r="G120" s="13"/>
      <c r="H120" s="13"/>
      <c r="I120" s="13"/>
      <c r="J120" s="13"/>
      <c r="K120" s="13"/>
    </row>
    <row r="121" spans="2:11" ht="31" x14ac:dyDescent="0.35">
      <c r="B121" s="113">
        <v>334511</v>
      </c>
      <c r="C121" s="114" t="s">
        <v>252</v>
      </c>
      <c r="D121" s="111">
        <f>VLOOKUP(B121,'Equation 5 Direct FTE'!$C$10:$H$379,6,FALSE)</f>
        <v>2.6873584974454308</v>
      </c>
      <c r="E121" s="111">
        <f>HLOOKUP(B121,'Equation 6 Indirect FTE'!$C$9:$NJ$11,3,FALSE)</f>
        <v>0.97286574179970797</v>
      </c>
      <c r="F121" s="112">
        <f>HLOOKUP(B121,'Equation 7 Induced FTE '!$C$9:$NJ$33,25,FALSE)</f>
        <v>2.8205059288446415</v>
      </c>
      <c r="G121" s="13"/>
      <c r="H121" s="13"/>
      <c r="I121" s="13"/>
      <c r="J121" s="13"/>
      <c r="K121" s="13"/>
    </row>
    <row r="122" spans="2:11" ht="15.5" x14ac:dyDescent="0.35">
      <c r="B122" s="113">
        <v>334512</v>
      </c>
      <c r="C122" s="114" t="s">
        <v>253</v>
      </c>
      <c r="D122" s="111">
        <f>VLOOKUP(B122,'Equation 5 Direct FTE'!$C$10:$H$379,6,FALSE)</f>
        <v>5.9161774790751087</v>
      </c>
      <c r="E122" s="111">
        <f>HLOOKUP(B122,'Equation 6 Indirect FTE'!$C$9:$NJ$11,3,FALSE)</f>
        <v>1.4699385057804797</v>
      </c>
      <c r="F122" s="112">
        <f>HLOOKUP(B122,'Equation 7 Induced FTE '!$C$9:$NJ$33,25,FALSE)</f>
        <v>4.4455344367506093</v>
      </c>
      <c r="G122" s="13"/>
      <c r="H122" s="13"/>
      <c r="I122" s="13"/>
      <c r="J122" s="13"/>
      <c r="K122" s="13"/>
    </row>
    <row r="123" spans="2:11" ht="31" x14ac:dyDescent="0.35">
      <c r="B123" s="113">
        <v>334513</v>
      </c>
      <c r="C123" s="114" t="s">
        <v>254</v>
      </c>
      <c r="D123" s="111">
        <f>VLOOKUP(B123,'Equation 5 Direct FTE'!$C$10:$H$379,6,FALSE)</f>
        <v>6.3639935433030663</v>
      </c>
      <c r="E123" s="111">
        <f>HLOOKUP(B123,'Equation 6 Indirect FTE'!$C$9:$NJ$11,3,FALSE)</f>
        <v>1.4310731367941036</v>
      </c>
      <c r="F123" s="112">
        <f>HLOOKUP(B123,'Equation 7 Induced FTE '!$C$9:$NJ$33,25,FALSE)</f>
        <v>4.7217243461151455</v>
      </c>
      <c r="G123" s="13"/>
      <c r="H123" s="13"/>
      <c r="I123" s="13"/>
      <c r="J123" s="13"/>
      <c r="K123" s="13"/>
    </row>
    <row r="124" spans="2:11" ht="31" x14ac:dyDescent="0.35">
      <c r="B124" s="113">
        <v>334514</v>
      </c>
      <c r="C124" s="114" t="s">
        <v>255</v>
      </c>
      <c r="D124" s="111">
        <f>VLOOKUP(B124,'Equation 5 Direct FTE'!$C$10:$H$379,6,FALSE)</f>
        <v>1.844397660967166</v>
      </c>
      <c r="E124" s="111">
        <f>HLOOKUP(B124,'Equation 6 Indirect FTE'!$C$9:$NJ$11,3,FALSE)</f>
        <v>0.68223549863831257</v>
      </c>
      <c r="F124" s="112">
        <f>HLOOKUP(B124,'Equation 7 Induced FTE '!$C$9:$NJ$33,25,FALSE)</f>
        <v>1.4987424824825668</v>
      </c>
      <c r="G124" s="13"/>
      <c r="H124" s="13"/>
      <c r="I124" s="13"/>
      <c r="J124" s="13"/>
      <c r="K124" s="13"/>
    </row>
    <row r="125" spans="2:11" ht="31" x14ac:dyDescent="0.35">
      <c r="B125" s="113">
        <v>334515</v>
      </c>
      <c r="C125" s="114" t="s">
        <v>256</v>
      </c>
      <c r="D125" s="111">
        <f>VLOOKUP(B125,'Equation 5 Direct FTE'!$C$10:$H$379,6,FALSE)</f>
        <v>2.6694646939622717</v>
      </c>
      <c r="E125" s="111">
        <f>HLOOKUP(B125,'Equation 6 Indirect FTE'!$C$9:$NJ$11,3,FALSE)</f>
        <v>2.2497637180321406</v>
      </c>
      <c r="F125" s="112">
        <f>HLOOKUP(B125,'Equation 7 Induced FTE '!$C$9:$NJ$33,25,FALSE)</f>
        <v>3.4231860321484633</v>
      </c>
      <c r="G125" s="13"/>
      <c r="H125" s="13"/>
      <c r="I125" s="13"/>
      <c r="J125" s="13"/>
      <c r="K125" s="13"/>
    </row>
    <row r="126" spans="2:11" ht="15.5" x14ac:dyDescent="0.35">
      <c r="B126" s="113">
        <v>334516</v>
      </c>
      <c r="C126" s="114" t="s">
        <v>257</v>
      </c>
      <c r="D126" s="111">
        <f>VLOOKUP(B126,'Equation 5 Direct FTE'!$C$10:$H$379,6,FALSE)</f>
        <v>2.2161650322709963</v>
      </c>
      <c r="E126" s="111">
        <f>HLOOKUP(B126,'Equation 6 Indirect FTE'!$C$9:$NJ$11,3,FALSE)</f>
        <v>1.0659551523665334</v>
      </c>
      <c r="F126" s="112">
        <f>HLOOKUP(B126,'Equation 7 Induced FTE '!$C$9:$NJ$33,25,FALSE)</f>
        <v>2.2828883786205099</v>
      </c>
      <c r="G126" s="13"/>
      <c r="H126" s="13"/>
      <c r="I126" s="13"/>
      <c r="J126" s="13"/>
      <c r="K126" s="13"/>
    </row>
    <row r="127" spans="2:11" ht="15.5" x14ac:dyDescent="0.35">
      <c r="B127" s="113">
        <v>334517</v>
      </c>
      <c r="C127" s="114" t="s">
        <v>258</v>
      </c>
      <c r="D127" s="111">
        <f>VLOOKUP(B127,'Equation 5 Direct FTE'!$C$10:$H$379,6,FALSE)</f>
        <v>2.6600476888327336</v>
      </c>
      <c r="E127" s="111">
        <f>HLOOKUP(B127,'Equation 6 Indirect FTE'!$C$9:$NJ$11,3,FALSE)</f>
        <v>1.3327889974944269</v>
      </c>
      <c r="F127" s="112">
        <f>HLOOKUP(B127,'Equation 7 Induced FTE '!$C$9:$NJ$33,25,FALSE)</f>
        <v>2.6905338697513796</v>
      </c>
      <c r="G127" s="13"/>
      <c r="H127" s="13"/>
      <c r="I127" s="13"/>
      <c r="J127" s="13"/>
      <c r="K127" s="13"/>
    </row>
    <row r="128" spans="2:11" ht="31" x14ac:dyDescent="0.35">
      <c r="B128" s="113" t="s">
        <v>124</v>
      </c>
      <c r="C128" s="114" t="s">
        <v>259</v>
      </c>
      <c r="D128" s="111">
        <f>VLOOKUP(B128,'Equation 5 Direct FTE'!$C$10:$H$379,6,FALSE)</f>
        <v>2.9130662771957505</v>
      </c>
      <c r="E128" s="111">
        <f>HLOOKUP(B128,'Equation 6 Indirect FTE'!$C$9:$NJ$11,3,FALSE)</f>
        <v>0.95289731207496686</v>
      </c>
      <c r="F128" s="112">
        <f>HLOOKUP(B128,'Equation 7 Induced FTE '!$C$9:$NJ$33,25,FALSE)</f>
        <v>2.4105009979984184</v>
      </c>
      <c r="G128" s="13"/>
      <c r="H128" s="13"/>
      <c r="I128" s="13"/>
      <c r="J128" s="13"/>
      <c r="K128" s="13"/>
    </row>
    <row r="129" spans="2:11" ht="15.5" x14ac:dyDescent="0.35">
      <c r="B129" s="113">
        <v>334300</v>
      </c>
      <c r="C129" s="114" t="s">
        <v>246</v>
      </c>
      <c r="D129" s="111">
        <f>VLOOKUP(B129,'Equation 5 Direct FTE'!$C$10:$H$379,6,FALSE)</f>
        <v>3.6345552332191389</v>
      </c>
      <c r="E129" s="111">
        <f>HLOOKUP(B129,'Equation 6 Indirect FTE'!$C$9:$NJ$11,3,FALSE)</f>
        <v>1.6803404045216759</v>
      </c>
      <c r="F129" s="112">
        <f>HLOOKUP(B129,'Equation 7 Induced FTE '!$C$9:$NJ$33,25,FALSE)</f>
        <v>3.6807833515993518</v>
      </c>
      <c r="G129" s="13"/>
      <c r="H129" s="13"/>
      <c r="I129" s="13"/>
      <c r="J129" s="13"/>
      <c r="K129" s="13"/>
    </row>
    <row r="130" spans="2:11" ht="31" x14ac:dyDescent="0.35">
      <c r="B130" s="113">
        <v>334610</v>
      </c>
      <c r="C130" s="114" t="s">
        <v>260</v>
      </c>
      <c r="D130" s="111">
        <f>VLOOKUP(B130,'Equation 5 Direct FTE'!$C$10:$H$379,6,FALSE)</f>
        <v>2.0890557894869417</v>
      </c>
      <c r="E130" s="111">
        <f>HLOOKUP(B130,'Equation 6 Indirect FTE'!$C$9:$NJ$11,3,FALSE)</f>
        <v>1.2280873099717304</v>
      </c>
      <c r="F130" s="112">
        <f>HLOOKUP(B130,'Equation 7 Induced FTE '!$C$9:$NJ$33,25,FALSE)</f>
        <v>2.6103223691461199</v>
      </c>
      <c r="G130" s="13"/>
      <c r="H130" s="13"/>
      <c r="I130" s="13"/>
      <c r="J130" s="13"/>
      <c r="K130" s="13"/>
    </row>
    <row r="131" spans="2:11" ht="15.5" x14ac:dyDescent="0.35">
      <c r="B131" s="113">
        <v>335110</v>
      </c>
      <c r="C131" s="114" t="s">
        <v>261</v>
      </c>
      <c r="D131" s="111">
        <f>VLOOKUP(B131,'Equation 5 Direct FTE'!$C$10:$H$379,6,FALSE)</f>
        <v>4.0902176897734259</v>
      </c>
      <c r="E131" s="111">
        <f>HLOOKUP(B131,'Equation 6 Indirect FTE'!$C$9:$NJ$11,3,FALSE)</f>
        <v>1.756229373738635</v>
      </c>
      <c r="F131" s="112">
        <f>HLOOKUP(B131,'Equation 7 Induced FTE '!$C$9:$NJ$33,25,FALSE)</f>
        <v>2.9739736791269253</v>
      </c>
      <c r="G131" s="13"/>
      <c r="H131" s="13"/>
      <c r="I131" s="13"/>
      <c r="J131" s="13"/>
      <c r="K131" s="13"/>
    </row>
    <row r="132" spans="2:11" ht="15.5" x14ac:dyDescent="0.35">
      <c r="B132" s="113">
        <v>335120</v>
      </c>
      <c r="C132" s="114" t="s">
        <v>262</v>
      </c>
      <c r="D132" s="111">
        <f>VLOOKUP(B132,'Equation 5 Direct FTE'!$C$10:$H$379,6,FALSE)</f>
        <v>3.2308374231559842</v>
      </c>
      <c r="E132" s="111">
        <f>HLOOKUP(B132,'Equation 6 Indirect FTE'!$C$9:$NJ$11,3,FALSE)</f>
        <v>1.7922551944563754</v>
      </c>
      <c r="F132" s="112">
        <f>HLOOKUP(B132,'Equation 7 Induced FTE '!$C$9:$NJ$33,25,FALSE)</f>
        <v>2.3964205276507102</v>
      </c>
      <c r="G132" s="13"/>
      <c r="H132" s="13"/>
      <c r="I132" s="13"/>
      <c r="J132" s="13"/>
      <c r="K132" s="13"/>
    </row>
    <row r="133" spans="2:11" ht="15.5" x14ac:dyDescent="0.35">
      <c r="B133" s="113">
        <v>335210</v>
      </c>
      <c r="C133" s="114" t="s">
        <v>263</v>
      </c>
      <c r="D133" s="111">
        <f>VLOOKUP(B133,'Equation 5 Direct FTE'!$C$10:$H$379,6,FALSE)</f>
        <v>2.3998517223108307</v>
      </c>
      <c r="E133" s="111">
        <f>HLOOKUP(B133,'Equation 6 Indirect FTE'!$C$9:$NJ$11,3,FALSE)</f>
        <v>1.4777801820738796</v>
      </c>
      <c r="F133" s="112">
        <f>HLOOKUP(B133,'Equation 7 Induced FTE '!$C$9:$NJ$33,25,FALSE)</f>
        <v>2.2567597001060631</v>
      </c>
      <c r="G133" s="13"/>
      <c r="H133" s="13"/>
      <c r="I133" s="13"/>
      <c r="J133" s="13"/>
      <c r="K133" s="13"/>
    </row>
    <row r="134" spans="2:11" ht="15.5" x14ac:dyDescent="0.35">
      <c r="B134" s="113">
        <v>335220</v>
      </c>
      <c r="C134" s="114" t="s">
        <v>797</v>
      </c>
      <c r="D134" s="111">
        <f>VLOOKUP(B134,'Equation 5 Direct FTE'!$C$10:$H$379,6,FALSE)</f>
        <v>2.5476280859156137</v>
      </c>
      <c r="E134" s="111">
        <f>HLOOKUP(B134,'Equation 6 Indirect FTE'!$C$9:$NJ$11,3,FALSE)</f>
        <v>1.312266319848022</v>
      </c>
      <c r="F134" s="112">
        <f>HLOOKUP(B134,'Equation 7 Induced FTE '!$C$9:$NJ$33,25,FALSE)</f>
        <v>1.8010619585980907</v>
      </c>
      <c r="G134" s="13"/>
      <c r="H134" s="13"/>
      <c r="I134" s="13"/>
      <c r="J134" s="13"/>
      <c r="K134" s="13"/>
    </row>
    <row r="135" spans="2:11" ht="31" x14ac:dyDescent="0.35">
      <c r="B135" s="113">
        <v>335311</v>
      </c>
      <c r="C135" s="114" t="s">
        <v>264</v>
      </c>
      <c r="D135" s="111">
        <f>VLOOKUP(B135,'Equation 5 Direct FTE'!$C$10:$H$379,6,FALSE)</f>
        <v>2.8754676045512699</v>
      </c>
      <c r="E135" s="111">
        <f>HLOOKUP(B135,'Equation 6 Indirect FTE'!$C$9:$NJ$11,3,FALSE)</f>
        <v>1.3250299816627287</v>
      </c>
      <c r="F135" s="112">
        <f>HLOOKUP(B135,'Equation 7 Induced FTE '!$C$9:$NJ$33,25,FALSE)</f>
        <v>2.4280186229578455</v>
      </c>
      <c r="G135" s="13"/>
      <c r="H135" s="13"/>
      <c r="I135" s="13"/>
      <c r="J135" s="13"/>
      <c r="K135" s="13"/>
    </row>
    <row r="136" spans="2:11" ht="15.5" x14ac:dyDescent="0.35">
      <c r="B136" s="113">
        <v>335312</v>
      </c>
      <c r="C136" s="114" t="s">
        <v>265</v>
      </c>
      <c r="D136" s="111">
        <f>VLOOKUP(B136,'Equation 5 Direct FTE'!$C$10:$H$379,6,FALSE)</f>
        <v>2.9480738199591929</v>
      </c>
      <c r="E136" s="111">
        <f>HLOOKUP(B136,'Equation 6 Indirect FTE'!$C$9:$NJ$11,3,FALSE)</f>
        <v>1.2248613698080355</v>
      </c>
      <c r="F136" s="112">
        <f>HLOOKUP(B136,'Equation 7 Induced FTE '!$C$9:$NJ$33,25,FALSE)</f>
        <v>2.1143087572425405</v>
      </c>
      <c r="G136" s="13"/>
      <c r="H136" s="13"/>
      <c r="I136" s="13"/>
      <c r="J136" s="13"/>
      <c r="K136" s="13"/>
    </row>
    <row r="137" spans="2:11" ht="31" x14ac:dyDescent="0.35">
      <c r="B137" s="113">
        <v>335313</v>
      </c>
      <c r="C137" s="114" t="s">
        <v>266</v>
      </c>
      <c r="D137" s="111">
        <f>VLOOKUP(B137,'Equation 5 Direct FTE'!$C$10:$H$379,6,FALSE)</f>
        <v>2.6838635889411808</v>
      </c>
      <c r="E137" s="111">
        <f>HLOOKUP(B137,'Equation 6 Indirect FTE'!$C$9:$NJ$11,3,FALSE)</f>
        <v>1.6495062012606612</v>
      </c>
      <c r="F137" s="112">
        <f>HLOOKUP(B137,'Equation 7 Induced FTE '!$C$9:$NJ$33,25,FALSE)</f>
        <v>2.3372536418083962</v>
      </c>
      <c r="G137" s="13"/>
      <c r="H137" s="13"/>
      <c r="I137" s="13"/>
      <c r="J137" s="13"/>
      <c r="K137" s="13"/>
    </row>
    <row r="138" spans="2:11" ht="15.5" x14ac:dyDescent="0.35">
      <c r="B138" s="113">
        <v>335314</v>
      </c>
      <c r="C138" s="114" t="s">
        <v>267</v>
      </c>
      <c r="D138" s="111">
        <f>VLOOKUP(B138,'Equation 5 Direct FTE'!$C$10:$H$379,6,FALSE)</f>
        <v>4.0584862920659326</v>
      </c>
      <c r="E138" s="111">
        <f>HLOOKUP(B138,'Equation 6 Indirect FTE'!$C$9:$NJ$11,3,FALSE)</f>
        <v>1.5172198662212759</v>
      </c>
      <c r="F138" s="112">
        <f>HLOOKUP(B138,'Equation 7 Induced FTE '!$C$9:$NJ$33,25,FALSE)</f>
        <v>3.1034053001800483</v>
      </c>
      <c r="G138" s="13"/>
      <c r="H138" s="13"/>
      <c r="I138" s="13"/>
      <c r="J138" s="13"/>
      <c r="K138" s="13"/>
    </row>
    <row r="139" spans="2:11" ht="15.5" x14ac:dyDescent="0.35">
      <c r="B139" s="113">
        <v>335911</v>
      </c>
      <c r="C139" s="114" t="s">
        <v>268</v>
      </c>
      <c r="D139" s="111">
        <f>VLOOKUP(B139,'Equation 5 Direct FTE'!$C$10:$H$379,6,FALSE)</f>
        <v>2.3310425148570788</v>
      </c>
      <c r="E139" s="111">
        <f>HLOOKUP(B139,'Equation 6 Indirect FTE'!$C$9:$NJ$11,3,FALSE)</f>
        <v>1.0366274002884648</v>
      </c>
      <c r="F139" s="112">
        <f>HLOOKUP(B139,'Equation 7 Induced FTE '!$C$9:$NJ$33,25,FALSE)</f>
        <v>1.6692835738835212</v>
      </c>
      <c r="G139" s="13"/>
      <c r="H139" s="13"/>
      <c r="I139" s="13"/>
      <c r="J139" s="13"/>
      <c r="K139" s="13"/>
    </row>
    <row r="140" spans="2:11" ht="15.5" x14ac:dyDescent="0.35">
      <c r="B140" s="113">
        <v>335912</v>
      </c>
      <c r="C140" s="114" t="s">
        <v>269</v>
      </c>
      <c r="D140" s="111">
        <f>VLOOKUP(B140,'Equation 5 Direct FTE'!$C$10:$H$379,6,FALSE)</f>
        <v>2.3877639718415669</v>
      </c>
      <c r="E140" s="111">
        <f>HLOOKUP(B140,'Equation 6 Indirect FTE'!$C$9:$NJ$11,3,FALSE)</f>
        <v>1.1102048775903048</v>
      </c>
      <c r="F140" s="112">
        <f>HLOOKUP(B140,'Equation 7 Induced FTE '!$C$9:$NJ$33,25,FALSE)</f>
        <v>2.1722230678171512</v>
      </c>
      <c r="G140" s="13"/>
      <c r="H140" s="13"/>
      <c r="I140" s="13"/>
      <c r="J140" s="13"/>
      <c r="K140" s="13"/>
    </row>
    <row r="141" spans="2:11" ht="31" x14ac:dyDescent="0.35">
      <c r="B141" s="113">
        <v>335920</v>
      </c>
      <c r="C141" s="114" t="s">
        <v>270</v>
      </c>
      <c r="D141" s="111">
        <f>VLOOKUP(B141,'Equation 5 Direct FTE'!$C$10:$H$379,6,FALSE)</f>
        <v>1.9225359671147322</v>
      </c>
      <c r="E141" s="111">
        <f>HLOOKUP(B141,'Equation 6 Indirect FTE'!$C$9:$NJ$11,3,FALSE)</f>
        <v>1.3780854661908428</v>
      </c>
      <c r="F141" s="112">
        <f>HLOOKUP(B141,'Equation 7 Induced FTE '!$C$9:$NJ$33,25,FALSE)</f>
        <v>1.8046663903824682</v>
      </c>
      <c r="G141" s="13"/>
      <c r="H141" s="13"/>
      <c r="I141" s="13"/>
      <c r="J141" s="13"/>
      <c r="K141" s="13"/>
    </row>
    <row r="142" spans="2:11" ht="15.5" x14ac:dyDescent="0.35">
      <c r="B142" s="113">
        <v>335930</v>
      </c>
      <c r="C142" s="114" t="s">
        <v>271</v>
      </c>
      <c r="D142" s="111">
        <f>VLOOKUP(B142,'Equation 5 Direct FTE'!$C$10:$H$379,6,FALSE)</f>
        <v>2.9583302901419821</v>
      </c>
      <c r="E142" s="111">
        <f>HLOOKUP(B142,'Equation 6 Indirect FTE'!$C$9:$NJ$11,3,FALSE)</f>
        <v>1.2933159239367025</v>
      </c>
      <c r="F142" s="112">
        <f>HLOOKUP(B142,'Equation 7 Induced FTE '!$C$9:$NJ$33,25,FALSE)</f>
        <v>2.0945363715598351</v>
      </c>
      <c r="G142" s="13"/>
      <c r="H142" s="13"/>
      <c r="I142" s="13"/>
      <c r="J142" s="13"/>
      <c r="K142" s="13"/>
    </row>
    <row r="143" spans="2:11" ht="15.5" x14ac:dyDescent="0.35">
      <c r="B143" s="113">
        <v>335991</v>
      </c>
      <c r="C143" s="114" t="s">
        <v>272</v>
      </c>
      <c r="D143" s="111">
        <f>VLOOKUP(B143,'Equation 5 Direct FTE'!$C$10:$H$379,6,FALSE)</f>
        <v>2.600218790884699</v>
      </c>
      <c r="E143" s="111">
        <f>HLOOKUP(B143,'Equation 6 Indirect FTE'!$C$9:$NJ$11,3,FALSE)</f>
        <v>1.4191554795403238</v>
      </c>
      <c r="F143" s="112">
        <f>HLOOKUP(B143,'Equation 7 Induced FTE '!$C$9:$NJ$33,25,FALSE)</f>
        <v>1.8913810099186859</v>
      </c>
      <c r="G143" s="13"/>
      <c r="H143" s="13"/>
      <c r="I143" s="13"/>
      <c r="J143" s="13"/>
      <c r="K143" s="13"/>
    </row>
    <row r="144" spans="2:11" ht="31" x14ac:dyDescent="0.35">
      <c r="B144" s="113">
        <v>335999</v>
      </c>
      <c r="C144" s="114" t="s">
        <v>273</v>
      </c>
      <c r="D144" s="111">
        <f>VLOOKUP(B144,'Equation 5 Direct FTE'!$C$10:$H$379,6,FALSE)</f>
        <v>2.4049822720890175</v>
      </c>
      <c r="E144" s="111">
        <f>HLOOKUP(B144,'Equation 6 Indirect FTE'!$C$9:$NJ$11,3,FALSE)</f>
        <v>2.2270198065451812</v>
      </c>
      <c r="F144" s="112">
        <f>HLOOKUP(B144,'Equation 7 Induced FTE '!$C$9:$NJ$33,25,FALSE)</f>
        <v>2.6616910252451813</v>
      </c>
      <c r="G144" s="13"/>
      <c r="H144" s="13"/>
      <c r="I144" s="13"/>
      <c r="J144" s="13"/>
      <c r="K144" s="13"/>
    </row>
    <row r="145" spans="2:11" ht="15.5" x14ac:dyDescent="0.35">
      <c r="B145" s="113">
        <v>336111</v>
      </c>
      <c r="C145" s="114" t="s">
        <v>274</v>
      </c>
      <c r="D145" s="111">
        <f>VLOOKUP(B145,'Equation 5 Direct FTE'!$C$10:$H$379,6,FALSE)</f>
        <v>1.654814325428569</v>
      </c>
      <c r="E145" s="111">
        <f>HLOOKUP(B145,'Equation 6 Indirect FTE'!$C$9:$NJ$11,3,FALSE)</f>
        <v>1.0152269020596951</v>
      </c>
      <c r="F145" s="112">
        <f>HLOOKUP(B145,'Equation 7 Induced FTE '!$C$9:$NJ$33,25,FALSE)</f>
        <v>1.6295094814869731</v>
      </c>
      <c r="G145" s="13"/>
      <c r="H145" s="13"/>
      <c r="I145" s="13"/>
      <c r="J145" s="13"/>
      <c r="K145" s="13"/>
    </row>
    <row r="146" spans="2:11" ht="15.5" x14ac:dyDescent="0.35">
      <c r="B146" s="113">
        <v>336112</v>
      </c>
      <c r="C146" s="114" t="s">
        <v>275</v>
      </c>
      <c r="D146" s="111">
        <f>VLOOKUP(B146,'Equation 5 Direct FTE'!$C$10:$H$379,6,FALSE)</f>
        <v>3.2366197984841012</v>
      </c>
      <c r="E146" s="111">
        <f>HLOOKUP(B146,'Equation 6 Indirect FTE'!$C$9:$NJ$11,3,FALSE)</f>
        <v>1.0609506876365042</v>
      </c>
      <c r="F146" s="112">
        <f>HLOOKUP(B146,'Equation 7 Induced FTE '!$C$9:$NJ$33,25,FALSE)</f>
        <v>1.6647462276374627</v>
      </c>
      <c r="G146" s="13"/>
      <c r="H146" s="13"/>
      <c r="I146" s="13"/>
      <c r="J146" s="13"/>
      <c r="K146" s="13"/>
    </row>
    <row r="147" spans="2:11" ht="15.5" x14ac:dyDescent="0.35">
      <c r="B147" s="113">
        <v>336120</v>
      </c>
      <c r="C147" s="114" t="s">
        <v>276</v>
      </c>
      <c r="D147" s="111">
        <f>VLOOKUP(B147,'Equation 5 Direct FTE'!$C$10:$H$379,6,FALSE)</f>
        <v>2.2871095682733413</v>
      </c>
      <c r="E147" s="111">
        <f>HLOOKUP(B147,'Equation 6 Indirect FTE'!$C$9:$NJ$11,3,FALSE)</f>
        <v>1.2388491577266758</v>
      </c>
      <c r="F147" s="112">
        <f>HLOOKUP(B147,'Equation 7 Induced FTE '!$C$9:$NJ$33,25,FALSE)</f>
        <v>1.7281535797791465</v>
      </c>
      <c r="G147" s="13"/>
      <c r="H147" s="13"/>
      <c r="I147" s="13"/>
      <c r="J147" s="13"/>
      <c r="K147" s="13"/>
    </row>
    <row r="148" spans="2:11" ht="15.5" x14ac:dyDescent="0.35">
      <c r="B148" s="113">
        <v>336211</v>
      </c>
      <c r="C148" s="114" t="s">
        <v>277</v>
      </c>
      <c r="D148" s="111">
        <f>VLOOKUP(B148,'Equation 5 Direct FTE'!$C$10:$H$379,6,FALSE)</f>
        <v>4.0914599784924537</v>
      </c>
      <c r="E148" s="111">
        <f>HLOOKUP(B148,'Equation 6 Indirect FTE'!$C$9:$NJ$11,3,FALSE)</f>
        <v>1.8194609377075013</v>
      </c>
      <c r="F148" s="112">
        <f>HLOOKUP(B148,'Equation 7 Induced FTE '!$C$9:$NJ$33,25,FALSE)</f>
        <v>2.5463513024496347</v>
      </c>
      <c r="G148" s="13"/>
      <c r="H148" s="13"/>
      <c r="I148" s="13"/>
      <c r="J148" s="13"/>
      <c r="K148" s="13"/>
    </row>
    <row r="149" spans="2:11" ht="15.5" x14ac:dyDescent="0.35">
      <c r="B149" s="113">
        <v>336212</v>
      </c>
      <c r="C149" s="114" t="s">
        <v>278</v>
      </c>
      <c r="D149" s="111">
        <f>VLOOKUP(B149,'Equation 5 Direct FTE'!$C$10:$H$379,6,FALSE)</f>
        <v>3.2057216946619755</v>
      </c>
      <c r="E149" s="111">
        <f>HLOOKUP(B149,'Equation 6 Indirect FTE'!$C$9:$NJ$11,3,FALSE)</f>
        <v>1.6776598458199068</v>
      </c>
      <c r="F149" s="112">
        <f>HLOOKUP(B149,'Equation 7 Induced FTE '!$C$9:$NJ$33,25,FALSE)</f>
        <v>2.1439445493875282</v>
      </c>
      <c r="G149" s="13"/>
      <c r="H149" s="13"/>
      <c r="I149" s="13"/>
      <c r="J149" s="13"/>
      <c r="K149" s="13"/>
    </row>
    <row r="150" spans="2:11" ht="15.5" x14ac:dyDescent="0.35">
      <c r="B150" s="113">
        <v>336213</v>
      </c>
      <c r="C150" s="114" t="s">
        <v>279</v>
      </c>
      <c r="D150" s="111">
        <f>VLOOKUP(B150,'Equation 5 Direct FTE'!$C$10:$H$379,6,FALSE)</f>
        <v>4.1346467966039935</v>
      </c>
      <c r="E150" s="111">
        <f>HLOOKUP(B150,'Equation 6 Indirect FTE'!$C$9:$NJ$11,3,FALSE)</f>
        <v>1.2260403895003673</v>
      </c>
      <c r="F150" s="112">
        <f>HLOOKUP(B150,'Equation 7 Induced FTE '!$C$9:$NJ$33,25,FALSE)</f>
        <v>2.0858756102400222</v>
      </c>
      <c r="G150" s="13"/>
      <c r="H150" s="13"/>
      <c r="I150" s="13"/>
      <c r="J150" s="13"/>
      <c r="K150" s="13"/>
    </row>
    <row r="151" spans="2:11" ht="15.5" x14ac:dyDescent="0.35">
      <c r="B151" s="113">
        <v>336214</v>
      </c>
      <c r="C151" s="114" t="s">
        <v>280</v>
      </c>
      <c r="D151" s="111">
        <f>VLOOKUP(B151,'Equation 5 Direct FTE'!$C$10:$H$379,6,FALSE)</f>
        <v>3.7979791683226098</v>
      </c>
      <c r="E151" s="111">
        <f>HLOOKUP(B151,'Equation 6 Indirect FTE'!$C$9:$NJ$11,3,FALSE)</f>
        <v>1.7065472762377309</v>
      </c>
      <c r="F151" s="112">
        <f>HLOOKUP(B151,'Equation 7 Induced FTE '!$C$9:$NJ$33,25,FALSE)</f>
        <v>1.9507465399836765</v>
      </c>
      <c r="G151" s="13"/>
      <c r="H151" s="13"/>
      <c r="I151" s="13"/>
      <c r="J151" s="13"/>
      <c r="K151" s="13"/>
    </row>
    <row r="152" spans="2:11" ht="31" x14ac:dyDescent="0.35">
      <c r="B152" s="113">
        <v>336310</v>
      </c>
      <c r="C152" s="114" t="s">
        <v>281</v>
      </c>
      <c r="D152" s="111">
        <f>VLOOKUP(B152,'Equation 5 Direct FTE'!$C$10:$H$379,6,FALSE)</f>
        <v>2.4030767895452305</v>
      </c>
      <c r="E152" s="111">
        <f>HLOOKUP(B152,'Equation 6 Indirect FTE'!$C$9:$NJ$11,3,FALSE)</f>
        <v>2.1250850363223837</v>
      </c>
      <c r="F152" s="112">
        <f>HLOOKUP(B152,'Equation 7 Induced FTE '!$C$9:$NJ$33,25,FALSE)</f>
        <v>2.1525490018891</v>
      </c>
      <c r="G152" s="13"/>
      <c r="H152" s="13"/>
      <c r="I152" s="13"/>
      <c r="J152" s="13"/>
      <c r="K152" s="13"/>
    </row>
    <row r="153" spans="2:11" ht="31" x14ac:dyDescent="0.35">
      <c r="B153" s="113">
        <v>336320</v>
      </c>
      <c r="C153" s="114" t="s">
        <v>282</v>
      </c>
      <c r="D153" s="111">
        <f>VLOOKUP(B153,'Equation 5 Direct FTE'!$C$10:$H$379,6,FALSE)</f>
        <v>2.0900549552761718</v>
      </c>
      <c r="E153" s="111">
        <f>HLOOKUP(B153,'Equation 6 Indirect FTE'!$C$9:$NJ$11,3,FALSE)</f>
        <v>2.1371809355503379</v>
      </c>
      <c r="F153" s="112">
        <f>HLOOKUP(B153,'Equation 7 Induced FTE '!$C$9:$NJ$33,25,FALSE)</f>
        <v>2.2404124401760401</v>
      </c>
      <c r="G153" s="13"/>
      <c r="H153" s="13"/>
      <c r="I153" s="13"/>
      <c r="J153" s="13"/>
      <c r="K153" s="13"/>
    </row>
    <row r="154" spans="2:11" ht="31" x14ac:dyDescent="0.35">
      <c r="B154" s="113">
        <v>336350</v>
      </c>
      <c r="C154" s="114" t="s">
        <v>285</v>
      </c>
      <c r="D154" s="111">
        <f>VLOOKUP(B154,'Equation 5 Direct FTE'!$C$10:$H$379,6,FALSE)</f>
        <v>2.3368104414250657</v>
      </c>
      <c r="E154" s="111">
        <f>HLOOKUP(B154,'Equation 6 Indirect FTE'!$C$9:$NJ$11,3,FALSE)</f>
        <v>2.1403937457871849</v>
      </c>
      <c r="F154" s="112">
        <f>HLOOKUP(B154,'Equation 7 Induced FTE '!$C$9:$NJ$33,25,FALSE)</f>
        <v>2.1688852563018557</v>
      </c>
      <c r="G154" s="13"/>
      <c r="H154" s="13"/>
      <c r="I154" s="13"/>
      <c r="J154" s="13"/>
      <c r="K154" s="13"/>
    </row>
    <row r="155" spans="2:11" ht="31" x14ac:dyDescent="0.35">
      <c r="B155" s="113">
        <v>336360</v>
      </c>
      <c r="C155" s="114" t="s">
        <v>286</v>
      </c>
      <c r="D155" s="111">
        <f>VLOOKUP(B155,'Equation 5 Direct FTE'!$C$10:$H$379,6,FALSE)</f>
        <v>3.0695055276728587</v>
      </c>
      <c r="E155" s="111">
        <f>HLOOKUP(B155,'Equation 6 Indirect FTE'!$C$9:$NJ$11,3,FALSE)</f>
        <v>2.0481545723940702</v>
      </c>
      <c r="F155" s="112">
        <f>HLOOKUP(B155,'Equation 7 Induced FTE '!$C$9:$NJ$33,25,FALSE)</f>
        <v>2.0882995669178506</v>
      </c>
      <c r="G155" s="13"/>
      <c r="H155" s="13"/>
      <c r="I155" s="13"/>
      <c r="J155" s="13"/>
      <c r="K155" s="13"/>
    </row>
    <row r="156" spans="2:11" ht="15.5" x14ac:dyDescent="0.35">
      <c r="B156" s="113">
        <v>336370</v>
      </c>
      <c r="C156" s="114" t="s">
        <v>287</v>
      </c>
      <c r="D156" s="111">
        <f>VLOOKUP(B156,'Equation 5 Direct FTE'!$C$10:$H$379,6,FALSE)</f>
        <v>3.1522820207915796</v>
      </c>
      <c r="E156" s="111">
        <f>HLOOKUP(B156,'Equation 6 Indirect FTE'!$C$9:$NJ$11,3,FALSE)</f>
        <v>1.5988702722014727</v>
      </c>
      <c r="F156" s="112">
        <f>HLOOKUP(B156,'Equation 7 Induced FTE '!$C$9:$NJ$33,25,FALSE)</f>
        <v>1.9317676312091729</v>
      </c>
      <c r="G156" s="13"/>
      <c r="H156" s="13"/>
      <c r="I156" s="13"/>
      <c r="J156" s="13"/>
      <c r="K156" s="13"/>
    </row>
    <row r="157" spans="2:11" ht="15.5" x14ac:dyDescent="0.35">
      <c r="B157" s="113">
        <v>336390</v>
      </c>
      <c r="C157" s="114" t="s">
        <v>288</v>
      </c>
      <c r="D157" s="111">
        <f>VLOOKUP(B157,'Equation 5 Direct FTE'!$C$10:$H$379,6,FALSE)</f>
        <v>3.0485507205236768</v>
      </c>
      <c r="E157" s="111">
        <f>HLOOKUP(B157,'Equation 6 Indirect FTE'!$C$9:$NJ$11,3,FALSE)</f>
        <v>2.0176185337526267</v>
      </c>
      <c r="F157" s="112">
        <f>HLOOKUP(B157,'Equation 7 Induced FTE '!$C$9:$NJ$33,25,FALSE)</f>
        <v>2.0849707487304903</v>
      </c>
      <c r="G157" s="13"/>
      <c r="H157" s="13"/>
      <c r="I157" s="13"/>
      <c r="J157" s="13"/>
      <c r="K157" s="13"/>
    </row>
    <row r="158" spans="2:11" ht="46.5" x14ac:dyDescent="0.35">
      <c r="B158" s="113" t="s">
        <v>283</v>
      </c>
      <c r="C158" s="114" t="s">
        <v>284</v>
      </c>
      <c r="D158" s="111">
        <f>VLOOKUP(B158,'Equation 5 Direct FTE'!$C$10:$H$379,6,FALSE)</f>
        <v>3.2565301321107558</v>
      </c>
      <c r="E158" s="111">
        <f>HLOOKUP(B158,'Equation 6 Indirect FTE'!$C$9:$NJ$11,3,FALSE)</f>
        <v>2.0816756257414424</v>
      </c>
      <c r="F158" s="112">
        <f>HLOOKUP(B158,'Equation 7 Induced FTE '!$C$9:$NJ$33,25,FALSE)</f>
        <v>2.1805324521968821</v>
      </c>
      <c r="G158" s="13"/>
      <c r="H158" s="13"/>
      <c r="I158" s="13"/>
      <c r="J158" s="13"/>
      <c r="K158" s="13"/>
    </row>
    <row r="159" spans="2:11" ht="15.5" x14ac:dyDescent="0.35">
      <c r="B159" s="113">
        <v>336411</v>
      </c>
      <c r="C159" s="114" t="s">
        <v>289</v>
      </c>
      <c r="D159" s="111">
        <f>VLOOKUP(B159,'Equation 5 Direct FTE'!$C$10:$H$379,6,FALSE)</f>
        <v>1.4648986551251022</v>
      </c>
      <c r="E159" s="111">
        <f>HLOOKUP(B159,'Equation 6 Indirect FTE'!$C$9:$NJ$11,3,FALSE)</f>
        <v>1.5106269301785142</v>
      </c>
      <c r="F159" s="112">
        <f>HLOOKUP(B159,'Equation 7 Induced FTE '!$C$9:$NJ$33,25,FALSE)</f>
        <v>2.03682438323631</v>
      </c>
      <c r="G159" s="13"/>
      <c r="H159" s="13"/>
      <c r="I159" s="13"/>
      <c r="J159" s="13"/>
      <c r="K159" s="13"/>
    </row>
    <row r="160" spans="2:11" ht="15.5" x14ac:dyDescent="0.35">
      <c r="B160" s="113">
        <v>336412</v>
      </c>
      <c r="C160" s="114" t="s">
        <v>290</v>
      </c>
      <c r="D160" s="111">
        <f>VLOOKUP(B160,'Equation 5 Direct FTE'!$C$10:$H$379,6,FALSE)</f>
        <v>2.1202507044990768</v>
      </c>
      <c r="E160" s="111">
        <f>HLOOKUP(B160,'Equation 6 Indirect FTE'!$C$9:$NJ$11,3,FALSE)</f>
        <v>0.87345648100764794</v>
      </c>
      <c r="F160" s="112">
        <f>HLOOKUP(B160,'Equation 7 Induced FTE '!$C$9:$NJ$33,25,FALSE)</f>
        <v>1.8039596656441976</v>
      </c>
      <c r="G160" s="13"/>
      <c r="H160" s="13"/>
      <c r="I160" s="13"/>
      <c r="J160" s="13"/>
      <c r="K160" s="13"/>
    </row>
    <row r="161" spans="2:11" ht="31" x14ac:dyDescent="0.35">
      <c r="B161" s="113">
        <v>336413</v>
      </c>
      <c r="C161" s="114" t="s">
        <v>291</v>
      </c>
      <c r="D161" s="111">
        <f>VLOOKUP(B161,'Equation 5 Direct FTE'!$C$10:$H$379,6,FALSE)</f>
        <v>2.9485080625678104</v>
      </c>
      <c r="E161" s="111">
        <f>HLOOKUP(B161,'Equation 6 Indirect FTE'!$C$9:$NJ$11,3,FALSE)</f>
        <v>1.5464277020221346</v>
      </c>
      <c r="F161" s="112">
        <f>HLOOKUP(B161,'Equation 7 Induced FTE '!$C$9:$NJ$33,25,FALSE)</f>
        <v>2.4827794426356387</v>
      </c>
      <c r="G161" s="13"/>
      <c r="H161" s="13"/>
      <c r="I161" s="13"/>
      <c r="J161" s="13"/>
      <c r="K161" s="13"/>
    </row>
    <row r="162" spans="2:11" ht="31" x14ac:dyDescent="0.35">
      <c r="B162" s="113">
        <v>336414</v>
      </c>
      <c r="C162" s="114" t="s">
        <v>292</v>
      </c>
      <c r="D162" s="111">
        <f>VLOOKUP(B162,'Equation 5 Direct FTE'!$C$10:$H$379,6,FALSE)</f>
        <v>2.6435962637830963</v>
      </c>
      <c r="E162" s="111">
        <f>HLOOKUP(B162,'Equation 6 Indirect FTE'!$C$9:$NJ$11,3,FALSE)</f>
        <v>2.11266586587044</v>
      </c>
      <c r="F162" s="112">
        <f>HLOOKUP(B162,'Equation 7 Induced FTE '!$C$9:$NJ$33,25,FALSE)</f>
        <v>4.2600842532109073</v>
      </c>
      <c r="G162" s="13"/>
      <c r="H162" s="13"/>
      <c r="I162" s="13"/>
      <c r="J162" s="13"/>
      <c r="K162" s="13"/>
    </row>
    <row r="163" spans="2:11" ht="31" x14ac:dyDescent="0.35">
      <c r="B163" s="113" t="s">
        <v>293</v>
      </c>
      <c r="C163" s="114" t="s">
        <v>294</v>
      </c>
      <c r="D163" s="111">
        <f>VLOOKUP(B163,'Equation 5 Direct FTE'!$C$10:$H$379,6,FALSE)</f>
        <v>2.0309473999073813</v>
      </c>
      <c r="E163" s="111">
        <f>HLOOKUP(B163,'Equation 6 Indirect FTE'!$C$9:$NJ$11,3,FALSE)</f>
        <v>2.3781139527144237</v>
      </c>
      <c r="F163" s="112">
        <f>HLOOKUP(B163,'Equation 7 Induced FTE '!$C$9:$NJ$33,25,FALSE)</f>
        <v>3.2656421923492003</v>
      </c>
      <c r="G163" s="13"/>
      <c r="H163" s="13"/>
      <c r="I163" s="13"/>
      <c r="J163" s="13"/>
      <c r="K163" s="13"/>
    </row>
    <row r="164" spans="2:11" ht="15.5" x14ac:dyDescent="0.35">
      <c r="B164" s="113">
        <v>336500</v>
      </c>
      <c r="C164" s="114" t="s">
        <v>295</v>
      </c>
      <c r="D164" s="111">
        <f>VLOOKUP(B164,'Equation 5 Direct FTE'!$C$10:$H$379,6,FALSE)</f>
        <v>2.0119554204871668</v>
      </c>
      <c r="E164" s="111">
        <f>HLOOKUP(B164,'Equation 6 Indirect FTE'!$C$9:$NJ$11,3,FALSE)</f>
        <v>1.7876880039626468</v>
      </c>
      <c r="F164" s="112">
        <f>HLOOKUP(B164,'Equation 7 Induced FTE '!$C$9:$NJ$33,25,FALSE)</f>
        <v>2.0258937767407668</v>
      </c>
      <c r="G164" s="13"/>
      <c r="H164" s="13"/>
      <c r="I164" s="13"/>
      <c r="J164" s="13"/>
      <c r="K164" s="13"/>
    </row>
    <row r="165" spans="2:11" ht="15.5" x14ac:dyDescent="0.35">
      <c r="B165" s="113">
        <v>336611</v>
      </c>
      <c r="C165" s="114" t="s">
        <v>296</v>
      </c>
      <c r="D165" s="111">
        <f>VLOOKUP(B165,'Equation 5 Direct FTE'!$C$10:$H$379,6,FALSE)</f>
        <v>4.6217417000890526</v>
      </c>
      <c r="E165" s="111">
        <f>HLOOKUP(B165,'Equation 6 Indirect FTE'!$C$9:$NJ$11,3,FALSE)</f>
        <v>2.1959945228852238</v>
      </c>
      <c r="F165" s="112">
        <f>HLOOKUP(B165,'Equation 7 Induced FTE '!$C$9:$NJ$33,25,FALSE)</f>
        <v>3.4758487692421007</v>
      </c>
      <c r="G165" s="13"/>
      <c r="H165" s="13"/>
      <c r="I165" s="13"/>
      <c r="J165" s="13"/>
      <c r="K165" s="13"/>
    </row>
    <row r="166" spans="2:11" ht="15.5" x14ac:dyDescent="0.35">
      <c r="B166" s="113">
        <v>336612</v>
      </c>
      <c r="C166" s="114" t="s">
        <v>297</v>
      </c>
      <c r="D166" s="111">
        <f>VLOOKUP(B166,'Equation 5 Direct FTE'!$C$10:$H$379,6,FALSE)</f>
        <v>3.8630007056615243</v>
      </c>
      <c r="E166" s="111">
        <f>HLOOKUP(B166,'Equation 6 Indirect FTE'!$C$9:$NJ$11,3,FALSE)</f>
        <v>1.92451970237971</v>
      </c>
      <c r="F166" s="112">
        <f>HLOOKUP(B166,'Equation 7 Induced FTE '!$C$9:$NJ$33,25,FALSE)</f>
        <v>2.5044605062643974</v>
      </c>
      <c r="G166" s="13"/>
      <c r="H166" s="13"/>
      <c r="I166" s="13"/>
      <c r="J166" s="13"/>
      <c r="K166" s="13"/>
    </row>
    <row r="167" spans="2:11" ht="15.5" x14ac:dyDescent="0.35">
      <c r="B167" s="113">
        <v>336991</v>
      </c>
      <c r="C167" s="114" t="s">
        <v>298</v>
      </c>
      <c r="D167" s="111">
        <f>VLOOKUP(B167,'Equation 5 Direct FTE'!$C$10:$H$379,6,FALSE)</f>
        <v>3.4186617814456461</v>
      </c>
      <c r="E167" s="111">
        <f>HLOOKUP(B167,'Equation 6 Indirect FTE'!$C$9:$NJ$11,3,FALSE)</f>
        <v>1.327994461173363</v>
      </c>
      <c r="F167" s="112">
        <f>HLOOKUP(B167,'Equation 7 Induced FTE '!$C$9:$NJ$33,25,FALSE)</f>
        <v>1.9530003557879063</v>
      </c>
    </row>
    <row r="168" spans="2:11" ht="31" x14ac:dyDescent="0.35">
      <c r="B168" s="113">
        <v>336992</v>
      </c>
      <c r="C168" s="114" t="s">
        <v>299</v>
      </c>
      <c r="D168" s="111">
        <f>VLOOKUP(B168,'Equation 5 Direct FTE'!$C$10:$H$379,6,FALSE)</f>
        <v>1.5727211780802981</v>
      </c>
      <c r="E168" s="111">
        <f>HLOOKUP(B168,'Equation 6 Indirect FTE'!$C$9:$NJ$11,3,FALSE)</f>
        <v>1.249535929338411</v>
      </c>
      <c r="F168" s="112">
        <f>HLOOKUP(B168,'Equation 7 Induced FTE '!$C$9:$NJ$33,25,FALSE)</f>
        <v>1.8739626337266568</v>
      </c>
    </row>
    <row r="169" spans="2:11" ht="31" x14ac:dyDescent="0.35">
      <c r="B169" s="113">
        <v>336999</v>
      </c>
      <c r="C169" s="114" t="s">
        <v>300</v>
      </c>
      <c r="D169" s="111">
        <f>VLOOKUP(B169,'Equation 5 Direct FTE'!$C$10:$H$379,6,FALSE)</f>
        <v>3.0807112723956291</v>
      </c>
      <c r="E169" s="111">
        <f>HLOOKUP(B169,'Equation 6 Indirect FTE'!$C$9:$NJ$11,3,FALSE)</f>
        <v>1.3465325064098201</v>
      </c>
      <c r="F169" s="112">
        <f>HLOOKUP(B169,'Equation 7 Induced FTE '!$C$9:$NJ$33,25,FALSE)</f>
        <v>1.7915651141995685</v>
      </c>
    </row>
    <row r="170" spans="2:11" ht="31" x14ac:dyDescent="0.35">
      <c r="B170" s="113">
        <v>337110</v>
      </c>
      <c r="C170" s="114" t="s">
        <v>301</v>
      </c>
      <c r="D170" s="111">
        <f>VLOOKUP(B170,'Equation 5 Direct FTE'!$C$10:$H$379,6,FALSE)</f>
        <v>7.4967389982662391</v>
      </c>
      <c r="E170" s="111">
        <f>HLOOKUP(B170,'Equation 6 Indirect FTE'!$C$9:$NJ$11,3,FALSE)</f>
        <v>1.8327165412971231</v>
      </c>
      <c r="F170" s="112">
        <f>HLOOKUP(B170,'Equation 7 Induced FTE '!$C$9:$NJ$33,25,FALSE)</f>
        <v>3.4415159599810452</v>
      </c>
    </row>
    <row r="171" spans="2:11" ht="15.5" x14ac:dyDescent="0.35">
      <c r="B171" s="113">
        <v>337121</v>
      </c>
      <c r="C171" s="114" t="s">
        <v>302</v>
      </c>
      <c r="D171" s="111">
        <f>VLOOKUP(B171,'Equation 5 Direct FTE'!$C$10:$H$379,6,FALSE)</f>
        <v>4.2774276093552084</v>
      </c>
      <c r="E171" s="111">
        <f>HLOOKUP(B171,'Equation 6 Indirect FTE'!$C$9:$NJ$11,3,FALSE)</f>
        <v>1.6872053339902191</v>
      </c>
      <c r="F171" s="112">
        <f>HLOOKUP(B171,'Equation 7 Induced FTE '!$C$9:$NJ$33,25,FALSE)</f>
        <v>2.1907265009931183</v>
      </c>
    </row>
    <row r="172" spans="2:11" ht="31" x14ac:dyDescent="0.35">
      <c r="B172" s="113">
        <v>337122</v>
      </c>
      <c r="C172" s="114" t="s">
        <v>303</v>
      </c>
      <c r="D172" s="111">
        <f>VLOOKUP(B172,'Equation 5 Direct FTE'!$C$10:$H$379,6,FALSE)</f>
        <v>6.2638194754003571</v>
      </c>
      <c r="E172" s="111">
        <f>HLOOKUP(B172,'Equation 6 Indirect FTE'!$C$9:$NJ$11,3,FALSE)</f>
        <v>1.9116511551696185</v>
      </c>
      <c r="F172" s="112">
        <f>HLOOKUP(B172,'Equation 7 Induced FTE '!$C$9:$NJ$33,25,FALSE)</f>
        <v>2.8756817615246466</v>
      </c>
    </row>
    <row r="173" spans="2:11" ht="15.5" x14ac:dyDescent="0.35">
      <c r="B173" s="113">
        <v>337127</v>
      </c>
      <c r="C173" s="114" t="s">
        <v>305</v>
      </c>
      <c r="D173" s="111">
        <f>VLOOKUP(B173,'Equation 5 Direct FTE'!$C$10:$H$379,6,FALSE)</f>
        <v>3.8155349975332027</v>
      </c>
      <c r="E173" s="111">
        <f>HLOOKUP(B173,'Equation 6 Indirect FTE'!$C$9:$NJ$11,3,FALSE)</f>
        <v>2.223984972165495</v>
      </c>
      <c r="F173" s="112">
        <f>HLOOKUP(B173,'Equation 7 Induced FTE '!$C$9:$NJ$33,25,FALSE)</f>
        <v>2.5902688610931501</v>
      </c>
    </row>
    <row r="174" spans="2:11" ht="15.5" x14ac:dyDescent="0.35">
      <c r="B174" s="113" t="s">
        <v>786</v>
      </c>
      <c r="C174" s="114" t="s">
        <v>304</v>
      </c>
      <c r="D174" s="111">
        <f>VLOOKUP(B174,'Equation 5 Direct FTE'!$C$10:$H$379,6,FALSE)</f>
        <v>3.1168281254645858</v>
      </c>
      <c r="E174" s="111">
        <f>HLOOKUP(B174,'Equation 6 Indirect FTE'!$C$9:$NJ$11,3,FALSE)</f>
        <v>2.3482293028662151</v>
      </c>
      <c r="F174" s="112">
        <f>HLOOKUP(B174,'Equation 7 Induced FTE '!$C$9:$NJ$33,25,FALSE)</f>
        <v>2.2356272179582168</v>
      </c>
    </row>
    <row r="175" spans="2:11" ht="31" x14ac:dyDescent="0.35">
      <c r="B175" s="113">
        <v>337215</v>
      </c>
      <c r="C175" s="114" t="s">
        <v>308</v>
      </c>
      <c r="D175" s="111">
        <f>VLOOKUP(B175,'Equation 5 Direct FTE'!$C$10:$H$379,6,FALSE)</f>
        <v>5.0773775645716457</v>
      </c>
      <c r="E175" s="111">
        <f>HLOOKUP(B175,'Equation 6 Indirect FTE'!$C$9:$NJ$11,3,FALSE)</f>
        <v>1.6567477959718078</v>
      </c>
      <c r="F175" s="112">
        <f>HLOOKUP(B175,'Equation 7 Induced FTE '!$C$9:$NJ$33,25,FALSE)</f>
        <v>2.8457158715321014</v>
      </c>
    </row>
    <row r="176" spans="2:11" ht="31" x14ac:dyDescent="0.35">
      <c r="B176" s="113" t="s">
        <v>306</v>
      </c>
      <c r="C176" s="114" t="s">
        <v>307</v>
      </c>
      <c r="D176" s="111">
        <f>VLOOKUP(B176,'Equation 5 Direct FTE'!$C$10:$H$379,6,FALSE)</f>
        <v>3.2768264252466612</v>
      </c>
      <c r="E176" s="111">
        <f>HLOOKUP(B176,'Equation 6 Indirect FTE'!$C$9:$NJ$11,3,FALSE)</f>
        <v>2.0796920808262525</v>
      </c>
      <c r="F176" s="112">
        <f>HLOOKUP(B176,'Equation 7 Induced FTE '!$C$9:$NJ$33,25,FALSE)</f>
        <v>2.3725811141366049</v>
      </c>
    </row>
    <row r="177" spans="2:6" ht="15.5" x14ac:dyDescent="0.35">
      <c r="B177" s="113">
        <v>337900</v>
      </c>
      <c r="C177" s="114" t="s">
        <v>309</v>
      </c>
      <c r="D177" s="111">
        <f>VLOOKUP(B177,'Equation 5 Direct FTE'!$C$10:$H$379,6,FALSE)</f>
        <v>3.1874266431770941</v>
      </c>
      <c r="E177" s="111">
        <f>HLOOKUP(B177,'Equation 6 Indirect FTE'!$C$9:$NJ$11,3,FALSE)</f>
        <v>2.7637291327478026</v>
      </c>
      <c r="F177" s="112">
        <f>HLOOKUP(B177,'Equation 7 Induced FTE '!$C$9:$NJ$33,25,FALSE)</f>
        <v>2.4572059362450869</v>
      </c>
    </row>
    <row r="178" spans="2:6" ht="15.5" x14ac:dyDescent="0.35">
      <c r="B178" s="113">
        <v>339112</v>
      </c>
      <c r="C178" s="114" t="s">
        <v>310</v>
      </c>
      <c r="D178" s="111">
        <f>VLOOKUP(B178,'Equation 5 Direct FTE'!$C$10:$H$379,6,FALSE)</f>
        <v>2.7604316350509275</v>
      </c>
      <c r="E178" s="111">
        <f>HLOOKUP(B178,'Equation 6 Indirect FTE'!$C$9:$NJ$11,3,FALSE)</f>
        <v>1.4176181075716676</v>
      </c>
      <c r="F178" s="112">
        <f>HLOOKUP(B178,'Equation 7 Induced FTE '!$C$9:$NJ$33,25,FALSE)</f>
        <v>2.6709966305375743</v>
      </c>
    </row>
    <row r="179" spans="2:6" ht="15.5" x14ac:dyDescent="0.35">
      <c r="B179" s="113">
        <v>339113</v>
      </c>
      <c r="C179" s="114" t="s">
        <v>311</v>
      </c>
      <c r="D179" s="111">
        <f>VLOOKUP(B179,'Equation 5 Direct FTE'!$C$10:$H$379,6,FALSE)</f>
        <v>2.5212891931093591</v>
      </c>
      <c r="E179" s="111">
        <f>HLOOKUP(B179,'Equation 6 Indirect FTE'!$C$9:$NJ$11,3,FALSE)</f>
        <v>1.6805926763122363</v>
      </c>
      <c r="F179" s="112">
        <f>HLOOKUP(B179,'Equation 7 Induced FTE '!$C$9:$NJ$33,25,FALSE)</f>
        <v>2.3170109577131273</v>
      </c>
    </row>
    <row r="180" spans="2:6" ht="15.5" x14ac:dyDescent="0.35">
      <c r="B180" s="113">
        <v>339114</v>
      </c>
      <c r="C180" s="114" t="s">
        <v>312</v>
      </c>
      <c r="D180" s="111">
        <f>VLOOKUP(B180,'Equation 5 Direct FTE'!$C$10:$H$379,6,FALSE)</f>
        <v>3.0846458243317967</v>
      </c>
      <c r="E180" s="111">
        <f>HLOOKUP(B180,'Equation 6 Indirect FTE'!$C$9:$NJ$11,3,FALSE)</f>
        <v>1.2923852278604961</v>
      </c>
      <c r="F180" s="112">
        <f>HLOOKUP(B180,'Equation 7 Induced FTE '!$C$9:$NJ$33,25,FALSE)</f>
        <v>2.3366915929432186</v>
      </c>
    </row>
    <row r="181" spans="2:6" ht="15.5" x14ac:dyDescent="0.35">
      <c r="B181" s="113">
        <v>339115</v>
      </c>
      <c r="C181" s="114" t="s">
        <v>313</v>
      </c>
      <c r="D181" s="111">
        <f>VLOOKUP(B181,'Equation 5 Direct FTE'!$C$10:$H$379,6,FALSE)</f>
        <v>3.3717327649257456</v>
      </c>
      <c r="E181" s="111">
        <f>HLOOKUP(B181,'Equation 6 Indirect FTE'!$C$9:$NJ$11,3,FALSE)</f>
        <v>1.729868352140751</v>
      </c>
      <c r="F181" s="112">
        <f>HLOOKUP(B181,'Equation 7 Induced FTE '!$C$9:$NJ$33,25,FALSE)</f>
        <v>2.372378428791468</v>
      </c>
    </row>
    <row r="182" spans="2:6" ht="15.5" x14ac:dyDescent="0.35">
      <c r="B182" s="113">
        <v>339116</v>
      </c>
      <c r="C182" s="114" t="s">
        <v>314</v>
      </c>
      <c r="D182" s="111">
        <f>VLOOKUP(B182,'Equation 5 Direct FTE'!$C$10:$H$379,6,FALSE)</f>
        <v>9.9399541128624804</v>
      </c>
      <c r="E182" s="111">
        <f>HLOOKUP(B182,'Equation 6 Indirect FTE'!$C$9:$NJ$11,3,FALSE)</f>
        <v>1.9252568377638877</v>
      </c>
      <c r="F182" s="112">
        <f>HLOOKUP(B182,'Equation 7 Induced FTE '!$C$9:$NJ$33,25,FALSE)</f>
        <v>4.1248590385038639</v>
      </c>
    </row>
    <row r="183" spans="2:6" ht="15.5" x14ac:dyDescent="0.35">
      <c r="B183" s="113">
        <v>339910</v>
      </c>
      <c r="C183" s="114" t="s">
        <v>315</v>
      </c>
      <c r="D183" s="111">
        <f>VLOOKUP(B183,'Equation 5 Direct FTE'!$C$10:$H$379,6,FALSE)</f>
        <v>3.6115916646612658</v>
      </c>
      <c r="E183" s="111">
        <f>HLOOKUP(B183,'Equation 6 Indirect FTE'!$C$9:$NJ$11,3,FALSE)</f>
        <v>1.7989262454198376</v>
      </c>
      <c r="F183" s="112">
        <f>HLOOKUP(B183,'Equation 7 Induced FTE '!$C$9:$NJ$33,25,FALSE)</f>
        <v>1.9574307065337857</v>
      </c>
    </row>
    <row r="184" spans="2:6" ht="15.5" x14ac:dyDescent="0.35">
      <c r="B184" s="113">
        <v>339920</v>
      </c>
      <c r="C184" s="114" t="s">
        <v>316</v>
      </c>
      <c r="D184" s="111">
        <f>VLOOKUP(B184,'Equation 5 Direct FTE'!$C$10:$H$379,6,FALSE)</f>
        <v>3.2808337761452067</v>
      </c>
      <c r="E184" s="111">
        <f>HLOOKUP(B184,'Equation 6 Indirect FTE'!$C$9:$NJ$11,3,FALSE)</f>
        <v>2.4100445129225503</v>
      </c>
      <c r="F184" s="112">
        <f>HLOOKUP(B184,'Equation 7 Induced FTE '!$C$9:$NJ$33,25,FALSE)</f>
        <v>2.5172711339446354</v>
      </c>
    </row>
    <row r="185" spans="2:6" ht="15.5" x14ac:dyDescent="0.35">
      <c r="B185" s="113">
        <v>339930</v>
      </c>
      <c r="C185" s="114" t="s">
        <v>317</v>
      </c>
      <c r="D185" s="111">
        <f>VLOOKUP(B185,'Equation 5 Direct FTE'!$C$10:$H$379,6,FALSE)</f>
        <v>4.1865014678752788</v>
      </c>
      <c r="E185" s="111">
        <f>HLOOKUP(B185,'Equation 6 Indirect FTE'!$C$9:$NJ$11,3,FALSE)</f>
        <v>2.0767452651957852</v>
      </c>
      <c r="F185" s="112">
        <f>HLOOKUP(B185,'Equation 7 Induced FTE '!$C$9:$NJ$33,25,FALSE)</f>
        <v>3.0578875179456135</v>
      </c>
    </row>
    <row r="186" spans="2:6" ht="15.5" x14ac:dyDescent="0.35">
      <c r="B186" s="113">
        <v>339940</v>
      </c>
      <c r="C186" s="114" t="s">
        <v>318</v>
      </c>
      <c r="D186" s="111">
        <f>VLOOKUP(B186,'Equation 5 Direct FTE'!$C$10:$H$379,6,FALSE)</f>
        <v>3.1335212627425975</v>
      </c>
      <c r="E186" s="111">
        <f>HLOOKUP(B186,'Equation 6 Indirect FTE'!$C$9:$NJ$11,3,FALSE)</f>
        <v>1.8253811605733086</v>
      </c>
      <c r="F186" s="112">
        <f>HLOOKUP(B186,'Equation 7 Induced FTE '!$C$9:$NJ$33,25,FALSE)</f>
        <v>2.1857665733863594</v>
      </c>
    </row>
    <row r="187" spans="2:6" ht="15.5" x14ac:dyDescent="0.35">
      <c r="B187" s="113">
        <v>339950</v>
      </c>
      <c r="C187" s="114" t="s">
        <v>319</v>
      </c>
      <c r="D187" s="111">
        <f>VLOOKUP(B187,'Equation 5 Direct FTE'!$C$10:$H$379,6,FALSE)</f>
        <v>6.1831000660759665</v>
      </c>
      <c r="E187" s="111">
        <f>HLOOKUP(B187,'Equation 6 Indirect FTE'!$C$9:$NJ$11,3,FALSE)</f>
        <v>1.8353117556807961</v>
      </c>
      <c r="F187" s="112">
        <f>HLOOKUP(B187,'Equation 7 Induced FTE '!$C$9:$NJ$33,25,FALSE)</f>
        <v>3.0970077376791036</v>
      </c>
    </row>
    <row r="188" spans="2:6" ht="15.5" x14ac:dyDescent="0.35">
      <c r="B188" s="113">
        <v>339990</v>
      </c>
      <c r="C188" s="114" t="s">
        <v>320</v>
      </c>
      <c r="D188" s="111">
        <f>VLOOKUP(B188,'Equation 5 Direct FTE'!$C$10:$H$379,6,FALSE)</f>
        <v>4.0367949388720268</v>
      </c>
      <c r="E188" s="111">
        <f>HLOOKUP(B188,'Equation 6 Indirect FTE'!$C$9:$NJ$11,3,FALSE)</f>
        <v>2.0674801284115523</v>
      </c>
      <c r="F188" s="112">
        <f>HLOOKUP(B188,'Equation 7 Induced FTE '!$C$9:$NJ$33,25,FALSE)</f>
        <v>2.6052664835176618</v>
      </c>
    </row>
    <row r="189" spans="2:6" ht="15.5" x14ac:dyDescent="0.35">
      <c r="B189" s="113">
        <v>311111</v>
      </c>
      <c r="C189" s="114" t="s">
        <v>321</v>
      </c>
      <c r="D189" s="111">
        <f>VLOOKUP(B189,'Equation 5 Direct FTE'!$C$10:$H$379,6,FALSE)</f>
        <v>2.590704001582198</v>
      </c>
      <c r="E189" s="111">
        <f>HLOOKUP(B189,'Equation 6 Indirect FTE'!$C$9:$NJ$11,3,FALSE)</f>
        <v>1.5418143617378739</v>
      </c>
      <c r="F189" s="112">
        <f>HLOOKUP(B189,'Equation 7 Induced FTE '!$C$9:$NJ$33,25,FALSE)</f>
        <v>1.8675627301845632</v>
      </c>
    </row>
    <row r="190" spans="2:6" ht="15.5" x14ac:dyDescent="0.35">
      <c r="B190" s="113">
        <v>311119</v>
      </c>
      <c r="C190" s="114" t="s">
        <v>322</v>
      </c>
      <c r="D190" s="111">
        <f>VLOOKUP(B190,'Equation 5 Direct FTE'!$C$10:$H$379,6,FALSE)</f>
        <v>2.5526984757849598</v>
      </c>
      <c r="E190" s="111">
        <f>HLOOKUP(B190,'Equation 6 Indirect FTE'!$C$9:$NJ$11,3,FALSE)</f>
        <v>1.5901653834411316</v>
      </c>
      <c r="F190" s="112">
        <f>HLOOKUP(B190,'Equation 7 Induced FTE '!$C$9:$NJ$33,25,FALSE)</f>
        <v>1.8783777561587691</v>
      </c>
    </row>
    <row r="191" spans="2:6" ht="15.5" x14ac:dyDescent="0.35">
      <c r="B191" s="113">
        <v>311210</v>
      </c>
      <c r="C191" s="114" t="s">
        <v>323</v>
      </c>
      <c r="D191" s="111">
        <f>VLOOKUP(B191,'Equation 5 Direct FTE'!$C$10:$H$379,6,FALSE)</f>
        <v>2.5974109694533558</v>
      </c>
      <c r="E191" s="111">
        <f>HLOOKUP(B191,'Equation 6 Indirect FTE'!$C$9:$NJ$11,3,FALSE)</f>
        <v>1.1553264847581399</v>
      </c>
      <c r="F191" s="112">
        <f>HLOOKUP(B191,'Equation 7 Induced FTE '!$C$9:$NJ$33,25,FALSE)</f>
        <v>1.6621294947904797</v>
      </c>
    </row>
    <row r="192" spans="2:6" ht="15.5" x14ac:dyDescent="0.35">
      <c r="B192" s="113">
        <v>311221</v>
      </c>
      <c r="C192" s="114" t="s">
        <v>324</v>
      </c>
      <c r="D192" s="111">
        <f>VLOOKUP(B192,'Equation 5 Direct FTE'!$C$10:$H$379,6,FALSE)</f>
        <v>2.1226863340471986</v>
      </c>
      <c r="E192" s="111">
        <f>HLOOKUP(B192,'Equation 6 Indirect FTE'!$C$9:$NJ$11,3,FALSE)</f>
        <v>1.1894491042811448</v>
      </c>
      <c r="F192" s="112">
        <f>HLOOKUP(B192,'Equation 7 Induced FTE '!$C$9:$NJ$33,25,FALSE)</f>
        <v>1.6708971286508476</v>
      </c>
    </row>
    <row r="193" spans="2:6" ht="15.5" x14ac:dyDescent="0.35">
      <c r="B193" s="113">
        <v>311225</v>
      </c>
      <c r="C193" s="114" t="s">
        <v>326</v>
      </c>
      <c r="D193" s="111">
        <f>VLOOKUP(B193,'Equation 5 Direct FTE'!$C$10:$H$379,6,FALSE)</f>
        <v>2.217885881580361</v>
      </c>
      <c r="E193" s="111">
        <f>HLOOKUP(B193,'Equation 6 Indirect FTE'!$C$9:$NJ$11,3,FALSE)</f>
        <v>1.9942338818140573</v>
      </c>
      <c r="F193" s="112">
        <f>HLOOKUP(B193,'Equation 7 Induced FTE '!$C$9:$NJ$33,25,FALSE)</f>
        <v>2.0762871785576045</v>
      </c>
    </row>
    <row r="194" spans="2:6" ht="15.5" x14ac:dyDescent="0.35">
      <c r="B194" s="113">
        <v>311224</v>
      </c>
      <c r="C194" s="114" t="s">
        <v>325</v>
      </c>
      <c r="D194" s="111">
        <f>VLOOKUP(B194,'Equation 5 Direct FTE'!$C$10:$H$379,6,FALSE)</f>
        <v>2.8537150001313214</v>
      </c>
      <c r="E194" s="111">
        <f>HLOOKUP(B194,'Equation 6 Indirect FTE'!$C$9:$NJ$11,3,FALSE)</f>
        <v>1.158455534941075</v>
      </c>
      <c r="F194" s="112">
        <f>HLOOKUP(B194,'Equation 7 Induced FTE '!$C$9:$NJ$33,25,FALSE)</f>
        <v>1.6393607088152637</v>
      </c>
    </row>
    <row r="195" spans="2:6" ht="15.5" x14ac:dyDescent="0.35">
      <c r="B195" s="113">
        <v>311230</v>
      </c>
      <c r="C195" s="114" t="s">
        <v>327</v>
      </c>
      <c r="D195" s="111">
        <f>VLOOKUP(B195,'Equation 5 Direct FTE'!$C$10:$H$379,6,FALSE)</f>
        <v>3.1553309101816636</v>
      </c>
      <c r="E195" s="111">
        <f>HLOOKUP(B195,'Equation 6 Indirect FTE'!$C$9:$NJ$11,3,FALSE)</f>
        <v>1.8701403212483632</v>
      </c>
      <c r="F195" s="112">
        <f>HLOOKUP(B195,'Equation 7 Induced FTE '!$C$9:$NJ$33,25,FALSE)</f>
        <v>2.0218164502662921</v>
      </c>
    </row>
    <row r="196" spans="2:6" ht="15.5" x14ac:dyDescent="0.35">
      <c r="B196" s="113">
        <v>311300</v>
      </c>
      <c r="C196" s="114" t="s">
        <v>328</v>
      </c>
      <c r="D196" s="111">
        <f>VLOOKUP(B196,'Equation 5 Direct FTE'!$C$10:$H$379,6,FALSE)</f>
        <v>2.7891584629715065</v>
      </c>
      <c r="E196" s="111">
        <f>HLOOKUP(B196,'Equation 6 Indirect FTE'!$C$9:$NJ$11,3,FALSE)</f>
        <v>2.5473898818405618</v>
      </c>
      <c r="F196" s="112">
        <f>HLOOKUP(B196,'Equation 7 Induced FTE '!$C$9:$NJ$33,25,FALSE)</f>
        <v>2.3493366808838796</v>
      </c>
    </row>
    <row r="197" spans="2:6" ht="15.5" x14ac:dyDescent="0.35">
      <c r="B197" s="113">
        <v>311410</v>
      </c>
      <c r="C197" s="114" t="s">
        <v>329</v>
      </c>
      <c r="D197" s="111">
        <f>VLOOKUP(B197,'Equation 5 Direct FTE'!$C$10:$H$379,6,FALSE)</f>
        <v>2.8067177512892627</v>
      </c>
      <c r="E197" s="111">
        <f>HLOOKUP(B197,'Equation 6 Indirect FTE'!$C$9:$NJ$11,3,FALSE)</f>
        <v>2.5248863538117003</v>
      </c>
      <c r="F197" s="112">
        <f>HLOOKUP(B197,'Equation 7 Induced FTE '!$C$9:$NJ$33,25,FALSE)</f>
        <v>2.2248873786808154</v>
      </c>
    </row>
    <row r="198" spans="2:6" ht="31" x14ac:dyDescent="0.35">
      <c r="B198" s="113">
        <v>311420</v>
      </c>
      <c r="C198" s="114" t="s">
        <v>330</v>
      </c>
      <c r="D198" s="111">
        <f>VLOOKUP(B198,'Equation 5 Direct FTE'!$C$10:$H$379,6,FALSE)</f>
        <v>3.0117224463308605</v>
      </c>
      <c r="E198" s="111">
        <f>HLOOKUP(B198,'Equation 6 Indirect FTE'!$C$9:$NJ$11,3,FALSE)</f>
        <v>3.0280013757977025</v>
      </c>
      <c r="F198" s="112">
        <f>HLOOKUP(B198,'Equation 7 Induced FTE '!$C$9:$NJ$33,25,FALSE)</f>
        <v>2.4480836533189212</v>
      </c>
    </row>
    <row r="199" spans="2:6" ht="15.5" x14ac:dyDescent="0.35">
      <c r="B199" s="113">
        <v>311513</v>
      </c>
      <c r="C199" s="114" t="s">
        <v>333</v>
      </c>
      <c r="D199" s="111">
        <f>VLOOKUP(B199,'Equation 5 Direct FTE'!$C$10:$H$379,6,FALSE)</f>
        <v>2.5444019717110713</v>
      </c>
      <c r="E199" s="111">
        <f>HLOOKUP(B199,'Equation 6 Indirect FTE'!$C$9:$NJ$11,3,FALSE)</f>
        <v>5.2268810361949294</v>
      </c>
      <c r="F199" s="112">
        <f>HLOOKUP(B199,'Equation 7 Induced FTE '!$C$9:$NJ$33,25,FALSE)</f>
        <v>3.3726800932245049</v>
      </c>
    </row>
    <row r="200" spans="2:6" ht="31" x14ac:dyDescent="0.35">
      <c r="B200" s="113">
        <v>311514</v>
      </c>
      <c r="C200" s="114" t="s">
        <v>334</v>
      </c>
      <c r="D200" s="111">
        <f>VLOOKUP(B200,'Equation 5 Direct FTE'!$C$10:$H$379,6,FALSE)</f>
        <v>1.9299951305462282</v>
      </c>
      <c r="E200" s="111">
        <f>HLOOKUP(B200,'Equation 6 Indirect FTE'!$C$9:$NJ$11,3,FALSE)</f>
        <v>3.564016670614838</v>
      </c>
      <c r="F200" s="112">
        <f>HLOOKUP(B200,'Equation 7 Induced FTE '!$C$9:$NJ$33,25,FALSE)</f>
        <v>2.7120261037269042</v>
      </c>
    </row>
    <row r="201" spans="2:6" ht="15.5" x14ac:dyDescent="0.35">
      <c r="B201" s="113" t="s">
        <v>331</v>
      </c>
      <c r="C201" s="114" t="s">
        <v>332</v>
      </c>
      <c r="D201" s="111">
        <f>VLOOKUP(B201,'Equation 5 Direct FTE'!$C$10:$H$379,6,FALSE)</f>
        <v>2.2781813234171655</v>
      </c>
      <c r="E201" s="111">
        <f>HLOOKUP(B201,'Equation 6 Indirect FTE'!$C$9:$NJ$11,3,FALSE)</f>
        <v>4.2967040078429992</v>
      </c>
      <c r="F201" s="112">
        <f>HLOOKUP(B201,'Equation 7 Induced FTE '!$C$9:$NJ$33,25,FALSE)</f>
        <v>2.9811195982872025</v>
      </c>
    </row>
    <row r="202" spans="2:6" ht="15.5" x14ac:dyDescent="0.35">
      <c r="B202" s="113">
        <v>311520</v>
      </c>
      <c r="C202" s="114" t="s">
        <v>335</v>
      </c>
      <c r="D202" s="111">
        <f>VLOOKUP(B202,'Equation 5 Direct FTE'!$C$10:$H$379,6,FALSE)</f>
        <v>2.9556384862152862</v>
      </c>
      <c r="E202" s="111">
        <f>HLOOKUP(B202,'Equation 6 Indirect FTE'!$C$9:$NJ$11,3,FALSE)</f>
        <v>3.2685289614636908</v>
      </c>
      <c r="F202" s="112">
        <f>HLOOKUP(B202,'Equation 7 Induced FTE '!$C$9:$NJ$33,25,FALSE)</f>
        <v>2.6463578719367074</v>
      </c>
    </row>
    <row r="203" spans="2:6" ht="15.5" x14ac:dyDescent="0.35">
      <c r="B203" s="113">
        <v>311615</v>
      </c>
      <c r="C203" s="114" t="s">
        <v>338</v>
      </c>
      <c r="D203" s="111">
        <f>VLOOKUP(B203,'Equation 5 Direct FTE'!$C$10:$H$379,6,FALSE)</f>
        <v>4.3708315834864173</v>
      </c>
      <c r="E203" s="111">
        <f>HLOOKUP(B203,'Equation 6 Indirect FTE'!$C$9:$NJ$11,3,FALSE)</f>
        <v>1.7405622187120571</v>
      </c>
      <c r="F203" s="112">
        <f>HLOOKUP(B203,'Equation 7 Induced FTE '!$C$9:$NJ$33,25,FALSE)</f>
        <v>1.9305021691916882</v>
      </c>
    </row>
    <row r="204" spans="2:6" ht="31" x14ac:dyDescent="0.35">
      <c r="B204" s="113" t="s">
        <v>336</v>
      </c>
      <c r="C204" s="114" t="s">
        <v>337</v>
      </c>
      <c r="D204" s="111">
        <f>VLOOKUP(B204,'Equation 5 Direct FTE'!$C$10:$H$379,6,FALSE)</f>
        <v>3.0712903271712988</v>
      </c>
      <c r="E204" s="111">
        <f>HLOOKUP(B204,'Equation 6 Indirect FTE'!$C$9:$NJ$11,3,FALSE)</f>
        <v>1.6463294792600247</v>
      </c>
      <c r="F204" s="112">
        <f>HLOOKUP(B204,'Equation 7 Induced FTE '!$C$9:$NJ$33,25,FALSE)</f>
        <v>1.8312317485863949</v>
      </c>
    </row>
    <row r="205" spans="2:6" ht="15.5" x14ac:dyDescent="0.35">
      <c r="B205" s="113">
        <v>311700</v>
      </c>
      <c r="C205" s="114" t="s">
        <v>339</v>
      </c>
      <c r="D205" s="111">
        <f>VLOOKUP(B205,'Equation 5 Direct FTE'!$C$10:$H$379,6,FALSE)</f>
        <v>2.9352694412167444</v>
      </c>
      <c r="E205" s="111">
        <f>HLOOKUP(B205,'Equation 6 Indirect FTE'!$C$9:$NJ$11,3,FALSE)</f>
        <v>1.4115690967690964</v>
      </c>
      <c r="F205" s="112">
        <f>HLOOKUP(B205,'Equation 7 Induced FTE '!$C$9:$NJ$33,25,FALSE)</f>
        <v>1.8161442622825266</v>
      </c>
    </row>
    <row r="206" spans="2:6" ht="15.5" x14ac:dyDescent="0.35">
      <c r="B206" s="113">
        <v>311810</v>
      </c>
      <c r="C206" s="114" t="s">
        <v>340</v>
      </c>
      <c r="D206" s="111">
        <f>VLOOKUP(B206,'Equation 5 Direct FTE'!$C$10:$H$379,6,FALSE)</f>
        <v>7.019596245693756</v>
      </c>
      <c r="E206" s="111">
        <f>HLOOKUP(B206,'Equation 6 Indirect FTE'!$C$9:$NJ$11,3,FALSE)</f>
        <v>2.1590210091125082</v>
      </c>
      <c r="F206" s="112">
        <f>HLOOKUP(B206,'Equation 7 Induced FTE '!$C$9:$NJ$33,25,FALSE)</f>
        <v>2.8991953269962578</v>
      </c>
    </row>
    <row r="207" spans="2:6" ht="31" x14ac:dyDescent="0.35">
      <c r="B207" s="113" t="s">
        <v>341</v>
      </c>
      <c r="C207" s="114" t="s">
        <v>342</v>
      </c>
      <c r="D207" s="111">
        <f>VLOOKUP(B207,'Equation 5 Direct FTE'!$C$10:$H$379,6,FALSE)</f>
        <v>3.3471187106507778</v>
      </c>
      <c r="E207" s="111">
        <f>HLOOKUP(B207,'Equation 6 Indirect FTE'!$C$9:$NJ$11,3,FALSE)</f>
        <v>2.3907710656108425</v>
      </c>
      <c r="F207" s="112">
        <f>HLOOKUP(B207,'Equation 7 Induced FTE '!$C$9:$NJ$33,25,FALSE)</f>
        <v>2.2725638432284567</v>
      </c>
    </row>
    <row r="208" spans="2:6" ht="15.5" x14ac:dyDescent="0.35">
      <c r="B208" s="113">
        <v>311910</v>
      </c>
      <c r="C208" s="114" t="s">
        <v>343</v>
      </c>
      <c r="D208" s="111">
        <f>VLOOKUP(B208,'Equation 5 Direct FTE'!$C$10:$H$379,6,FALSE)</f>
        <v>2.7156951191745531</v>
      </c>
      <c r="E208" s="111">
        <f>HLOOKUP(B208,'Equation 6 Indirect FTE'!$C$9:$NJ$11,3,FALSE)</f>
        <v>2.6696631718977155</v>
      </c>
      <c r="F208" s="112">
        <f>HLOOKUP(B208,'Equation 7 Induced FTE '!$C$9:$NJ$33,25,FALSE)</f>
        <v>2.2883812433977755</v>
      </c>
    </row>
    <row r="209" spans="2:6" ht="15.5" x14ac:dyDescent="0.35">
      <c r="B209" s="113">
        <v>311920</v>
      </c>
      <c r="C209" s="114" t="s">
        <v>344</v>
      </c>
      <c r="D209" s="111">
        <f>VLOOKUP(B209,'Equation 5 Direct FTE'!$C$10:$H$379,6,FALSE)</f>
        <v>2.9182202377363109</v>
      </c>
      <c r="E209" s="111">
        <f>HLOOKUP(B209,'Equation 6 Indirect FTE'!$C$9:$NJ$11,3,FALSE)</f>
        <v>1.6843875379014936</v>
      </c>
      <c r="F209" s="112">
        <f>HLOOKUP(B209,'Equation 7 Induced FTE '!$C$9:$NJ$33,25,FALSE)</f>
        <v>1.952897486848336</v>
      </c>
    </row>
    <row r="210" spans="2:6" ht="15.5" x14ac:dyDescent="0.35">
      <c r="B210" s="113">
        <v>311930</v>
      </c>
      <c r="C210" s="114" t="s">
        <v>345</v>
      </c>
      <c r="D210" s="111">
        <f>VLOOKUP(B210,'Equation 5 Direct FTE'!$C$10:$H$379,6,FALSE)</f>
        <v>2.6011799420282542</v>
      </c>
      <c r="E210" s="111">
        <f>HLOOKUP(B210,'Equation 6 Indirect FTE'!$C$9:$NJ$11,3,FALSE)</f>
        <v>1.4044601662970604</v>
      </c>
      <c r="F210" s="112">
        <f>HLOOKUP(B210,'Equation 7 Induced FTE '!$C$9:$NJ$33,25,FALSE)</f>
        <v>2.1303020933753181</v>
      </c>
    </row>
    <row r="211" spans="2:6" ht="15.5" x14ac:dyDescent="0.35">
      <c r="B211" s="113">
        <v>311940</v>
      </c>
      <c r="C211" s="114" t="s">
        <v>346</v>
      </c>
      <c r="D211" s="111">
        <f>VLOOKUP(B211,'Equation 5 Direct FTE'!$C$10:$H$379,6,FALSE)</f>
        <v>2.2894004535661518</v>
      </c>
      <c r="E211" s="111">
        <f>HLOOKUP(B211,'Equation 6 Indirect FTE'!$C$9:$NJ$11,3,FALSE)</f>
        <v>2.7729914775551046</v>
      </c>
      <c r="F211" s="112">
        <f>HLOOKUP(B211,'Equation 7 Induced FTE '!$C$9:$NJ$33,25,FALSE)</f>
        <v>2.3830630328627755</v>
      </c>
    </row>
    <row r="212" spans="2:6" ht="15.5" x14ac:dyDescent="0.35">
      <c r="B212" s="113">
        <v>311990</v>
      </c>
      <c r="C212" s="114" t="s">
        <v>347</v>
      </c>
      <c r="D212" s="111">
        <f>VLOOKUP(B212,'Equation 5 Direct FTE'!$C$10:$H$379,6,FALSE)</f>
        <v>2.9616949004764015</v>
      </c>
      <c r="E212" s="111">
        <f>HLOOKUP(B212,'Equation 6 Indirect FTE'!$C$9:$NJ$11,3,FALSE)</f>
        <v>2.6159583233857902</v>
      </c>
      <c r="F212" s="112">
        <f>HLOOKUP(B212,'Equation 7 Induced FTE '!$C$9:$NJ$33,25,FALSE)</f>
        <v>2.2789089345055786</v>
      </c>
    </row>
    <row r="213" spans="2:6" ht="15.5" x14ac:dyDescent="0.35">
      <c r="B213" s="113">
        <v>312110</v>
      </c>
      <c r="C213" s="114" t="s">
        <v>348</v>
      </c>
      <c r="D213" s="111">
        <f>VLOOKUP(B213,'Equation 5 Direct FTE'!$C$10:$H$379,6,FALSE)</f>
        <v>2.4869690401384026</v>
      </c>
      <c r="E213" s="111">
        <f>HLOOKUP(B213,'Equation 6 Indirect FTE'!$C$9:$NJ$11,3,FALSE)</f>
        <v>2.1294355532327685</v>
      </c>
      <c r="F213" s="112">
        <f>HLOOKUP(B213,'Equation 7 Induced FTE '!$C$9:$NJ$33,25,FALSE)</f>
        <v>2.1767357874286111</v>
      </c>
    </row>
    <row r="214" spans="2:6" ht="15.5" x14ac:dyDescent="0.35">
      <c r="B214" s="113">
        <v>312120</v>
      </c>
      <c r="C214" s="114" t="s">
        <v>349</v>
      </c>
      <c r="D214" s="111">
        <f>VLOOKUP(B214,'Equation 5 Direct FTE'!$C$10:$H$379,6,FALSE)</f>
        <v>3.2561979962714709</v>
      </c>
      <c r="E214" s="111">
        <f>HLOOKUP(B214,'Equation 6 Indirect FTE'!$C$9:$NJ$11,3,FALSE)</f>
        <v>1.5132992693025065</v>
      </c>
      <c r="F214" s="112">
        <f>HLOOKUP(B214,'Equation 7 Induced FTE '!$C$9:$NJ$33,25,FALSE)</f>
        <v>1.8811885100213825</v>
      </c>
    </row>
    <row r="215" spans="2:6" ht="15.5" x14ac:dyDescent="0.35">
      <c r="B215" s="113">
        <v>312130</v>
      </c>
      <c r="C215" s="114" t="s">
        <v>350</v>
      </c>
      <c r="D215" s="111">
        <f>VLOOKUP(B215,'Equation 5 Direct FTE'!$C$10:$H$379,6,FALSE)</f>
        <v>4.5069654276968398</v>
      </c>
      <c r="E215" s="111">
        <f>HLOOKUP(B215,'Equation 6 Indirect FTE'!$C$9:$NJ$11,3,FALSE)</f>
        <v>3.2703391275755918</v>
      </c>
      <c r="F215" s="112">
        <f>HLOOKUP(B215,'Equation 7 Induced FTE '!$C$9:$NJ$33,25,FALSE)</f>
        <v>2.4410501693048978</v>
      </c>
    </row>
    <row r="216" spans="2:6" ht="15.5" x14ac:dyDescent="0.35">
      <c r="B216" s="113">
        <v>312140</v>
      </c>
      <c r="C216" s="114" t="s">
        <v>351</v>
      </c>
      <c r="D216" s="111">
        <f>VLOOKUP(B216,'Equation 5 Direct FTE'!$C$10:$H$379,6,FALSE)</f>
        <v>2.7416018648482643</v>
      </c>
      <c r="E216" s="111">
        <f>HLOOKUP(B216,'Equation 6 Indirect FTE'!$C$9:$NJ$11,3,FALSE)</f>
        <v>1.4737896550843459</v>
      </c>
      <c r="F216" s="112">
        <f>HLOOKUP(B216,'Equation 7 Induced FTE '!$C$9:$NJ$33,25,FALSE)</f>
        <v>1.8090296282695035</v>
      </c>
    </row>
    <row r="217" spans="2:6" ht="15.5" x14ac:dyDescent="0.35">
      <c r="B217" s="113">
        <v>312200</v>
      </c>
      <c r="C217" s="114" t="s">
        <v>352</v>
      </c>
      <c r="D217" s="111">
        <f>VLOOKUP(B217,'Equation 5 Direct FTE'!$C$10:$H$379,6,FALSE)</f>
        <v>2.2993843447429163</v>
      </c>
      <c r="E217" s="111">
        <f>HLOOKUP(B217,'Equation 6 Indirect FTE'!$C$9:$NJ$11,3,FALSE)</f>
        <v>0.85281687241619775</v>
      </c>
      <c r="F217" s="112">
        <f>HLOOKUP(B217,'Equation 7 Induced FTE '!$C$9:$NJ$33,25,FALSE)</f>
        <v>1.5136271774705925</v>
      </c>
    </row>
    <row r="218" spans="2:6" ht="15.5" x14ac:dyDescent="0.35">
      <c r="B218" s="113">
        <v>313100</v>
      </c>
      <c r="C218" s="114" t="s">
        <v>353</v>
      </c>
      <c r="D218" s="111">
        <f>VLOOKUP(B218,'Equation 5 Direct FTE'!$C$10:$H$379,6,FALSE)</f>
        <v>4.1242284667949853</v>
      </c>
      <c r="E218" s="111">
        <f>HLOOKUP(B218,'Equation 6 Indirect FTE'!$C$9:$NJ$11,3,FALSE)</f>
        <v>1.4515536957714321</v>
      </c>
      <c r="F218" s="112">
        <f>HLOOKUP(B218,'Equation 7 Induced FTE '!$C$9:$NJ$33,25,FALSE)</f>
        <v>1.7806426697621669</v>
      </c>
    </row>
    <row r="219" spans="2:6" ht="15.5" x14ac:dyDescent="0.35">
      <c r="B219" s="113">
        <v>313200</v>
      </c>
      <c r="C219" s="114" t="s">
        <v>354</v>
      </c>
      <c r="D219" s="111">
        <f>VLOOKUP(B219,'Equation 5 Direct FTE'!$C$10:$H$379,6,FALSE)</f>
        <v>3.8233742498713932</v>
      </c>
      <c r="E219" s="111">
        <f>HLOOKUP(B219,'Equation 6 Indirect FTE'!$C$9:$NJ$11,3,FALSE)</f>
        <v>1.5340370990714387</v>
      </c>
      <c r="F219" s="112">
        <f>HLOOKUP(B219,'Equation 7 Induced FTE '!$C$9:$NJ$33,25,FALSE)</f>
        <v>2.0043266710454515</v>
      </c>
    </row>
    <row r="220" spans="2:6" ht="31" x14ac:dyDescent="0.35">
      <c r="B220" s="113">
        <v>313300</v>
      </c>
      <c r="C220" s="114" t="s">
        <v>355</v>
      </c>
      <c r="D220" s="111">
        <f>VLOOKUP(B220,'Equation 5 Direct FTE'!$C$10:$H$379,6,FALSE)</f>
        <v>4.6817552232793931</v>
      </c>
      <c r="E220" s="111">
        <f>HLOOKUP(B220,'Equation 6 Indirect FTE'!$C$9:$NJ$11,3,FALSE)</f>
        <v>1.9594117547949397</v>
      </c>
      <c r="F220" s="112">
        <f>HLOOKUP(B220,'Equation 7 Induced FTE '!$C$9:$NJ$33,25,FALSE)</f>
        <v>2.5773575137676832</v>
      </c>
    </row>
    <row r="221" spans="2:6" ht="15.5" x14ac:dyDescent="0.35">
      <c r="B221" s="113">
        <v>314110</v>
      </c>
      <c r="C221" s="114" t="s">
        <v>356</v>
      </c>
      <c r="D221" s="111">
        <f>VLOOKUP(B221,'Equation 5 Direct FTE'!$C$10:$H$379,6,FALSE)</f>
        <v>3.6188010889036435</v>
      </c>
      <c r="E221" s="111">
        <f>HLOOKUP(B221,'Equation 6 Indirect FTE'!$C$9:$NJ$11,3,FALSE)</f>
        <v>1.1218614096998487</v>
      </c>
      <c r="F221" s="112">
        <f>HLOOKUP(B221,'Equation 7 Induced FTE '!$C$9:$NJ$33,25,FALSE)</f>
        <v>1.825354131507005</v>
      </c>
    </row>
    <row r="222" spans="2:6" ht="15.5" x14ac:dyDescent="0.35">
      <c r="B222" s="113">
        <v>314120</v>
      </c>
      <c r="C222" s="114" t="s">
        <v>357</v>
      </c>
      <c r="D222" s="111">
        <f>VLOOKUP(B222,'Equation 5 Direct FTE'!$C$10:$H$379,6,FALSE)</f>
        <v>5.0877589745755403</v>
      </c>
      <c r="E222" s="111">
        <f>HLOOKUP(B222,'Equation 6 Indirect FTE'!$C$9:$NJ$11,3,FALSE)</f>
        <v>1.9103423162160649</v>
      </c>
      <c r="F222" s="112">
        <f>HLOOKUP(B222,'Equation 7 Induced FTE '!$C$9:$NJ$33,25,FALSE)</f>
        <v>2.4107975606283065</v>
      </c>
    </row>
    <row r="223" spans="2:6" ht="15.5" x14ac:dyDescent="0.35">
      <c r="B223" s="113">
        <v>314900</v>
      </c>
      <c r="C223" s="114" t="s">
        <v>358</v>
      </c>
      <c r="D223" s="111">
        <f>VLOOKUP(B223,'Equation 5 Direct FTE'!$C$10:$H$379,6,FALSE)</f>
        <v>6.0637659339751941</v>
      </c>
      <c r="E223" s="111">
        <f>HLOOKUP(B223,'Equation 6 Indirect FTE'!$C$9:$NJ$11,3,FALSE)</f>
        <v>2.8031268323090419</v>
      </c>
      <c r="F223" s="112">
        <f>HLOOKUP(B223,'Equation 7 Induced FTE '!$C$9:$NJ$33,25,FALSE)</f>
        <v>2.9549984036262367</v>
      </c>
    </row>
    <row r="224" spans="2:6" ht="15.5" x14ac:dyDescent="0.35">
      <c r="B224" s="113">
        <v>315000</v>
      </c>
      <c r="C224" s="114" t="s">
        <v>359</v>
      </c>
      <c r="D224" s="111">
        <f>VLOOKUP(B224,'Equation 5 Direct FTE'!$C$10:$H$379,6,FALSE)</f>
        <v>13.241770055210123</v>
      </c>
      <c r="E224" s="111">
        <f>HLOOKUP(B224,'Equation 6 Indirect FTE'!$C$9:$NJ$11,3,FALSE)</f>
        <v>1.9435313559311087</v>
      </c>
      <c r="F224" s="112">
        <f>HLOOKUP(B224,'Equation 7 Induced FTE '!$C$9:$NJ$33,25,FALSE)</f>
        <v>4.2680071715566372</v>
      </c>
    </row>
    <row r="225" spans="2:6" ht="15.5" x14ac:dyDescent="0.35">
      <c r="B225" s="113">
        <v>316000</v>
      </c>
      <c r="C225" s="114" t="s">
        <v>360</v>
      </c>
      <c r="D225" s="111">
        <f>VLOOKUP(B225,'Equation 5 Direct FTE'!$C$10:$H$379,6,FALSE)</f>
        <v>6.1637620132752771</v>
      </c>
      <c r="E225" s="111">
        <f>HLOOKUP(B225,'Equation 6 Indirect FTE'!$C$9:$NJ$11,3,FALSE)</f>
        <v>1.9895188541496536</v>
      </c>
      <c r="F225" s="112">
        <f>HLOOKUP(B225,'Equation 7 Induced FTE '!$C$9:$NJ$33,25,FALSE)</f>
        <v>2.6108484805391203</v>
      </c>
    </row>
    <row r="226" spans="2:6" ht="15.5" x14ac:dyDescent="0.35">
      <c r="B226" s="113">
        <v>322110</v>
      </c>
      <c r="C226" s="114" t="s">
        <v>361</v>
      </c>
      <c r="D226" s="111">
        <f>VLOOKUP(B226,'Equation 5 Direct FTE'!$C$10:$H$379,6,FALSE)</f>
        <v>0</v>
      </c>
      <c r="E226" s="111">
        <f>HLOOKUP(B226,'Equation 6 Indirect FTE'!$C$9:$NJ$11,3,FALSE)</f>
        <v>0</v>
      </c>
      <c r="F226" s="112">
        <f>HLOOKUP(B226,'Equation 7 Induced FTE '!$C$9:$NJ$33,25,FALSE)</f>
        <v>0</v>
      </c>
    </row>
    <row r="227" spans="2:6" ht="15.5" x14ac:dyDescent="0.35">
      <c r="B227" s="113">
        <v>322120</v>
      </c>
      <c r="C227" s="114" t="s">
        <v>362</v>
      </c>
      <c r="D227" s="111">
        <f>VLOOKUP(B227,'Equation 5 Direct FTE'!$C$10:$H$379,6,FALSE)</f>
        <v>1.8279824067117043</v>
      </c>
      <c r="E227" s="111">
        <f>HLOOKUP(B227,'Equation 6 Indirect FTE'!$C$9:$NJ$11,3,FALSE)</f>
        <v>1.6168523759020061</v>
      </c>
      <c r="F227" s="112">
        <f>HLOOKUP(B227,'Equation 7 Induced FTE '!$C$9:$NJ$33,25,FALSE)</f>
        <v>1.9383527126265259</v>
      </c>
    </row>
    <row r="228" spans="2:6" ht="15.5" x14ac:dyDescent="0.35">
      <c r="B228" s="113">
        <v>322130</v>
      </c>
      <c r="C228" s="114" t="s">
        <v>363</v>
      </c>
      <c r="D228" s="111">
        <f>VLOOKUP(B228,'Equation 5 Direct FTE'!$C$10:$H$379,6,FALSE)</f>
        <v>1.8175519566262641</v>
      </c>
      <c r="E228" s="111">
        <f>HLOOKUP(B228,'Equation 6 Indirect FTE'!$C$9:$NJ$11,3,FALSE)</f>
        <v>1.9421452814690079</v>
      </c>
      <c r="F228" s="112">
        <f>HLOOKUP(B228,'Equation 7 Induced FTE '!$C$9:$NJ$33,25,FALSE)</f>
        <v>2.0918369204373159</v>
      </c>
    </row>
    <row r="229" spans="2:6" ht="15.5" x14ac:dyDescent="0.35">
      <c r="B229" s="113">
        <v>322210</v>
      </c>
      <c r="C229" s="114" t="s">
        <v>364</v>
      </c>
      <c r="D229" s="111">
        <f>VLOOKUP(B229,'Equation 5 Direct FTE'!$C$10:$H$379,6,FALSE)</f>
        <v>2.3429342661634101</v>
      </c>
      <c r="E229" s="111">
        <f>HLOOKUP(B229,'Equation 6 Indirect FTE'!$C$9:$NJ$11,3,FALSE)</f>
        <v>1.3823383904721704</v>
      </c>
      <c r="F229" s="112">
        <f>HLOOKUP(B229,'Equation 7 Induced FTE '!$C$9:$NJ$33,25,FALSE)</f>
        <v>1.9009638052792894</v>
      </c>
    </row>
    <row r="230" spans="2:6" ht="31" x14ac:dyDescent="0.35">
      <c r="B230" s="113">
        <v>322220</v>
      </c>
      <c r="C230" s="114" t="s">
        <v>365</v>
      </c>
      <c r="D230" s="111">
        <f>VLOOKUP(B230,'Equation 5 Direct FTE'!$C$10:$H$379,6,FALSE)</f>
        <v>2.5263914572136428</v>
      </c>
      <c r="E230" s="111">
        <f>HLOOKUP(B230,'Equation 6 Indirect FTE'!$C$9:$NJ$11,3,FALSE)</f>
        <v>1.5016270408229473</v>
      </c>
      <c r="F230" s="112">
        <f>HLOOKUP(B230,'Equation 7 Induced FTE '!$C$9:$NJ$33,25,FALSE)</f>
        <v>1.9687875559775434</v>
      </c>
    </row>
    <row r="231" spans="2:6" ht="15.5" x14ac:dyDescent="0.35">
      <c r="B231" s="113">
        <v>322230</v>
      </c>
      <c r="C231" s="114" t="s">
        <v>366</v>
      </c>
      <c r="D231" s="111">
        <f>VLOOKUP(B231,'Equation 5 Direct FTE'!$C$10:$H$379,6,FALSE)</f>
        <v>2.5924003048909414</v>
      </c>
      <c r="E231" s="111">
        <f>HLOOKUP(B231,'Equation 6 Indirect FTE'!$C$9:$NJ$11,3,FALSE)</f>
        <v>1.7322980247570348</v>
      </c>
      <c r="F231" s="112">
        <f>HLOOKUP(B231,'Equation 7 Induced FTE '!$C$9:$NJ$33,25,FALSE)</f>
        <v>2.0221023583908488</v>
      </c>
    </row>
    <row r="232" spans="2:6" ht="15.5" x14ac:dyDescent="0.35">
      <c r="B232" s="113">
        <v>322291</v>
      </c>
      <c r="C232" s="114" t="s">
        <v>367</v>
      </c>
      <c r="D232" s="111">
        <f>VLOOKUP(B232,'Equation 5 Direct FTE'!$C$10:$H$379,6,FALSE)</f>
        <v>1.9396913284051112</v>
      </c>
      <c r="E232" s="111">
        <f>HLOOKUP(B232,'Equation 6 Indirect FTE'!$C$9:$NJ$11,3,FALSE)</f>
        <v>1.3998983301132719</v>
      </c>
      <c r="F232" s="112">
        <f>HLOOKUP(B232,'Equation 7 Induced FTE '!$C$9:$NJ$33,25,FALSE)</f>
        <v>1.8993426720648399</v>
      </c>
    </row>
    <row r="233" spans="2:6" ht="31" x14ac:dyDescent="0.35">
      <c r="B233" s="113">
        <v>322299</v>
      </c>
      <c r="C233" s="114" t="s">
        <v>368</v>
      </c>
      <c r="D233" s="111">
        <f>VLOOKUP(B233,'Equation 5 Direct FTE'!$C$10:$H$379,6,FALSE)</f>
        <v>2.7395305196148478</v>
      </c>
      <c r="E233" s="111">
        <f>HLOOKUP(B233,'Equation 6 Indirect FTE'!$C$9:$NJ$11,3,FALSE)</f>
        <v>1.8383869656622855</v>
      </c>
      <c r="F233" s="112">
        <f>HLOOKUP(B233,'Equation 7 Induced FTE '!$C$9:$NJ$33,25,FALSE)</f>
        <v>2.1260649309606623</v>
      </c>
    </row>
    <row r="234" spans="2:6" ht="15.5" x14ac:dyDescent="0.35">
      <c r="B234" s="113">
        <v>323110</v>
      </c>
      <c r="C234" s="114" t="s">
        <v>369</v>
      </c>
      <c r="D234" s="111">
        <f>VLOOKUP(B234,'Equation 5 Direct FTE'!$C$10:$H$379,6,FALSE)</f>
        <v>5.2634540809001038</v>
      </c>
      <c r="E234" s="111">
        <f>HLOOKUP(B234,'Equation 6 Indirect FTE'!$C$9:$NJ$11,3,FALSE)</f>
        <v>2.2048172380783866</v>
      </c>
      <c r="F234" s="112">
        <f>HLOOKUP(B234,'Equation 7 Induced FTE '!$C$9:$NJ$33,25,FALSE)</f>
        <v>2.8629578509935572</v>
      </c>
    </row>
    <row r="235" spans="2:6" ht="15.5" x14ac:dyDescent="0.35">
      <c r="B235" s="113">
        <v>323120</v>
      </c>
      <c r="C235" s="114" t="s">
        <v>370</v>
      </c>
      <c r="D235" s="111">
        <f>VLOOKUP(B235,'Equation 5 Direct FTE'!$C$10:$H$379,6,FALSE)</f>
        <v>7.569908244114405</v>
      </c>
      <c r="E235" s="111">
        <f>HLOOKUP(B235,'Equation 6 Indirect FTE'!$C$9:$NJ$11,3,FALSE)</f>
        <v>2.0642340432133963</v>
      </c>
      <c r="F235" s="112">
        <f>HLOOKUP(B235,'Equation 7 Induced FTE '!$C$9:$NJ$33,25,FALSE)</f>
        <v>3.5345603900016962</v>
      </c>
    </row>
    <row r="236" spans="2:6" ht="15.5" x14ac:dyDescent="0.35">
      <c r="B236" s="113">
        <v>324110</v>
      </c>
      <c r="C236" s="114" t="s">
        <v>371</v>
      </c>
      <c r="D236" s="111">
        <f>VLOOKUP(B236,'Equation 5 Direct FTE'!$C$10:$H$379,6,FALSE)</f>
        <v>0.98377903632048902</v>
      </c>
      <c r="E236" s="111">
        <f>HLOOKUP(B236,'Equation 6 Indirect FTE'!$C$9:$NJ$11,3,FALSE)</f>
        <v>0.7578572711840792</v>
      </c>
      <c r="F236" s="112">
        <f>HLOOKUP(B236,'Equation 7 Induced FTE '!$C$9:$NJ$33,25,FALSE)</f>
        <v>1.5503176648432344</v>
      </c>
    </row>
    <row r="237" spans="2:6" ht="31" x14ac:dyDescent="0.35">
      <c r="B237" s="113">
        <v>324121</v>
      </c>
      <c r="C237" s="114" t="s">
        <v>372</v>
      </c>
      <c r="D237" s="111">
        <f>VLOOKUP(B237,'Equation 5 Direct FTE'!$C$10:$H$379,6,FALSE)</f>
        <v>1.4981858752367185</v>
      </c>
      <c r="E237" s="111">
        <f>HLOOKUP(B237,'Equation 6 Indirect FTE'!$C$9:$NJ$11,3,FALSE)</f>
        <v>1.7350230804903228</v>
      </c>
      <c r="F237" s="112">
        <f>HLOOKUP(B237,'Equation 7 Induced FTE '!$C$9:$NJ$33,25,FALSE)</f>
        <v>2.2694165533056552</v>
      </c>
    </row>
    <row r="238" spans="2:6" ht="31" x14ac:dyDescent="0.35">
      <c r="B238" s="113">
        <v>324122</v>
      </c>
      <c r="C238" s="114" t="s">
        <v>373</v>
      </c>
      <c r="D238" s="111">
        <f>VLOOKUP(B238,'Equation 5 Direct FTE'!$C$10:$H$379,6,FALSE)</f>
        <v>1.9101940183380224</v>
      </c>
      <c r="E238" s="111">
        <f>HLOOKUP(B238,'Equation 6 Indirect FTE'!$C$9:$NJ$11,3,FALSE)</f>
        <v>1.6138428942276897</v>
      </c>
      <c r="F238" s="112">
        <f>HLOOKUP(B238,'Equation 7 Induced FTE '!$C$9:$NJ$33,25,FALSE)</f>
        <v>2.260391025188651</v>
      </c>
    </row>
    <row r="239" spans="2:6" ht="31" x14ac:dyDescent="0.35">
      <c r="B239" s="113">
        <v>324190</v>
      </c>
      <c r="C239" s="114" t="s">
        <v>374</v>
      </c>
      <c r="D239" s="111">
        <f>VLOOKUP(B239,'Equation 5 Direct FTE'!$C$10:$H$379,6,FALSE)</f>
        <v>1.8138151892713861</v>
      </c>
      <c r="E239" s="111">
        <f>HLOOKUP(B239,'Equation 6 Indirect FTE'!$C$9:$NJ$11,3,FALSE)</f>
        <v>1.2470505977497863</v>
      </c>
      <c r="F239" s="112">
        <f>HLOOKUP(B239,'Equation 7 Induced FTE '!$C$9:$NJ$33,25,FALSE)</f>
        <v>1.8613261481842145</v>
      </c>
    </row>
    <row r="240" spans="2:6" ht="15.5" x14ac:dyDescent="0.35">
      <c r="B240" s="113">
        <v>325110</v>
      </c>
      <c r="C240" s="114" t="s">
        <v>375</v>
      </c>
      <c r="D240" s="111">
        <f>VLOOKUP(B240,'Equation 5 Direct FTE'!$C$10:$H$379,6,FALSE)</f>
        <v>1.1600687740804179</v>
      </c>
      <c r="E240" s="111">
        <f>HLOOKUP(B240,'Equation 6 Indirect FTE'!$C$9:$NJ$11,3,FALSE)</f>
        <v>0.8207999541260238</v>
      </c>
      <c r="F240" s="112">
        <f>HLOOKUP(B240,'Equation 7 Induced FTE '!$C$9:$NJ$33,25,FALSE)</f>
        <v>1.6297151735493751</v>
      </c>
    </row>
    <row r="241" spans="2:6" ht="15.5" x14ac:dyDescent="0.35">
      <c r="B241" s="113">
        <v>325120</v>
      </c>
      <c r="C241" s="114" t="s">
        <v>376</v>
      </c>
      <c r="D241" s="111">
        <f>VLOOKUP(B241,'Equation 5 Direct FTE'!$C$10:$H$379,6,FALSE)</f>
        <v>3.107311255650254</v>
      </c>
      <c r="E241" s="111">
        <f>HLOOKUP(B241,'Equation 6 Indirect FTE'!$C$9:$NJ$11,3,FALSE)</f>
        <v>1.3855752286820868</v>
      </c>
      <c r="F241" s="112">
        <f>HLOOKUP(B241,'Equation 7 Induced FTE '!$C$9:$NJ$33,25,FALSE)</f>
        <v>2.9787729414516764</v>
      </c>
    </row>
    <row r="242" spans="2:6" ht="15.5" x14ac:dyDescent="0.35">
      <c r="B242" s="113">
        <v>325130</v>
      </c>
      <c r="C242" s="114" t="s">
        <v>377</v>
      </c>
      <c r="D242" s="111">
        <f>VLOOKUP(B242,'Equation 5 Direct FTE'!$C$10:$H$379,6,FALSE)</f>
        <v>2.7181424315321157</v>
      </c>
      <c r="E242" s="111">
        <f>HLOOKUP(B242,'Equation 6 Indirect FTE'!$C$9:$NJ$11,3,FALSE)</f>
        <v>1.2349700769769933</v>
      </c>
      <c r="F242" s="112">
        <f>HLOOKUP(B242,'Equation 7 Induced FTE '!$C$9:$NJ$33,25,FALSE)</f>
        <v>1.9086430477259533</v>
      </c>
    </row>
    <row r="243" spans="2:6" ht="15.5" x14ac:dyDescent="0.35">
      <c r="B243" s="113">
        <v>325180</v>
      </c>
      <c r="C243" s="114" t="s">
        <v>378</v>
      </c>
      <c r="D243" s="111">
        <f>VLOOKUP(B243,'Equation 5 Direct FTE'!$C$10:$H$379,6,FALSE)</f>
        <v>1.5111713212313607</v>
      </c>
      <c r="E243" s="111">
        <f>HLOOKUP(B243,'Equation 6 Indirect FTE'!$C$9:$NJ$11,3,FALSE)</f>
        <v>1.4829199057099181</v>
      </c>
      <c r="F243" s="112">
        <f>HLOOKUP(B243,'Equation 7 Induced FTE '!$C$9:$NJ$33,25,FALSE)</f>
        <v>1.9223645379069292</v>
      </c>
    </row>
    <row r="244" spans="2:6" ht="15.5" x14ac:dyDescent="0.35">
      <c r="B244" s="113">
        <v>325190</v>
      </c>
      <c r="C244" s="114" t="s">
        <v>379</v>
      </c>
      <c r="D244" s="111">
        <f>VLOOKUP(B244,'Equation 5 Direct FTE'!$C$10:$H$379,6,FALSE)</f>
        <v>1.8181775574427224</v>
      </c>
      <c r="E244" s="111">
        <f>HLOOKUP(B244,'Equation 6 Indirect FTE'!$C$9:$NJ$11,3,FALSE)</f>
        <v>1.3790271122431685</v>
      </c>
      <c r="F244" s="112">
        <f>HLOOKUP(B244,'Equation 7 Induced FTE '!$C$9:$NJ$33,25,FALSE)</f>
        <v>1.8645884650391533</v>
      </c>
    </row>
    <row r="245" spans="2:6" ht="15.5" x14ac:dyDescent="0.35">
      <c r="B245" s="113">
        <v>325211</v>
      </c>
      <c r="C245" s="114" t="s">
        <v>380</v>
      </c>
      <c r="D245" s="111">
        <f>VLOOKUP(B245,'Equation 5 Direct FTE'!$C$10:$H$379,6,FALSE)</f>
        <v>2.1830093842445639</v>
      </c>
      <c r="E245" s="111">
        <f>HLOOKUP(B245,'Equation 6 Indirect FTE'!$C$9:$NJ$11,3,FALSE)</f>
        <v>1.2165996532978691</v>
      </c>
      <c r="F245" s="112">
        <f>HLOOKUP(B245,'Equation 7 Induced FTE '!$C$9:$NJ$33,25,FALSE)</f>
        <v>1.824192468357142</v>
      </c>
    </row>
    <row r="246" spans="2:6" ht="31" x14ac:dyDescent="0.35">
      <c r="B246" s="113" t="s">
        <v>128</v>
      </c>
      <c r="C246" s="114" t="s">
        <v>381</v>
      </c>
      <c r="D246" s="111">
        <f>VLOOKUP(B246,'Equation 5 Direct FTE'!$C$10:$H$379,6,FALSE)</f>
        <v>2.4810517198609006</v>
      </c>
      <c r="E246" s="111">
        <f>HLOOKUP(B246,'Equation 6 Indirect FTE'!$C$9:$NJ$11,3,FALSE)</f>
        <v>1.3442501414023114</v>
      </c>
      <c r="F246" s="112">
        <f>HLOOKUP(B246,'Equation 7 Induced FTE '!$C$9:$NJ$33,25,FALSE)</f>
        <v>1.8770191978051081</v>
      </c>
    </row>
    <row r="247" spans="2:6" ht="15.5" x14ac:dyDescent="0.35">
      <c r="B247" s="113">
        <v>325411</v>
      </c>
      <c r="C247" s="114" t="s">
        <v>384</v>
      </c>
      <c r="D247" s="111">
        <f>VLOOKUP(B247,'Equation 5 Direct FTE'!$C$10:$H$379,6,FALSE)</f>
        <v>1.4793275399530681</v>
      </c>
      <c r="E247" s="111">
        <f>HLOOKUP(B247,'Equation 6 Indirect FTE'!$C$9:$NJ$11,3,FALSE)</f>
        <v>1.6367206022156804</v>
      </c>
      <c r="F247" s="112">
        <f>HLOOKUP(B247,'Equation 7 Induced FTE '!$C$9:$NJ$33,25,FALSE)</f>
        <v>2.2555098218738383</v>
      </c>
    </row>
    <row r="248" spans="2:6" ht="15.5" x14ac:dyDescent="0.35">
      <c r="B248" s="113">
        <v>325412</v>
      </c>
      <c r="C248" s="114" t="s">
        <v>385</v>
      </c>
      <c r="D248" s="111">
        <f>VLOOKUP(B248,'Equation 5 Direct FTE'!$C$10:$H$379,6,FALSE)</f>
        <v>1.3720847946665382</v>
      </c>
      <c r="E248" s="111">
        <f>HLOOKUP(B248,'Equation 6 Indirect FTE'!$C$9:$NJ$11,3,FALSE)</f>
        <v>1.4434522031705248</v>
      </c>
      <c r="F248" s="112">
        <f>HLOOKUP(B248,'Equation 7 Induced FTE '!$C$9:$NJ$33,25,FALSE)</f>
        <v>2.1635567222065903</v>
      </c>
    </row>
    <row r="249" spans="2:6" ht="15.5" x14ac:dyDescent="0.35">
      <c r="B249" s="113">
        <v>325413</v>
      </c>
      <c r="C249" s="114" t="s">
        <v>386</v>
      </c>
      <c r="D249" s="111">
        <f>VLOOKUP(B249,'Equation 5 Direct FTE'!$C$10:$H$379,6,FALSE)</f>
        <v>1.6528209050691762</v>
      </c>
      <c r="E249" s="111">
        <f>HLOOKUP(B249,'Equation 6 Indirect FTE'!$C$9:$NJ$11,3,FALSE)</f>
        <v>1.4588155911257785</v>
      </c>
      <c r="F249" s="112">
        <f>HLOOKUP(B249,'Equation 7 Induced FTE '!$C$9:$NJ$33,25,FALSE)</f>
        <v>2.1509293920503443</v>
      </c>
    </row>
    <row r="250" spans="2:6" ht="31" x14ac:dyDescent="0.35">
      <c r="B250" s="113">
        <v>325414</v>
      </c>
      <c r="C250" s="114" t="s">
        <v>387</v>
      </c>
      <c r="D250" s="111">
        <f>VLOOKUP(B250,'Equation 5 Direct FTE'!$C$10:$H$379,6,FALSE)</f>
        <v>1.1978751651923483</v>
      </c>
      <c r="E250" s="111">
        <f>HLOOKUP(B250,'Equation 6 Indirect FTE'!$C$9:$NJ$11,3,FALSE)</f>
        <v>0.87911133431888389</v>
      </c>
      <c r="F250" s="112">
        <f>HLOOKUP(B250,'Equation 7 Induced FTE '!$C$9:$NJ$33,25,FALSE)</f>
        <v>1.5905103221597934</v>
      </c>
    </row>
    <row r="251" spans="2:6" ht="15.5" x14ac:dyDescent="0.35">
      <c r="B251" s="113">
        <v>325310</v>
      </c>
      <c r="C251" s="114" t="s">
        <v>382</v>
      </c>
      <c r="D251" s="111">
        <f>VLOOKUP(B251,'Equation 5 Direct FTE'!$C$10:$H$379,6,FALSE)</f>
        <v>2.2238268000657002</v>
      </c>
      <c r="E251" s="111">
        <f>HLOOKUP(B251,'Equation 6 Indirect FTE'!$C$9:$NJ$11,3,FALSE)</f>
        <v>1.6396897574258413</v>
      </c>
      <c r="F251" s="112">
        <f>HLOOKUP(B251,'Equation 7 Induced FTE '!$C$9:$NJ$33,25,FALSE)</f>
        <v>1.9983415606170649</v>
      </c>
    </row>
    <row r="252" spans="2:6" ht="31" x14ac:dyDescent="0.35">
      <c r="B252" s="113">
        <v>325320</v>
      </c>
      <c r="C252" s="114" t="s">
        <v>383</v>
      </c>
      <c r="D252" s="111">
        <f>VLOOKUP(B252,'Equation 5 Direct FTE'!$C$10:$H$379,6,FALSE)</f>
        <v>1.7007123563132369</v>
      </c>
      <c r="E252" s="111">
        <f>HLOOKUP(B252,'Equation 6 Indirect FTE'!$C$9:$NJ$11,3,FALSE)</f>
        <v>1.174870332645495</v>
      </c>
      <c r="F252" s="112">
        <f>HLOOKUP(B252,'Equation 7 Induced FTE '!$C$9:$NJ$33,25,FALSE)</f>
        <v>1.7646641727636356</v>
      </c>
    </row>
    <row r="253" spans="2:6" ht="15.5" x14ac:dyDescent="0.35">
      <c r="B253" s="113">
        <v>325510</v>
      </c>
      <c r="C253" s="114" t="s">
        <v>388</v>
      </c>
      <c r="D253" s="111">
        <f>VLOOKUP(B253,'Equation 5 Direct FTE'!$C$10:$H$379,6,FALSE)</f>
        <v>2.2296899240877224</v>
      </c>
      <c r="E253" s="111">
        <f>HLOOKUP(B253,'Equation 6 Indirect FTE'!$C$9:$NJ$11,3,FALSE)</f>
        <v>1.1553498146761574</v>
      </c>
      <c r="F253" s="112">
        <f>HLOOKUP(B253,'Equation 7 Induced FTE '!$C$9:$NJ$33,25,FALSE)</f>
        <v>1.7477615012480301</v>
      </c>
    </row>
    <row r="254" spans="2:6" ht="15.5" x14ac:dyDescent="0.35">
      <c r="B254" s="113">
        <v>325520</v>
      </c>
      <c r="C254" s="114" t="s">
        <v>389</v>
      </c>
      <c r="D254" s="111">
        <f>VLOOKUP(B254,'Equation 5 Direct FTE'!$C$10:$H$379,6,FALSE)</f>
        <v>1.8649962523037185</v>
      </c>
      <c r="E254" s="111">
        <f>HLOOKUP(B254,'Equation 6 Indirect FTE'!$C$9:$NJ$11,3,FALSE)</f>
        <v>1.4718318487887552</v>
      </c>
      <c r="F254" s="112">
        <f>HLOOKUP(B254,'Equation 7 Induced FTE '!$C$9:$NJ$33,25,FALSE)</f>
        <v>1.8992474553560856</v>
      </c>
    </row>
    <row r="255" spans="2:6" ht="15.5" x14ac:dyDescent="0.35">
      <c r="B255" s="113">
        <v>325610</v>
      </c>
      <c r="C255" s="114" t="s">
        <v>390</v>
      </c>
      <c r="D255" s="111">
        <f>VLOOKUP(B255,'Equation 5 Direct FTE'!$C$10:$H$379,6,FALSE)</f>
        <v>1.650284223962303</v>
      </c>
      <c r="E255" s="111">
        <f>HLOOKUP(B255,'Equation 6 Indirect FTE'!$C$9:$NJ$11,3,FALSE)</f>
        <v>1.4434671928989782</v>
      </c>
      <c r="F255" s="112">
        <f>HLOOKUP(B255,'Equation 7 Induced FTE '!$C$9:$NJ$33,25,FALSE)</f>
        <v>1.8570551872825012</v>
      </c>
    </row>
    <row r="256" spans="2:6" ht="15.5" x14ac:dyDescent="0.35">
      <c r="B256" s="113">
        <v>325620</v>
      </c>
      <c r="C256" s="114" t="s">
        <v>391</v>
      </c>
      <c r="D256" s="111">
        <f>VLOOKUP(B256,'Equation 5 Direct FTE'!$C$10:$H$379,6,FALSE)</f>
        <v>2.5682918636991245</v>
      </c>
      <c r="E256" s="111">
        <f>HLOOKUP(B256,'Equation 6 Indirect FTE'!$C$9:$NJ$11,3,FALSE)</f>
        <v>1.5373656698435094</v>
      </c>
      <c r="F256" s="112">
        <f>HLOOKUP(B256,'Equation 7 Induced FTE '!$C$9:$NJ$33,25,FALSE)</f>
        <v>1.9134400748193219</v>
      </c>
    </row>
    <row r="257" spans="2:6" ht="15.5" x14ac:dyDescent="0.35">
      <c r="B257" s="113">
        <v>325910</v>
      </c>
      <c r="C257" s="114" t="s">
        <v>392</v>
      </c>
      <c r="D257" s="111">
        <f>VLOOKUP(B257,'Equation 5 Direct FTE'!$C$10:$H$379,6,FALSE)</f>
        <v>2.2427001654280132</v>
      </c>
      <c r="E257" s="111">
        <f>HLOOKUP(B257,'Equation 6 Indirect FTE'!$C$9:$NJ$11,3,FALSE)</f>
        <v>1.5011741162967271</v>
      </c>
      <c r="F257" s="112">
        <f>HLOOKUP(B257,'Equation 7 Induced FTE '!$C$9:$NJ$33,25,FALSE)</f>
        <v>1.9747666383383273</v>
      </c>
    </row>
    <row r="258" spans="2:6" ht="31" x14ac:dyDescent="0.35">
      <c r="B258" s="113" t="s">
        <v>393</v>
      </c>
      <c r="C258" s="114" t="s">
        <v>394</v>
      </c>
      <c r="D258" s="111">
        <f>VLOOKUP(B258,'Equation 5 Direct FTE'!$C$10:$H$379,6,FALSE)</f>
        <v>2.2794000477470013</v>
      </c>
      <c r="E258" s="111">
        <f>HLOOKUP(B258,'Equation 6 Indirect FTE'!$C$9:$NJ$11,3,FALSE)</f>
        <v>1.4336227103395842</v>
      </c>
      <c r="F258" s="112">
        <f>HLOOKUP(B258,'Equation 7 Induced FTE '!$C$9:$NJ$33,25,FALSE)</f>
        <v>1.9010541002895731</v>
      </c>
    </row>
    <row r="259" spans="2:6" ht="31" x14ac:dyDescent="0.35">
      <c r="B259" s="113">
        <v>326110</v>
      </c>
      <c r="C259" s="114" t="s">
        <v>395</v>
      </c>
      <c r="D259" s="111">
        <f>VLOOKUP(B259,'Equation 5 Direct FTE'!$C$10:$H$379,6,FALSE)</f>
        <v>2.4550754722331183</v>
      </c>
      <c r="E259" s="111">
        <f>HLOOKUP(B259,'Equation 6 Indirect FTE'!$C$9:$NJ$11,3,FALSE)</f>
        <v>1.4327015940858425</v>
      </c>
      <c r="F259" s="112">
        <f>HLOOKUP(B259,'Equation 7 Induced FTE '!$C$9:$NJ$33,25,FALSE)</f>
        <v>1.8371775869611446</v>
      </c>
    </row>
    <row r="260" spans="2:6" ht="31" x14ac:dyDescent="0.35">
      <c r="B260" s="113">
        <v>326120</v>
      </c>
      <c r="C260" s="114" t="s">
        <v>396</v>
      </c>
      <c r="D260" s="111">
        <f>VLOOKUP(B260,'Equation 5 Direct FTE'!$C$10:$H$379,6,FALSE)</f>
        <v>2.8013261058029477</v>
      </c>
      <c r="E260" s="111">
        <f>HLOOKUP(B260,'Equation 6 Indirect FTE'!$C$9:$NJ$11,3,FALSE)</f>
        <v>1.1336178321163026</v>
      </c>
      <c r="F260" s="112">
        <f>HLOOKUP(B260,'Equation 7 Induced FTE '!$C$9:$NJ$33,25,FALSE)</f>
        <v>1.8876044120322073</v>
      </c>
    </row>
    <row r="261" spans="2:6" ht="31" x14ac:dyDescent="0.35">
      <c r="B261" s="113">
        <v>326130</v>
      </c>
      <c r="C261" s="114" t="s">
        <v>397</v>
      </c>
      <c r="D261" s="111">
        <f>VLOOKUP(B261,'Equation 5 Direct FTE'!$C$10:$H$379,6,FALSE)</f>
        <v>3.2923765110590977</v>
      </c>
      <c r="E261" s="111">
        <f>HLOOKUP(B261,'Equation 6 Indirect FTE'!$C$9:$NJ$11,3,FALSE)</f>
        <v>1.2397875087021792</v>
      </c>
      <c r="F261" s="112">
        <f>HLOOKUP(B261,'Equation 7 Induced FTE '!$C$9:$NJ$33,25,FALSE)</f>
        <v>2.2145750780281794</v>
      </c>
    </row>
    <row r="262" spans="2:6" ht="15.5" x14ac:dyDescent="0.35">
      <c r="B262" s="113">
        <v>326140</v>
      </c>
      <c r="C262" s="114" t="s">
        <v>398</v>
      </c>
      <c r="D262" s="111">
        <f>VLOOKUP(B262,'Equation 5 Direct FTE'!$C$10:$H$379,6,FALSE)</f>
        <v>2.7792993059295812</v>
      </c>
      <c r="E262" s="111">
        <f>HLOOKUP(B262,'Equation 6 Indirect FTE'!$C$9:$NJ$11,3,FALSE)</f>
        <v>1.7872386536220946</v>
      </c>
      <c r="F262" s="112">
        <f>HLOOKUP(B262,'Equation 7 Induced FTE '!$C$9:$NJ$33,25,FALSE)</f>
        <v>1.9423222953628796</v>
      </c>
    </row>
    <row r="263" spans="2:6" ht="31" x14ac:dyDescent="0.35">
      <c r="B263" s="113">
        <v>326150</v>
      </c>
      <c r="C263" s="114" t="s">
        <v>399</v>
      </c>
      <c r="D263" s="111">
        <f>VLOOKUP(B263,'Equation 5 Direct FTE'!$C$10:$H$379,6,FALSE)</f>
        <v>2.4918367723273267</v>
      </c>
      <c r="E263" s="111">
        <f>HLOOKUP(B263,'Equation 6 Indirect FTE'!$C$9:$NJ$11,3,FALSE)</f>
        <v>1.6124091006747125</v>
      </c>
      <c r="F263" s="112">
        <f>HLOOKUP(B263,'Equation 7 Induced FTE '!$C$9:$NJ$33,25,FALSE)</f>
        <v>1.9568761127679914</v>
      </c>
    </row>
    <row r="264" spans="2:6" ht="15.5" x14ac:dyDescent="0.35">
      <c r="B264" s="113">
        <v>326160</v>
      </c>
      <c r="C264" s="114" t="s">
        <v>400</v>
      </c>
      <c r="D264" s="111">
        <f>VLOOKUP(B264,'Equation 5 Direct FTE'!$C$10:$H$379,6,FALSE)</f>
        <v>2.2466451819244533</v>
      </c>
      <c r="E264" s="111">
        <f>HLOOKUP(B264,'Equation 6 Indirect FTE'!$C$9:$NJ$11,3,FALSE)</f>
        <v>1.2849107939701168</v>
      </c>
      <c r="F264" s="112">
        <f>HLOOKUP(B264,'Equation 7 Induced FTE '!$C$9:$NJ$33,25,FALSE)</f>
        <v>1.7643033855174863</v>
      </c>
    </row>
    <row r="265" spans="2:6" ht="15.5" x14ac:dyDescent="0.35">
      <c r="B265" s="113">
        <v>326190</v>
      </c>
      <c r="C265" s="114" t="s">
        <v>401</v>
      </c>
      <c r="D265" s="111">
        <f>VLOOKUP(B265,'Equation 5 Direct FTE'!$C$10:$H$379,6,FALSE)</f>
        <v>2.749875141255965</v>
      </c>
      <c r="E265" s="111">
        <f>HLOOKUP(B265,'Equation 6 Indirect FTE'!$C$9:$NJ$11,3,FALSE)</f>
        <v>1.6812567423924185</v>
      </c>
      <c r="F265" s="112">
        <f>HLOOKUP(B265,'Equation 7 Induced FTE '!$C$9:$NJ$33,25,FALSE)</f>
        <v>1.9921972227461104</v>
      </c>
    </row>
    <row r="266" spans="2:6" ht="15.5" x14ac:dyDescent="0.35">
      <c r="B266" s="113">
        <v>326210</v>
      </c>
      <c r="C266" s="114" t="s">
        <v>402</v>
      </c>
      <c r="D266" s="111">
        <f>VLOOKUP(B266,'Equation 5 Direct FTE'!$C$10:$H$379,6,FALSE)</f>
        <v>2.364471063463164</v>
      </c>
      <c r="E266" s="111">
        <f>HLOOKUP(B266,'Equation 6 Indirect FTE'!$C$9:$NJ$11,3,FALSE)</f>
        <v>1.5077473779562696</v>
      </c>
      <c r="F266" s="112">
        <f>HLOOKUP(B266,'Equation 7 Induced FTE '!$C$9:$NJ$33,25,FALSE)</f>
        <v>1.8702345132783353</v>
      </c>
    </row>
    <row r="267" spans="2:6" ht="31" x14ac:dyDescent="0.35">
      <c r="B267" s="113">
        <v>326220</v>
      </c>
      <c r="C267" s="114" t="s">
        <v>403</v>
      </c>
      <c r="D267" s="111">
        <f>VLOOKUP(B267,'Equation 5 Direct FTE'!$C$10:$H$379,6,FALSE)</f>
        <v>4.2724855104958257</v>
      </c>
      <c r="E267" s="111">
        <f>HLOOKUP(B267,'Equation 6 Indirect FTE'!$C$9:$NJ$11,3,FALSE)</f>
        <v>1.3558580276875141</v>
      </c>
      <c r="F267" s="112">
        <f>HLOOKUP(B267,'Equation 7 Induced FTE '!$C$9:$NJ$33,25,FALSE)</f>
        <v>2.4293121408491571</v>
      </c>
    </row>
    <row r="268" spans="2:6" ht="15.5" x14ac:dyDescent="0.35">
      <c r="B268" s="113">
        <v>326290</v>
      </c>
      <c r="C268" s="114" t="s">
        <v>404</v>
      </c>
      <c r="D268" s="111">
        <f>VLOOKUP(B268,'Equation 5 Direct FTE'!$C$10:$H$379,6,FALSE)</f>
        <v>2.6425471114067216</v>
      </c>
      <c r="E268" s="111">
        <f>HLOOKUP(B268,'Equation 6 Indirect FTE'!$C$9:$NJ$11,3,FALSE)</f>
        <v>1.6986185213436613</v>
      </c>
      <c r="F268" s="112">
        <f>HLOOKUP(B268,'Equation 7 Induced FTE '!$C$9:$NJ$33,25,FALSE)</f>
        <v>1.9526319063512041</v>
      </c>
    </row>
    <row r="269" spans="2:6" ht="15.5" x14ac:dyDescent="0.35">
      <c r="B269" s="113">
        <v>420000</v>
      </c>
      <c r="C269" s="114" t="s">
        <v>405</v>
      </c>
      <c r="D269" s="111">
        <f>VLOOKUP(B269,'Equation 5 Direct FTE'!$C$10:$H$379,6,FALSE)</f>
        <v>3.1164714234894908</v>
      </c>
      <c r="E269" s="111">
        <f>HLOOKUP(B269,'Equation 6 Indirect FTE'!$C$9:$NJ$11,3,FALSE)</f>
        <v>2.3958132379739703</v>
      </c>
      <c r="F269" s="112">
        <f>HLOOKUP(B269,'Equation 7 Induced FTE '!$C$9:$NJ$33,25,FALSE)</f>
        <v>2.9764933128990561</v>
      </c>
    </row>
    <row r="270" spans="2:6" ht="15.5" x14ac:dyDescent="0.35">
      <c r="B270" s="113">
        <v>441000</v>
      </c>
      <c r="C270" s="114" t="s">
        <v>406</v>
      </c>
      <c r="D270" s="111">
        <f>VLOOKUP(B270,'Equation 5 Direct FTE'!$C$10:$H$379,6,FALSE)</f>
        <v>6.4191129338106778</v>
      </c>
      <c r="E270" s="111">
        <f>HLOOKUP(B270,'Equation 6 Indirect FTE'!$C$9:$NJ$11,3,FALSE)</f>
        <v>1.5712559978898026</v>
      </c>
      <c r="F270" s="112">
        <f>HLOOKUP(B270,'Equation 7 Induced FTE '!$C$9:$NJ$33,25,FALSE)</f>
        <v>3.6089983830041557</v>
      </c>
    </row>
    <row r="271" spans="2:6" ht="15.5" x14ac:dyDescent="0.35">
      <c r="B271" s="113">
        <v>445000</v>
      </c>
      <c r="C271" s="114" t="s">
        <v>407</v>
      </c>
      <c r="D271" s="111">
        <f>VLOOKUP(B271,'Equation 5 Direct FTE'!$C$10:$H$379,6,FALSE)</f>
        <v>10.451516832890896</v>
      </c>
      <c r="E271" s="111">
        <f>HLOOKUP(B271,'Equation 6 Indirect FTE'!$C$9:$NJ$11,3,FALSE)</f>
        <v>2.0221084269435963</v>
      </c>
      <c r="F271" s="112">
        <f>HLOOKUP(B271,'Equation 7 Induced FTE '!$C$9:$NJ$33,25,FALSE)</f>
        <v>3.575938873083385</v>
      </c>
    </row>
    <row r="272" spans="2:6" ht="15.5" x14ac:dyDescent="0.35">
      <c r="B272" s="113">
        <v>452000</v>
      </c>
      <c r="C272" s="114" t="s">
        <v>408</v>
      </c>
      <c r="D272" s="111">
        <f>VLOOKUP(B272,'Equation 5 Direct FTE'!$C$10:$H$379,6,FALSE)</f>
        <v>10.607101800926168</v>
      </c>
      <c r="E272" s="111">
        <f>HLOOKUP(B272,'Equation 6 Indirect FTE'!$C$9:$NJ$11,3,FALSE)</f>
        <v>2.0523913767837652</v>
      </c>
      <c r="F272" s="112">
        <f>HLOOKUP(B272,'Equation 7 Induced FTE '!$C$9:$NJ$33,25,FALSE)</f>
        <v>3.3689102400895896</v>
      </c>
    </row>
    <row r="273" spans="2:6" ht="31" x14ac:dyDescent="0.35">
      <c r="B273" s="113">
        <v>444000</v>
      </c>
      <c r="C273" s="114" t="s">
        <v>798</v>
      </c>
      <c r="D273" s="111">
        <f>VLOOKUP(B273,'Equation 5 Direct FTE'!$C$10:$H$379,6,FALSE)</f>
        <v>7.871360944116998</v>
      </c>
      <c r="E273" s="111">
        <f>HLOOKUP(B273,'Equation 6 Indirect FTE'!$C$9:$NJ$11,3,FALSE)</f>
        <v>1.5701589785304337</v>
      </c>
      <c r="F273" s="112">
        <f>HLOOKUP(B273,'Equation 7 Induced FTE '!$C$9:$NJ$33,25,FALSE)</f>
        <v>3.3210211596387924</v>
      </c>
    </row>
    <row r="274" spans="2:6" ht="15.5" x14ac:dyDescent="0.35">
      <c r="B274" s="113">
        <v>446000</v>
      </c>
      <c r="C274" s="114" t="s">
        <v>799</v>
      </c>
      <c r="D274" s="111">
        <f>VLOOKUP(B274,'Equation 5 Direct FTE'!$C$10:$H$379,6,FALSE)</f>
        <v>9.9778910775458378</v>
      </c>
      <c r="E274" s="111">
        <f>HLOOKUP(B274,'Equation 6 Indirect FTE'!$C$9:$NJ$11,3,FALSE)</f>
        <v>2.0632563143000215</v>
      </c>
      <c r="F274" s="112">
        <f>HLOOKUP(B274,'Equation 7 Induced FTE '!$C$9:$NJ$33,25,FALSE)</f>
        <v>4.1545634271579646</v>
      </c>
    </row>
    <row r="275" spans="2:6" ht="15.5" x14ac:dyDescent="0.35">
      <c r="B275" s="113">
        <v>447000</v>
      </c>
      <c r="C275" s="114" t="s">
        <v>800</v>
      </c>
      <c r="D275" s="111">
        <f>VLOOKUP(B275,'Equation 5 Direct FTE'!$C$10:$H$379,6,FALSE)</f>
        <v>9.0120019962219011</v>
      </c>
      <c r="E275" s="111">
        <f>HLOOKUP(B275,'Equation 6 Indirect FTE'!$C$9:$NJ$11,3,FALSE)</f>
        <v>2.5340210906931215</v>
      </c>
      <c r="F275" s="112">
        <f>HLOOKUP(B275,'Equation 7 Induced FTE '!$C$9:$NJ$33,25,FALSE)</f>
        <v>3.512518092012316</v>
      </c>
    </row>
    <row r="276" spans="2:6" ht="15.5" x14ac:dyDescent="0.35">
      <c r="B276" s="113">
        <v>448000</v>
      </c>
      <c r="C276" s="114" t="s">
        <v>801</v>
      </c>
      <c r="D276" s="111">
        <f>VLOOKUP(B276,'Equation 5 Direct FTE'!$C$10:$H$379,6,FALSE)</f>
        <v>8.5231949402052365</v>
      </c>
      <c r="E276" s="111">
        <f>HLOOKUP(B276,'Equation 6 Indirect FTE'!$C$9:$NJ$11,3,FALSE)</f>
        <v>2.6891203927983618</v>
      </c>
      <c r="F276" s="112">
        <f>HLOOKUP(B276,'Equation 7 Induced FTE '!$C$9:$NJ$33,25,FALSE)</f>
        <v>3.1643822320929056</v>
      </c>
    </row>
    <row r="277" spans="2:6" ht="15.5" x14ac:dyDescent="0.35">
      <c r="B277" s="113">
        <v>454000</v>
      </c>
      <c r="C277" s="114" t="s">
        <v>802</v>
      </c>
      <c r="D277" s="111">
        <f>VLOOKUP(B277,'Equation 5 Direct FTE'!$C$10:$H$379,6,FALSE)</f>
        <v>6.9325925405674811</v>
      </c>
      <c r="E277" s="111">
        <f>HLOOKUP(B277,'Equation 6 Indirect FTE'!$C$9:$NJ$11,3,FALSE)</f>
        <v>2.0055813595267145</v>
      </c>
      <c r="F277" s="112">
        <f>HLOOKUP(B277,'Equation 7 Induced FTE '!$C$9:$NJ$33,25,FALSE)</f>
        <v>2.554848649747405</v>
      </c>
    </row>
    <row r="278" spans="2:6" ht="15.5" x14ac:dyDescent="0.35">
      <c r="B278" s="113" t="s">
        <v>787</v>
      </c>
      <c r="C278" s="114" t="s">
        <v>803</v>
      </c>
      <c r="D278" s="111">
        <f>VLOOKUP(B278,'Equation 5 Direct FTE'!$C$10:$H$379,6,FALSE)</f>
        <v>11.009678010711614</v>
      </c>
      <c r="E278" s="111">
        <f>HLOOKUP(B278,'Equation 6 Indirect FTE'!$C$9:$NJ$11,3,FALSE)</f>
        <v>2.2220099092539343</v>
      </c>
      <c r="F278" s="112">
        <f>HLOOKUP(B278,'Equation 7 Induced FTE '!$C$9:$NJ$33,25,FALSE)</f>
        <v>3.9848532450029897</v>
      </c>
    </row>
    <row r="279" spans="2:6" ht="15.5" x14ac:dyDescent="0.35">
      <c r="B279" s="113">
        <v>481000</v>
      </c>
      <c r="C279" s="114" t="s">
        <v>409</v>
      </c>
      <c r="D279" s="111">
        <f>VLOOKUP(B279,'Equation 5 Direct FTE'!$C$10:$H$379,6,FALSE)</f>
        <v>1.685968835561662</v>
      </c>
      <c r="E279" s="111">
        <f>HLOOKUP(B279,'Equation 6 Indirect FTE'!$C$9:$NJ$11,3,FALSE)</f>
        <v>2.3243412929389149</v>
      </c>
      <c r="F279" s="112">
        <f>HLOOKUP(B279,'Equation 7 Induced FTE '!$C$9:$NJ$33,25,FALSE)</f>
        <v>2.4368751585604516</v>
      </c>
    </row>
    <row r="280" spans="2:6" ht="15.5" x14ac:dyDescent="0.35">
      <c r="B280" s="113">
        <v>482000</v>
      </c>
      <c r="C280" s="114" t="s">
        <v>410</v>
      </c>
      <c r="D280" s="111">
        <f>VLOOKUP(B280,'Equation 5 Direct FTE'!$C$10:$H$379,6,FALSE)</f>
        <v>1.9950396231571006</v>
      </c>
      <c r="E280" s="111">
        <f>HLOOKUP(B280,'Equation 6 Indirect FTE'!$C$9:$NJ$11,3,FALSE)</f>
        <v>2.1752827484226298</v>
      </c>
      <c r="F280" s="112">
        <f>HLOOKUP(B280,'Equation 7 Induced FTE '!$C$9:$NJ$33,25,FALSE)</f>
        <v>2.6954772207968363</v>
      </c>
    </row>
    <row r="281" spans="2:6" ht="15.5" x14ac:dyDescent="0.35">
      <c r="B281" s="113">
        <v>483000</v>
      </c>
      <c r="C281" s="114" t="s">
        <v>411</v>
      </c>
      <c r="D281" s="111">
        <f>VLOOKUP(B281,'Equation 5 Direct FTE'!$C$10:$H$379,6,FALSE)</f>
        <v>1.4814293160363698</v>
      </c>
      <c r="E281" s="111">
        <f>HLOOKUP(B281,'Equation 6 Indirect FTE'!$C$9:$NJ$11,3,FALSE)</f>
        <v>3.4633988786782659</v>
      </c>
      <c r="F281" s="112">
        <f>HLOOKUP(B281,'Equation 7 Induced FTE '!$C$9:$NJ$33,25,FALSE)</f>
        <v>2.7760694133162231</v>
      </c>
    </row>
    <row r="282" spans="2:6" ht="15.5" x14ac:dyDescent="0.35">
      <c r="B282" s="113">
        <v>484000</v>
      </c>
      <c r="C282" s="114" t="s">
        <v>412</v>
      </c>
      <c r="D282" s="111">
        <f>VLOOKUP(B282,'Equation 5 Direct FTE'!$C$10:$H$379,6,FALSE)</f>
        <v>4.8655898977714802</v>
      </c>
      <c r="E282" s="111">
        <f>HLOOKUP(B282,'Equation 6 Indirect FTE'!$C$9:$NJ$11,3,FALSE)</f>
        <v>2.9654375342904808</v>
      </c>
      <c r="F282" s="112">
        <f>HLOOKUP(B282,'Equation 7 Induced FTE '!$C$9:$NJ$33,25,FALSE)</f>
        <v>3.7349897810158739</v>
      </c>
    </row>
    <row r="283" spans="2:6" ht="15.5" x14ac:dyDescent="0.35">
      <c r="B283" s="113" t="s">
        <v>413</v>
      </c>
      <c r="C283" s="114" t="s">
        <v>414</v>
      </c>
      <c r="D283" s="111">
        <f>VLOOKUP(B283,'Equation 5 Direct FTE'!$C$10:$H$379,6,FALSE)</f>
        <v>17.44184359398259</v>
      </c>
      <c r="E283" s="111">
        <f>HLOOKUP(B283,'Equation 6 Indirect FTE'!$C$9:$NJ$11,3,FALSE)</f>
        <v>2.1436669632189442</v>
      </c>
      <c r="F283" s="112">
        <f>HLOOKUP(B283,'Equation 7 Induced FTE '!$C$9:$NJ$33,25,FALSE)</f>
        <v>3.8003903002985711</v>
      </c>
    </row>
    <row r="284" spans="2:6" ht="15.5" x14ac:dyDescent="0.35">
      <c r="B284" s="113">
        <v>486000</v>
      </c>
      <c r="C284" s="114" t="s">
        <v>415</v>
      </c>
      <c r="D284" s="111">
        <f>VLOOKUP(B284,'Equation 5 Direct FTE'!$C$10:$H$379,6,FALSE)</f>
        <v>4.0898925380244</v>
      </c>
      <c r="E284" s="111">
        <f>HLOOKUP(B284,'Equation 6 Indirect FTE'!$C$9:$NJ$11,3,FALSE)</f>
        <v>1.895623429785509</v>
      </c>
      <c r="F284" s="112">
        <f>HLOOKUP(B284,'Equation 7 Induced FTE '!$C$9:$NJ$33,25,FALSE)</f>
        <v>4.8206511542778321</v>
      </c>
    </row>
    <row r="285" spans="2:6" ht="31" x14ac:dyDescent="0.35">
      <c r="B285" s="113" t="s">
        <v>416</v>
      </c>
      <c r="C285" s="114" t="s">
        <v>417</v>
      </c>
      <c r="D285" s="111">
        <f>VLOOKUP(B285,'Equation 5 Direct FTE'!$C$10:$H$379,6,FALSE)</f>
        <v>4.9912605380887447</v>
      </c>
      <c r="E285" s="111">
        <f>HLOOKUP(B285,'Equation 6 Indirect FTE'!$C$9:$NJ$11,3,FALSE)</f>
        <v>3.0568210376286027</v>
      </c>
      <c r="F285" s="112">
        <f>HLOOKUP(B285,'Equation 7 Induced FTE '!$C$9:$NJ$33,25,FALSE)</f>
        <v>4.2532098767170377</v>
      </c>
    </row>
    <row r="286" spans="2:6" ht="15.5" x14ac:dyDescent="0.35">
      <c r="B286" s="113">
        <v>492000</v>
      </c>
      <c r="C286" s="114" t="s">
        <v>418</v>
      </c>
      <c r="D286" s="111">
        <f>VLOOKUP(B286,'Equation 5 Direct FTE'!$C$10:$H$379,6,FALSE)</f>
        <v>12.157739589806239</v>
      </c>
      <c r="E286" s="111">
        <f>HLOOKUP(B286,'Equation 6 Indirect FTE'!$C$9:$NJ$11,3,FALSE)</f>
        <v>2.238535881844042</v>
      </c>
      <c r="F286" s="112">
        <f>HLOOKUP(B286,'Equation 7 Induced FTE '!$C$9:$NJ$33,25,FALSE)</f>
        <v>3.2481287536322729</v>
      </c>
    </row>
    <row r="287" spans="2:6" ht="15.5" x14ac:dyDescent="0.35">
      <c r="B287" s="113">
        <v>493000</v>
      </c>
      <c r="C287" s="114" t="s">
        <v>419</v>
      </c>
      <c r="D287" s="111">
        <f>VLOOKUP(B287,'Equation 5 Direct FTE'!$C$10:$H$379,6,FALSE)</f>
        <v>6.0053174888089496</v>
      </c>
      <c r="E287" s="111">
        <f>HLOOKUP(B287,'Equation 6 Indirect FTE'!$C$9:$NJ$11,3,FALSE)</f>
        <v>3.1069529886771265</v>
      </c>
      <c r="F287" s="112">
        <f>HLOOKUP(B287,'Equation 7 Induced FTE '!$C$9:$NJ$33,25,FALSE)</f>
        <v>3.2131855714629252</v>
      </c>
    </row>
    <row r="288" spans="2:6" ht="15.5" x14ac:dyDescent="0.35">
      <c r="B288" s="113">
        <v>511110</v>
      </c>
      <c r="C288" s="114" t="s">
        <v>420</v>
      </c>
      <c r="D288" s="111">
        <f>VLOOKUP(B288,'Equation 5 Direct FTE'!$C$10:$H$379,6,FALSE)</f>
        <v>5.2595557897152529</v>
      </c>
      <c r="E288" s="111">
        <f>HLOOKUP(B288,'Equation 6 Indirect FTE'!$C$9:$NJ$11,3,FALSE)</f>
        <v>1.5838520930148698</v>
      </c>
      <c r="F288" s="112">
        <f>HLOOKUP(B288,'Equation 7 Induced FTE '!$C$9:$NJ$33,25,FALSE)</f>
        <v>2.9820143721153669</v>
      </c>
    </row>
    <row r="289" spans="2:6" ht="15.5" x14ac:dyDescent="0.35">
      <c r="B289" s="113">
        <v>511120</v>
      </c>
      <c r="C289" s="114" t="s">
        <v>421</v>
      </c>
      <c r="D289" s="111">
        <f>VLOOKUP(B289,'Equation 5 Direct FTE'!$C$10:$H$379,6,FALSE)</f>
        <v>2.545992816284893</v>
      </c>
      <c r="E289" s="111">
        <f>HLOOKUP(B289,'Equation 6 Indirect FTE'!$C$9:$NJ$11,3,FALSE)</f>
        <v>2.208170533552587</v>
      </c>
      <c r="F289" s="112">
        <f>HLOOKUP(B289,'Equation 7 Induced FTE '!$C$9:$NJ$33,25,FALSE)</f>
        <v>2.5920660841951708</v>
      </c>
    </row>
    <row r="290" spans="2:6" ht="15.5" x14ac:dyDescent="0.35">
      <c r="B290" s="113">
        <v>511130</v>
      </c>
      <c r="C290" s="114" t="s">
        <v>422</v>
      </c>
      <c r="D290" s="111">
        <f>VLOOKUP(B290,'Equation 5 Direct FTE'!$C$10:$H$379,6,FALSE)</f>
        <v>1.832390381206537</v>
      </c>
      <c r="E290" s="111">
        <f>HLOOKUP(B290,'Equation 6 Indirect FTE'!$C$9:$NJ$11,3,FALSE)</f>
        <v>2.8088260842224848</v>
      </c>
      <c r="F290" s="112">
        <f>HLOOKUP(B290,'Equation 7 Induced FTE '!$C$9:$NJ$33,25,FALSE)</f>
        <v>2.4020050983900134</v>
      </c>
    </row>
    <row r="291" spans="2:6" ht="15.5" x14ac:dyDescent="0.35">
      <c r="B291" s="113" t="s">
        <v>423</v>
      </c>
      <c r="C291" s="114" t="s">
        <v>424</v>
      </c>
      <c r="D291" s="111">
        <f>VLOOKUP(B291,'Equation 5 Direct FTE'!$C$10:$H$379,6,FALSE)</f>
        <v>2.0293488856030173</v>
      </c>
      <c r="E291" s="111">
        <f>HLOOKUP(B291,'Equation 6 Indirect FTE'!$C$9:$NJ$11,3,FALSE)</f>
        <v>2.2912885042135827</v>
      </c>
      <c r="F291" s="112">
        <f>HLOOKUP(B291,'Equation 7 Induced FTE '!$C$9:$NJ$33,25,FALSE)</f>
        <v>2.1482887781610147</v>
      </c>
    </row>
    <row r="292" spans="2:6" ht="15.5" x14ac:dyDescent="0.35">
      <c r="B292" s="113">
        <v>511200</v>
      </c>
      <c r="C292" s="114" t="s">
        <v>425</v>
      </c>
      <c r="D292" s="111">
        <f>VLOOKUP(B292,'Equation 5 Direct FTE'!$C$10:$H$379,6,FALSE)</f>
        <v>2.3086149988375699</v>
      </c>
      <c r="E292" s="111">
        <f>HLOOKUP(B292,'Equation 6 Indirect FTE'!$C$9:$NJ$11,3,FALSE)</f>
        <v>1.8211142746088202</v>
      </c>
      <c r="F292" s="112">
        <f>HLOOKUP(B292,'Equation 7 Induced FTE '!$C$9:$NJ$33,25,FALSE)</f>
        <v>3.216585382864364</v>
      </c>
    </row>
    <row r="293" spans="2:6" ht="15.5" x14ac:dyDescent="0.35">
      <c r="B293" s="113">
        <v>512100</v>
      </c>
      <c r="C293" s="114" t="s">
        <v>426</v>
      </c>
      <c r="D293" s="111">
        <f>VLOOKUP(B293,'Equation 5 Direct FTE'!$C$10:$H$379,6,FALSE)</f>
        <v>4.3021129665452884</v>
      </c>
      <c r="E293" s="111">
        <f>HLOOKUP(B293,'Equation 6 Indirect FTE'!$C$9:$NJ$11,3,FALSE)</f>
        <v>2.6283087293458456</v>
      </c>
      <c r="F293" s="112">
        <f>HLOOKUP(B293,'Equation 7 Induced FTE '!$C$9:$NJ$33,25,FALSE)</f>
        <v>2.8325248766355551</v>
      </c>
    </row>
    <row r="294" spans="2:6" ht="15.5" x14ac:dyDescent="0.35">
      <c r="B294" s="113">
        <v>512200</v>
      </c>
      <c r="C294" s="114" t="s">
        <v>427</v>
      </c>
      <c r="D294" s="111">
        <f>VLOOKUP(B294,'Equation 5 Direct FTE'!$C$10:$H$379,6,FALSE)</f>
        <v>1.7838066439626232</v>
      </c>
      <c r="E294" s="111">
        <f>HLOOKUP(B294,'Equation 6 Indirect FTE'!$C$9:$NJ$11,3,FALSE)</f>
        <v>0.79083870098722397</v>
      </c>
      <c r="F294" s="112">
        <f>HLOOKUP(B294,'Equation 7 Induced FTE '!$C$9:$NJ$33,25,FALSE)</f>
        <v>1.5016261956640296</v>
      </c>
    </row>
    <row r="295" spans="2:6" ht="15.5" x14ac:dyDescent="0.35">
      <c r="B295" s="113">
        <v>515100</v>
      </c>
      <c r="C295" s="114" t="s">
        <v>428</v>
      </c>
      <c r="D295" s="111">
        <f>VLOOKUP(B295,'Equation 5 Direct FTE'!$C$10:$H$379,6,FALSE)</f>
        <v>3.7546257700097669</v>
      </c>
      <c r="E295" s="111">
        <f>HLOOKUP(B295,'Equation 6 Indirect FTE'!$C$9:$NJ$11,3,FALSE)</f>
        <v>3.149606724417727</v>
      </c>
      <c r="F295" s="112">
        <f>HLOOKUP(B295,'Equation 7 Induced FTE '!$C$9:$NJ$33,25,FALSE)</f>
        <v>5.065799402084707</v>
      </c>
    </row>
    <row r="296" spans="2:6" ht="15.5" x14ac:dyDescent="0.35">
      <c r="B296" s="113">
        <v>515200</v>
      </c>
      <c r="C296" s="114" t="s">
        <v>429</v>
      </c>
      <c r="D296" s="111">
        <f>VLOOKUP(B296,'Equation 5 Direct FTE'!$C$10:$H$379,6,FALSE)</f>
        <v>2.5487086907527079</v>
      </c>
      <c r="E296" s="111">
        <f>HLOOKUP(B296,'Equation 6 Indirect FTE'!$C$9:$NJ$11,3,FALSE)</f>
        <v>2.4180855892086921</v>
      </c>
      <c r="F296" s="112">
        <f>HLOOKUP(B296,'Equation 7 Induced FTE '!$C$9:$NJ$33,25,FALSE)</f>
        <v>3.6956206283790256</v>
      </c>
    </row>
    <row r="297" spans="2:6" ht="15.5" x14ac:dyDescent="0.35">
      <c r="B297" s="113">
        <v>517110</v>
      </c>
      <c r="C297" s="114" t="s">
        <v>430</v>
      </c>
      <c r="D297" s="111">
        <f>VLOOKUP(B297,'Equation 5 Direct FTE'!$C$10:$H$379,6,FALSE)</f>
        <v>1.9591054040943692</v>
      </c>
      <c r="E297" s="111">
        <f>HLOOKUP(B297,'Equation 6 Indirect FTE'!$C$9:$NJ$11,3,FALSE)</f>
        <v>2.5433799668048471</v>
      </c>
      <c r="F297" s="112">
        <f>HLOOKUP(B297,'Equation 7 Induced FTE '!$C$9:$NJ$33,25,FALSE)</f>
        <v>2.320647929457563</v>
      </c>
    </row>
    <row r="298" spans="2:6" ht="31" x14ac:dyDescent="0.35">
      <c r="B298" s="113">
        <v>517210</v>
      </c>
      <c r="C298" s="114" t="s">
        <v>431</v>
      </c>
      <c r="D298" s="111">
        <f>VLOOKUP(B298,'Equation 5 Direct FTE'!$C$10:$H$379,6,FALSE)</f>
        <v>1.9116831687741314</v>
      </c>
      <c r="E298" s="111">
        <f>HLOOKUP(B298,'Equation 6 Indirect FTE'!$C$9:$NJ$11,3,FALSE)</f>
        <v>3.3208355391806865</v>
      </c>
      <c r="F298" s="112">
        <f>HLOOKUP(B298,'Equation 7 Induced FTE '!$C$9:$NJ$33,25,FALSE)</f>
        <v>2.5903511264221066</v>
      </c>
    </row>
    <row r="299" spans="2:6" ht="31" x14ac:dyDescent="0.35">
      <c r="B299" s="113" t="s">
        <v>432</v>
      </c>
      <c r="C299" s="114" t="s">
        <v>433</v>
      </c>
      <c r="D299" s="111">
        <f>VLOOKUP(B299,'Equation 5 Direct FTE'!$C$10:$H$379,6,FALSE)</f>
        <v>1.8059291332436438</v>
      </c>
      <c r="E299" s="111">
        <f>HLOOKUP(B299,'Equation 6 Indirect FTE'!$C$9:$NJ$11,3,FALSE)</f>
        <v>2.8813375339068514</v>
      </c>
      <c r="F299" s="112">
        <f>HLOOKUP(B299,'Equation 7 Induced FTE '!$C$9:$NJ$33,25,FALSE)</f>
        <v>2.7477845619988432</v>
      </c>
    </row>
    <row r="300" spans="2:6" ht="15.5" x14ac:dyDescent="0.35">
      <c r="B300" s="113">
        <v>518200</v>
      </c>
      <c r="C300" s="114" t="s">
        <v>434</v>
      </c>
      <c r="D300" s="111">
        <f>VLOOKUP(B300,'Equation 5 Direct FTE'!$C$10:$H$379,6,FALSE)</f>
        <v>1.5735805997055961</v>
      </c>
      <c r="E300" s="111">
        <f>HLOOKUP(B300,'Equation 6 Indirect FTE'!$C$9:$NJ$11,3,FALSE)</f>
        <v>3.5762717848403822</v>
      </c>
      <c r="F300" s="112">
        <f>HLOOKUP(B300,'Equation 7 Induced FTE '!$C$9:$NJ$33,25,FALSE)</f>
        <v>2.8567309150002598</v>
      </c>
    </row>
    <row r="301" spans="2:6" ht="31" x14ac:dyDescent="0.35">
      <c r="B301" s="113">
        <v>519130</v>
      </c>
      <c r="C301" s="114" t="s">
        <v>804</v>
      </c>
      <c r="D301" s="111">
        <f>VLOOKUP(B301,'Equation 5 Direct FTE'!$C$10:$H$379,6,FALSE)</f>
        <v>0.81920340099095712</v>
      </c>
      <c r="E301" s="111">
        <f>HLOOKUP(B301,'Equation 6 Indirect FTE'!$C$9:$NJ$11,3,FALSE)</f>
        <v>3.1462228519997293</v>
      </c>
      <c r="F301" s="112">
        <f>HLOOKUP(B301,'Equation 7 Induced FTE '!$C$9:$NJ$33,25,FALSE)</f>
        <v>2.6053400789577768</v>
      </c>
    </row>
    <row r="302" spans="2:6" ht="31" x14ac:dyDescent="0.35">
      <c r="B302" s="113" t="s">
        <v>435</v>
      </c>
      <c r="C302" s="114" t="s">
        <v>436</v>
      </c>
      <c r="D302" s="111">
        <f>VLOOKUP(B302,'Equation 5 Direct FTE'!$C$10:$H$379,6,FALSE)</f>
        <v>3.0630393668690097</v>
      </c>
      <c r="E302" s="111">
        <f>HLOOKUP(B302,'Equation 6 Indirect FTE'!$C$9:$NJ$11,3,FALSE)</f>
        <v>3.7240945475636558</v>
      </c>
      <c r="F302" s="112">
        <f>HLOOKUP(B302,'Equation 7 Induced FTE '!$C$9:$NJ$33,25,FALSE)</f>
        <v>3.1390929697140204</v>
      </c>
    </row>
    <row r="303" spans="2:6" ht="31" x14ac:dyDescent="0.35">
      <c r="B303" s="113" t="s">
        <v>439</v>
      </c>
      <c r="C303" s="114" t="s">
        <v>440</v>
      </c>
      <c r="D303" s="111">
        <f>VLOOKUP(B303,'Equation 5 Direct FTE'!$C$10:$H$379,6,FALSE)</f>
        <v>2.9326968445802302</v>
      </c>
      <c r="E303" s="111">
        <f>HLOOKUP(B303,'Equation 6 Indirect FTE'!$C$9:$NJ$11,3,FALSE)</f>
        <v>2.356274381986124</v>
      </c>
      <c r="F303" s="112">
        <f>HLOOKUP(B303,'Equation 7 Induced FTE '!$C$9:$NJ$33,25,FALSE)</f>
        <v>3.5153157654196732</v>
      </c>
    </row>
    <row r="304" spans="2:6" ht="31" x14ac:dyDescent="0.35">
      <c r="B304" s="113" t="s">
        <v>437</v>
      </c>
      <c r="C304" s="114" t="s">
        <v>438</v>
      </c>
      <c r="D304" s="111">
        <f>VLOOKUP(B304,'Equation 5 Direct FTE'!$C$10:$H$379,6,FALSE)</f>
        <v>2.552719979086687</v>
      </c>
      <c r="E304" s="111">
        <f>HLOOKUP(B304,'Equation 6 Indirect FTE'!$C$9:$NJ$11,3,FALSE)</f>
        <v>1.8412673152080661</v>
      </c>
      <c r="F304" s="112">
        <f>HLOOKUP(B304,'Equation 7 Induced FTE '!$C$9:$NJ$33,25,FALSE)</f>
        <v>2.4748264804450284</v>
      </c>
    </row>
    <row r="305" spans="2:6" ht="15.5" x14ac:dyDescent="0.35">
      <c r="B305" s="113">
        <v>523900</v>
      </c>
      <c r="C305" s="114" t="s">
        <v>443</v>
      </c>
      <c r="D305" s="111">
        <f>VLOOKUP(B305,'Equation 5 Direct FTE'!$C$10:$H$379,6,FALSE)</f>
        <v>5.916182500324048</v>
      </c>
      <c r="E305" s="111">
        <f>HLOOKUP(B305,'Equation 6 Indirect FTE'!$C$9:$NJ$11,3,FALSE)</f>
        <v>3.2473714764856769</v>
      </c>
      <c r="F305" s="112">
        <f>HLOOKUP(B305,'Equation 7 Induced FTE '!$C$9:$NJ$33,25,FALSE)</f>
        <v>4.4283523983761928</v>
      </c>
    </row>
    <row r="306" spans="2:6" ht="31" x14ac:dyDescent="0.35">
      <c r="B306" s="113" t="s">
        <v>441</v>
      </c>
      <c r="C306" s="114" t="s">
        <v>442</v>
      </c>
      <c r="D306" s="111">
        <f>VLOOKUP(B306,'Equation 5 Direct FTE'!$C$10:$H$379,6,FALSE)</f>
        <v>6.3702914932957002</v>
      </c>
      <c r="E306" s="111">
        <f>HLOOKUP(B306,'Equation 6 Indirect FTE'!$C$9:$NJ$11,3,FALSE)</f>
        <v>2.5615041679904254</v>
      </c>
      <c r="F306" s="112">
        <f>HLOOKUP(B306,'Equation 7 Induced FTE '!$C$9:$NJ$33,25,FALSE)</f>
        <v>4.3679253771315123</v>
      </c>
    </row>
    <row r="307" spans="2:6" ht="15.5" x14ac:dyDescent="0.35">
      <c r="B307" s="113">
        <v>524113</v>
      </c>
      <c r="C307" s="114" t="s">
        <v>805</v>
      </c>
      <c r="D307" s="111">
        <f>VLOOKUP(B307,'Equation 5 Direct FTE'!$C$10:$H$379,6,FALSE)</f>
        <v>4.070124968647896</v>
      </c>
      <c r="E307" s="111">
        <f>HLOOKUP(B307,'Equation 6 Indirect FTE'!$C$9:$NJ$11,3,FALSE)</f>
        <v>1.3558934648277541</v>
      </c>
      <c r="F307" s="112">
        <f>HLOOKUP(B307,'Equation 7 Induced FTE '!$C$9:$NJ$33,25,FALSE)</f>
        <v>2.8871842746946124</v>
      </c>
    </row>
    <row r="308" spans="2:6" ht="15.5" x14ac:dyDescent="0.35">
      <c r="B308" s="113" t="s">
        <v>788</v>
      </c>
      <c r="C308" s="114" t="s">
        <v>806</v>
      </c>
      <c r="D308" s="111">
        <f>VLOOKUP(B308,'Equation 5 Direct FTE'!$C$10:$H$379,6,FALSE)</f>
        <v>2.9931947158583614</v>
      </c>
      <c r="E308" s="111">
        <f>HLOOKUP(B308,'Equation 6 Indirect FTE'!$C$9:$NJ$11,3,FALSE)</f>
        <v>2.1822565418857445</v>
      </c>
      <c r="F308" s="112">
        <f>HLOOKUP(B308,'Equation 7 Induced FTE '!$C$9:$NJ$33,25,FALSE)</f>
        <v>2.6512330513793883</v>
      </c>
    </row>
    <row r="309" spans="2:6" ht="31" x14ac:dyDescent="0.35">
      <c r="B309" s="113">
        <v>524200</v>
      </c>
      <c r="C309" s="114" t="s">
        <v>444</v>
      </c>
      <c r="D309" s="111">
        <f>VLOOKUP(B309,'Equation 5 Direct FTE'!$C$10:$H$379,6,FALSE)</f>
        <v>3.527612794667673</v>
      </c>
      <c r="E309" s="111">
        <f>HLOOKUP(B309,'Equation 6 Indirect FTE'!$C$9:$NJ$11,3,FALSE)</f>
        <v>3.2683978727853797</v>
      </c>
      <c r="F309" s="112">
        <f>HLOOKUP(B309,'Equation 7 Induced FTE '!$C$9:$NJ$33,25,FALSE)</f>
        <v>3.101349628460786</v>
      </c>
    </row>
    <row r="310" spans="2:6" ht="15.5" x14ac:dyDescent="0.35">
      <c r="B310" s="113">
        <v>525000</v>
      </c>
      <c r="C310" s="114" t="s">
        <v>445</v>
      </c>
      <c r="D310" s="111">
        <f>VLOOKUP(B310,'Equation 5 Direct FTE'!$C$10:$H$379,6,FALSE)</f>
        <v>12.16048988306142</v>
      </c>
      <c r="E310" s="111">
        <f>HLOOKUP(B310,'Equation 6 Indirect FTE'!$C$9:$NJ$11,3,FALSE)</f>
        <v>6.506613421728634</v>
      </c>
      <c r="F310" s="112">
        <f>HLOOKUP(B310,'Equation 7 Induced FTE '!$C$9:$NJ$33,25,FALSE)</f>
        <v>4.0456352388539587</v>
      </c>
    </row>
    <row r="311" spans="2:6" ht="15.5" x14ac:dyDescent="0.35">
      <c r="B311" s="113">
        <v>531000</v>
      </c>
      <c r="C311" s="114" t="s">
        <v>446</v>
      </c>
      <c r="D311" s="111">
        <f>VLOOKUP(B311,'Equation 5 Direct FTE'!$C$10:$H$379,6,FALSE)</f>
        <v>4.6422687936607243</v>
      </c>
      <c r="E311" s="111">
        <f>HLOOKUP(B311,'Equation 6 Indirect FTE'!$C$9:$NJ$11,3,FALSE)</f>
        <v>1.5236401338607442</v>
      </c>
      <c r="F311" s="112">
        <f>HLOOKUP(B311,'Equation 7 Induced FTE '!$C$9:$NJ$33,25,FALSE)</f>
        <v>1.7728679877358986</v>
      </c>
    </row>
    <row r="312" spans="2:6" ht="15.5" x14ac:dyDescent="0.35">
      <c r="B312" s="113">
        <v>532100</v>
      </c>
      <c r="C312" s="114" t="s">
        <v>447</v>
      </c>
      <c r="D312" s="111">
        <f>VLOOKUP(B312,'Equation 5 Direct FTE'!$C$10:$H$379,6,FALSE)</f>
        <v>3.1409315694129685</v>
      </c>
      <c r="E312" s="111">
        <f>HLOOKUP(B312,'Equation 6 Indirect FTE'!$C$9:$NJ$11,3,FALSE)</f>
        <v>2.3396288535429077</v>
      </c>
      <c r="F312" s="112">
        <f>HLOOKUP(B312,'Equation 7 Induced FTE '!$C$9:$NJ$33,25,FALSE)</f>
        <v>2.8543886197051265</v>
      </c>
    </row>
    <row r="313" spans="2:6" ht="31" x14ac:dyDescent="0.35">
      <c r="B313" s="113">
        <v>532400</v>
      </c>
      <c r="C313" s="114" t="s">
        <v>449</v>
      </c>
      <c r="D313" s="111">
        <f>VLOOKUP(B313,'Equation 5 Direct FTE'!$C$10:$H$379,6,FALSE)</f>
        <v>2.1535079614426977</v>
      </c>
      <c r="E313" s="111">
        <f>HLOOKUP(B313,'Equation 6 Indirect FTE'!$C$9:$NJ$11,3,FALSE)</f>
        <v>2.5356355441325751</v>
      </c>
      <c r="F313" s="112">
        <f>HLOOKUP(B313,'Equation 7 Induced FTE '!$C$9:$NJ$33,25,FALSE)</f>
        <v>2.9749640083058964</v>
      </c>
    </row>
    <row r="314" spans="2:6" ht="15.5" x14ac:dyDescent="0.35">
      <c r="B314" s="113" t="s">
        <v>448</v>
      </c>
      <c r="C314" s="114" t="s">
        <v>807</v>
      </c>
      <c r="D314" s="111">
        <f>VLOOKUP(B314,'Equation 5 Direct FTE'!$C$10:$H$379,6,FALSE)</f>
        <v>5.0722336001831527</v>
      </c>
      <c r="E314" s="111">
        <f>HLOOKUP(B314,'Equation 6 Indirect FTE'!$C$9:$NJ$11,3,FALSE)</f>
        <v>2.2796253416176269</v>
      </c>
      <c r="F314" s="112">
        <f>HLOOKUP(B314,'Equation 7 Induced FTE '!$C$9:$NJ$33,25,FALSE)</f>
        <v>3.7787150346574139</v>
      </c>
    </row>
    <row r="315" spans="2:6" ht="15.5" x14ac:dyDescent="0.35">
      <c r="B315" s="113">
        <v>533000</v>
      </c>
      <c r="C315" s="114" t="s">
        <v>450</v>
      </c>
      <c r="D315" s="111">
        <f>VLOOKUP(B315,'Equation 5 Direct FTE'!$C$10:$H$379,6,FALSE)</f>
        <v>1.3545774953576508</v>
      </c>
      <c r="E315" s="111">
        <f>HLOOKUP(B315,'Equation 6 Indirect FTE'!$C$9:$NJ$11,3,FALSE)</f>
        <v>2.0694502717037628</v>
      </c>
      <c r="F315" s="112">
        <f>HLOOKUP(B315,'Equation 7 Induced FTE '!$C$9:$NJ$33,25,FALSE)</f>
        <v>2.0817371184784648</v>
      </c>
    </row>
    <row r="316" spans="2:6" ht="15.5" x14ac:dyDescent="0.35">
      <c r="B316" s="113">
        <v>541100</v>
      </c>
      <c r="C316" s="114" t="s">
        <v>451</v>
      </c>
      <c r="D316" s="111">
        <f>VLOOKUP(B316,'Equation 5 Direct FTE'!$C$10:$H$379,6,FALSE)</f>
        <v>4.389343923236428</v>
      </c>
      <c r="E316" s="111">
        <f>HLOOKUP(B316,'Equation 6 Indirect FTE'!$C$9:$NJ$11,3,FALSE)</f>
        <v>1.8561906689047714</v>
      </c>
      <c r="F316" s="112">
        <f>HLOOKUP(B316,'Equation 7 Induced FTE '!$C$9:$NJ$33,25,FALSE)</f>
        <v>4.8520941775919368</v>
      </c>
    </row>
    <row r="317" spans="2:6" ht="15.5" x14ac:dyDescent="0.35">
      <c r="B317" s="113">
        <v>541511</v>
      </c>
      <c r="C317" s="114" t="s">
        <v>452</v>
      </c>
      <c r="D317" s="111">
        <f>VLOOKUP(B317,'Equation 5 Direct FTE'!$C$10:$H$379,6,FALSE)</f>
        <v>4.7462054602877943</v>
      </c>
      <c r="E317" s="111">
        <f>HLOOKUP(B317,'Equation 6 Indirect FTE'!$C$9:$NJ$11,3,FALSE)</f>
        <v>2.6979671166257271</v>
      </c>
      <c r="F317" s="112">
        <f>HLOOKUP(B317,'Equation 7 Induced FTE '!$C$9:$NJ$33,25,FALSE)</f>
        <v>4.8335595664335544</v>
      </c>
    </row>
    <row r="318" spans="2:6" ht="15.5" x14ac:dyDescent="0.35">
      <c r="B318" s="113">
        <v>541512</v>
      </c>
      <c r="C318" s="114" t="s">
        <v>453</v>
      </c>
      <c r="D318" s="111">
        <f>VLOOKUP(B318,'Equation 5 Direct FTE'!$C$10:$H$379,6,FALSE)</f>
        <v>5.0567010866066946</v>
      </c>
      <c r="E318" s="111">
        <f>HLOOKUP(B318,'Equation 6 Indirect FTE'!$C$9:$NJ$11,3,FALSE)</f>
        <v>1.6634166683380585</v>
      </c>
      <c r="F318" s="112">
        <f>HLOOKUP(B318,'Equation 7 Induced FTE '!$C$9:$NJ$33,25,FALSE)</f>
        <v>4.5020529854268849</v>
      </c>
    </row>
    <row r="319" spans="2:6" ht="31" x14ac:dyDescent="0.35">
      <c r="B319" s="113" t="s">
        <v>454</v>
      </c>
      <c r="C319" s="114" t="s">
        <v>455</v>
      </c>
      <c r="D319" s="111">
        <f>VLOOKUP(B319,'Equation 5 Direct FTE'!$C$10:$H$379,6,FALSE)</f>
        <v>4.1293603866566881</v>
      </c>
      <c r="E319" s="111">
        <f>HLOOKUP(B319,'Equation 6 Indirect FTE'!$C$9:$NJ$11,3,FALSE)</f>
        <v>2.8212436372161438</v>
      </c>
      <c r="F319" s="112">
        <f>HLOOKUP(B319,'Equation 7 Induced FTE '!$C$9:$NJ$33,25,FALSE)</f>
        <v>4.192773353342071</v>
      </c>
    </row>
    <row r="320" spans="2:6" ht="31" x14ac:dyDescent="0.35">
      <c r="B320" s="113">
        <v>541200</v>
      </c>
      <c r="C320" s="114" t="s">
        <v>456</v>
      </c>
      <c r="D320" s="111">
        <f>VLOOKUP(B320,'Equation 5 Direct FTE'!$C$10:$H$379,6,FALSE)</f>
        <v>8.0578612027360599</v>
      </c>
      <c r="E320" s="111">
        <f>HLOOKUP(B320,'Equation 6 Indirect FTE'!$C$9:$NJ$11,3,FALSE)</f>
        <v>1.5579197559046474</v>
      </c>
      <c r="F320" s="112">
        <f>HLOOKUP(B320,'Equation 7 Induced FTE '!$C$9:$NJ$33,25,FALSE)</f>
        <v>4.6886833407395674</v>
      </c>
    </row>
    <row r="321" spans="2:6" ht="15.5" x14ac:dyDescent="0.35">
      <c r="B321" s="113">
        <v>541300</v>
      </c>
      <c r="C321" s="114" t="s">
        <v>457</v>
      </c>
      <c r="D321" s="111">
        <f>VLOOKUP(B321,'Equation 5 Direct FTE'!$C$10:$H$379,6,FALSE)</f>
        <v>4.9283422363767668</v>
      </c>
      <c r="E321" s="111">
        <f>HLOOKUP(B321,'Equation 6 Indirect FTE'!$C$9:$NJ$11,3,FALSE)</f>
        <v>2.6535023801255573</v>
      </c>
      <c r="F321" s="112">
        <f>HLOOKUP(B321,'Equation 7 Induced FTE '!$C$9:$NJ$33,25,FALSE)</f>
        <v>4.3696260499438866</v>
      </c>
    </row>
    <row r="322" spans="2:6" ht="15.5" x14ac:dyDescent="0.35">
      <c r="B322" s="113">
        <v>541610</v>
      </c>
      <c r="C322" s="114" t="s">
        <v>459</v>
      </c>
      <c r="D322" s="111">
        <f>VLOOKUP(B322,'Equation 5 Direct FTE'!$C$10:$H$379,6,FALSE)</f>
        <v>7.2447094761581639</v>
      </c>
      <c r="E322" s="111">
        <f>HLOOKUP(B322,'Equation 6 Indirect FTE'!$C$9:$NJ$11,3,FALSE)</f>
        <v>2.5614725940347363</v>
      </c>
      <c r="F322" s="112">
        <f>HLOOKUP(B322,'Equation 7 Induced FTE '!$C$9:$NJ$33,25,FALSE)</f>
        <v>4.6373901815921359</v>
      </c>
    </row>
    <row r="323" spans="2:6" ht="31" x14ac:dyDescent="0.35">
      <c r="B323" s="113" t="s">
        <v>121</v>
      </c>
      <c r="C323" s="114" t="s">
        <v>460</v>
      </c>
      <c r="D323" s="111">
        <f>VLOOKUP(B323,'Equation 5 Direct FTE'!$C$10:$H$379,6,FALSE)</f>
        <v>9.2038034112061755</v>
      </c>
      <c r="E323" s="111">
        <f>HLOOKUP(B323,'Equation 6 Indirect FTE'!$C$9:$NJ$11,3,FALSE)</f>
        <v>2.3455501618631214</v>
      </c>
      <c r="F323" s="112">
        <f>HLOOKUP(B323,'Equation 7 Induced FTE '!$C$9:$NJ$33,25,FALSE)</f>
        <v>5.2848459533619234</v>
      </c>
    </row>
    <row r="324" spans="2:6" ht="15.5" x14ac:dyDescent="0.35">
      <c r="B324" s="113">
        <v>541700</v>
      </c>
      <c r="C324" s="114" t="s">
        <v>461</v>
      </c>
      <c r="D324" s="111">
        <f>VLOOKUP(B324,'Equation 5 Direct FTE'!$C$10:$H$379,6,FALSE)</f>
        <v>2.9543786596172854</v>
      </c>
      <c r="E324" s="111">
        <f>HLOOKUP(B324,'Equation 6 Indirect FTE'!$C$9:$NJ$11,3,FALSE)</f>
        <v>2.7356862575632181</v>
      </c>
      <c r="F324" s="112">
        <f>HLOOKUP(B324,'Equation 7 Induced FTE '!$C$9:$NJ$33,25,FALSE)</f>
        <v>3.9390313921493774</v>
      </c>
    </row>
    <row r="325" spans="2:6" ht="31" x14ac:dyDescent="0.35">
      <c r="B325" s="113">
        <v>541800</v>
      </c>
      <c r="C325" s="114" t="s">
        <v>462</v>
      </c>
      <c r="D325" s="111">
        <f>VLOOKUP(B325,'Equation 5 Direct FTE'!$C$10:$H$379,6,FALSE)</f>
        <v>3.5970395727059636</v>
      </c>
      <c r="E325" s="111">
        <f>HLOOKUP(B325,'Equation 6 Indirect FTE'!$C$9:$NJ$11,3,FALSE)</f>
        <v>2.4136135494496211</v>
      </c>
      <c r="F325" s="112">
        <f>HLOOKUP(B325,'Equation 7 Induced FTE '!$C$9:$NJ$33,25,FALSE)</f>
        <v>3.0038863588553872</v>
      </c>
    </row>
    <row r="326" spans="2:6" ht="15.5" x14ac:dyDescent="0.35">
      <c r="B326" s="113">
        <v>541400</v>
      </c>
      <c r="C326" s="114" t="s">
        <v>458</v>
      </c>
      <c r="D326" s="111">
        <f>VLOOKUP(B326,'Equation 5 Direct FTE'!$C$10:$H$379,6,FALSE)</f>
        <v>12.124464399357935</v>
      </c>
      <c r="E326" s="111">
        <f>HLOOKUP(B326,'Equation 6 Indirect FTE'!$C$9:$NJ$11,3,FALSE)</f>
        <v>1.3450701437824915</v>
      </c>
      <c r="F326" s="112">
        <f>HLOOKUP(B326,'Equation 7 Induced FTE '!$C$9:$NJ$33,25,FALSE)</f>
        <v>4.73692316337248</v>
      </c>
    </row>
    <row r="327" spans="2:6" ht="15.5" x14ac:dyDescent="0.35">
      <c r="B327" s="113">
        <v>541920</v>
      </c>
      <c r="C327" s="114" t="s">
        <v>464</v>
      </c>
      <c r="D327" s="111">
        <f>VLOOKUP(B327,'Equation 5 Direct FTE'!$C$10:$H$379,6,FALSE)</f>
        <v>15.686823671947572</v>
      </c>
      <c r="E327" s="111">
        <f>HLOOKUP(B327,'Equation 6 Indirect FTE'!$C$9:$NJ$11,3,FALSE)</f>
        <v>2.2325367691800544</v>
      </c>
      <c r="F327" s="112">
        <f>HLOOKUP(B327,'Equation 7 Induced FTE '!$C$9:$NJ$33,25,FALSE)</f>
        <v>4.6922076902081464</v>
      </c>
    </row>
    <row r="328" spans="2:6" ht="15.5" x14ac:dyDescent="0.35">
      <c r="B328" s="113">
        <v>541940</v>
      </c>
      <c r="C328" s="114" t="s">
        <v>465</v>
      </c>
      <c r="D328" s="111">
        <f>VLOOKUP(B328,'Equation 5 Direct FTE'!$C$10:$H$379,6,FALSE)</f>
        <v>14.383555815798942</v>
      </c>
      <c r="E328" s="111">
        <f>HLOOKUP(B328,'Equation 6 Indirect FTE'!$C$9:$NJ$11,3,FALSE)</f>
        <v>0.94988204398718601</v>
      </c>
      <c r="F328" s="112">
        <f>HLOOKUP(B328,'Equation 7 Induced FTE '!$C$9:$NJ$33,25,FALSE)</f>
        <v>5.0086081812002741</v>
      </c>
    </row>
    <row r="329" spans="2:6" ht="31" x14ac:dyDescent="0.35">
      <c r="B329" s="113" t="s">
        <v>463</v>
      </c>
      <c r="C329" s="114" t="s">
        <v>808</v>
      </c>
      <c r="D329" s="111">
        <f>VLOOKUP(B329,'Equation 5 Direct FTE'!$C$10:$H$379,6,FALSE)</f>
        <v>4.3410160827882933</v>
      </c>
      <c r="E329" s="111">
        <f>HLOOKUP(B329,'Equation 6 Indirect FTE'!$C$9:$NJ$11,3,FALSE)</f>
        <v>2.1062818030444879</v>
      </c>
      <c r="F329" s="112">
        <f>HLOOKUP(B329,'Equation 7 Induced FTE '!$C$9:$NJ$33,25,FALSE)</f>
        <v>3.4267807674258099</v>
      </c>
    </row>
    <row r="330" spans="2:6" ht="15.5" x14ac:dyDescent="0.35">
      <c r="B330" s="113">
        <v>550000</v>
      </c>
      <c r="C330" s="114" t="s">
        <v>466</v>
      </c>
      <c r="D330" s="111">
        <f>VLOOKUP(B330,'Equation 5 Direct FTE'!$C$10:$H$379,6,FALSE)</f>
        <v>3.5642308356638148</v>
      </c>
      <c r="E330" s="111">
        <f>HLOOKUP(B330,'Equation 6 Indirect FTE'!$C$9:$NJ$11,3,FALSE)</f>
        <v>2.0276534181641059</v>
      </c>
      <c r="F330" s="112">
        <f>HLOOKUP(B330,'Equation 7 Induced FTE '!$C$9:$NJ$33,25,FALSE)</f>
        <v>4.2922208864317604</v>
      </c>
    </row>
    <row r="331" spans="2:6" ht="15.5" x14ac:dyDescent="0.35">
      <c r="B331" s="113">
        <v>561300</v>
      </c>
      <c r="C331" s="114" t="s">
        <v>469</v>
      </c>
      <c r="D331" s="111">
        <f>VLOOKUP(B331,'Equation 5 Direct FTE'!$C$10:$H$379,6,FALSE)</f>
        <v>15.449943260651713</v>
      </c>
      <c r="E331" s="111">
        <f>HLOOKUP(B331,'Equation 6 Indirect FTE'!$C$9:$NJ$11,3,FALSE)</f>
        <v>1.8678198086514879</v>
      </c>
      <c r="F331" s="112">
        <f>HLOOKUP(B331,'Equation 7 Induced FTE '!$C$9:$NJ$33,25,FALSE)</f>
        <v>5.4423772010710891</v>
      </c>
    </row>
    <row r="332" spans="2:6" ht="15.5" x14ac:dyDescent="0.35">
      <c r="B332" s="113">
        <v>561700</v>
      </c>
      <c r="C332" s="114" t="s">
        <v>473</v>
      </c>
      <c r="D332" s="111">
        <f>VLOOKUP(B332,'Equation 5 Direct FTE'!$C$10:$H$379,6,FALSE)</f>
        <v>11.573423493382672</v>
      </c>
      <c r="E332" s="111">
        <f>HLOOKUP(B332,'Equation 6 Indirect FTE'!$C$9:$NJ$11,3,FALSE)</f>
        <v>2.0409823802279714</v>
      </c>
      <c r="F332" s="112">
        <f>HLOOKUP(B332,'Equation 7 Induced FTE '!$C$9:$NJ$33,25,FALSE)</f>
        <v>3.6124973761213832</v>
      </c>
    </row>
    <row r="333" spans="2:6" ht="15.5" x14ac:dyDescent="0.35">
      <c r="B333" s="113">
        <v>561100</v>
      </c>
      <c r="C333" s="114" t="s">
        <v>467</v>
      </c>
      <c r="D333" s="111">
        <f>VLOOKUP(B333,'Equation 5 Direct FTE'!$C$10:$H$379,6,FALSE)</f>
        <v>5.5179491737788995</v>
      </c>
      <c r="E333" s="111">
        <f>HLOOKUP(B333,'Equation 6 Indirect FTE'!$C$9:$NJ$11,3,FALSE)</f>
        <v>2.8257920006579687</v>
      </c>
      <c r="F333" s="112">
        <f>HLOOKUP(B333,'Equation 7 Induced FTE '!$C$9:$NJ$33,25,FALSE)</f>
        <v>4.8879370563441711</v>
      </c>
    </row>
    <row r="334" spans="2:6" ht="15.5" x14ac:dyDescent="0.35">
      <c r="B334" s="113">
        <v>561200</v>
      </c>
      <c r="C334" s="114" t="s">
        <v>468</v>
      </c>
      <c r="D334" s="111">
        <f>VLOOKUP(B334,'Equation 5 Direct FTE'!$C$10:$H$379,6,FALSE)</f>
        <v>4.4420251036748102</v>
      </c>
      <c r="E334" s="111">
        <f>HLOOKUP(B334,'Equation 6 Indirect FTE'!$C$9:$NJ$11,3,FALSE)</f>
        <v>3.2765583737949688</v>
      </c>
      <c r="F334" s="112">
        <f>HLOOKUP(B334,'Equation 7 Induced FTE '!$C$9:$NJ$33,25,FALSE)</f>
        <v>3.0580768557829128</v>
      </c>
    </row>
    <row r="335" spans="2:6" ht="15.5" x14ac:dyDescent="0.35">
      <c r="B335" s="113">
        <v>561400</v>
      </c>
      <c r="C335" s="114" t="s">
        <v>470</v>
      </c>
      <c r="D335" s="111">
        <f>VLOOKUP(B335,'Equation 5 Direct FTE'!$C$10:$H$379,6,FALSE)</f>
        <v>8.9684249084473926</v>
      </c>
      <c r="E335" s="111">
        <f>HLOOKUP(B335,'Equation 6 Indirect FTE'!$C$9:$NJ$11,3,FALSE)</f>
        <v>2.8962492858580546</v>
      </c>
      <c r="F335" s="112">
        <f>HLOOKUP(B335,'Equation 7 Induced FTE '!$C$9:$NJ$33,25,FALSE)</f>
        <v>4.6314124565215851</v>
      </c>
    </row>
    <row r="336" spans="2:6" ht="15.5" x14ac:dyDescent="0.35">
      <c r="B336" s="113">
        <v>561500</v>
      </c>
      <c r="C336" s="114" t="s">
        <v>471</v>
      </c>
      <c r="D336" s="111">
        <f>VLOOKUP(B336,'Equation 5 Direct FTE'!$C$10:$H$379,6,FALSE)</f>
        <v>3.8089301064192931</v>
      </c>
      <c r="E336" s="111">
        <f>HLOOKUP(B336,'Equation 6 Indirect FTE'!$C$9:$NJ$11,3,FALSE)</f>
        <v>3.1961766896112183</v>
      </c>
      <c r="F336" s="112">
        <f>HLOOKUP(B336,'Equation 7 Induced FTE '!$C$9:$NJ$33,25,FALSE)</f>
        <v>3.317305338296801</v>
      </c>
    </row>
    <row r="337" spans="2:6" ht="15.5" x14ac:dyDescent="0.35">
      <c r="B337" s="113">
        <v>561600</v>
      </c>
      <c r="C337" s="114" t="s">
        <v>472</v>
      </c>
      <c r="D337" s="111">
        <f>VLOOKUP(B337,'Equation 5 Direct FTE'!$C$10:$H$379,6,FALSE)</f>
        <v>14.244979919001809</v>
      </c>
      <c r="E337" s="111">
        <f>HLOOKUP(B337,'Equation 6 Indirect FTE'!$C$9:$NJ$11,3,FALSE)</f>
        <v>2.0085604271436015</v>
      </c>
      <c r="F337" s="112">
        <f>HLOOKUP(B337,'Equation 7 Induced FTE '!$C$9:$NJ$33,25,FALSE)</f>
        <v>4.8025924841642924</v>
      </c>
    </row>
    <row r="338" spans="2:6" ht="15.5" x14ac:dyDescent="0.35">
      <c r="B338" s="113">
        <v>561900</v>
      </c>
      <c r="C338" s="114" t="s">
        <v>474</v>
      </c>
      <c r="D338" s="111">
        <f>VLOOKUP(B338,'Equation 5 Direct FTE'!$C$10:$H$379,6,FALSE)</f>
        <v>6.482819674555075</v>
      </c>
      <c r="E338" s="111">
        <f>HLOOKUP(B338,'Equation 6 Indirect FTE'!$C$9:$NJ$11,3,FALSE)</f>
        <v>3.0700036094289205</v>
      </c>
      <c r="F338" s="112">
        <f>HLOOKUP(B338,'Equation 7 Induced FTE '!$C$9:$NJ$33,25,FALSE)</f>
        <v>3.7033819031056203</v>
      </c>
    </row>
    <row r="339" spans="2:6" ht="15.5" x14ac:dyDescent="0.35">
      <c r="B339" s="113">
        <v>562000</v>
      </c>
      <c r="C339" s="114" t="s">
        <v>475</v>
      </c>
      <c r="D339" s="111">
        <f>VLOOKUP(B339,'Equation 5 Direct FTE'!$C$10:$H$379,6,FALSE)</f>
        <v>3.5360357369238336</v>
      </c>
      <c r="E339" s="111">
        <f>HLOOKUP(B339,'Equation 6 Indirect FTE'!$C$9:$NJ$11,3,FALSE)</f>
        <v>2.2528767959053311</v>
      </c>
      <c r="F339" s="112">
        <f>HLOOKUP(B339,'Equation 7 Induced FTE '!$C$9:$NJ$33,25,FALSE)</f>
        <v>2.8737933634340496</v>
      </c>
    </row>
    <row r="340" spans="2:6" ht="15.5" x14ac:dyDescent="0.35">
      <c r="B340" s="113">
        <v>611100</v>
      </c>
      <c r="C340" s="114" t="s">
        <v>476</v>
      </c>
      <c r="D340" s="111">
        <f>VLOOKUP(B340,'Equation 5 Direct FTE'!$C$10:$H$379,6,FALSE)</f>
        <v>14.945294746289337</v>
      </c>
      <c r="E340" s="111">
        <f>HLOOKUP(B340,'Equation 6 Indirect FTE'!$C$9:$NJ$11,3,FALSE)</f>
        <v>1.1407488335008598</v>
      </c>
      <c r="F340" s="112">
        <f>HLOOKUP(B340,'Equation 7 Induced FTE '!$C$9:$NJ$33,25,FALSE)</f>
        <v>4.5861686645386559</v>
      </c>
    </row>
    <row r="341" spans="2:6" ht="31" x14ac:dyDescent="0.35">
      <c r="B341" s="113" t="s">
        <v>127</v>
      </c>
      <c r="C341" s="114" t="s">
        <v>477</v>
      </c>
      <c r="D341" s="111">
        <f>VLOOKUP(B341,'Equation 5 Direct FTE'!$C$10:$H$379,6,FALSE)</f>
        <v>9.1995838013449536</v>
      </c>
      <c r="E341" s="111">
        <f>HLOOKUP(B341,'Equation 6 Indirect FTE'!$C$9:$NJ$11,3,FALSE)</f>
        <v>1.4935918554430998</v>
      </c>
      <c r="F341" s="112">
        <f>HLOOKUP(B341,'Equation 7 Induced FTE '!$C$9:$NJ$33,25,FALSE)</f>
        <v>3.9156577956723662</v>
      </c>
    </row>
    <row r="342" spans="2:6" ht="15.5" x14ac:dyDescent="0.35">
      <c r="B342" s="113" t="s">
        <v>478</v>
      </c>
      <c r="C342" s="114" t="s">
        <v>479</v>
      </c>
      <c r="D342" s="111">
        <f>VLOOKUP(B342,'Equation 5 Direct FTE'!$C$10:$H$379,6,FALSE)</f>
        <v>15.017769084168323</v>
      </c>
      <c r="E342" s="111">
        <f>HLOOKUP(B342,'Equation 6 Indirect FTE'!$C$9:$NJ$11,3,FALSE)</f>
        <v>2.9056465244302547</v>
      </c>
      <c r="F342" s="112">
        <f>HLOOKUP(B342,'Equation 7 Induced FTE '!$C$9:$NJ$33,25,FALSE)</f>
        <v>4.1827429728104475</v>
      </c>
    </row>
    <row r="343" spans="2:6" ht="15.5" x14ac:dyDescent="0.35">
      <c r="B343" s="113">
        <v>621100</v>
      </c>
      <c r="C343" s="114" t="s">
        <v>480</v>
      </c>
      <c r="D343" s="111">
        <f>VLOOKUP(B343,'Equation 5 Direct FTE'!$C$10:$H$379,6,FALSE)</f>
        <v>5.772510266828359</v>
      </c>
      <c r="E343" s="111">
        <f>HLOOKUP(B343,'Equation 6 Indirect FTE'!$C$9:$NJ$11,3,FALSE)</f>
        <v>2.0458230078282327</v>
      </c>
      <c r="F343" s="112">
        <f>HLOOKUP(B343,'Equation 7 Induced FTE '!$C$9:$NJ$33,25,FALSE)</f>
        <v>5.0273031811069746</v>
      </c>
    </row>
    <row r="344" spans="2:6" ht="15.5" x14ac:dyDescent="0.35">
      <c r="B344" s="113">
        <v>621200</v>
      </c>
      <c r="C344" s="114" t="s">
        <v>481</v>
      </c>
      <c r="D344" s="111">
        <f>VLOOKUP(B344,'Equation 5 Direct FTE'!$C$10:$H$379,6,FALSE)</f>
        <v>9.1328317444029157</v>
      </c>
      <c r="E344" s="111">
        <f>HLOOKUP(B344,'Equation 6 Indirect FTE'!$C$9:$NJ$11,3,FALSE)</f>
        <v>2.1511364249739877</v>
      </c>
      <c r="F344" s="112">
        <f>HLOOKUP(B344,'Equation 7 Induced FTE '!$C$9:$NJ$33,25,FALSE)</f>
        <v>4.4987247331569362</v>
      </c>
    </row>
    <row r="345" spans="2:6" ht="15.5" x14ac:dyDescent="0.35">
      <c r="B345" s="113">
        <v>621300</v>
      </c>
      <c r="C345" s="114" t="s">
        <v>482</v>
      </c>
      <c r="D345" s="111">
        <f>VLOOKUP(B345,'Equation 5 Direct FTE'!$C$10:$H$379,6,FALSE)</f>
        <v>9.6534771460403341</v>
      </c>
      <c r="E345" s="111">
        <f>HLOOKUP(B345,'Equation 6 Indirect FTE'!$C$9:$NJ$11,3,FALSE)</f>
        <v>1.6216378258238429</v>
      </c>
      <c r="F345" s="112">
        <f>HLOOKUP(B345,'Equation 7 Induced FTE '!$C$9:$NJ$33,25,FALSE)</f>
        <v>3.8361550111710101</v>
      </c>
    </row>
    <row r="346" spans="2:6" ht="15.5" x14ac:dyDescent="0.35">
      <c r="B346" s="113">
        <v>621400</v>
      </c>
      <c r="C346" s="114" t="s">
        <v>483</v>
      </c>
      <c r="D346" s="111">
        <f>VLOOKUP(B346,'Equation 5 Direct FTE'!$C$10:$H$379,6,FALSE)</f>
        <v>2.9660264906741829</v>
      </c>
      <c r="E346" s="111">
        <f>HLOOKUP(B346,'Equation 6 Indirect FTE'!$C$9:$NJ$11,3,FALSE)</f>
        <v>2.9222957372634926</v>
      </c>
      <c r="F346" s="112">
        <f>HLOOKUP(B346,'Equation 7 Induced FTE '!$C$9:$NJ$33,25,FALSE)</f>
        <v>2.710218321146789</v>
      </c>
    </row>
    <row r="347" spans="2:6" ht="15.5" x14ac:dyDescent="0.35">
      <c r="B347" s="113">
        <v>621500</v>
      </c>
      <c r="C347" s="114" t="s">
        <v>484</v>
      </c>
      <c r="D347" s="111">
        <f>VLOOKUP(B347,'Equation 5 Direct FTE'!$C$10:$H$379,6,FALSE)</f>
        <v>5.2102045084929349</v>
      </c>
      <c r="E347" s="111">
        <f>HLOOKUP(B347,'Equation 6 Indirect FTE'!$C$9:$NJ$11,3,FALSE)</f>
        <v>1.7617343971125976</v>
      </c>
      <c r="F347" s="112">
        <f>HLOOKUP(B347,'Equation 7 Induced FTE '!$C$9:$NJ$33,25,FALSE)</f>
        <v>3.9996438945153683</v>
      </c>
    </row>
    <row r="348" spans="2:6" ht="15.5" x14ac:dyDescent="0.35">
      <c r="B348" s="113">
        <v>621600</v>
      </c>
      <c r="C348" s="114" t="s">
        <v>485</v>
      </c>
      <c r="D348" s="111">
        <f>VLOOKUP(B348,'Equation 5 Direct FTE'!$C$10:$H$379,6,FALSE)</f>
        <v>14.195022845530517</v>
      </c>
      <c r="E348" s="111">
        <f>HLOOKUP(B348,'Equation 6 Indirect FTE'!$C$9:$NJ$11,3,FALSE)</f>
        <v>1.8849666672661201</v>
      </c>
      <c r="F348" s="112">
        <f>HLOOKUP(B348,'Equation 7 Induced FTE '!$C$9:$NJ$33,25,FALSE)</f>
        <v>5.2143168142332961</v>
      </c>
    </row>
    <row r="349" spans="2:6" ht="15.5" x14ac:dyDescent="0.35">
      <c r="B349" s="113">
        <v>621900</v>
      </c>
      <c r="C349" s="114" t="s">
        <v>486</v>
      </c>
      <c r="D349" s="111">
        <f>VLOOKUP(B349,'Equation 5 Direct FTE'!$C$10:$H$379,6,FALSE)</f>
        <v>8.1775722532545831</v>
      </c>
      <c r="E349" s="111">
        <f>HLOOKUP(B349,'Equation 6 Indirect FTE'!$C$9:$NJ$11,3,FALSE)</f>
        <v>1.9627311331360371</v>
      </c>
      <c r="F349" s="112">
        <f>HLOOKUP(B349,'Equation 7 Induced FTE '!$C$9:$NJ$33,25,FALSE)</f>
        <v>4.2626051252639909</v>
      </c>
    </row>
    <row r="350" spans="2:6" ht="15.5" x14ac:dyDescent="0.35">
      <c r="B350" s="113">
        <v>622000</v>
      </c>
      <c r="C350" s="114" t="s">
        <v>487</v>
      </c>
      <c r="D350" s="111">
        <f>VLOOKUP(B350,'Equation 5 Direct FTE'!$C$10:$H$379,6,FALSE)</f>
        <v>5.1558747982235582</v>
      </c>
      <c r="E350" s="111">
        <f>HLOOKUP(B350,'Equation 6 Indirect FTE'!$C$9:$NJ$11,3,FALSE)</f>
        <v>2.6797976820818876</v>
      </c>
      <c r="F350" s="112">
        <f>HLOOKUP(B350,'Equation 7 Induced FTE '!$C$9:$NJ$33,25,FALSE)</f>
        <v>4.1163685193543937</v>
      </c>
    </row>
    <row r="351" spans="2:6" ht="15.5" x14ac:dyDescent="0.35">
      <c r="B351" s="113" t="s">
        <v>488</v>
      </c>
      <c r="C351" s="114" t="s">
        <v>489</v>
      </c>
      <c r="D351" s="111">
        <f>VLOOKUP(B351,'Equation 5 Direct FTE'!$C$10:$H$379,6,FALSE)</f>
        <v>11.415433165299245</v>
      </c>
      <c r="E351" s="111">
        <f>HLOOKUP(B351,'Equation 6 Indirect FTE'!$C$9:$NJ$11,3,FALSE)</f>
        <v>2.6804180848837653</v>
      </c>
      <c r="F351" s="112">
        <f>HLOOKUP(B351,'Equation 7 Induced FTE '!$C$9:$NJ$33,25,FALSE)</f>
        <v>4.3564421027992992</v>
      </c>
    </row>
    <row r="352" spans="2:6" ht="31" x14ac:dyDescent="0.35">
      <c r="B352" s="113" t="s">
        <v>490</v>
      </c>
      <c r="C352" s="114" t="s">
        <v>809</v>
      </c>
      <c r="D352" s="111">
        <f>VLOOKUP(B352,'Equation 5 Direct FTE'!$C$10:$H$379,6,FALSE)</f>
        <v>11.792780165114856</v>
      </c>
      <c r="E352" s="111">
        <f>HLOOKUP(B352,'Equation 6 Indirect FTE'!$C$9:$NJ$11,3,FALSE)</f>
        <v>2.022884437640192</v>
      </c>
      <c r="F352" s="112">
        <f>HLOOKUP(B352,'Equation 7 Induced FTE '!$C$9:$NJ$33,25,FALSE)</f>
        <v>4.3098513607285529</v>
      </c>
    </row>
    <row r="353" spans="2:6" ht="15.5" x14ac:dyDescent="0.35">
      <c r="B353" s="113">
        <v>624100</v>
      </c>
      <c r="C353" s="114" t="s">
        <v>491</v>
      </c>
      <c r="D353" s="111">
        <f>VLOOKUP(B353,'Equation 5 Direct FTE'!$C$10:$H$379,6,FALSE)</f>
        <v>19.84552016037097</v>
      </c>
      <c r="E353" s="111">
        <f>HLOOKUP(B353,'Equation 6 Indirect FTE'!$C$9:$NJ$11,3,FALSE)</f>
        <v>2.4044867597339277</v>
      </c>
      <c r="F353" s="112">
        <f>HLOOKUP(B353,'Equation 7 Induced FTE '!$C$9:$NJ$33,25,FALSE)</f>
        <v>4.4736964720880836</v>
      </c>
    </row>
    <row r="354" spans="2:6" ht="15.5" x14ac:dyDescent="0.35">
      <c r="B354" s="113">
        <v>624400</v>
      </c>
      <c r="C354" s="114" t="s">
        <v>493</v>
      </c>
      <c r="D354" s="111">
        <f>VLOOKUP(B354,'Equation 5 Direct FTE'!$C$10:$H$379,6,FALSE)</f>
        <v>17.322753350679449</v>
      </c>
      <c r="E354" s="111">
        <f>HLOOKUP(B354,'Equation 6 Indirect FTE'!$C$9:$NJ$11,3,FALSE)</f>
        <v>1.9113206742979436</v>
      </c>
      <c r="F354" s="112">
        <f>HLOOKUP(B354,'Equation 7 Induced FTE '!$C$9:$NJ$33,25,FALSE)</f>
        <v>4.091604808623071</v>
      </c>
    </row>
    <row r="355" spans="2:6" ht="31" x14ac:dyDescent="0.35">
      <c r="B355" s="113" t="s">
        <v>120</v>
      </c>
      <c r="C355" s="114" t="s">
        <v>492</v>
      </c>
      <c r="D355" s="111">
        <f>VLOOKUP(B355,'Equation 5 Direct FTE'!$C$10:$H$379,6,FALSE)</f>
        <v>8.8955552657175474</v>
      </c>
      <c r="E355" s="111">
        <f>HLOOKUP(B355,'Equation 6 Indirect FTE'!$C$9:$NJ$11,3,FALSE)</f>
        <v>2.7251196406286606</v>
      </c>
      <c r="F355" s="112">
        <f>HLOOKUP(B355,'Equation 7 Induced FTE '!$C$9:$NJ$33,25,FALSE)</f>
        <v>3.6046373786676442</v>
      </c>
    </row>
    <row r="356" spans="2:6" ht="15.5" x14ac:dyDescent="0.35">
      <c r="B356" s="113">
        <v>711100</v>
      </c>
      <c r="C356" s="114" t="s">
        <v>494</v>
      </c>
      <c r="D356" s="111">
        <f>VLOOKUP(B356,'Equation 5 Direct FTE'!$C$10:$H$379,6,FALSE)</f>
        <v>15.628207684814583</v>
      </c>
      <c r="E356" s="111">
        <f>HLOOKUP(B356,'Equation 6 Indirect FTE'!$C$9:$NJ$11,3,FALSE)</f>
        <v>2.9330505643791689</v>
      </c>
      <c r="F356" s="112">
        <f>HLOOKUP(B356,'Equation 7 Induced FTE '!$C$9:$NJ$33,25,FALSE)</f>
        <v>3.9826890219266518</v>
      </c>
    </row>
    <row r="357" spans="2:6" ht="15.5" x14ac:dyDescent="0.35">
      <c r="B357" s="113">
        <v>711200</v>
      </c>
      <c r="C357" s="114" t="s">
        <v>495</v>
      </c>
      <c r="D357" s="111">
        <f>VLOOKUP(B357,'Equation 5 Direct FTE'!$C$10:$H$379,6,FALSE)</f>
        <v>7.0263117973888312</v>
      </c>
      <c r="E357" s="111">
        <f>HLOOKUP(B357,'Equation 6 Indirect FTE'!$C$9:$NJ$11,3,FALSE)</f>
        <v>2.8511763415634368</v>
      </c>
      <c r="F357" s="112">
        <f>HLOOKUP(B357,'Equation 7 Induced FTE '!$C$9:$NJ$33,25,FALSE)</f>
        <v>5.2693164267742789</v>
      </c>
    </row>
    <row r="358" spans="2:6" ht="15.5" x14ac:dyDescent="0.35">
      <c r="B358" s="113">
        <v>711500</v>
      </c>
      <c r="C358" s="114" t="s">
        <v>498</v>
      </c>
      <c r="D358" s="111">
        <f>VLOOKUP(B358,'Equation 5 Direct FTE'!$C$10:$H$379,6,FALSE)</f>
        <v>6.9060827768110684</v>
      </c>
      <c r="E358" s="111">
        <f>HLOOKUP(B358,'Equation 6 Indirect FTE'!$C$9:$NJ$11,3,FALSE)</f>
        <v>1.325651450275906</v>
      </c>
      <c r="F358" s="112">
        <f>HLOOKUP(B358,'Equation 7 Induced FTE '!$C$9:$NJ$33,25,FALSE)</f>
        <v>3.6850488175285032</v>
      </c>
    </row>
    <row r="359" spans="2:6" ht="31" x14ac:dyDescent="0.35">
      <c r="B359" s="113" t="s">
        <v>496</v>
      </c>
      <c r="C359" s="114" t="s">
        <v>497</v>
      </c>
      <c r="D359" s="111">
        <f>VLOOKUP(B359,'Equation 5 Direct FTE'!$C$10:$H$379,6,FALSE)</f>
        <v>12.77869094869804</v>
      </c>
      <c r="E359" s="111">
        <f>HLOOKUP(B359,'Equation 6 Indirect FTE'!$C$9:$NJ$11,3,FALSE)</f>
        <v>3.734623345642321</v>
      </c>
      <c r="F359" s="112">
        <f>HLOOKUP(B359,'Equation 7 Induced FTE '!$C$9:$NJ$33,25,FALSE)</f>
        <v>3.5542374614274883</v>
      </c>
    </row>
    <row r="360" spans="2:6" ht="15.5" x14ac:dyDescent="0.35">
      <c r="B360" s="113">
        <v>712000</v>
      </c>
      <c r="C360" s="114" t="s">
        <v>499</v>
      </c>
      <c r="D360" s="111">
        <f>VLOOKUP(B360,'Equation 5 Direct FTE'!$C$10:$H$379,6,FALSE)</f>
        <v>6.3754172228224268</v>
      </c>
      <c r="E360" s="111">
        <f>HLOOKUP(B360,'Equation 6 Indirect FTE'!$C$9:$NJ$11,3,FALSE)</f>
        <v>2.4342242765927411</v>
      </c>
      <c r="F360" s="112">
        <f>HLOOKUP(B360,'Equation 7 Induced FTE '!$C$9:$NJ$33,25,FALSE)</f>
        <v>2.9793786657875425</v>
      </c>
    </row>
    <row r="361" spans="2:6" ht="15.5" x14ac:dyDescent="0.35">
      <c r="B361" s="113">
        <v>713100</v>
      </c>
      <c r="C361" s="114" t="s">
        <v>500</v>
      </c>
      <c r="D361" s="111">
        <f>VLOOKUP(B361,'Equation 5 Direct FTE'!$C$10:$H$379,6,FALSE)</f>
        <v>8.7183622367726841</v>
      </c>
      <c r="E361" s="111">
        <f>HLOOKUP(B361,'Equation 6 Indirect FTE'!$C$9:$NJ$11,3,FALSE)</f>
        <v>1.5809606793752007</v>
      </c>
      <c r="F361" s="112">
        <f>HLOOKUP(B361,'Equation 7 Induced FTE '!$C$9:$NJ$33,25,FALSE)</f>
        <v>3.0065905751139907</v>
      </c>
    </row>
    <row r="362" spans="2:6" ht="15.5" x14ac:dyDescent="0.35">
      <c r="B362" s="113">
        <v>713200</v>
      </c>
      <c r="C362" s="114" t="s">
        <v>501</v>
      </c>
      <c r="D362" s="111">
        <f>VLOOKUP(B362,'Equation 5 Direct FTE'!$C$10:$H$379,6,FALSE)</f>
        <v>4.0639387453375848</v>
      </c>
      <c r="E362" s="111">
        <f>HLOOKUP(B362,'Equation 6 Indirect FTE'!$C$9:$NJ$11,3,FALSE)</f>
        <v>2.1676142917446617</v>
      </c>
      <c r="F362" s="112">
        <f>HLOOKUP(B362,'Equation 7 Induced FTE '!$C$9:$NJ$33,25,FALSE)</f>
        <v>2.7874560587167285</v>
      </c>
    </row>
    <row r="363" spans="2:6" ht="15.5" x14ac:dyDescent="0.35">
      <c r="B363" s="113">
        <v>713900</v>
      </c>
      <c r="C363" s="114" t="s">
        <v>502</v>
      </c>
      <c r="D363" s="111">
        <f>VLOOKUP(B363,'Equation 5 Direct FTE'!$C$10:$H$379,6,FALSE)</f>
        <v>10.275383312860946</v>
      </c>
      <c r="E363" s="111">
        <f>HLOOKUP(B363,'Equation 6 Indirect FTE'!$C$9:$NJ$11,3,FALSE)</f>
        <v>2.4659919439270688</v>
      </c>
      <c r="F363" s="112">
        <f>HLOOKUP(B363,'Equation 7 Induced FTE '!$C$9:$NJ$33,25,FALSE)</f>
        <v>3.5557923540759</v>
      </c>
    </row>
    <row r="364" spans="2:6" ht="15.5" x14ac:dyDescent="0.35">
      <c r="B364" s="113">
        <v>721000</v>
      </c>
      <c r="C364" s="114" t="s">
        <v>503</v>
      </c>
      <c r="D364" s="111">
        <f>VLOOKUP(B364,'Equation 5 Direct FTE'!$C$10:$H$379,6,FALSE)</f>
        <v>6.2647907795610873</v>
      </c>
      <c r="E364" s="111">
        <f>HLOOKUP(B364,'Equation 6 Indirect FTE'!$C$9:$NJ$11,3,FALSE)</f>
        <v>2.277963656869467</v>
      </c>
      <c r="F364" s="112">
        <f>HLOOKUP(B364,'Equation 7 Induced FTE '!$C$9:$NJ$33,25,FALSE)</f>
        <v>3.1225694143826428</v>
      </c>
    </row>
    <row r="365" spans="2:6" ht="15.5" x14ac:dyDescent="0.35">
      <c r="B365" s="113">
        <v>722110</v>
      </c>
      <c r="C365" s="114" t="s">
        <v>504</v>
      </c>
      <c r="D365" s="111">
        <f>VLOOKUP(B365,'Equation 5 Direct FTE'!$C$10:$H$379,6,FALSE)</f>
        <v>10.897340010930236</v>
      </c>
      <c r="E365" s="111">
        <f>HLOOKUP(B365,'Equation 6 Indirect FTE'!$C$9:$NJ$11,3,FALSE)</f>
        <v>2.1064027476490725</v>
      </c>
      <c r="F365" s="112">
        <f>HLOOKUP(B365,'Equation 7 Induced FTE '!$C$9:$NJ$33,25,FALSE)</f>
        <v>3.6821554010702018</v>
      </c>
    </row>
    <row r="366" spans="2:6" ht="15.5" x14ac:dyDescent="0.35">
      <c r="B366" s="113">
        <v>722211</v>
      </c>
      <c r="C366" s="114" t="s">
        <v>505</v>
      </c>
      <c r="D366" s="111">
        <f>VLOOKUP(B366,'Equation 5 Direct FTE'!$C$10:$H$379,6,FALSE)</f>
        <v>8.6795177322941246</v>
      </c>
      <c r="E366" s="111">
        <f>HLOOKUP(B366,'Equation 6 Indirect FTE'!$C$9:$NJ$11,3,FALSE)</f>
        <v>2.8286569882683779</v>
      </c>
      <c r="F366" s="112">
        <f>HLOOKUP(B366,'Equation 7 Induced FTE '!$C$9:$NJ$33,25,FALSE)</f>
        <v>2.9305399113133972</v>
      </c>
    </row>
    <row r="367" spans="2:6" ht="15.5" x14ac:dyDescent="0.35">
      <c r="B367" s="113" t="s">
        <v>506</v>
      </c>
      <c r="C367" s="114" t="s">
        <v>507</v>
      </c>
      <c r="D367" s="111">
        <f>VLOOKUP(B367,'Equation 5 Direct FTE'!$C$10:$H$379,6,FALSE)</f>
        <v>14.199293866955195</v>
      </c>
      <c r="E367" s="111">
        <f>HLOOKUP(B367,'Equation 6 Indirect FTE'!$C$9:$NJ$11,3,FALSE)</f>
        <v>2.0699172780040129</v>
      </c>
      <c r="F367" s="112">
        <f>HLOOKUP(B367,'Equation 7 Induced FTE '!$C$9:$NJ$33,25,FALSE)</f>
        <v>4.3455255333670708</v>
      </c>
    </row>
    <row r="368" spans="2:6" ht="15.5" x14ac:dyDescent="0.35">
      <c r="B368" s="113">
        <v>811100</v>
      </c>
      <c r="C368" s="114" t="s">
        <v>508</v>
      </c>
      <c r="D368" s="111">
        <f>VLOOKUP(B368,'Equation 5 Direct FTE'!$C$10:$H$379,6,FALSE)</f>
        <v>8.2505333256943363</v>
      </c>
      <c r="E368" s="111">
        <f>HLOOKUP(B368,'Equation 6 Indirect FTE'!$C$9:$NJ$11,3,FALSE)</f>
        <v>1.2736769978907017</v>
      </c>
      <c r="F368" s="112">
        <f>HLOOKUP(B368,'Equation 7 Induced FTE '!$C$9:$NJ$33,25,FALSE)</f>
        <v>4.1043367896106657</v>
      </c>
    </row>
    <row r="369" spans="2:6" ht="31" x14ac:dyDescent="0.35">
      <c r="B369" s="113">
        <v>811200</v>
      </c>
      <c r="C369" s="114" t="s">
        <v>509</v>
      </c>
      <c r="D369" s="111">
        <f>VLOOKUP(B369,'Equation 5 Direct FTE'!$C$10:$H$379,6,FALSE)</f>
        <v>5.707990824795119</v>
      </c>
      <c r="E369" s="111">
        <f>HLOOKUP(B369,'Equation 6 Indirect FTE'!$C$9:$NJ$11,3,FALSE)</f>
        <v>1.4465577710714168</v>
      </c>
      <c r="F369" s="112">
        <f>HLOOKUP(B369,'Equation 7 Induced FTE '!$C$9:$NJ$33,25,FALSE)</f>
        <v>4.5374041660888667</v>
      </c>
    </row>
    <row r="370" spans="2:6" ht="31" x14ac:dyDescent="0.35">
      <c r="B370" s="113">
        <v>811300</v>
      </c>
      <c r="C370" s="114" t="s">
        <v>510</v>
      </c>
      <c r="D370" s="111">
        <f>VLOOKUP(B370,'Equation 5 Direct FTE'!$C$10:$H$379,6,FALSE)</f>
        <v>5.2014751100599339</v>
      </c>
      <c r="E370" s="111">
        <f>HLOOKUP(B370,'Equation 6 Indirect FTE'!$C$9:$NJ$11,3,FALSE)</f>
        <v>1.4656289061312746</v>
      </c>
      <c r="F370" s="112">
        <f>HLOOKUP(B370,'Equation 7 Induced FTE '!$C$9:$NJ$33,25,FALSE)</f>
        <v>4.2040761426490993</v>
      </c>
    </row>
    <row r="371" spans="2:6" ht="31" x14ac:dyDescent="0.35">
      <c r="B371" s="113">
        <v>811400</v>
      </c>
      <c r="C371" s="114" t="s">
        <v>511</v>
      </c>
      <c r="D371" s="111">
        <f>VLOOKUP(B371,'Equation 5 Direct FTE'!$C$10:$H$379,6,FALSE)</f>
        <v>7.1678981428167967</v>
      </c>
      <c r="E371" s="111">
        <f>HLOOKUP(B371,'Equation 6 Indirect FTE'!$C$9:$NJ$11,3,FALSE)</f>
        <v>0.68906852741900337</v>
      </c>
      <c r="F371" s="112">
        <f>HLOOKUP(B371,'Equation 7 Induced FTE '!$C$9:$NJ$33,25,FALSE)</f>
        <v>3.1230093235945233</v>
      </c>
    </row>
    <row r="372" spans="2:6" ht="15.5" x14ac:dyDescent="0.35">
      <c r="B372" s="382">
        <v>812100</v>
      </c>
      <c r="C372" s="383" t="s">
        <v>512</v>
      </c>
      <c r="D372" s="111">
        <f>VLOOKUP(B372,'Equation 5 Direct FTE'!$C$10:$H$379,6,FALSE)</f>
        <v>21.959664957276679</v>
      </c>
      <c r="E372" s="111">
        <f>HLOOKUP(B372,'Equation 6 Indirect FTE'!$C$9:$NJ$11,3,FALSE)</f>
        <v>1.7933797594086975</v>
      </c>
      <c r="F372" s="384">
        <f>HLOOKUP(B372,'Equation 7 Induced FTE '!$C$9:$NJ$33,25,FALSE)</f>
        <v>5.1838605861043616</v>
      </c>
    </row>
    <row r="373" spans="2:6" ht="15.5" x14ac:dyDescent="0.35">
      <c r="B373" s="382">
        <v>812200</v>
      </c>
      <c r="C373" s="383" t="s">
        <v>513</v>
      </c>
      <c r="D373" s="111">
        <f>VLOOKUP(B373,'Equation 5 Direct FTE'!$C$10:$H$379,6,FALSE)</f>
        <v>9.5660463807540577</v>
      </c>
      <c r="E373" s="111">
        <f>HLOOKUP(B373,'Equation 6 Indirect FTE'!$C$9:$NJ$11,3,FALSE)</f>
        <v>0.38512544306447083</v>
      </c>
      <c r="F373" s="384">
        <f>HLOOKUP(B373,'Equation 7 Induced FTE '!$C$9:$NJ$33,25,FALSE)</f>
        <v>3.7808658409053884</v>
      </c>
    </row>
    <row r="374" spans="2:6" ht="15.5" x14ac:dyDescent="0.35">
      <c r="B374" s="382">
        <v>812300</v>
      </c>
      <c r="C374" s="383" t="s">
        <v>514</v>
      </c>
      <c r="D374" s="111">
        <f>VLOOKUP(B374,'Equation 5 Direct FTE'!$C$10:$H$379,6,FALSE)</f>
        <v>11.669676069876468</v>
      </c>
      <c r="E374" s="111">
        <f>HLOOKUP(B374,'Equation 6 Indirect FTE'!$C$9:$NJ$11,3,FALSE)</f>
        <v>1.8562947483498338</v>
      </c>
      <c r="F374" s="384">
        <f>HLOOKUP(B374,'Equation 7 Induced FTE '!$C$9:$NJ$33,25,FALSE)</f>
        <v>4.212643682290012</v>
      </c>
    </row>
    <row r="375" spans="2:6" ht="15.5" x14ac:dyDescent="0.35">
      <c r="B375" s="382">
        <v>812900</v>
      </c>
      <c r="C375" s="383" t="s">
        <v>515</v>
      </c>
      <c r="D375" s="111">
        <f>VLOOKUP(B375,'Equation 5 Direct FTE'!$C$10:$H$379,6,FALSE)</f>
        <v>15.518661451134982</v>
      </c>
      <c r="E375" s="111">
        <f>HLOOKUP(B375,'Equation 6 Indirect FTE'!$C$9:$NJ$11,3,FALSE)</f>
        <v>2.0414582040413691</v>
      </c>
      <c r="F375" s="384">
        <f>HLOOKUP(B375,'Equation 7 Induced FTE '!$C$9:$NJ$33,25,FALSE)</f>
        <v>4.7200150515623296</v>
      </c>
    </row>
    <row r="376" spans="2:6" ht="15.5" x14ac:dyDescent="0.35">
      <c r="B376" s="382">
        <v>813100</v>
      </c>
      <c r="C376" s="383" t="s">
        <v>516</v>
      </c>
      <c r="D376" s="111">
        <f>VLOOKUP(B376,'Equation 5 Direct FTE'!$C$10:$H$379,6,FALSE)</f>
        <v>2.9479390790731994</v>
      </c>
      <c r="E376" s="111">
        <f>HLOOKUP(B376,'Equation 6 Indirect FTE'!$C$9:$NJ$11,3,FALSE)</f>
        <v>4.6542987846082262</v>
      </c>
      <c r="F376" s="399">
        <f>HLOOKUP(B376,'Equation 7 Induced FTE '!$C$9:$NJ$33,25,FALSE)</f>
        <v>3.0272586419660561</v>
      </c>
    </row>
    <row r="377" spans="2:6" ht="31" x14ac:dyDescent="0.35">
      <c r="B377" s="382" t="s">
        <v>116</v>
      </c>
      <c r="C377" s="383" t="s">
        <v>517</v>
      </c>
      <c r="D377" s="111">
        <f>VLOOKUP(B377,'Equation 5 Direct FTE'!$C$10:$H$379,6,FALSE)</f>
        <v>6.7763194817760111</v>
      </c>
      <c r="E377" s="111">
        <f>HLOOKUP(B377,'Equation 6 Indirect FTE'!$C$9:$NJ$11,3,FALSE)</f>
        <v>2.3407756850635257</v>
      </c>
      <c r="F377" s="399">
        <f>HLOOKUP(B377,'Equation 7 Induced FTE '!$C$9:$NJ$33,25,FALSE)</f>
        <v>4.2100335530939672</v>
      </c>
    </row>
    <row r="378" spans="2:6" ht="31" x14ac:dyDescent="0.35">
      <c r="B378" s="382" t="s">
        <v>518</v>
      </c>
      <c r="C378" s="383" t="s">
        <v>519</v>
      </c>
      <c r="D378" s="111">
        <f>VLOOKUP(B378,'Equation 5 Direct FTE'!$C$10:$H$379,6,FALSE)</f>
        <v>9.0203043725741061</v>
      </c>
      <c r="E378" s="111">
        <f>HLOOKUP(B378,'Equation 6 Indirect FTE'!$C$9:$NJ$11,3,FALSE)</f>
        <v>2.5305001582226101</v>
      </c>
      <c r="F378" s="384">
        <f>HLOOKUP(B378,'Equation 7 Induced FTE '!$C$9:$NJ$33,25,FALSE)</f>
        <v>4.539621251610515</v>
      </c>
    </row>
    <row r="379" spans="2:6" ht="15.5" x14ac:dyDescent="0.35">
      <c r="B379" s="385">
        <v>491000</v>
      </c>
      <c r="C379" s="386" t="s">
        <v>520</v>
      </c>
      <c r="D379" s="398" t="s">
        <v>575</v>
      </c>
      <c r="E379" s="117" t="str">
        <f>HLOOKUP(B379,'Equation 6 Indirect FTE'!$C$9:$NJ$11,3,FALSE)</f>
        <v>N/A</v>
      </c>
      <c r="F379" s="387">
        <f>HLOOKUP(B379,'Equation 7 Induced FTE '!$C$9:$NJ$33,25,FALSE)</f>
        <v>4.8068340473591284</v>
      </c>
    </row>
    <row r="380" spans="2:6" ht="33.75" customHeight="1" x14ac:dyDescent="0.35">
      <c r="B380" s="388" t="s">
        <v>521</v>
      </c>
      <c r="C380" s="389" t="s">
        <v>522</v>
      </c>
      <c r="D380" s="398" t="s">
        <v>575</v>
      </c>
      <c r="E380" s="117" t="str">
        <f>HLOOKUP(B380,'Equation 6 Indirect FTE'!$C$9:$NJ$11,3,FALSE)</f>
        <v>N/A</v>
      </c>
      <c r="F380" s="390">
        <f>HLOOKUP(B380,'Equation 7 Induced FTE '!$C$9:$NJ$33,25,FALSE)</f>
        <v>3.0123677346156574</v>
      </c>
    </row>
    <row r="381" spans="2:6" ht="15.5" x14ac:dyDescent="0.35">
      <c r="B381" s="400" t="s">
        <v>523</v>
      </c>
      <c r="C381" s="350" t="s">
        <v>524</v>
      </c>
      <c r="D381" s="116">
        <f>VLOOKUP(B381,'Equation 5 Direct FTE'!$C$10:$H$379,6,FALSE)</f>
        <v>0</v>
      </c>
      <c r="E381" s="116">
        <f>HLOOKUP(B381,'Equation 6 Indirect FTE'!$C$9:$NJ$11,3,FALSE)</f>
        <v>0</v>
      </c>
      <c r="F381" s="361">
        <f>HLOOKUP(B381,'Equation 7 Induced FTE '!$C$9:$NJ$33,25,FALSE)</f>
        <v>7.1832935904874811</v>
      </c>
    </row>
    <row r="382" spans="2:6" ht="16" x14ac:dyDescent="0.4">
      <c r="B382" s="391" t="s">
        <v>541</v>
      </c>
      <c r="C382" s="392" t="s">
        <v>542</v>
      </c>
      <c r="D382" s="393">
        <f>AVERAGE(D10:D381)</f>
        <v>4.4652243029294922</v>
      </c>
      <c r="E382" s="393">
        <f>AVERAGE(E10:E381)</f>
        <v>1.8970824740785717</v>
      </c>
      <c r="F382" s="394">
        <f t="shared" ref="F382" si="0">AVERAGE(F10:F381)</f>
        <v>2.7962270393965905</v>
      </c>
    </row>
    <row r="383" spans="2:6" ht="16" x14ac:dyDescent="0.4">
      <c r="B383" s="523" t="s">
        <v>117</v>
      </c>
      <c r="C383" s="524" t="s">
        <v>575</v>
      </c>
      <c r="D383" s="525">
        <v>0</v>
      </c>
      <c r="E383" s="525">
        <v>0</v>
      </c>
      <c r="F383" s="526">
        <v>0</v>
      </c>
    </row>
    <row r="384" spans="2:6" ht="32.5" thickBot="1" x14ac:dyDescent="0.45">
      <c r="B384" s="403" t="s">
        <v>551</v>
      </c>
      <c r="C384" s="395" t="s">
        <v>131</v>
      </c>
      <c r="D384" s="396">
        <f>(D311*0.8)+(D316*0.2)</f>
        <v>4.5916838195758647</v>
      </c>
      <c r="E384" s="396">
        <f>(E311*0.8)+(E316*0.2)</f>
        <v>1.5901502408695496</v>
      </c>
      <c r="F384" s="397">
        <f>(F311*0.8)+(F316*0.2)</f>
        <v>2.3887132257071064</v>
      </c>
    </row>
  </sheetData>
  <sheetProtection algorithmName="SHA-512" hashValue="WeQKSvMwiUMdFjxWhanlG8HSs6ezSqamVWnHsXo8vD1qqu/8Pd8FP1DzG935vx0N8jNuqXtf+J9JcGEs6Wu2Gg==" saltValue="TnmKC2sesg1IEmCYYR4piA==" spinCount="100000" sheet="1" objects="1" scenarios="1"/>
  <conditionalFormatting sqref="B10:B380">
    <cfRule type="expression" dxfId="0" priority="2">
      <formula>(#REF!&gt;0)</formula>
    </cfRule>
  </conditionalFormatting>
  <pageMargins left="0.7" right="0.7" top="0.98479166666666662" bottom="0.75" header="0.3" footer="0.3"/>
  <pageSetup scale="60" fitToHeight="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9"/>
  <sheetViews>
    <sheetView showGridLines="0" zoomScaleNormal="100" zoomScalePageLayoutView="64" workbookViewId="0"/>
  </sheetViews>
  <sheetFormatPr defaultColWidth="14.453125" defaultRowHeight="15" customHeight="1" x14ac:dyDescent="0.3"/>
  <cols>
    <col min="1" max="1" width="3" style="86" customWidth="1"/>
    <col min="2" max="2" width="50.81640625" style="86" customWidth="1"/>
    <col min="3" max="4" width="22" style="86" customWidth="1"/>
    <col min="5" max="5" width="16" style="86" customWidth="1"/>
    <col min="6" max="6" width="4.453125" style="86" customWidth="1"/>
    <col min="7" max="7" width="34.54296875" style="86" customWidth="1"/>
    <col min="8" max="8" width="19.453125" style="86" customWidth="1"/>
    <col min="9" max="9" width="16.81640625" style="86" customWidth="1"/>
    <col min="10" max="10" width="14.1796875" style="86" customWidth="1"/>
    <col min="11" max="23" width="9.1796875" style="86" customWidth="1"/>
    <col min="24" max="16384" width="14.453125" style="86"/>
  </cols>
  <sheetData>
    <row r="1" spans="1:23" ht="18.75" customHeight="1" x14ac:dyDescent="0.4">
      <c r="A1" s="288"/>
      <c r="B1" s="294"/>
      <c r="C1" s="294"/>
      <c r="D1" s="294"/>
      <c r="E1" s="294"/>
      <c r="G1" s="85"/>
      <c r="H1" s="85"/>
      <c r="I1" s="85"/>
      <c r="J1" s="85"/>
      <c r="K1" s="85"/>
      <c r="L1" s="85"/>
      <c r="M1" s="85"/>
      <c r="N1" s="85"/>
      <c r="O1" s="85"/>
      <c r="P1" s="85"/>
      <c r="Q1" s="85"/>
      <c r="R1" s="85"/>
      <c r="S1" s="85"/>
      <c r="T1" s="85"/>
      <c r="U1" s="85"/>
      <c r="V1" s="85"/>
      <c r="W1" s="85"/>
    </row>
    <row r="2" spans="1:23" ht="15" customHeight="1" x14ac:dyDescent="0.4">
      <c r="A2" s="289"/>
      <c r="B2" s="294"/>
      <c r="C2" s="294"/>
      <c r="G2" s="85"/>
      <c r="H2" s="85"/>
      <c r="I2" s="85"/>
      <c r="J2" s="85"/>
      <c r="K2" s="85"/>
      <c r="L2" s="85"/>
      <c r="M2" s="85"/>
      <c r="N2" s="85"/>
      <c r="O2" s="85"/>
      <c r="P2" s="85"/>
      <c r="Q2" s="85"/>
      <c r="R2" s="85"/>
      <c r="S2" s="85"/>
      <c r="T2" s="85"/>
      <c r="U2" s="85"/>
      <c r="V2" s="85"/>
      <c r="W2" s="85"/>
    </row>
    <row r="3" spans="1:23" ht="18.75" customHeight="1" x14ac:dyDescent="0.4">
      <c r="A3" s="288"/>
      <c r="B3" s="294"/>
      <c r="C3" s="294"/>
      <c r="D3" s="294"/>
      <c r="E3" s="294"/>
      <c r="G3" s="85"/>
      <c r="H3" s="85"/>
      <c r="I3" s="85"/>
      <c r="J3" s="85"/>
      <c r="K3" s="85"/>
      <c r="L3" s="85"/>
      <c r="M3" s="85"/>
      <c r="N3" s="85"/>
      <c r="O3" s="85"/>
      <c r="P3" s="85"/>
      <c r="Q3" s="85"/>
      <c r="R3" s="85"/>
      <c r="S3" s="85"/>
      <c r="T3" s="85"/>
      <c r="U3" s="85"/>
      <c r="V3" s="85"/>
      <c r="W3" s="85"/>
    </row>
    <row r="4" spans="1:23" ht="15" customHeight="1" x14ac:dyDescent="0.4">
      <c r="A4" s="289"/>
      <c r="B4" s="294"/>
      <c r="C4" s="294"/>
      <c r="G4" s="85"/>
      <c r="H4" s="85"/>
      <c r="I4" s="85"/>
      <c r="J4" s="85"/>
      <c r="K4" s="85"/>
      <c r="L4" s="85"/>
      <c r="M4" s="85"/>
      <c r="N4" s="85"/>
      <c r="O4" s="85"/>
      <c r="P4" s="85"/>
      <c r="Q4" s="85"/>
      <c r="R4" s="85"/>
      <c r="S4" s="85"/>
      <c r="T4" s="85"/>
      <c r="U4" s="85"/>
      <c r="V4" s="85"/>
      <c r="W4" s="85"/>
    </row>
    <row r="5" spans="1:23" ht="18.75" customHeight="1" x14ac:dyDescent="0.4">
      <c r="A5" s="288"/>
      <c r="B5" s="294"/>
      <c r="C5" s="294"/>
      <c r="D5" s="294"/>
      <c r="E5" s="294"/>
      <c r="G5" s="85"/>
      <c r="H5" s="85"/>
      <c r="I5" s="85"/>
      <c r="J5" s="85"/>
      <c r="K5" s="85"/>
      <c r="L5" s="85"/>
      <c r="M5" s="85"/>
      <c r="N5" s="85"/>
      <c r="O5" s="85"/>
      <c r="P5" s="85"/>
      <c r="Q5" s="85"/>
      <c r="R5" s="85"/>
      <c r="S5" s="85"/>
      <c r="T5" s="85"/>
      <c r="U5" s="85"/>
      <c r="V5" s="85"/>
      <c r="W5" s="85"/>
    </row>
    <row r="6" spans="1:23" ht="15" customHeight="1" x14ac:dyDescent="0.3">
      <c r="A6" s="85"/>
      <c r="B6" s="85"/>
      <c r="C6" s="85"/>
      <c r="D6" s="85"/>
      <c r="E6" s="85"/>
      <c r="F6" s="85"/>
      <c r="G6" s="85"/>
      <c r="H6" s="85"/>
      <c r="I6" s="85"/>
      <c r="J6" s="85"/>
      <c r="K6" s="85"/>
      <c r="L6" s="85"/>
      <c r="M6" s="85"/>
      <c r="N6" s="85"/>
      <c r="O6" s="85"/>
      <c r="P6" s="85"/>
      <c r="Q6" s="85"/>
      <c r="R6" s="85"/>
      <c r="S6" s="85"/>
      <c r="T6" s="85"/>
      <c r="U6" s="85"/>
      <c r="V6" s="85"/>
      <c r="W6" s="85"/>
    </row>
    <row r="7" spans="1:23" ht="15" customHeight="1" x14ac:dyDescent="0.3">
      <c r="A7" s="87"/>
      <c r="B7" s="87"/>
      <c r="C7" s="87"/>
      <c r="D7" s="87"/>
      <c r="E7" s="87"/>
      <c r="F7" s="87"/>
      <c r="G7" s="85"/>
      <c r="H7" s="85"/>
      <c r="I7" s="85"/>
      <c r="J7" s="85"/>
      <c r="K7" s="85"/>
      <c r="L7" s="85"/>
      <c r="M7" s="85"/>
      <c r="N7" s="85"/>
      <c r="O7" s="85"/>
      <c r="P7" s="85"/>
      <c r="Q7" s="85"/>
      <c r="R7" s="85"/>
      <c r="S7" s="85"/>
      <c r="T7" s="85"/>
      <c r="U7" s="85"/>
      <c r="V7" s="85"/>
      <c r="W7" s="85"/>
    </row>
    <row r="8" spans="1:23" ht="15" customHeight="1" thickBot="1" x14ac:dyDescent="0.4">
      <c r="A8" s="88"/>
      <c r="B8" s="88"/>
      <c r="C8" s="88"/>
      <c r="D8" s="88"/>
      <c r="E8" s="88"/>
      <c r="F8" s="88"/>
      <c r="G8" s="89"/>
      <c r="H8" s="89"/>
      <c r="I8" s="89"/>
      <c r="J8" s="89"/>
      <c r="K8" s="85"/>
      <c r="L8" s="85"/>
      <c r="M8" s="85"/>
      <c r="N8" s="85"/>
      <c r="O8" s="85"/>
      <c r="P8" s="85"/>
      <c r="Q8" s="85"/>
      <c r="R8" s="85"/>
      <c r="S8" s="85"/>
      <c r="T8" s="85"/>
      <c r="U8" s="85"/>
      <c r="V8" s="85"/>
      <c r="W8" s="85"/>
    </row>
    <row r="9" spans="1:23" ht="65" thickBot="1" x14ac:dyDescent="0.4">
      <c r="A9" s="88"/>
      <c r="B9" s="90" t="s">
        <v>555</v>
      </c>
      <c r="C9" s="91" t="s">
        <v>767</v>
      </c>
      <c r="D9" s="91" t="s">
        <v>768</v>
      </c>
      <c r="E9" s="92" t="s">
        <v>556</v>
      </c>
      <c r="F9" s="88"/>
      <c r="G9" s="89"/>
      <c r="H9" s="89"/>
      <c r="I9" s="89"/>
      <c r="J9" s="89"/>
      <c r="K9" s="85"/>
      <c r="L9" s="85"/>
      <c r="M9" s="85"/>
      <c r="N9" s="85"/>
      <c r="O9" s="85"/>
      <c r="P9" s="85"/>
      <c r="Q9" s="85"/>
      <c r="R9" s="85"/>
      <c r="S9" s="85"/>
      <c r="T9" s="85"/>
      <c r="U9" s="85"/>
      <c r="V9" s="85"/>
      <c r="W9" s="85"/>
    </row>
    <row r="10" spans="1:23" ht="15" customHeight="1" x14ac:dyDescent="0.35">
      <c r="A10" s="88"/>
      <c r="B10" s="93" t="s">
        <v>557</v>
      </c>
      <c r="C10" s="94">
        <v>1254</v>
      </c>
      <c r="D10" s="94">
        <v>1458</v>
      </c>
      <c r="E10" s="95">
        <f t="shared" ref="E10:E31" si="0">C10/D10</f>
        <v>0.86008230452674894</v>
      </c>
      <c r="F10" s="88"/>
      <c r="G10" s="89"/>
      <c r="H10" s="89"/>
      <c r="I10" s="89"/>
      <c r="J10" s="89"/>
      <c r="K10" s="85"/>
      <c r="L10" s="85"/>
      <c r="M10" s="85"/>
      <c r="N10" s="85"/>
      <c r="O10" s="85"/>
      <c r="P10" s="85"/>
      <c r="Q10" s="85"/>
      <c r="R10" s="85"/>
      <c r="S10" s="85"/>
      <c r="T10" s="85"/>
      <c r="U10" s="85"/>
      <c r="V10" s="85"/>
      <c r="W10" s="85"/>
    </row>
    <row r="11" spans="1:23" ht="15" customHeight="1" x14ac:dyDescent="0.35">
      <c r="A11" s="88"/>
      <c r="B11" s="96" t="s">
        <v>558</v>
      </c>
      <c r="C11" s="97">
        <v>663</v>
      </c>
      <c r="D11" s="97">
        <v>673</v>
      </c>
      <c r="E11" s="98">
        <f t="shared" si="0"/>
        <v>0.98514115898959886</v>
      </c>
      <c r="F11" s="88"/>
      <c r="G11" s="89"/>
      <c r="H11" s="89"/>
      <c r="I11" s="89"/>
      <c r="J11" s="89"/>
      <c r="K11" s="85"/>
      <c r="L11" s="85"/>
      <c r="M11" s="85"/>
      <c r="N11" s="85"/>
      <c r="O11" s="85"/>
      <c r="P11" s="85"/>
      <c r="Q11" s="85"/>
      <c r="R11" s="85"/>
      <c r="S11" s="85"/>
      <c r="T11" s="85"/>
      <c r="U11" s="85"/>
      <c r="V11" s="85"/>
      <c r="W11" s="85"/>
    </row>
    <row r="12" spans="1:23" ht="15" customHeight="1" x14ac:dyDescent="0.35">
      <c r="A12" s="88"/>
      <c r="B12" s="96" t="s">
        <v>559</v>
      </c>
      <c r="C12" s="97">
        <v>544</v>
      </c>
      <c r="D12" s="97">
        <v>549</v>
      </c>
      <c r="E12" s="98">
        <f t="shared" si="0"/>
        <v>0.99089253187613846</v>
      </c>
      <c r="F12" s="88"/>
      <c r="G12" s="89"/>
      <c r="H12" s="89"/>
      <c r="I12" s="89"/>
      <c r="J12" s="89"/>
      <c r="K12" s="85"/>
      <c r="L12" s="85"/>
      <c r="M12" s="85"/>
      <c r="N12" s="85"/>
      <c r="O12" s="85"/>
      <c r="P12" s="85"/>
      <c r="Q12" s="85"/>
      <c r="R12" s="85"/>
      <c r="S12" s="85"/>
      <c r="T12" s="85"/>
      <c r="U12" s="85"/>
      <c r="V12" s="85"/>
      <c r="W12" s="85"/>
    </row>
    <row r="13" spans="1:23" ht="15" customHeight="1" x14ac:dyDescent="0.35">
      <c r="A13" s="89"/>
      <c r="B13" s="96" t="s">
        <v>560</v>
      </c>
      <c r="C13" s="97">
        <v>7412</v>
      </c>
      <c r="D13" s="97">
        <v>7646</v>
      </c>
      <c r="E13" s="98">
        <f t="shared" si="0"/>
        <v>0.96939576249019099</v>
      </c>
      <c r="F13" s="89"/>
      <c r="G13" s="89"/>
      <c r="H13" s="89"/>
      <c r="I13" s="89"/>
      <c r="J13" s="89"/>
      <c r="K13" s="85"/>
      <c r="L13" s="85"/>
      <c r="M13" s="85"/>
      <c r="N13" s="85"/>
      <c r="O13" s="85"/>
      <c r="P13" s="85"/>
      <c r="Q13" s="85"/>
      <c r="R13" s="85"/>
      <c r="S13" s="85"/>
      <c r="T13" s="85"/>
      <c r="U13" s="85"/>
      <c r="V13" s="85"/>
      <c r="W13" s="85"/>
    </row>
    <row r="14" spans="1:23" ht="15" customHeight="1" x14ac:dyDescent="0.35">
      <c r="A14" s="89"/>
      <c r="B14" s="96" t="s">
        <v>561</v>
      </c>
      <c r="C14" s="97">
        <v>7888</v>
      </c>
      <c r="D14" s="97">
        <v>8032</v>
      </c>
      <c r="E14" s="98">
        <f t="shared" si="0"/>
        <v>0.98207171314741037</v>
      </c>
      <c r="F14" s="89"/>
      <c r="G14" s="89"/>
      <c r="H14" s="89"/>
      <c r="I14" s="89"/>
      <c r="J14" s="89"/>
      <c r="K14" s="85"/>
      <c r="L14" s="85"/>
      <c r="M14" s="85"/>
      <c r="N14" s="85"/>
      <c r="O14" s="85"/>
      <c r="P14" s="85"/>
      <c r="Q14" s="85"/>
      <c r="R14" s="85"/>
      <c r="S14" s="85"/>
      <c r="T14" s="85"/>
      <c r="U14" s="85"/>
      <c r="V14" s="85"/>
      <c r="W14" s="85"/>
    </row>
    <row r="15" spans="1:23" ht="15" customHeight="1" x14ac:dyDescent="0.35">
      <c r="A15" s="99"/>
      <c r="B15" s="96" t="s">
        <v>562</v>
      </c>
      <c r="C15" s="97">
        <v>4627</v>
      </c>
      <c r="D15" s="97">
        <v>4764</v>
      </c>
      <c r="E15" s="98">
        <f t="shared" si="0"/>
        <v>0.97124265323257764</v>
      </c>
      <c r="F15" s="99"/>
      <c r="G15" s="89"/>
      <c r="H15" s="89"/>
      <c r="I15" s="89"/>
      <c r="J15" s="89"/>
      <c r="K15" s="85"/>
      <c r="L15" s="85"/>
      <c r="M15" s="85"/>
      <c r="N15" s="85"/>
      <c r="O15" s="85"/>
      <c r="P15" s="85"/>
      <c r="Q15" s="85"/>
      <c r="R15" s="85"/>
      <c r="S15" s="85"/>
      <c r="T15" s="85"/>
      <c r="U15" s="85"/>
      <c r="V15" s="85"/>
      <c r="W15" s="85"/>
    </row>
    <row r="16" spans="1:23" ht="15" customHeight="1" x14ac:dyDescent="0.35">
      <c r="A16" s="100"/>
      <c r="B16" s="96" t="s">
        <v>405</v>
      </c>
      <c r="C16" s="97">
        <v>5722</v>
      </c>
      <c r="D16" s="97">
        <v>5912</v>
      </c>
      <c r="E16" s="98">
        <f t="shared" si="0"/>
        <v>0.96786197564276044</v>
      </c>
      <c r="F16" s="100"/>
      <c r="G16" s="89"/>
      <c r="H16" s="89"/>
      <c r="I16" s="89"/>
      <c r="J16" s="89"/>
      <c r="K16" s="85"/>
      <c r="L16" s="85"/>
      <c r="M16" s="85"/>
      <c r="N16" s="85"/>
      <c r="O16" s="85"/>
      <c r="P16" s="85"/>
      <c r="Q16" s="85"/>
      <c r="R16" s="85"/>
      <c r="S16" s="85"/>
      <c r="T16" s="85"/>
      <c r="U16" s="85"/>
      <c r="V16" s="85"/>
      <c r="W16" s="85"/>
    </row>
    <row r="17" spans="1:23" ht="15" customHeight="1" x14ac:dyDescent="0.35">
      <c r="A17" s="100"/>
      <c r="B17" s="96" t="s">
        <v>563</v>
      </c>
      <c r="C17" s="97">
        <v>13706</v>
      </c>
      <c r="D17" s="97">
        <v>15734</v>
      </c>
      <c r="E17" s="98">
        <f t="shared" si="0"/>
        <v>0.87110715647642045</v>
      </c>
      <c r="F17" s="100"/>
      <c r="G17" s="89"/>
      <c r="H17" s="89"/>
      <c r="I17" s="89"/>
      <c r="J17" s="89"/>
      <c r="K17" s="85"/>
      <c r="L17" s="85"/>
      <c r="M17" s="85"/>
      <c r="N17" s="85"/>
      <c r="O17" s="85"/>
      <c r="P17" s="85"/>
      <c r="Q17" s="85"/>
      <c r="R17" s="85"/>
      <c r="S17" s="85"/>
      <c r="T17" s="85"/>
      <c r="U17" s="85"/>
      <c r="V17" s="85"/>
      <c r="W17" s="85"/>
    </row>
    <row r="18" spans="1:23" ht="15" customHeight="1" x14ac:dyDescent="0.35">
      <c r="A18" s="100"/>
      <c r="B18" s="96" t="s">
        <v>564</v>
      </c>
      <c r="C18" s="97">
        <v>5408</v>
      </c>
      <c r="D18" s="97">
        <v>5735</v>
      </c>
      <c r="E18" s="98">
        <f t="shared" si="0"/>
        <v>0.94298169136878818</v>
      </c>
      <c r="F18" s="100"/>
      <c r="G18" s="89"/>
      <c r="H18" s="89"/>
      <c r="I18" s="89"/>
      <c r="J18" s="89"/>
      <c r="K18" s="85"/>
      <c r="L18" s="85"/>
      <c r="M18" s="85"/>
      <c r="N18" s="85"/>
      <c r="O18" s="85"/>
      <c r="P18" s="85"/>
      <c r="Q18" s="85"/>
      <c r="R18" s="85"/>
      <c r="S18" s="85"/>
      <c r="T18" s="85"/>
      <c r="U18" s="85"/>
      <c r="V18" s="85"/>
      <c r="W18" s="85"/>
    </row>
    <row r="19" spans="1:23" ht="15" customHeight="1" x14ac:dyDescent="0.35">
      <c r="A19" s="85"/>
      <c r="B19" s="96" t="s">
        <v>565</v>
      </c>
      <c r="C19" s="97">
        <v>2645</v>
      </c>
      <c r="D19" s="97">
        <v>2860</v>
      </c>
      <c r="E19" s="98">
        <f t="shared" si="0"/>
        <v>0.92482517482517479</v>
      </c>
      <c r="F19" s="85"/>
      <c r="G19" s="89"/>
      <c r="H19" s="89"/>
      <c r="I19" s="89"/>
      <c r="J19" s="89"/>
      <c r="K19" s="85"/>
      <c r="L19" s="85"/>
      <c r="M19" s="85"/>
      <c r="N19" s="85"/>
      <c r="O19" s="85"/>
      <c r="P19" s="85"/>
      <c r="Q19" s="85"/>
      <c r="R19" s="85"/>
      <c r="S19" s="85"/>
      <c r="T19" s="85"/>
      <c r="U19" s="85"/>
      <c r="V19" s="85"/>
      <c r="W19" s="85"/>
    </row>
    <row r="20" spans="1:23" ht="15" customHeight="1" x14ac:dyDescent="0.35">
      <c r="A20" s="85"/>
      <c r="B20" s="96" t="s">
        <v>566</v>
      </c>
      <c r="C20" s="97">
        <v>6291</v>
      </c>
      <c r="D20" s="97">
        <v>6451</v>
      </c>
      <c r="E20" s="98">
        <f t="shared" si="0"/>
        <v>0.9751976437761587</v>
      </c>
      <c r="F20" s="85"/>
      <c r="G20" s="89"/>
      <c r="H20" s="89"/>
      <c r="I20" s="89"/>
      <c r="J20" s="89"/>
      <c r="K20" s="85"/>
      <c r="L20" s="85"/>
      <c r="M20" s="85"/>
      <c r="N20" s="85"/>
      <c r="O20" s="85"/>
      <c r="P20" s="85"/>
      <c r="Q20" s="85"/>
      <c r="R20" s="85"/>
      <c r="S20" s="85"/>
      <c r="T20" s="85"/>
      <c r="U20" s="85"/>
      <c r="V20" s="85"/>
      <c r="W20" s="85"/>
    </row>
    <row r="21" spans="1:23" ht="15" customHeight="1" x14ac:dyDescent="0.35">
      <c r="A21" s="85"/>
      <c r="B21" s="96" t="s">
        <v>567</v>
      </c>
      <c r="C21" s="97">
        <v>2176</v>
      </c>
      <c r="D21" s="97">
        <v>2363</v>
      </c>
      <c r="E21" s="98">
        <f t="shared" si="0"/>
        <v>0.92086330935251803</v>
      </c>
      <c r="F21" s="85"/>
      <c r="G21" s="89"/>
      <c r="H21" s="89"/>
      <c r="I21" s="89"/>
      <c r="J21" s="89"/>
      <c r="K21" s="85"/>
      <c r="L21" s="85"/>
      <c r="M21" s="85"/>
      <c r="N21" s="85"/>
      <c r="O21" s="85"/>
      <c r="P21" s="85"/>
      <c r="Q21" s="85"/>
      <c r="R21" s="85"/>
      <c r="S21" s="85"/>
      <c r="T21" s="85"/>
      <c r="U21" s="85"/>
      <c r="V21" s="85"/>
      <c r="W21" s="85"/>
    </row>
    <row r="22" spans="1:23" ht="15" customHeight="1" x14ac:dyDescent="0.35">
      <c r="A22" s="85"/>
      <c r="B22" s="96" t="s">
        <v>568</v>
      </c>
      <c r="C22" s="97">
        <v>9227</v>
      </c>
      <c r="D22" s="97">
        <v>9629</v>
      </c>
      <c r="E22" s="98">
        <f t="shared" si="0"/>
        <v>0.95825111641915051</v>
      </c>
      <c r="F22" s="85"/>
      <c r="G22" s="89"/>
      <c r="H22" s="89"/>
      <c r="I22" s="89"/>
      <c r="J22" s="89"/>
      <c r="K22" s="85"/>
      <c r="L22" s="85"/>
      <c r="M22" s="85"/>
      <c r="N22" s="85"/>
      <c r="O22" s="85"/>
      <c r="P22" s="85"/>
      <c r="Q22" s="85"/>
      <c r="R22" s="85"/>
      <c r="S22" s="85"/>
      <c r="T22" s="85"/>
      <c r="U22" s="85"/>
      <c r="V22" s="85"/>
      <c r="W22" s="85"/>
    </row>
    <row r="23" spans="1:23" ht="15" customHeight="1" x14ac:dyDescent="0.35">
      <c r="A23" s="85"/>
      <c r="B23" s="96" t="s">
        <v>466</v>
      </c>
      <c r="C23" s="97">
        <v>2257</v>
      </c>
      <c r="D23" s="97">
        <v>2410</v>
      </c>
      <c r="E23" s="98">
        <f t="shared" si="0"/>
        <v>0.93651452282157677</v>
      </c>
      <c r="F23" s="85"/>
      <c r="G23" s="89"/>
      <c r="H23" s="89"/>
      <c r="I23" s="89"/>
      <c r="J23" s="89"/>
      <c r="K23" s="85"/>
      <c r="L23" s="85"/>
      <c r="M23" s="85"/>
      <c r="N23" s="85"/>
      <c r="O23" s="85"/>
      <c r="P23" s="85"/>
      <c r="Q23" s="85"/>
      <c r="R23" s="85"/>
      <c r="S23" s="85"/>
      <c r="T23" s="85"/>
      <c r="U23" s="85"/>
      <c r="V23" s="85"/>
      <c r="W23" s="85"/>
    </row>
    <row r="24" spans="1:23" ht="15" customHeight="1" x14ac:dyDescent="0.35">
      <c r="A24" s="85"/>
      <c r="B24" s="96" t="s">
        <v>569</v>
      </c>
      <c r="C24" s="97">
        <v>8658</v>
      </c>
      <c r="D24" s="97">
        <v>9358</v>
      </c>
      <c r="E24" s="98">
        <f t="shared" si="0"/>
        <v>0.9251976918144903</v>
      </c>
      <c r="F24" s="85"/>
      <c r="G24" s="89"/>
      <c r="H24" s="89"/>
      <c r="I24" s="89"/>
      <c r="J24" s="89"/>
      <c r="K24" s="85"/>
      <c r="L24" s="85"/>
      <c r="M24" s="85"/>
      <c r="N24" s="85"/>
      <c r="O24" s="85"/>
      <c r="P24" s="85"/>
      <c r="Q24" s="85"/>
      <c r="R24" s="85"/>
      <c r="S24" s="85"/>
      <c r="T24" s="85"/>
      <c r="U24" s="85"/>
      <c r="V24" s="85"/>
      <c r="W24" s="85"/>
    </row>
    <row r="25" spans="1:23" ht="15" customHeight="1" x14ac:dyDescent="0.35">
      <c r="A25" s="85"/>
      <c r="B25" s="96" t="s">
        <v>570</v>
      </c>
      <c r="C25" s="97">
        <v>3358</v>
      </c>
      <c r="D25" s="97">
        <v>3757</v>
      </c>
      <c r="E25" s="98">
        <f t="shared" si="0"/>
        <v>0.89379824327921209</v>
      </c>
      <c r="F25" s="85"/>
      <c r="G25" s="89"/>
      <c r="H25" s="89"/>
      <c r="I25" s="89"/>
      <c r="J25" s="89"/>
      <c r="K25" s="85"/>
      <c r="L25" s="85"/>
      <c r="M25" s="85"/>
      <c r="N25" s="85"/>
      <c r="O25" s="85"/>
      <c r="P25" s="85"/>
      <c r="Q25" s="85"/>
      <c r="R25" s="85"/>
      <c r="S25" s="85"/>
      <c r="T25" s="85"/>
      <c r="U25" s="85"/>
      <c r="V25" s="85"/>
      <c r="W25" s="85"/>
    </row>
    <row r="26" spans="1:23" ht="15" customHeight="1" x14ac:dyDescent="0.35">
      <c r="A26" s="85"/>
      <c r="B26" s="96" t="s">
        <v>571</v>
      </c>
      <c r="C26" s="97">
        <v>18626</v>
      </c>
      <c r="D26" s="97">
        <v>20459</v>
      </c>
      <c r="E26" s="98">
        <f t="shared" si="0"/>
        <v>0.91040617821007874</v>
      </c>
      <c r="F26" s="85"/>
      <c r="G26" s="89"/>
      <c r="H26" s="89"/>
      <c r="I26" s="89"/>
      <c r="J26" s="89"/>
      <c r="K26" s="85"/>
      <c r="L26" s="85"/>
      <c r="M26" s="85"/>
      <c r="N26" s="85"/>
      <c r="O26" s="85"/>
      <c r="P26" s="85"/>
      <c r="Q26" s="85"/>
      <c r="R26" s="85"/>
      <c r="S26" s="85"/>
      <c r="T26" s="85"/>
      <c r="U26" s="85"/>
      <c r="V26" s="85"/>
      <c r="W26" s="85"/>
    </row>
    <row r="27" spans="1:23" ht="15" customHeight="1" x14ac:dyDescent="0.35">
      <c r="A27" s="85"/>
      <c r="B27" s="96" t="s">
        <v>572</v>
      </c>
      <c r="C27" s="97">
        <v>2037</v>
      </c>
      <c r="D27" s="97">
        <v>2467</v>
      </c>
      <c r="E27" s="98">
        <f t="shared" si="0"/>
        <v>0.82569922983380628</v>
      </c>
      <c r="F27" s="85"/>
      <c r="G27" s="89"/>
      <c r="H27" s="89"/>
      <c r="I27" s="89"/>
      <c r="J27" s="89"/>
      <c r="K27" s="85"/>
      <c r="L27" s="85"/>
      <c r="M27" s="85"/>
      <c r="N27" s="85"/>
      <c r="O27" s="85"/>
      <c r="P27" s="85"/>
      <c r="Q27" s="85"/>
      <c r="R27" s="85"/>
      <c r="S27" s="85"/>
      <c r="T27" s="85"/>
      <c r="U27" s="85"/>
      <c r="V27" s="85"/>
      <c r="W27" s="85"/>
    </row>
    <row r="28" spans="1:23" ht="15" customHeight="1" x14ac:dyDescent="0.35">
      <c r="A28" s="85"/>
      <c r="B28" s="96" t="s">
        <v>503</v>
      </c>
      <c r="C28" s="97">
        <v>1890</v>
      </c>
      <c r="D28" s="97">
        <v>2064</v>
      </c>
      <c r="E28" s="98">
        <f t="shared" si="0"/>
        <v>0.91569767441860461</v>
      </c>
      <c r="F28" s="85"/>
      <c r="G28" s="89"/>
      <c r="H28" s="89"/>
      <c r="I28" s="89"/>
      <c r="J28" s="89"/>
      <c r="K28" s="85"/>
      <c r="L28" s="85"/>
      <c r="M28" s="85"/>
      <c r="N28" s="85"/>
      <c r="O28" s="85"/>
      <c r="P28" s="85"/>
      <c r="Q28" s="85"/>
      <c r="R28" s="85"/>
      <c r="S28" s="85"/>
      <c r="T28" s="85"/>
      <c r="U28" s="85"/>
      <c r="V28" s="85"/>
      <c r="W28" s="85"/>
    </row>
    <row r="29" spans="1:23" ht="15" customHeight="1" x14ac:dyDescent="0.35">
      <c r="A29" s="85"/>
      <c r="B29" s="96" t="s">
        <v>573</v>
      </c>
      <c r="C29" s="97">
        <v>9688</v>
      </c>
      <c r="D29" s="97">
        <v>12045</v>
      </c>
      <c r="E29" s="98">
        <f t="shared" si="0"/>
        <v>0.80431714404317145</v>
      </c>
      <c r="F29" s="85"/>
      <c r="G29" s="89"/>
      <c r="H29" s="89"/>
      <c r="I29" s="89"/>
      <c r="J29" s="89"/>
      <c r="K29" s="85"/>
      <c r="L29" s="85"/>
      <c r="M29" s="85"/>
      <c r="N29" s="85"/>
      <c r="O29" s="85"/>
      <c r="P29" s="85"/>
      <c r="Q29" s="85"/>
      <c r="R29" s="85"/>
      <c r="S29" s="85"/>
      <c r="T29" s="85"/>
      <c r="U29" s="85"/>
      <c r="V29" s="85"/>
      <c r="W29" s="85"/>
    </row>
    <row r="30" spans="1:23" ht="15" customHeight="1" x14ac:dyDescent="0.35">
      <c r="A30" s="85"/>
      <c r="B30" s="96" t="s">
        <v>574</v>
      </c>
      <c r="C30" s="97">
        <v>6319</v>
      </c>
      <c r="D30" s="97">
        <v>7372</v>
      </c>
      <c r="E30" s="98">
        <f t="shared" si="0"/>
        <v>0.85716223548562132</v>
      </c>
      <c r="F30" s="85"/>
      <c r="G30" s="89"/>
      <c r="H30" s="89"/>
      <c r="I30" s="89"/>
      <c r="J30" s="89"/>
      <c r="K30" s="85"/>
      <c r="L30" s="85"/>
      <c r="M30" s="85"/>
      <c r="N30" s="85"/>
      <c r="O30" s="85"/>
      <c r="P30" s="85"/>
      <c r="Q30" s="85"/>
      <c r="R30" s="85"/>
      <c r="S30" s="85"/>
      <c r="T30" s="85"/>
      <c r="U30" s="85"/>
      <c r="V30" s="85"/>
      <c r="W30" s="85"/>
    </row>
    <row r="31" spans="1:23" ht="18.5" thickBot="1" x14ac:dyDescent="0.4">
      <c r="A31" s="85"/>
      <c r="B31" s="101" t="s">
        <v>769</v>
      </c>
      <c r="C31" s="102">
        <v>140917</v>
      </c>
      <c r="D31" s="102">
        <v>156770</v>
      </c>
      <c r="E31" s="103">
        <f t="shared" si="0"/>
        <v>0.89887733622504307</v>
      </c>
      <c r="F31" s="85"/>
      <c r="G31" s="89"/>
      <c r="H31" s="89"/>
      <c r="I31" s="89"/>
      <c r="J31" s="89"/>
      <c r="K31" s="85"/>
      <c r="L31" s="85"/>
      <c r="M31" s="85"/>
      <c r="N31" s="85"/>
      <c r="O31" s="85"/>
      <c r="P31" s="85"/>
      <c r="Q31" s="85"/>
      <c r="R31" s="85"/>
      <c r="S31" s="85"/>
      <c r="T31" s="85"/>
      <c r="U31" s="85"/>
      <c r="V31" s="85"/>
      <c r="W31" s="85"/>
    </row>
    <row r="32" spans="1:23" ht="15" customHeight="1" x14ac:dyDescent="0.35">
      <c r="A32" s="85"/>
      <c r="B32" s="85"/>
      <c r="C32" s="85"/>
      <c r="D32" s="85"/>
      <c r="E32" s="85"/>
      <c r="F32" s="85"/>
      <c r="G32" s="89"/>
      <c r="H32" s="89"/>
      <c r="I32" s="89"/>
      <c r="J32" s="89"/>
      <c r="K32" s="85"/>
      <c r="L32" s="85"/>
      <c r="M32" s="85"/>
      <c r="N32" s="85"/>
      <c r="O32" s="85"/>
      <c r="P32" s="85"/>
      <c r="Q32" s="85"/>
      <c r="R32" s="85"/>
      <c r="S32" s="85"/>
      <c r="T32" s="85"/>
      <c r="U32" s="85"/>
      <c r="V32" s="85"/>
      <c r="W32" s="85"/>
    </row>
    <row r="33" spans="1:23" ht="16.5" x14ac:dyDescent="0.35">
      <c r="A33" s="85"/>
      <c r="B33" s="104" t="s">
        <v>852</v>
      </c>
      <c r="C33" s="85"/>
      <c r="D33" s="85"/>
      <c r="E33" s="85"/>
      <c r="F33" s="85"/>
      <c r="G33" s="89"/>
      <c r="H33" s="89"/>
      <c r="I33" s="89"/>
      <c r="J33" s="89"/>
      <c r="K33" s="85"/>
      <c r="L33" s="85"/>
      <c r="M33" s="85"/>
      <c r="N33" s="85"/>
      <c r="O33" s="85"/>
      <c r="P33" s="85"/>
      <c r="Q33" s="85"/>
      <c r="R33" s="85"/>
      <c r="S33" s="85"/>
      <c r="T33" s="85"/>
      <c r="U33" s="85"/>
      <c r="V33" s="85"/>
      <c r="W33" s="85"/>
    </row>
    <row r="34" spans="1:23" ht="16.5" x14ac:dyDescent="0.35">
      <c r="A34" s="85"/>
      <c r="B34" s="104" t="s">
        <v>853</v>
      </c>
      <c r="C34" s="85"/>
      <c r="D34" s="85"/>
      <c r="E34" s="85"/>
      <c r="F34" s="85"/>
      <c r="G34" s="89"/>
      <c r="H34" s="89"/>
      <c r="I34" s="89"/>
      <c r="J34" s="89"/>
      <c r="K34" s="85"/>
      <c r="L34" s="85"/>
      <c r="M34" s="85"/>
      <c r="N34" s="85"/>
      <c r="O34" s="85"/>
      <c r="P34" s="85"/>
      <c r="Q34" s="85"/>
      <c r="R34" s="85"/>
      <c r="S34" s="85"/>
      <c r="T34" s="85"/>
      <c r="U34" s="85"/>
      <c r="V34" s="85"/>
      <c r="W34" s="85"/>
    </row>
    <row r="35" spans="1:23" ht="16.5" x14ac:dyDescent="0.35">
      <c r="A35" s="85"/>
      <c r="B35" s="104" t="s">
        <v>770</v>
      </c>
      <c r="C35" s="85"/>
      <c r="D35" s="85"/>
      <c r="E35" s="85"/>
      <c r="F35" s="85"/>
      <c r="G35" s="89"/>
      <c r="H35" s="89"/>
      <c r="I35" s="89"/>
      <c r="J35" s="89"/>
      <c r="K35" s="85"/>
      <c r="L35" s="85"/>
      <c r="M35" s="85"/>
      <c r="N35" s="85"/>
      <c r="O35" s="85"/>
      <c r="P35" s="85"/>
      <c r="Q35" s="85"/>
      <c r="R35" s="85"/>
      <c r="S35" s="85"/>
      <c r="T35" s="85"/>
      <c r="U35" s="85"/>
      <c r="V35" s="85"/>
      <c r="W35" s="85"/>
    </row>
    <row r="36" spans="1:23" ht="14.25" customHeight="1" x14ac:dyDescent="0.35">
      <c r="A36" s="85"/>
      <c r="B36" s="85"/>
      <c r="C36" s="85"/>
      <c r="D36" s="85"/>
      <c r="E36" s="85"/>
      <c r="F36" s="85"/>
      <c r="G36" s="89"/>
      <c r="H36" s="89"/>
      <c r="I36" s="89"/>
      <c r="J36" s="89"/>
      <c r="K36" s="85"/>
      <c r="L36" s="85"/>
      <c r="M36" s="85"/>
      <c r="N36" s="85"/>
      <c r="O36" s="85"/>
      <c r="P36" s="85"/>
      <c r="Q36" s="85"/>
      <c r="R36" s="85"/>
      <c r="S36" s="85"/>
      <c r="T36" s="85"/>
      <c r="U36" s="85"/>
      <c r="V36" s="85"/>
      <c r="W36" s="85"/>
    </row>
    <row r="37" spans="1:23" ht="14.25" customHeight="1" x14ac:dyDescent="0.35">
      <c r="A37" s="85"/>
      <c r="B37" s="85"/>
      <c r="C37" s="85"/>
      <c r="D37" s="85"/>
      <c r="E37" s="85"/>
      <c r="F37" s="85"/>
      <c r="G37" s="89"/>
      <c r="H37" s="89"/>
      <c r="I37" s="89"/>
      <c r="J37" s="89"/>
      <c r="K37" s="85"/>
      <c r="L37" s="85"/>
      <c r="M37" s="85"/>
      <c r="N37" s="85"/>
      <c r="O37" s="85"/>
      <c r="P37" s="85"/>
      <c r="Q37" s="85"/>
      <c r="R37" s="85"/>
      <c r="S37" s="85"/>
      <c r="T37" s="85"/>
      <c r="U37" s="85"/>
      <c r="V37" s="85"/>
      <c r="W37" s="85"/>
    </row>
    <row r="38" spans="1:23" ht="14.25" customHeight="1" x14ac:dyDescent="0.35">
      <c r="A38" s="85"/>
      <c r="B38" s="85"/>
      <c r="C38" s="85"/>
      <c r="D38" s="85"/>
      <c r="E38" s="85"/>
      <c r="F38" s="85"/>
      <c r="G38" s="89"/>
      <c r="H38" s="89"/>
      <c r="I38" s="89"/>
      <c r="J38" s="89"/>
      <c r="K38" s="85"/>
      <c r="L38" s="85"/>
      <c r="M38" s="85"/>
      <c r="N38" s="85"/>
      <c r="O38" s="85"/>
      <c r="P38" s="85"/>
      <c r="Q38" s="85"/>
      <c r="R38" s="85"/>
      <c r="S38" s="85"/>
      <c r="T38" s="85"/>
      <c r="U38" s="85"/>
      <c r="V38" s="85"/>
      <c r="W38" s="85"/>
    </row>
    <row r="39" spans="1:23" ht="14.25" customHeight="1" x14ac:dyDescent="0.35">
      <c r="A39" s="85"/>
      <c r="B39" s="85"/>
      <c r="C39" s="85"/>
      <c r="D39" s="85"/>
      <c r="E39" s="85"/>
      <c r="F39" s="85"/>
      <c r="G39" s="89"/>
      <c r="H39" s="89"/>
      <c r="I39" s="89"/>
      <c r="J39" s="89"/>
      <c r="K39" s="85"/>
      <c r="L39" s="85"/>
      <c r="M39" s="85"/>
      <c r="N39" s="85"/>
      <c r="O39" s="85"/>
      <c r="P39" s="85"/>
      <c r="Q39" s="85"/>
      <c r="R39" s="85"/>
      <c r="S39" s="85"/>
      <c r="T39" s="85"/>
      <c r="U39" s="85"/>
      <c r="V39" s="85"/>
      <c r="W39" s="85"/>
    </row>
    <row r="40" spans="1:23" ht="14.25" customHeight="1" x14ac:dyDescent="0.35">
      <c r="A40" s="85"/>
      <c r="B40" s="85"/>
      <c r="C40" s="85"/>
      <c r="D40" s="85"/>
      <c r="E40" s="85"/>
      <c r="F40" s="85"/>
      <c r="G40" s="89"/>
      <c r="H40" s="89"/>
      <c r="I40" s="89"/>
      <c r="J40" s="89"/>
      <c r="K40" s="85"/>
      <c r="L40" s="85"/>
      <c r="M40" s="85"/>
      <c r="N40" s="85"/>
      <c r="O40" s="85"/>
      <c r="P40" s="85"/>
      <c r="Q40" s="85"/>
      <c r="R40" s="85"/>
      <c r="S40" s="85"/>
      <c r="T40" s="85"/>
      <c r="U40" s="85"/>
      <c r="V40" s="85"/>
      <c r="W40" s="85"/>
    </row>
    <row r="41" spans="1:23" ht="14.25" customHeight="1" x14ac:dyDescent="0.35">
      <c r="A41" s="85"/>
      <c r="B41" s="85"/>
      <c r="C41" s="85"/>
      <c r="D41" s="85"/>
      <c r="E41" s="85"/>
      <c r="F41" s="85"/>
      <c r="G41" s="89"/>
      <c r="H41" s="89"/>
      <c r="I41" s="89"/>
      <c r="J41" s="89"/>
      <c r="K41" s="85"/>
      <c r="L41" s="85"/>
      <c r="M41" s="85"/>
      <c r="N41" s="85"/>
      <c r="O41" s="85"/>
      <c r="P41" s="85"/>
      <c r="Q41" s="85"/>
      <c r="R41" s="85"/>
      <c r="S41" s="85"/>
      <c r="T41" s="85"/>
      <c r="U41" s="85"/>
      <c r="V41" s="85"/>
      <c r="W41" s="85"/>
    </row>
    <row r="42" spans="1:23" ht="14.25" customHeight="1" x14ac:dyDescent="0.35">
      <c r="A42" s="85"/>
      <c r="B42" s="85"/>
      <c r="C42" s="85"/>
      <c r="D42" s="85"/>
      <c r="E42" s="85"/>
      <c r="F42" s="85"/>
      <c r="G42" s="89"/>
      <c r="H42" s="89"/>
      <c r="I42" s="89"/>
      <c r="J42" s="89"/>
      <c r="K42" s="85"/>
      <c r="L42" s="85"/>
      <c r="M42" s="85"/>
      <c r="N42" s="85"/>
      <c r="O42" s="85"/>
      <c r="P42" s="85"/>
      <c r="Q42" s="85"/>
      <c r="R42" s="85"/>
      <c r="S42" s="85"/>
      <c r="T42" s="85"/>
      <c r="U42" s="85"/>
      <c r="V42" s="85"/>
      <c r="W42" s="85"/>
    </row>
    <row r="43" spans="1:23" ht="14.25" customHeight="1" x14ac:dyDescent="0.35">
      <c r="A43" s="85"/>
      <c r="B43" s="85"/>
      <c r="C43" s="85"/>
      <c r="D43" s="85"/>
      <c r="E43" s="85"/>
      <c r="F43" s="85"/>
      <c r="G43" s="89"/>
      <c r="H43" s="89"/>
      <c r="I43" s="89"/>
      <c r="J43" s="89"/>
      <c r="K43" s="85"/>
      <c r="L43" s="85"/>
      <c r="M43" s="85"/>
      <c r="N43" s="85"/>
      <c r="O43" s="85"/>
      <c r="P43" s="85"/>
      <c r="Q43" s="85"/>
      <c r="R43" s="85"/>
      <c r="S43" s="85"/>
      <c r="T43" s="85"/>
      <c r="U43" s="85"/>
      <c r="V43" s="85"/>
      <c r="W43" s="85"/>
    </row>
    <row r="44" spans="1:23" ht="14.25" customHeight="1" x14ac:dyDescent="0.35">
      <c r="A44" s="85"/>
      <c r="B44" s="85"/>
      <c r="C44" s="85"/>
      <c r="D44" s="85"/>
      <c r="E44" s="85"/>
      <c r="F44" s="85"/>
      <c r="G44" s="89"/>
      <c r="H44" s="89"/>
      <c r="I44" s="89"/>
      <c r="J44" s="89"/>
      <c r="K44" s="85"/>
      <c r="L44" s="85"/>
      <c r="M44" s="85"/>
      <c r="N44" s="85"/>
      <c r="O44" s="85"/>
      <c r="P44" s="85"/>
      <c r="Q44" s="85"/>
      <c r="R44" s="85"/>
      <c r="S44" s="85"/>
      <c r="T44" s="85"/>
      <c r="U44" s="85"/>
      <c r="V44" s="85"/>
      <c r="W44" s="85"/>
    </row>
    <row r="45" spans="1:23" ht="14.25" customHeight="1" x14ac:dyDescent="0.35">
      <c r="A45" s="85"/>
      <c r="B45" s="85"/>
      <c r="C45" s="85"/>
      <c r="D45" s="85"/>
      <c r="E45" s="85"/>
      <c r="F45" s="85"/>
      <c r="G45" s="89"/>
      <c r="H45" s="89"/>
      <c r="I45" s="89"/>
      <c r="J45" s="89"/>
      <c r="K45" s="85"/>
      <c r="L45" s="85"/>
      <c r="M45" s="85"/>
      <c r="N45" s="85"/>
      <c r="O45" s="85"/>
      <c r="P45" s="85"/>
      <c r="Q45" s="85"/>
      <c r="R45" s="85"/>
      <c r="S45" s="85"/>
      <c r="T45" s="85"/>
      <c r="U45" s="85"/>
      <c r="V45" s="85"/>
      <c r="W45" s="85"/>
    </row>
    <row r="46" spans="1:23" ht="14.25" customHeight="1" x14ac:dyDescent="0.35">
      <c r="A46" s="85"/>
      <c r="B46" s="85"/>
      <c r="C46" s="85"/>
      <c r="D46" s="85"/>
      <c r="E46" s="85"/>
      <c r="F46" s="85"/>
      <c r="G46" s="89"/>
      <c r="H46" s="89"/>
      <c r="I46" s="89"/>
      <c r="J46" s="89"/>
      <c r="K46" s="85"/>
      <c r="L46" s="85"/>
      <c r="M46" s="85"/>
      <c r="N46" s="85"/>
      <c r="O46" s="85"/>
      <c r="P46" s="85"/>
      <c r="Q46" s="85"/>
      <c r="R46" s="85"/>
      <c r="S46" s="85"/>
      <c r="T46" s="85"/>
      <c r="U46" s="85"/>
      <c r="V46" s="85"/>
      <c r="W46" s="85"/>
    </row>
    <row r="47" spans="1:23" ht="14.25" customHeight="1" x14ac:dyDescent="0.35">
      <c r="A47" s="85"/>
      <c r="B47" s="85"/>
      <c r="C47" s="85"/>
      <c r="D47" s="85"/>
      <c r="E47" s="85"/>
      <c r="F47" s="85"/>
      <c r="G47" s="89"/>
      <c r="H47" s="89"/>
      <c r="I47" s="89"/>
      <c r="J47" s="89"/>
      <c r="K47" s="85"/>
      <c r="L47" s="85"/>
      <c r="M47" s="85"/>
      <c r="N47" s="85"/>
      <c r="O47" s="85"/>
      <c r="P47" s="85"/>
      <c r="Q47" s="85"/>
      <c r="R47" s="85"/>
      <c r="S47" s="85"/>
      <c r="T47" s="85"/>
      <c r="U47" s="85"/>
      <c r="V47" s="85"/>
      <c r="W47" s="85"/>
    </row>
    <row r="48" spans="1:23" ht="14.25" customHeight="1" x14ac:dyDescent="0.35">
      <c r="A48" s="85"/>
      <c r="B48" s="85"/>
      <c r="C48" s="85"/>
      <c r="D48" s="85"/>
      <c r="E48" s="85"/>
      <c r="F48" s="85"/>
      <c r="G48" s="89"/>
      <c r="H48" s="89"/>
      <c r="I48" s="89"/>
      <c r="J48" s="89"/>
      <c r="K48" s="85"/>
      <c r="L48" s="85"/>
      <c r="M48" s="85"/>
      <c r="N48" s="85"/>
      <c r="O48" s="85"/>
      <c r="P48" s="85"/>
      <c r="Q48" s="85"/>
      <c r="R48" s="85"/>
      <c r="S48" s="85"/>
      <c r="T48" s="85"/>
      <c r="U48" s="85"/>
      <c r="V48" s="85"/>
      <c r="W48" s="85"/>
    </row>
    <row r="49" spans="1:23" ht="14.25" customHeight="1" x14ac:dyDescent="0.35">
      <c r="A49" s="85"/>
      <c r="B49" s="85"/>
      <c r="C49" s="85"/>
      <c r="D49" s="85"/>
      <c r="E49" s="85"/>
      <c r="F49" s="85"/>
      <c r="G49" s="89"/>
      <c r="H49" s="89"/>
      <c r="I49" s="89"/>
      <c r="J49" s="89"/>
      <c r="K49" s="85"/>
      <c r="L49" s="85"/>
      <c r="M49" s="85"/>
      <c r="N49" s="85"/>
      <c r="O49" s="85"/>
      <c r="P49" s="85"/>
      <c r="Q49" s="85"/>
      <c r="R49" s="85"/>
      <c r="S49" s="85"/>
      <c r="T49" s="85"/>
      <c r="U49" s="85"/>
      <c r="V49" s="85"/>
      <c r="W49" s="85"/>
    </row>
    <row r="50" spans="1:23" ht="14.25" customHeight="1" x14ac:dyDescent="0.35">
      <c r="A50" s="85"/>
      <c r="B50" s="85"/>
      <c r="C50" s="85"/>
      <c r="D50" s="85"/>
      <c r="E50" s="85"/>
      <c r="F50" s="85"/>
      <c r="G50" s="89"/>
      <c r="H50" s="89"/>
      <c r="I50" s="89"/>
      <c r="J50" s="89"/>
      <c r="K50" s="85"/>
      <c r="L50" s="85"/>
      <c r="M50" s="85"/>
      <c r="N50" s="85"/>
      <c r="O50" s="85"/>
      <c r="P50" s="85"/>
      <c r="Q50" s="85"/>
      <c r="R50" s="85"/>
      <c r="S50" s="85"/>
      <c r="T50" s="85"/>
      <c r="U50" s="85"/>
      <c r="V50" s="85"/>
      <c r="W50" s="85"/>
    </row>
    <row r="51" spans="1:23" ht="14.25" customHeight="1" x14ac:dyDescent="0.35">
      <c r="A51" s="85"/>
      <c r="B51" s="85"/>
      <c r="C51" s="85"/>
      <c r="D51" s="85"/>
      <c r="E51" s="85"/>
      <c r="F51" s="85"/>
      <c r="G51" s="89"/>
      <c r="H51" s="89"/>
      <c r="I51" s="89"/>
      <c r="J51" s="89"/>
      <c r="K51" s="85"/>
      <c r="L51" s="85"/>
      <c r="M51" s="85"/>
      <c r="N51" s="85"/>
      <c r="O51" s="85"/>
      <c r="P51" s="85"/>
      <c r="Q51" s="85"/>
      <c r="R51" s="85"/>
      <c r="S51" s="85"/>
      <c r="T51" s="85"/>
      <c r="U51" s="85"/>
      <c r="V51" s="85"/>
      <c r="W51" s="85"/>
    </row>
    <row r="52" spans="1:23" ht="14.25" customHeight="1" x14ac:dyDescent="0.35">
      <c r="A52" s="85"/>
      <c r="B52" s="85"/>
      <c r="C52" s="85"/>
      <c r="D52" s="85"/>
      <c r="E52" s="85"/>
      <c r="F52" s="85"/>
      <c r="G52" s="89"/>
      <c r="H52" s="89"/>
      <c r="I52" s="89"/>
      <c r="J52" s="89"/>
      <c r="K52" s="85"/>
      <c r="L52" s="85"/>
      <c r="M52" s="85"/>
      <c r="N52" s="85"/>
      <c r="O52" s="85"/>
      <c r="P52" s="85"/>
      <c r="Q52" s="85"/>
      <c r="R52" s="85"/>
      <c r="S52" s="85"/>
      <c r="T52" s="85"/>
      <c r="U52" s="85"/>
      <c r="V52" s="85"/>
      <c r="W52" s="85"/>
    </row>
    <row r="53" spans="1:23" ht="14.25" customHeight="1" x14ac:dyDescent="0.35">
      <c r="A53" s="85"/>
      <c r="B53" s="85"/>
      <c r="C53" s="85"/>
      <c r="D53" s="85"/>
      <c r="E53" s="85"/>
      <c r="F53" s="85"/>
      <c r="G53" s="89"/>
      <c r="H53" s="89"/>
      <c r="I53" s="89"/>
      <c r="J53" s="89"/>
      <c r="K53" s="85"/>
      <c r="L53" s="85"/>
      <c r="M53" s="85"/>
      <c r="N53" s="85"/>
      <c r="O53" s="85"/>
      <c r="P53" s="85"/>
      <c r="Q53" s="85"/>
      <c r="R53" s="85"/>
      <c r="S53" s="85"/>
      <c r="T53" s="85"/>
      <c r="U53" s="85"/>
      <c r="V53" s="85"/>
      <c r="W53" s="85"/>
    </row>
    <row r="54" spans="1:23" ht="14.25" customHeight="1" x14ac:dyDescent="0.35">
      <c r="A54" s="85"/>
      <c r="B54" s="85"/>
      <c r="C54" s="85"/>
      <c r="D54" s="85"/>
      <c r="E54" s="85"/>
      <c r="F54" s="85"/>
      <c r="G54" s="89"/>
      <c r="H54" s="89"/>
      <c r="I54" s="89"/>
      <c r="J54" s="89"/>
      <c r="K54" s="85"/>
      <c r="L54" s="85"/>
      <c r="M54" s="85"/>
      <c r="N54" s="85"/>
      <c r="O54" s="85"/>
      <c r="P54" s="85"/>
      <c r="Q54" s="85"/>
      <c r="R54" s="85"/>
      <c r="S54" s="85"/>
      <c r="T54" s="85"/>
      <c r="U54" s="85"/>
      <c r="V54" s="85"/>
      <c r="W54" s="85"/>
    </row>
    <row r="55" spans="1:23" ht="14.25" customHeight="1" x14ac:dyDescent="0.35">
      <c r="A55" s="85"/>
      <c r="B55" s="85"/>
      <c r="C55" s="85"/>
      <c r="D55" s="85"/>
      <c r="E55" s="85"/>
      <c r="F55" s="85"/>
      <c r="G55" s="89"/>
      <c r="H55" s="89"/>
      <c r="I55" s="89"/>
      <c r="J55" s="89"/>
      <c r="K55" s="85"/>
      <c r="L55" s="85"/>
      <c r="M55" s="85"/>
      <c r="N55" s="85"/>
      <c r="O55" s="85"/>
      <c r="P55" s="85"/>
      <c r="Q55" s="85"/>
      <c r="R55" s="85"/>
      <c r="S55" s="85"/>
      <c r="T55" s="85"/>
      <c r="U55" s="85"/>
      <c r="V55" s="85"/>
      <c r="W55" s="85"/>
    </row>
    <row r="56" spans="1:23" ht="14.25" customHeight="1" x14ac:dyDescent="0.35">
      <c r="A56" s="85"/>
      <c r="B56" s="85"/>
      <c r="C56" s="85"/>
      <c r="D56" s="85"/>
      <c r="E56" s="85"/>
      <c r="F56" s="85"/>
      <c r="G56" s="89"/>
      <c r="H56" s="89"/>
      <c r="I56" s="89"/>
      <c r="J56" s="89"/>
      <c r="K56" s="85"/>
      <c r="L56" s="85"/>
      <c r="M56" s="85"/>
      <c r="N56" s="85"/>
      <c r="O56" s="85"/>
      <c r="P56" s="85"/>
      <c r="Q56" s="85"/>
      <c r="R56" s="85"/>
      <c r="S56" s="85"/>
      <c r="T56" s="85"/>
      <c r="U56" s="85"/>
      <c r="V56" s="85"/>
      <c r="W56" s="85"/>
    </row>
    <row r="57" spans="1:23" ht="14.25" customHeight="1" x14ac:dyDescent="0.35">
      <c r="A57" s="85"/>
      <c r="B57" s="85"/>
      <c r="C57" s="85"/>
      <c r="D57" s="85"/>
      <c r="E57" s="85"/>
      <c r="F57" s="85"/>
      <c r="G57" s="89"/>
      <c r="H57" s="89"/>
      <c r="I57" s="89"/>
      <c r="J57" s="89"/>
      <c r="K57" s="85"/>
      <c r="L57" s="85"/>
      <c r="M57" s="85"/>
      <c r="N57" s="85"/>
      <c r="O57" s="85"/>
      <c r="P57" s="85"/>
      <c r="Q57" s="85"/>
      <c r="R57" s="85"/>
      <c r="S57" s="85"/>
      <c r="T57" s="85"/>
      <c r="U57" s="85"/>
      <c r="V57" s="85"/>
      <c r="W57" s="85"/>
    </row>
    <row r="58" spans="1:23" ht="14.25" customHeight="1" x14ac:dyDescent="0.35">
      <c r="A58" s="85"/>
      <c r="B58" s="85"/>
      <c r="C58" s="85"/>
      <c r="D58" s="85"/>
      <c r="E58" s="85"/>
      <c r="F58" s="85"/>
      <c r="G58" s="89"/>
      <c r="H58" s="89"/>
      <c r="I58" s="89"/>
      <c r="J58" s="89"/>
      <c r="K58" s="85"/>
      <c r="L58" s="85"/>
      <c r="M58" s="85"/>
      <c r="N58" s="85"/>
      <c r="O58" s="85"/>
      <c r="P58" s="85"/>
      <c r="Q58" s="85"/>
      <c r="R58" s="85"/>
      <c r="S58" s="85"/>
      <c r="T58" s="85"/>
      <c r="U58" s="85"/>
      <c r="V58" s="85"/>
      <c r="W58" s="85"/>
    </row>
    <row r="59" spans="1:23" ht="14.25" customHeight="1" x14ac:dyDescent="0.35">
      <c r="A59" s="85"/>
      <c r="B59" s="85"/>
      <c r="C59" s="85"/>
      <c r="D59" s="85"/>
      <c r="E59" s="85"/>
      <c r="F59" s="85"/>
      <c r="G59" s="89"/>
      <c r="H59" s="89"/>
      <c r="I59" s="89"/>
      <c r="J59" s="89"/>
      <c r="K59" s="85"/>
      <c r="L59" s="85"/>
      <c r="M59" s="85"/>
      <c r="N59" s="85"/>
      <c r="O59" s="85"/>
      <c r="P59" s="85"/>
      <c r="Q59" s="85"/>
      <c r="R59" s="85"/>
      <c r="S59" s="85"/>
      <c r="T59" s="85"/>
      <c r="U59" s="85"/>
      <c r="V59" s="85"/>
      <c r="W59" s="85"/>
    </row>
    <row r="60" spans="1:23" ht="14.25" customHeight="1" x14ac:dyDescent="0.35">
      <c r="A60" s="85"/>
      <c r="B60" s="85"/>
      <c r="C60" s="85"/>
      <c r="D60" s="85"/>
      <c r="E60" s="85"/>
      <c r="F60" s="85"/>
      <c r="G60" s="89"/>
      <c r="H60" s="89"/>
      <c r="I60" s="89"/>
      <c r="J60" s="89"/>
      <c r="K60" s="85"/>
      <c r="L60" s="85"/>
      <c r="M60" s="85"/>
      <c r="N60" s="85"/>
      <c r="O60" s="85"/>
      <c r="P60" s="85"/>
      <c r="Q60" s="85"/>
      <c r="R60" s="85"/>
      <c r="S60" s="85"/>
      <c r="T60" s="85"/>
      <c r="U60" s="85"/>
      <c r="V60" s="85"/>
      <c r="W60" s="85"/>
    </row>
    <row r="61" spans="1:23" ht="14.25" customHeight="1" x14ac:dyDescent="0.35">
      <c r="A61" s="85"/>
      <c r="B61" s="85"/>
      <c r="C61" s="85"/>
      <c r="D61" s="85"/>
      <c r="E61" s="85"/>
      <c r="F61" s="85"/>
      <c r="G61" s="89"/>
      <c r="H61" s="89"/>
      <c r="I61" s="89"/>
      <c r="J61" s="89"/>
      <c r="K61" s="85"/>
      <c r="L61" s="85"/>
      <c r="M61" s="85"/>
      <c r="N61" s="85"/>
      <c r="O61" s="85"/>
      <c r="P61" s="85"/>
      <c r="Q61" s="85"/>
      <c r="R61" s="85"/>
      <c r="S61" s="85"/>
      <c r="T61" s="85"/>
      <c r="U61" s="85"/>
      <c r="V61" s="85"/>
      <c r="W61" s="85"/>
    </row>
    <row r="62" spans="1:23" ht="14.25" customHeight="1" x14ac:dyDescent="0.35">
      <c r="A62" s="85"/>
      <c r="B62" s="85"/>
      <c r="C62" s="85"/>
      <c r="D62" s="85"/>
      <c r="E62" s="85"/>
      <c r="F62" s="85"/>
      <c r="G62" s="89"/>
      <c r="H62" s="89"/>
      <c r="I62" s="89"/>
      <c r="J62" s="89"/>
      <c r="K62" s="85"/>
      <c r="L62" s="85"/>
      <c r="M62" s="85"/>
      <c r="N62" s="85"/>
      <c r="O62" s="85"/>
      <c r="P62" s="85"/>
      <c r="Q62" s="85"/>
      <c r="R62" s="85"/>
      <c r="S62" s="85"/>
      <c r="T62" s="85"/>
      <c r="U62" s="85"/>
      <c r="V62" s="85"/>
      <c r="W62" s="85"/>
    </row>
    <row r="63" spans="1:23" ht="14.25" customHeight="1" x14ac:dyDescent="0.35">
      <c r="A63" s="85"/>
      <c r="B63" s="85"/>
      <c r="C63" s="85"/>
      <c r="D63" s="85"/>
      <c r="E63" s="85"/>
      <c r="F63" s="85"/>
      <c r="G63" s="89"/>
      <c r="H63" s="89"/>
      <c r="I63" s="89"/>
      <c r="J63" s="89"/>
      <c r="K63" s="85"/>
      <c r="L63" s="85"/>
      <c r="M63" s="85"/>
      <c r="N63" s="85"/>
      <c r="O63" s="85"/>
      <c r="P63" s="85"/>
      <c r="Q63" s="85"/>
      <c r="R63" s="85"/>
      <c r="S63" s="85"/>
      <c r="T63" s="85"/>
      <c r="U63" s="85"/>
      <c r="V63" s="85"/>
      <c r="W63" s="85"/>
    </row>
    <row r="64" spans="1:23" ht="14.25" customHeight="1" x14ac:dyDescent="0.35">
      <c r="A64" s="85"/>
      <c r="B64" s="85"/>
      <c r="C64" s="85"/>
      <c r="D64" s="85"/>
      <c r="E64" s="85"/>
      <c r="F64" s="85"/>
      <c r="G64" s="89"/>
      <c r="H64" s="89"/>
      <c r="I64" s="89"/>
      <c r="J64" s="89"/>
      <c r="K64" s="85"/>
      <c r="L64" s="85"/>
      <c r="M64" s="85"/>
      <c r="N64" s="85"/>
      <c r="O64" s="85"/>
      <c r="P64" s="85"/>
      <c r="Q64" s="85"/>
      <c r="R64" s="85"/>
      <c r="S64" s="85"/>
      <c r="T64" s="85"/>
      <c r="U64" s="85"/>
      <c r="V64" s="85"/>
      <c r="W64" s="85"/>
    </row>
    <row r="65" spans="1:23" ht="14.25" customHeight="1" x14ac:dyDescent="0.35">
      <c r="A65" s="85"/>
      <c r="B65" s="85"/>
      <c r="C65" s="85"/>
      <c r="D65" s="85"/>
      <c r="E65" s="85"/>
      <c r="F65" s="85"/>
      <c r="G65" s="89"/>
      <c r="H65" s="89"/>
      <c r="I65" s="89"/>
      <c r="J65" s="89"/>
      <c r="K65" s="85"/>
      <c r="L65" s="85"/>
      <c r="M65" s="85"/>
      <c r="N65" s="85"/>
      <c r="O65" s="85"/>
      <c r="P65" s="85"/>
      <c r="Q65" s="85"/>
      <c r="R65" s="85"/>
      <c r="S65" s="85"/>
      <c r="T65" s="85"/>
      <c r="U65" s="85"/>
      <c r="V65" s="85"/>
      <c r="W65" s="85"/>
    </row>
    <row r="66" spans="1:23" ht="14.25" customHeight="1" x14ac:dyDescent="0.35">
      <c r="A66" s="85"/>
      <c r="B66" s="85"/>
      <c r="C66" s="85"/>
      <c r="D66" s="85"/>
      <c r="E66" s="85"/>
      <c r="F66" s="85"/>
      <c r="G66" s="89"/>
      <c r="H66" s="89"/>
      <c r="I66" s="89"/>
      <c r="J66" s="89"/>
      <c r="K66" s="85"/>
      <c r="L66" s="85"/>
      <c r="M66" s="85"/>
      <c r="N66" s="85"/>
      <c r="O66" s="85"/>
      <c r="P66" s="85"/>
      <c r="Q66" s="85"/>
      <c r="R66" s="85"/>
      <c r="S66" s="85"/>
      <c r="T66" s="85"/>
      <c r="U66" s="85"/>
      <c r="V66" s="85"/>
      <c r="W66" s="85"/>
    </row>
    <row r="67" spans="1:23" ht="14.25" customHeight="1" x14ac:dyDescent="0.35">
      <c r="A67" s="85"/>
      <c r="B67" s="85"/>
      <c r="C67" s="85"/>
      <c r="D67" s="85"/>
      <c r="E67" s="85"/>
      <c r="F67" s="85"/>
      <c r="G67" s="89"/>
      <c r="H67" s="89"/>
      <c r="I67" s="89"/>
      <c r="J67" s="89"/>
      <c r="K67" s="85"/>
      <c r="L67" s="85"/>
      <c r="M67" s="85"/>
      <c r="N67" s="85"/>
      <c r="O67" s="85"/>
      <c r="P67" s="85"/>
      <c r="Q67" s="85"/>
      <c r="R67" s="85"/>
      <c r="S67" s="85"/>
      <c r="T67" s="85"/>
      <c r="U67" s="85"/>
      <c r="V67" s="85"/>
      <c r="W67" s="85"/>
    </row>
    <row r="68" spans="1:23" ht="14.25" customHeight="1" x14ac:dyDescent="0.35">
      <c r="A68" s="85"/>
      <c r="B68" s="85"/>
      <c r="C68" s="85"/>
      <c r="D68" s="85"/>
      <c r="E68" s="85"/>
      <c r="F68" s="85"/>
      <c r="G68" s="89"/>
      <c r="H68" s="89"/>
      <c r="I68" s="89"/>
      <c r="J68" s="89"/>
      <c r="K68" s="85"/>
      <c r="L68" s="85"/>
      <c r="M68" s="85"/>
      <c r="N68" s="85"/>
      <c r="O68" s="85"/>
      <c r="P68" s="85"/>
      <c r="Q68" s="85"/>
      <c r="R68" s="85"/>
      <c r="S68" s="85"/>
      <c r="T68" s="85"/>
      <c r="U68" s="85"/>
      <c r="V68" s="85"/>
      <c r="W68" s="85"/>
    </row>
    <row r="69" spans="1:23" ht="14.25" customHeight="1" x14ac:dyDescent="0.35">
      <c r="A69" s="85"/>
      <c r="B69" s="85"/>
      <c r="C69" s="85"/>
      <c r="D69" s="85"/>
      <c r="E69" s="85"/>
      <c r="F69" s="85"/>
      <c r="G69" s="89"/>
      <c r="H69" s="89"/>
      <c r="I69" s="89"/>
      <c r="J69" s="89"/>
      <c r="K69" s="85"/>
      <c r="L69" s="85"/>
      <c r="M69" s="85"/>
      <c r="N69" s="85"/>
      <c r="O69" s="85"/>
      <c r="P69" s="85"/>
      <c r="Q69" s="85"/>
      <c r="R69" s="85"/>
      <c r="S69" s="85"/>
      <c r="T69" s="85"/>
      <c r="U69" s="85"/>
      <c r="V69" s="85"/>
      <c r="W69" s="85"/>
    </row>
    <row r="70" spans="1:23" ht="14.25" customHeight="1" x14ac:dyDescent="0.35">
      <c r="A70" s="85"/>
      <c r="B70" s="85"/>
      <c r="C70" s="85"/>
      <c r="D70" s="85"/>
      <c r="E70" s="85"/>
      <c r="F70" s="85"/>
      <c r="G70" s="89"/>
      <c r="H70" s="89"/>
      <c r="I70" s="89"/>
      <c r="J70" s="89"/>
      <c r="K70" s="85"/>
      <c r="L70" s="85"/>
      <c r="M70" s="85"/>
      <c r="N70" s="85"/>
      <c r="O70" s="85"/>
      <c r="P70" s="85"/>
      <c r="Q70" s="85"/>
      <c r="R70" s="85"/>
      <c r="S70" s="85"/>
      <c r="T70" s="85"/>
      <c r="U70" s="85"/>
      <c r="V70" s="85"/>
      <c r="W70" s="85"/>
    </row>
    <row r="71" spans="1:23" ht="14.25" customHeight="1" x14ac:dyDescent="0.35">
      <c r="A71" s="85"/>
      <c r="B71" s="85"/>
      <c r="C71" s="85"/>
      <c r="D71" s="85"/>
      <c r="E71" s="85"/>
      <c r="F71" s="85"/>
      <c r="G71" s="89"/>
      <c r="H71" s="89"/>
      <c r="I71" s="89"/>
      <c r="J71" s="89"/>
      <c r="K71" s="85"/>
      <c r="L71" s="85"/>
      <c r="M71" s="85"/>
      <c r="N71" s="85"/>
      <c r="O71" s="85"/>
      <c r="P71" s="85"/>
      <c r="Q71" s="85"/>
      <c r="R71" s="85"/>
      <c r="S71" s="85"/>
      <c r="T71" s="85"/>
      <c r="U71" s="85"/>
      <c r="V71" s="85"/>
      <c r="W71" s="85"/>
    </row>
    <row r="72" spans="1:23" ht="14.25" customHeight="1" x14ac:dyDescent="0.35">
      <c r="A72" s="85"/>
      <c r="B72" s="85"/>
      <c r="C72" s="85"/>
      <c r="D72" s="85"/>
      <c r="E72" s="85"/>
      <c r="F72" s="85"/>
      <c r="G72" s="89"/>
      <c r="H72" s="89"/>
      <c r="I72" s="89"/>
      <c r="J72" s="89"/>
      <c r="K72" s="85"/>
      <c r="L72" s="85"/>
      <c r="M72" s="85"/>
      <c r="N72" s="85"/>
      <c r="O72" s="85"/>
      <c r="P72" s="85"/>
      <c r="Q72" s="85"/>
      <c r="R72" s="85"/>
      <c r="S72" s="85"/>
      <c r="T72" s="85"/>
      <c r="U72" s="85"/>
      <c r="V72" s="85"/>
      <c r="W72" s="85"/>
    </row>
    <row r="73" spans="1:23" ht="14.25" customHeight="1" x14ac:dyDescent="0.35">
      <c r="A73" s="85"/>
      <c r="B73" s="85"/>
      <c r="C73" s="85"/>
      <c r="D73" s="85"/>
      <c r="E73" s="85"/>
      <c r="F73" s="85"/>
      <c r="G73" s="89"/>
      <c r="H73" s="89"/>
      <c r="I73" s="89"/>
      <c r="J73" s="89"/>
      <c r="K73" s="85"/>
      <c r="L73" s="85"/>
      <c r="M73" s="85"/>
      <c r="N73" s="85"/>
      <c r="O73" s="85"/>
      <c r="P73" s="85"/>
      <c r="Q73" s="85"/>
      <c r="R73" s="85"/>
      <c r="S73" s="85"/>
      <c r="T73" s="85"/>
      <c r="U73" s="85"/>
      <c r="V73" s="85"/>
      <c r="W73" s="85"/>
    </row>
    <row r="74" spans="1:23" ht="14.25" customHeight="1" x14ac:dyDescent="0.35">
      <c r="A74" s="85"/>
      <c r="B74" s="85"/>
      <c r="C74" s="85"/>
      <c r="D74" s="85"/>
      <c r="E74" s="85"/>
      <c r="F74" s="85"/>
      <c r="G74" s="89"/>
      <c r="H74" s="89"/>
      <c r="I74" s="89"/>
      <c r="J74" s="89"/>
      <c r="K74" s="85"/>
      <c r="L74" s="85"/>
      <c r="M74" s="85"/>
      <c r="N74" s="85"/>
      <c r="O74" s="85"/>
      <c r="P74" s="85"/>
      <c r="Q74" s="85"/>
      <c r="R74" s="85"/>
      <c r="S74" s="85"/>
      <c r="T74" s="85"/>
      <c r="U74" s="85"/>
      <c r="V74" s="85"/>
      <c r="W74" s="85"/>
    </row>
    <row r="75" spans="1:23" ht="14.25" customHeight="1" x14ac:dyDescent="0.35">
      <c r="A75" s="85"/>
      <c r="B75" s="85"/>
      <c r="C75" s="85"/>
      <c r="D75" s="85"/>
      <c r="E75" s="85"/>
      <c r="F75" s="85"/>
      <c r="G75" s="89"/>
      <c r="H75" s="89"/>
      <c r="I75" s="89"/>
      <c r="J75" s="89"/>
      <c r="K75" s="85"/>
      <c r="L75" s="85"/>
      <c r="M75" s="85"/>
      <c r="N75" s="85"/>
      <c r="O75" s="85"/>
      <c r="P75" s="85"/>
      <c r="Q75" s="85"/>
      <c r="R75" s="85"/>
      <c r="S75" s="85"/>
      <c r="T75" s="85"/>
      <c r="U75" s="85"/>
      <c r="V75" s="85"/>
      <c r="W75" s="85"/>
    </row>
    <row r="76" spans="1:23" ht="14.25" customHeight="1" x14ac:dyDescent="0.35">
      <c r="A76" s="85"/>
      <c r="B76" s="85"/>
      <c r="C76" s="85"/>
      <c r="D76" s="85"/>
      <c r="E76" s="85"/>
      <c r="F76" s="85"/>
      <c r="G76" s="89"/>
      <c r="H76" s="89"/>
      <c r="I76" s="89"/>
      <c r="J76" s="89"/>
      <c r="K76" s="85"/>
      <c r="L76" s="85"/>
      <c r="M76" s="85"/>
      <c r="N76" s="85"/>
      <c r="O76" s="85"/>
      <c r="P76" s="85"/>
      <c r="Q76" s="85"/>
      <c r="R76" s="85"/>
      <c r="S76" s="85"/>
      <c r="T76" s="85"/>
      <c r="U76" s="85"/>
      <c r="V76" s="85"/>
      <c r="W76" s="85"/>
    </row>
    <row r="77" spans="1:23" ht="14.25" customHeight="1" x14ac:dyDescent="0.35">
      <c r="A77" s="85"/>
      <c r="B77" s="85"/>
      <c r="C77" s="85"/>
      <c r="D77" s="85"/>
      <c r="E77" s="85"/>
      <c r="F77" s="85"/>
      <c r="G77" s="89"/>
      <c r="H77" s="89"/>
      <c r="I77" s="89"/>
      <c r="J77" s="89"/>
      <c r="K77" s="85"/>
      <c r="L77" s="85"/>
      <c r="M77" s="85"/>
      <c r="N77" s="85"/>
      <c r="O77" s="85"/>
      <c r="P77" s="85"/>
      <c r="Q77" s="85"/>
      <c r="R77" s="85"/>
      <c r="S77" s="85"/>
      <c r="T77" s="85"/>
      <c r="U77" s="85"/>
      <c r="V77" s="85"/>
      <c r="W77" s="85"/>
    </row>
    <row r="78" spans="1:23" ht="14.25" customHeight="1" x14ac:dyDescent="0.35">
      <c r="A78" s="85"/>
      <c r="B78" s="85"/>
      <c r="C78" s="85"/>
      <c r="D78" s="85"/>
      <c r="E78" s="85"/>
      <c r="F78" s="85"/>
      <c r="G78" s="89"/>
      <c r="H78" s="89"/>
      <c r="I78" s="89"/>
      <c r="J78" s="89"/>
      <c r="K78" s="85"/>
      <c r="L78" s="85"/>
      <c r="M78" s="85"/>
      <c r="N78" s="85"/>
      <c r="O78" s="85"/>
      <c r="P78" s="85"/>
      <c r="Q78" s="85"/>
      <c r="R78" s="85"/>
      <c r="S78" s="85"/>
      <c r="T78" s="85"/>
      <c r="U78" s="85"/>
      <c r="V78" s="85"/>
      <c r="W78" s="85"/>
    </row>
    <row r="79" spans="1:23" ht="14.25" customHeight="1" x14ac:dyDescent="0.35">
      <c r="A79" s="85"/>
      <c r="B79" s="85"/>
      <c r="C79" s="85"/>
      <c r="D79" s="85"/>
      <c r="E79" s="85"/>
      <c r="F79" s="85"/>
      <c r="G79" s="89"/>
      <c r="H79" s="89"/>
      <c r="I79" s="89"/>
      <c r="J79" s="89"/>
      <c r="K79" s="85"/>
      <c r="L79" s="85"/>
      <c r="M79" s="85"/>
      <c r="N79" s="85"/>
      <c r="O79" s="85"/>
      <c r="P79" s="85"/>
      <c r="Q79" s="85"/>
      <c r="R79" s="85"/>
      <c r="S79" s="85"/>
      <c r="T79" s="85"/>
      <c r="U79" s="85"/>
      <c r="V79" s="85"/>
      <c r="W79" s="85"/>
    </row>
    <row r="80" spans="1:23" ht="14.25" customHeight="1" x14ac:dyDescent="0.35">
      <c r="A80" s="85"/>
      <c r="B80" s="85"/>
      <c r="C80" s="85"/>
      <c r="D80" s="85"/>
      <c r="E80" s="85"/>
      <c r="F80" s="85"/>
      <c r="G80" s="89"/>
      <c r="H80" s="89"/>
      <c r="I80" s="89"/>
      <c r="J80" s="89"/>
      <c r="K80" s="85"/>
      <c r="L80" s="85"/>
      <c r="M80" s="85"/>
      <c r="N80" s="85"/>
      <c r="O80" s="85"/>
      <c r="P80" s="85"/>
      <c r="Q80" s="85"/>
      <c r="R80" s="85"/>
      <c r="S80" s="85"/>
      <c r="T80" s="85"/>
      <c r="U80" s="85"/>
      <c r="V80" s="85"/>
      <c r="W80" s="85"/>
    </row>
    <row r="81" spans="1:23" ht="14.25" customHeight="1" x14ac:dyDescent="0.35">
      <c r="A81" s="85"/>
      <c r="B81" s="85"/>
      <c r="C81" s="85"/>
      <c r="D81" s="85"/>
      <c r="E81" s="85"/>
      <c r="F81" s="85"/>
      <c r="G81" s="89"/>
      <c r="H81" s="89"/>
      <c r="I81" s="89"/>
      <c r="J81" s="89"/>
      <c r="K81" s="85"/>
      <c r="L81" s="85"/>
      <c r="M81" s="85"/>
      <c r="N81" s="85"/>
      <c r="O81" s="85"/>
      <c r="P81" s="85"/>
      <c r="Q81" s="85"/>
      <c r="R81" s="85"/>
      <c r="S81" s="85"/>
      <c r="T81" s="85"/>
      <c r="U81" s="85"/>
      <c r="V81" s="85"/>
      <c r="W81" s="85"/>
    </row>
    <row r="82" spans="1:23" ht="14.25" customHeight="1" x14ac:dyDescent="0.35">
      <c r="A82" s="85"/>
      <c r="B82" s="85"/>
      <c r="C82" s="85"/>
      <c r="D82" s="85"/>
      <c r="E82" s="85"/>
      <c r="F82" s="85"/>
      <c r="G82" s="89"/>
      <c r="H82" s="89"/>
      <c r="I82" s="89"/>
      <c r="J82" s="89"/>
      <c r="K82" s="85"/>
      <c r="L82" s="85"/>
      <c r="M82" s="85"/>
      <c r="N82" s="85"/>
      <c r="O82" s="85"/>
      <c r="P82" s="85"/>
      <c r="Q82" s="85"/>
      <c r="R82" s="85"/>
      <c r="S82" s="85"/>
      <c r="T82" s="85"/>
      <c r="U82" s="85"/>
      <c r="V82" s="85"/>
      <c r="W82" s="85"/>
    </row>
    <row r="83" spans="1:23" ht="14.25" customHeight="1" x14ac:dyDescent="0.35">
      <c r="A83" s="85"/>
      <c r="B83" s="85"/>
      <c r="C83" s="85"/>
      <c r="D83" s="85"/>
      <c r="E83" s="85"/>
      <c r="F83" s="85"/>
      <c r="G83" s="89"/>
      <c r="H83" s="89"/>
      <c r="I83" s="89"/>
      <c r="J83" s="89"/>
      <c r="K83" s="85"/>
      <c r="L83" s="85"/>
      <c r="M83" s="85"/>
      <c r="N83" s="85"/>
      <c r="O83" s="85"/>
      <c r="P83" s="85"/>
      <c r="Q83" s="85"/>
      <c r="R83" s="85"/>
      <c r="S83" s="85"/>
      <c r="T83" s="85"/>
      <c r="U83" s="85"/>
      <c r="V83" s="85"/>
      <c r="W83" s="85"/>
    </row>
    <row r="84" spans="1:23" ht="14.25" customHeight="1" x14ac:dyDescent="0.35">
      <c r="A84" s="85"/>
      <c r="B84" s="85"/>
      <c r="C84" s="85"/>
      <c r="D84" s="85"/>
      <c r="E84" s="85"/>
      <c r="F84" s="85"/>
      <c r="G84" s="89"/>
      <c r="H84" s="89"/>
      <c r="I84" s="89"/>
      <c r="J84" s="89"/>
      <c r="K84" s="85"/>
      <c r="L84" s="85"/>
      <c r="M84" s="85"/>
      <c r="N84" s="85"/>
      <c r="O84" s="85"/>
      <c r="P84" s="85"/>
      <c r="Q84" s="85"/>
      <c r="R84" s="85"/>
      <c r="S84" s="85"/>
      <c r="T84" s="85"/>
      <c r="U84" s="85"/>
      <c r="V84" s="85"/>
      <c r="W84" s="85"/>
    </row>
    <row r="85" spans="1:23" ht="14.25" customHeight="1" x14ac:dyDescent="0.35">
      <c r="A85" s="85"/>
      <c r="B85" s="85"/>
      <c r="C85" s="85"/>
      <c r="D85" s="85"/>
      <c r="E85" s="85"/>
      <c r="F85" s="85"/>
      <c r="G85" s="89"/>
      <c r="H85" s="89"/>
      <c r="I85" s="89"/>
      <c r="J85" s="89"/>
      <c r="K85" s="85"/>
      <c r="L85" s="85"/>
      <c r="M85" s="85"/>
      <c r="N85" s="85"/>
      <c r="O85" s="85"/>
      <c r="P85" s="85"/>
      <c r="Q85" s="85"/>
      <c r="R85" s="85"/>
      <c r="S85" s="85"/>
      <c r="T85" s="85"/>
      <c r="U85" s="85"/>
      <c r="V85" s="85"/>
      <c r="W85" s="85"/>
    </row>
    <row r="86" spans="1:23" ht="14.25" customHeight="1" x14ac:dyDescent="0.35">
      <c r="A86" s="85"/>
      <c r="B86" s="85"/>
      <c r="C86" s="85"/>
      <c r="D86" s="85"/>
      <c r="E86" s="85"/>
      <c r="F86" s="85"/>
      <c r="G86" s="89"/>
      <c r="H86" s="89"/>
      <c r="I86" s="89"/>
      <c r="J86" s="89"/>
      <c r="K86" s="85"/>
      <c r="L86" s="85"/>
      <c r="M86" s="85"/>
      <c r="N86" s="85"/>
      <c r="O86" s="85"/>
      <c r="P86" s="85"/>
      <c r="Q86" s="85"/>
      <c r="R86" s="85"/>
      <c r="S86" s="85"/>
      <c r="T86" s="85"/>
      <c r="U86" s="85"/>
      <c r="V86" s="85"/>
      <c r="W86" s="85"/>
    </row>
    <row r="87" spans="1:23" ht="14.25" customHeight="1" x14ac:dyDescent="0.35">
      <c r="A87" s="85"/>
      <c r="B87" s="85"/>
      <c r="C87" s="85"/>
      <c r="D87" s="85"/>
      <c r="E87" s="85"/>
      <c r="F87" s="85"/>
      <c r="G87" s="89"/>
      <c r="H87" s="89"/>
      <c r="I87" s="89"/>
      <c r="J87" s="89"/>
      <c r="K87" s="85"/>
      <c r="L87" s="85"/>
      <c r="M87" s="85"/>
      <c r="N87" s="85"/>
      <c r="O87" s="85"/>
      <c r="P87" s="85"/>
      <c r="Q87" s="85"/>
      <c r="R87" s="85"/>
      <c r="S87" s="85"/>
      <c r="T87" s="85"/>
      <c r="U87" s="85"/>
      <c r="V87" s="85"/>
      <c r="W87" s="85"/>
    </row>
    <row r="88" spans="1:23" ht="14.25" customHeight="1" x14ac:dyDescent="0.35">
      <c r="A88" s="85"/>
      <c r="B88" s="85"/>
      <c r="C88" s="85"/>
      <c r="D88" s="85"/>
      <c r="E88" s="85"/>
      <c r="F88" s="85"/>
      <c r="G88" s="89"/>
      <c r="H88" s="89"/>
      <c r="I88" s="89"/>
      <c r="J88" s="89"/>
      <c r="K88" s="85"/>
      <c r="L88" s="85"/>
      <c r="M88" s="85"/>
      <c r="N88" s="85"/>
      <c r="O88" s="85"/>
      <c r="P88" s="85"/>
      <c r="Q88" s="85"/>
      <c r="R88" s="85"/>
      <c r="S88" s="85"/>
      <c r="T88" s="85"/>
      <c r="U88" s="85"/>
      <c r="V88" s="85"/>
      <c r="W88" s="85"/>
    </row>
    <row r="89" spans="1:23" ht="14.25" customHeight="1" x14ac:dyDescent="0.35">
      <c r="A89" s="85"/>
      <c r="B89" s="85"/>
      <c r="C89" s="85"/>
      <c r="D89" s="85"/>
      <c r="E89" s="85"/>
      <c r="F89" s="85"/>
      <c r="G89" s="89"/>
      <c r="H89" s="89"/>
      <c r="I89" s="89"/>
      <c r="J89" s="89"/>
      <c r="K89" s="85"/>
      <c r="L89" s="85"/>
      <c r="M89" s="85"/>
      <c r="N89" s="85"/>
      <c r="O89" s="85"/>
      <c r="P89" s="85"/>
      <c r="Q89" s="85"/>
      <c r="R89" s="85"/>
      <c r="S89" s="85"/>
      <c r="T89" s="85"/>
      <c r="U89" s="85"/>
      <c r="V89" s="85"/>
      <c r="W89" s="85"/>
    </row>
    <row r="90" spans="1:23" ht="14.25" customHeight="1" x14ac:dyDescent="0.35">
      <c r="A90" s="85"/>
      <c r="B90" s="85"/>
      <c r="C90" s="85"/>
      <c r="D90" s="85"/>
      <c r="E90" s="85"/>
      <c r="F90" s="85"/>
      <c r="G90" s="89"/>
      <c r="H90" s="89"/>
      <c r="I90" s="89"/>
      <c r="J90" s="89"/>
      <c r="K90" s="85"/>
      <c r="L90" s="85"/>
      <c r="M90" s="85"/>
      <c r="N90" s="85"/>
      <c r="O90" s="85"/>
      <c r="P90" s="85"/>
      <c r="Q90" s="85"/>
      <c r="R90" s="85"/>
      <c r="S90" s="85"/>
      <c r="T90" s="85"/>
      <c r="U90" s="85"/>
      <c r="V90" s="85"/>
      <c r="W90" s="85"/>
    </row>
    <row r="91" spans="1:23" ht="14.25" customHeight="1" x14ac:dyDescent="0.35">
      <c r="A91" s="85"/>
      <c r="B91" s="85"/>
      <c r="C91" s="85"/>
      <c r="D91" s="85"/>
      <c r="E91" s="85"/>
      <c r="F91" s="85"/>
      <c r="G91" s="89"/>
      <c r="H91" s="89"/>
      <c r="I91" s="89"/>
      <c r="J91" s="89"/>
      <c r="K91" s="85"/>
      <c r="L91" s="85"/>
      <c r="M91" s="85"/>
      <c r="N91" s="85"/>
      <c r="O91" s="85"/>
      <c r="P91" s="85"/>
      <c r="Q91" s="85"/>
      <c r="R91" s="85"/>
      <c r="S91" s="85"/>
      <c r="T91" s="85"/>
      <c r="U91" s="85"/>
      <c r="V91" s="85"/>
      <c r="W91" s="85"/>
    </row>
    <row r="92" spans="1:23" ht="14.25" customHeight="1" x14ac:dyDescent="0.35">
      <c r="A92" s="85"/>
      <c r="B92" s="85"/>
      <c r="C92" s="85"/>
      <c r="D92" s="85"/>
      <c r="E92" s="85"/>
      <c r="F92" s="85"/>
      <c r="G92" s="89"/>
      <c r="H92" s="89"/>
      <c r="I92" s="89"/>
      <c r="J92" s="89"/>
      <c r="K92" s="85"/>
      <c r="L92" s="85"/>
      <c r="M92" s="85"/>
      <c r="N92" s="85"/>
      <c r="O92" s="85"/>
      <c r="P92" s="85"/>
      <c r="Q92" s="85"/>
      <c r="R92" s="85"/>
      <c r="S92" s="85"/>
      <c r="T92" s="85"/>
      <c r="U92" s="85"/>
      <c r="V92" s="85"/>
      <c r="W92" s="85"/>
    </row>
    <row r="93" spans="1:23" ht="14.25" customHeight="1" x14ac:dyDescent="0.35">
      <c r="A93" s="85"/>
      <c r="B93" s="85"/>
      <c r="C93" s="85"/>
      <c r="D93" s="85"/>
      <c r="E93" s="85"/>
      <c r="F93" s="85"/>
      <c r="G93" s="89"/>
      <c r="H93" s="89"/>
      <c r="I93" s="89"/>
      <c r="J93" s="89"/>
      <c r="K93" s="85"/>
      <c r="L93" s="85"/>
      <c r="M93" s="85"/>
      <c r="N93" s="85"/>
      <c r="O93" s="85"/>
      <c r="P93" s="85"/>
      <c r="Q93" s="85"/>
      <c r="R93" s="85"/>
      <c r="S93" s="85"/>
      <c r="T93" s="85"/>
      <c r="U93" s="85"/>
      <c r="V93" s="85"/>
      <c r="W93" s="85"/>
    </row>
    <row r="94" spans="1:23" ht="14.25" customHeight="1" x14ac:dyDescent="0.35">
      <c r="A94" s="85"/>
      <c r="B94" s="85"/>
      <c r="C94" s="85"/>
      <c r="D94" s="85"/>
      <c r="E94" s="85"/>
      <c r="F94" s="85"/>
      <c r="G94" s="89"/>
      <c r="H94" s="89"/>
      <c r="I94" s="89"/>
      <c r="J94" s="89"/>
      <c r="K94" s="85"/>
      <c r="L94" s="85"/>
      <c r="M94" s="85"/>
      <c r="N94" s="85"/>
      <c r="O94" s="85"/>
      <c r="P94" s="85"/>
      <c r="Q94" s="85"/>
      <c r="R94" s="85"/>
      <c r="S94" s="85"/>
      <c r="T94" s="85"/>
      <c r="U94" s="85"/>
      <c r="V94" s="85"/>
      <c r="W94" s="85"/>
    </row>
    <row r="95" spans="1:23" ht="14.25" customHeight="1" x14ac:dyDescent="0.35">
      <c r="A95" s="85"/>
      <c r="B95" s="85"/>
      <c r="C95" s="85"/>
      <c r="D95" s="85"/>
      <c r="E95" s="85"/>
      <c r="F95" s="85"/>
      <c r="G95" s="89"/>
      <c r="H95" s="89"/>
      <c r="I95" s="89"/>
      <c r="J95" s="89"/>
      <c r="K95" s="85"/>
      <c r="L95" s="85"/>
      <c r="M95" s="85"/>
      <c r="N95" s="85"/>
      <c r="O95" s="85"/>
      <c r="P95" s="85"/>
      <c r="Q95" s="85"/>
      <c r="R95" s="85"/>
      <c r="S95" s="85"/>
      <c r="T95" s="85"/>
      <c r="U95" s="85"/>
      <c r="V95" s="85"/>
      <c r="W95" s="85"/>
    </row>
    <row r="96" spans="1:23" ht="14.25" customHeight="1" x14ac:dyDescent="0.35">
      <c r="A96" s="85"/>
      <c r="B96" s="85"/>
      <c r="C96" s="85"/>
      <c r="D96" s="85"/>
      <c r="E96" s="85"/>
      <c r="F96" s="85"/>
      <c r="G96" s="89"/>
      <c r="H96" s="89"/>
      <c r="I96" s="89"/>
      <c r="J96" s="89"/>
      <c r="K96" s="85"/>
      <c r="L96" s="85"/>
      <c r="M96" s="85"/>
      <c r="N96" s="85"/>
      <c r="O96" s="85"/>
      <c r="P96" s="85"/>
      <c r="Q96" s="85"/>
      <c r="R96" s="85"/>
      <c r="S96" s="85"/>
      <c r="T96" s="85"/>
      <c r="U96" s="85"/>
      <c r="V96" s="85"/>
      <c r="W96" s="85"/>
    </row>
    <row r="97" spans="1:23" ht="14.25" customHeight="1" x14ac:dyDescent="0.35">
      <c r="A97" s="85"/>
      <c r="B97" s="85"/>
      <c r="C97" s="85"/>
      <c r="D97" s="85"/>
      <c r="E97" s="85"/>
      <c r="F97" s="85"/>
      <c r="G97" s="89"/>
      <c r="H97" s="89"/>
      <c r="I97" s="89"/>
      <c r="J97" s="89"/>
      <c r="K97" s="85"/>
      <c r="L97" s="85"/>
      <c r="M97" s="85"/>
      <c r="N97" s="85"/>
      <c r="O97" s="85"/>
      <c r="P97" s="85"/>
      <c r="Q97" s="85"/>
      <c r="R97" s="85"/>
      <c r="S97" s="85"/>
      <c r="T97" s="85"/>
      <c r="U97" s="85"/>
      <c r="V97" s="85"/>
      <c r="W97" s="85"/>
    </row>
    <row r="98" spans="1:23" ht="14.25" customHeight="1" x14ac:dyDescent="0.35">
      <c r="A98" s="85"/>
      <c r="B98" s="85"/>
      <c r="C98" s="85"/>
      <c r="D98" s="85"/>
      <c r="E98" s="85"/>
      <c r="F98" s="85"/>
      <c r="G98" s="89"/>
      <c r="H98" s="89"/>
      <c r="I98" s="89"/>
      <c r="J98" s="89"/>
      <c r="K98" s="85"/>
      <c r="L98" s="85"/>
      <c r="M98" s="85"/>
      <c r="N98" s="85"/>
      <c r="O98" s="85"/>
      <c r="P98" s="85"/>
      <c r="Q98" s="85"/>
      <c r="R98" s="85"/>
      <c r="S98" s="85"/>
      <c r="T98" s="85"/>
      <c r="U98" s="85"/>
      <c r="V98" s="85"/>
      <c r="W98" s="85"/>
    </row>
    <row r="99" spans="1:23" ht="14.25" customHeight="1" x14ac:dyDescent="0.35">
      <c r="A99" s="85"/>
      <c r="B99" s="85"/>
      <c r="C99" s="85"/>
      <c r="D99" s="85"/>
      <c r="E99" s="85"/>
      <c r="F99" s="85"/>
      <c r="G99" s="89"/>
      <c r="H99" s="89"/>
      <c r="I99" s="89"/>
      <c r="J99" s="89"/>
      <c r="K99" s="85"/>
      <c r="L99" s="85"/>
      <c r="M99" s="85"/>
      <c r="N99" s="85"/>
      <c r="O99" s="85"/>
      <c r="P99" s="85"/>
      <c r="Q99" s="85"/>
      <c r="R99" s="85"/>
      <c r="S99" s="85"/>
      <c r="T99" s="85"/>
      <c r="U99" s="85"/>
      <c r="V99" s="85"/>
      <c r="W99" s="85"/>
    </row>
    <row r="100" spans="1:23" ht="14.25" customHeight="1" x14ac:dyDescent="0.35">
      <c r="A100" s="85"/>
      <c r="B100" s="85"/>
      <c r="C100" s="85"/>
      <c r="D100" s="85"/>
      <c r="E100" s="85"/>
      <c r="F100" s="85"/>
      <c r="G100" s="89"/>
      <c r="H100" s="89"/>
      <c r="I100" s="89"/>
      <c r="J100" s="89"/>
      <c r="K100" s="85"/>
      <c r="L100" s="85"/>
      <c r="M100" s="85"/>
      <c r="N100" s="85"/>
      <c r="O100" s="85"/>
      <c r="P100" s="85"/>
      <c r="Q100" s="85"/>
      <c r="R100" s="85"/>
      <c r="S100" s="85"/>
      <c r="T100" s="85"/>
      <c r="U100" s="85"/>
      <c r="V100" s="85"/>
      <c r="W100" s="85"/>
    </row>
    <row r="101" spans="1:23" ht="14.25" customHeight="1" x14ac:dyDescent="0.35">
      <c r="A101" s="85"/>
      <c r="B101" s="85"/>
      <c r="C101" s="85"/>
      <c r="D101" s="85"/>
      <c r="E101" s="85"/>
      <c r="F101" s="85"/>
      <c r="G101" s="89"/>
      <c r="H101" s="89"/>
      <c r="I101" s="89"/>
      <c r="J101" s="89"/>
      <c r="K101" s="85"/>
      <c r="L101" s="85"/>
      <c r="M101" s="85"/>
      <c r="N101" s="85"/>
      <c r="O101" s="85"/>
      <c r="P101" s="85"/>
      <c r="Q101" s="85"/>
      <c r="R101" s="85"/>
      <c r="S101" s="85"/>
      <c r="T101" s="85"/>
      <c r="U101" s="85"/>
      <c r="V101" s="85"/>
      <c r="W101" s="85"/>
    </row>
    <row r="102" spans="1:23" ht="14.25" customHeight="1" x14ac:dyDescent="0.35">
      <c r="A102" s="85"/>
      <c r="B102" s="85"/>
      <c r="C102" s="85"/>
      <c r="D102" s="85"/>
      <c r="E102" s="85"/>
      <c r="F102" s="85"/>
      <c r="G102" s="89"/>
      <c r="H102" s="89"/>
      <c r="I102" s="89"/>
      <c r="J102" s="89"/>
      <c r="K102" s="85"/>
      <c r="L102" s="85"/>
      <c r="M102" s="85"/>
      <c r="N102" s="85"/>
      <c r="O102" s="85"/>
      <c r="P102" s="85"/>
      <c r="Q102" s="85"/>
      <c r="R102" s="85"/>
      <c r="S102" s="85"/>
      <c r="T102" s="85"/>
      <c r="U102" s="85"/>
      <c r="V102" s="85"/>
      <c r="W102" s="85"/>
    </row>
    <row r="103" spans="1:23" ht="14.25" customHeight="1" x14ac:dyDescent="0.35">
      <c r="A103" s="85"/>
      <c r="B103" s="85"/>
      <c r="C103" s="85"/>
      <c r="D103" s="85"/>
      <c r="E103" s="85"/>
      <c r="F103" s="85"/>
      <c r="G103" s="89"/>
      <c r="H103" s="89"/>
      <c r="I103" s="89"/>
      <c r="J103" s="89"/>
      <c r="K103" s="85"/>
      <c r="L103" s="85"/>
      <c r="M103" s="85"/>
      <c r="N103" s="85"/>
      <c r="O103" s="85"/>
      <c r="P103" s="85"/>
      <c r="Q103" s="85"/>
      <c r="R103" s="85"/>
      <c r="S103" s="85"/>
      <c r="T103" s="85"/>
      <c r="U103" s="85"/>
      <c r="V103" s="85"/>
      <c r="W103" s="85"/>
    </row>
    <row r="104" spans="1:23" ht="14.25" customHeight="1" x14ac:dyDescent="0.35">
      <c r="A104" s="85"/>
      <c r="B104" s="85"/>
      <c r="C104" s="85"/>
      <c r="D104" s="85"/>
      <c r="E104" s="85"/>
      <c r="F104" s="85"/>
      <c r="G104" s="89"/>
      <c r="H104" s="89"/>
      <c r="I104" s="89"/>
      <c r="J104" s="89"/>
      <c r="K104" s="85"/>
      <c r="L104" s="85"/>
      <c r="M104" s="85"/>
      <c r="N104" s="85"/>
      <c r="O104" s="85"/>
      <c r="P104" s="85"/>
      <c r="Q104" s="85"/>
      <c r="R104" s="85"/>
      <c r="S104" s="85"/>
      <c r="T104" s="85"/>
      <c r="U104" s="85"/>
      <c r="V104" s="85"/>
      <c r="W104" s="85"/>
    </row>
    <row r="105" spans="1:23" ht="14.25" customHeight="1" x14ac:dyDescent="0.35">
      <c r="A105" s="85"/>
      <c r="B105" s="85"/>
      <c r="C105" s="85"/>
      <c r="D105" s="85"/>
      <c r="E105" s="85"/>
      <c r="F105" s="85"/>
      <c r="G105" s="89"/>
      <c r="H105" s="89"/>
      <c r="I105" s="89"/>
      <c r="J105" s="89"/>
      <c r="K105" s="85"/>
      <c r="L105" s="85"/>
      <c r="M105" s="85"/>
      <c r="N105" s="85"/>
      <c r="O105" s="85"/>
      <c r="P105" s="85"/>
      <c r="Q105" s="85"/>
      <c r="R105" s="85"/>
      <c r="S105" s="85"/>
      <c r="T105" s="85"/>
      <c r="U105" s="85"/>
      <c r="V105" s="85"/>
      <c r="W105" s="85"/>
    </row>
    <row r="106" spans="1:23" ht="14.25" customHeight="1" x14ac:dyDescent="0.35">
      <c r="A106" s="85"/>
      <c r="B106" s="85"/>
      <c r="C106" s="85"/>
      <c r="D106" s="85"/>
      <c r="E106" s="85"/>
      <c r="F106" s="85"/>
      <c r="G106" s="89"/>
      <c r="H106" s="89"/>
      <c r="I106" s="89"/>
      <c r="J106" s="89"/>
      <c r="K106" s="85"/>
      <c r="L106" s="85"/>
      <c r="M106" s="85"/>
      <c r="N106" s="85"/>
      <c r="O106" s="85"/>
      <c r="P106" s="85"/>
      <c r="Q106" s="85"/>
      <c r="R106" s="85"/>
      <c r="S106" s="85"/>
      <c r="T106" s="85"/>
      <c r="U106" s="85"/>
      <c r="V106" s="85"/>
      <c r="W106" s="85"/>
    </row>
    <row r="107" spans="1:23" ht="14.25" customHeight="1" x14ac:dyDescent="0.35">
      <c r="A107" s="85"/>
      <c r="B107" s="85"/>
      <c r="C107" s="85"/>
      <c r="D107" s="85"/>
      <c r="E107" s="85"/>
      <c r="F107" s="85"/>
      <c r="G107" s="89"/>
      <c r="H107" s="89"/>
      <c r="I107" s="89"/>
      <c r="J107" s="89"/>
      <c r="K107" s="85"/>
      <c r="L107" s="85"/>
      <c r="M107" s="85"/>
      <c r="N107" s="85"/>
      <c r="O107" s="85"/>
      <c r="P107" s="85"/>
      <c r="Q107" s="85"/>
      <c r="R107" s="85"/>
      <c r="S107" s="85"/>
      <c r="T107" s="85"/>
      <c r="U107" s="85"/>
      <c r="V107" s="85"/>
      <c r="W107" s="85"/>
    </row>
    <row r="108" spans="1:23" ht="14.25" customHeight="1" x14ac:dyDescent="0.35">
      <c r="A108" s="85"/>
      <c r="B108" s="85"/>
      <c r="C108" s="85"/>
      <c r="D108" s="85"/>
      <c r="E108" s="85"/>
      <c r="F108" s="85"/>
      <c r="G108" s="89"/>
      <c r="H108" s="89"/>
      <c r="I108" s="89"/>
      <c r="J108" s="89"/>
      <c r="K108" s="85"/>
      <c r="L108" s="85"/>
      <c r="M108" s="85"/>
      <c r="N108" s="85"/>
      <c r="O108" s="85"/>
      <c r="P108" s="85"/>
      <c r="Q108" s="85"/>
      <c r="R108" s="85"/>
      <c r="S108" s="85"/>
      <c r="T108" s="85"/>
      <c r="U108" s="85"/>
      <c r="V108" s="85"/>
      <c r="W108" s="85"/>
    </row>
    <row r="109" spans="1:23" ht="14.25" customHeight="1" x14ac:dyDescent="0.35">
      <c r="A109" s="85"/>
      <c r="B109" s="85"/>
      <c r="C109" s="85"/>
      <c r="D109" s="85"/>
      <c r="E109" s="85"/>
      <c r="F109" s="85"/>
      <c r="G109" s="89"/>
      <c r="H109" s="89"/>
      <c r="I109" s="89"/>
      <c r="J109" s="89"/>
      <c r="K109" s="85"/>
      <c r="L109" s="85"/>
      <c r="M109" s="85"/>
      <c r="N109" s="85"/>
      <c r="O109" s="85"/>
      <c r="P109" s="85"/>
      <c r="Q109" s="85"/>
      <c r="R109" s="85"/>
      <c r="S109" s="85"/>
      <c r="T109" s="85"/>
      <c r="U109" s="85"/>
      <c r="V109" s="85"/>
      <c r="W109" s="85"/>
    </row>
    <row r="110" spans="1:23" ht="14.25" customHeight="1" x14ac:dyDescent="0.35">
      <c r="A110" s="85"/>
      <c r="B110" s="85"/>
      <c r="C110" s="85"/>
      <c r="D110" s="85"/>
      <c r="E110" s="85"/>
      <c r="F110" s="85"/>
      <c r="G110" s="89"/>
      <c r="H110" s="89"/>
      <c r="I110" s="89"/>
      <c r="J110" s="89"/>
      <c r="K110" s="85"/>
      <c r="L110" s="85"/>
      <c r="M110" s="85"/>
      <c r="N110" s="85"/>
      <c r="O110" s="85"/>
      <c r="P110" s="85"/>
      <c r="Q110" s="85"/>
      <c r="R110" s="85"/>
      <c r="S110" s="85"/>
      <c r="T110" s="85"/>
      <c r="U110" s="85"/>
      <c r="V110" s="85"/>
      <c r="W110" s="85"/>
    </row>
    <row r="111" spans="1:23" ht="14.25" customHeight="1" x14ac:dyDescent="0.35">
      <c r="A111" s="85"/>
      <c r="B111" s="85"/>
      <c r="C111" s="85"/>
      <c r="D111" s="85"/>
      <c r="E111" s="85"/>
      <c r="F111" s="85"/>
      <c r="G111" s="89"/>
      <c r="H111" s="89"/>
      <c r="I111" s="89"/>
      <c r="J111" s="89"/>
      <c r="K111" s="85"/>
      <c r="L111" s="85"/>
      <c r="M111" s="85"/>
      <c r="N111" s="85"/>
      <c r="O111" s="85"/>
      <c r="P111" s="85"/>
      <c r="Q111" s="85"/>
      <c r="R111" s="85"/>
      <c r="S111" s="85"/>
      <c r="T111" s="85"/>
      <c r="U111" s="85"/>
      <c r="V111" s="85"/>
      <c r="W111" s="85"/>
    </row>
    <row r="112" spans="1:23" ht="14.25" customHeight="1" x14ac:dyDescent="0.35">
      <c r="A112" s="85"/>
      <c r="B112" s="85"/>
      <c r="C112" s="85"/>
      <c r="D112" s="85"/>
      <c r="E112" s="85"/>
      <c r="F112" s="85"/>
      <c r="G112" s="89"/>
      <c r="H112" s="89"/>
      <c r="I112" s="89"/>
      <c r="J112" s="89"/>
      <c r="K112" s="85"/>
      <c r="L112" s="85"/>
      <c r="M112" s="85"/>
      <c r="N112" s="85"/>
      <c r="O112" s="85"/>
      <c r="P112" s="85"/>
      <c r="Q112" s="85"/>
      <c r="R112" s="85"/>
      <c r="S112" s="85"/>
      <c r="T112" s="85"/>
      <c r="U112" s="85"/>
      <c r="V112" s="85"/>
      <c r="W112" s="85"/>
    </row>
    <row r="113" spans="1:23" ht="14.25" customHeight="1" x14ac:dyDescent="0.35">
      <c r="A113" s="85"/>
      <c r="B113" s="85"/>
      <c r="C113" s="85"/>
      <c r="D113" s="85"/>
      <c r="E113" s="85"/>
      <c r="F113" s="85"/>
      <c r="G113" s="89"/>
      <c r="H113" s="89"/>
      <c r="I113" s="89"/>
      <c r="J113" s="89"/>
      <c r="K113" s="85"/>
      <c r="L113" s="85"/>
      <c r="M113" s="85"/>
      <c r="N113" s="85"/>
      <c r="O113" s="85"/>
      <c r="P113" s="85"/>
      <c r="Q113" s="85"/>
      <c r="R113" s="85"/>
      <c r="S113" s="85"/>
      <c r="T113" s="85"/>
      <c r="U113" s="85"/>
      <c r="V113" s="85"/>
      <c r="W113" s="85"/>
    </row>
    <row r="114" spans="1:23" ht="14.25" customHeight="1" x14ac:dyDescent="0.35">
      <c r="A114" s="85"/>
      <c r="B114" s="85"/>
      <c r="C114" s="85"/>
      <c r="D114" s="85"/>
      <c r="E114" s="85"/>
      <c r="F114" s="85"/>
      <c r="G114" s="89"/>
      <c r="H114" s="89"/>
      <c r="I114" s="89"/>
      <c r="J114" s="89"/>
      <c r="K114" s="85"/>
      <c r="L114" s="85"/>
      <c r="M114" s="85"/>
      <c r="N114" s="85"/>
      <c r="O114" s="85"/>
      <c r="P114" s="85"/>
      <c r="Q114" s="85"/>
      <c r="R114" s="85"/>
      <c r="S114" s="85"/>
      <c r="T114" s="85"/>
      <c r="U114" s="85"/>
      <c r="V114" s="85"/>
      <c r="W114" s="85"/>
    </row>
    <row r="115" spans="1:23" ht="14.25" customHeight="1" x14ac:dyDescent="0.35">
      <c r="A115" s="85"/>
      <c r="B115" s="85"/>
      <c r="C115" s="85"/>
      <c r="D115" s="85"/>
      <c r="E115" s="85"/>
      <c r="F115" s="85"/>
      <c r="G115" s="89"/>
      <c r="H115" s="89"/>
      <c r="I115" s="89"/>
      <c r="J115" s="89"/>
      <c r="K115" s="85"/>
      <c r="L115" s="85"/>
      <c r="M115" s="85"/>
      <c r="N115" s="85"/>
      <c r="O115" s="85"/>
      <c r="P115" s="85"/>
      <c r="Q115" s="85"/>
      <c r="R115" s="85"/>
      <c r="S115" s="85"/>
      <c r="T115" s="85"/>
      <c r="U115" s="85"/>
      <c r="V115" s="85"/>
      <c r="W115" s="85"/>
    </row>
    <row r="116" spans="1:23" ht="14.25" customHeight="1" x14ac:dyDescent="0.35">
      <c r="A116" s="85"/>
      <c r="B116" s="85"/>
      <c r="C116" s="85"/>
      <c r="D116" s="85"/>
      <c r="E116" s="85"/>
      <c r="F116" s="85"/>
      <c r="G116" s="89"/>
      <c r="H116" s="89"/>
      <c r="I116" s="89"/>
      <c r="J116" s="89"/>
      <c r="K116" s="85"/>
      <c r="L116" s="85"/>
      <c r="M116" s="85"/>
      <c r="N116" s="85"/>
      <c r="O116" s="85"/>
      <c r="P116" s="85"/>
      <c r="Q116" s="85"/>
      <c r="R116" s="85"/>
      <c r="S116" s="85"/>
      <c r="T116" s="85"/>
      <c r="U116" s="85"/>
      <c r="V116" s="85"/>
      <c r="W116" s="85"/>
    </row>
    <row r="117" spans="1:23" ht="14.25" customHeight="1" x14ac:dyDescent="0.35">
      <c r="A117" s="85"/>
      <c r="B117" s="85"/>
      <c r="C117" s="85"/>
      <c r="D117" s="85"/>
      <c r="E117" s="85"/>
      <c r="F117" s="85"/>
      <c r="G117" s="89"/>
      <c r="H117" s="89"/>
      <c r="I117" s="89"/>
      <c r="J117" s="89"/>
      <c r="K117" s="85"/>
      <c r="L117" s="85"/>
      <c r="M117" s="85"/>
      <c r="N117" s="85"/>
      <c r="O117" s="85"/>
      <c r="P117" s="85"/>
      <c r="Q117" s="85"/>
      <c r="R117" s="85"/>
      <c r="S117" s="85"/>
      <c r="T117" s="85"/>
      <c r="U117" s="85"/>
      <c r="V117" s="85"/>
      <c r="W117" s="85"/>
    </row>
    <row r="118" spans="1:23" ht="14.25" customHeight="1" x14ac:dyDescent="0.35">
      <c r="A118" s="85"/>
      <c r="B118" s="85"/>
      <c r="C118" s="85"/>
      <c r="D118" s="85"/>
      <c r="E118" s="85"/>
      <c r="F118" s="85"/>
      <c r="G118" s="89"/>
      <c r="H118" s="89"/>
      <c r="I118" s="89"/>
      <c r="J118" s="89"/>
      <c r="K118" s="85"/>
      <c r="L118" s="85"/>
      <c r="M118" s="85"/>
      <c r="N118" s="85"/>
      <c r="O118" s="85"/>
      <c r="P118" s="85"/>
      <c r="Q118" s="85"/>
      <c r="R118" s="85"/>
      <c r="S118" s="85"/>
      <c r="T118" s="85"/>
      <c r="U118" s="85"/>
      <c r="V118" s="85"/>
      <c r="W118" s="85"/>
    </row>
    <row r="119" spans="1:23" ht="14.25" customHeight="1" x14ac:dyDescent="0.35">
      <c r="A119" s="85"/>
      <c r="B119" s="85"/>
      <c r="C119" s="85"/>
      <c r="D119" s="85"/>
      <c r="E119" s="85"/>
      <c r="F119" s="85"/>
      <c r="G119" s="89"/>
      <c r="H119" s="89"/>
      <c r="I119" s="89"/>
      <c r="J119" s="89"/>
      <c r="K119" s="85"/>
      <c r="L119" s="85"/>
      <c r="M119" s="85"/>
      <c r="N119" s="85"/>
      <c r="O119" s="85"/>
      <c r="P119" s="85"/>
      <c r="Q119" s="85"/>
      <c r="R119" s="85"/>
      <c r="S119" s="85"/>
      <c r="T119" s="85"/>
      <c r="U119" s="85"/>
      <c r="V119" s="85"/>
      <c r="W119" s="85"/>
    </row>
    <row r="120" spans="1:23" ht="14.25" customHeight="1" x14ac:dyDescent="0.35">
      <c r="A120" s="85"/>
      <c r="B120" s="85"/>
      <c r="C120" s="85"/>
      <c r="D120" s="85"/>
      <c r="E120" s="85"/>
      <c r="F120" s="85"/>
      <c r="G120" s="89"/>
      <c r="H120" s="89"/>
      <c r="I120" s="89"/>
      <c r="J120" s="89"/>
      <c r="K120" s="85"/>
      <c r="L120" s="85"/>
      <c r="M120" s="85"/>
      <c r="N120" s="85"/>
      <c r="O120" s="85"/>
      <c r="P120" s="85"/>
      <c r="Q120" s="85"/>
      <c r="R120" s="85"/>
      <c r="S120" s="85"/>
      <c r="T120" s="85"/>
      <c r="U120" s="85"/>
      <c r="V120" s="85"/>
      <c r="W120" s="85"/>
    </row>
    <row r="121" spans="1:23" ht="14.25" customHeight="1" x14ac:dyDescent="0.35">
      <c r="A121" s="85"/>
      <c r="B121" s="85"/>
      <c r="C121" s="85"/>
      <c r="D121" s="85"/>
      <c r="E121" s="85"/>
      <c r="F121" s="85"/>
      <c r="G121" s="89"/>
      <c r="H121" s="89"/>
      <c r="I121" s="89"/>
      <c r="J121" s="89"/>
      <c r="K121" s="85"/>
      <c r="L121" s="85"/>
      <c r="M121" s="85"/>
      <c r="N121" s="85"/>
      <c r="O121" s="85"/>
      <c r="P121" s="85"/>
      <c r="Q121" s="85"/>
      <c r="R121" s="85"/>
      <c r="S121" s="85"/>
      <c r="T121" s="85"/>
      <c r="U121" s="85"/>
      <c r="V121" s="85"/>
      <c r="W121" s="85"/>
    </row>
    <row r="122" spans="1:23" ht="14.25" customHeight="1" x14ac:dyDescent="0.35">
      <c r="A122" s="85"/>
      <c r="B122" s="85"/>
      <c r="C122" s="85"/>
      <c r="D122" s="85"/>
      <c r="E122" s="85"/>
      <c r="F122" s="85"/>
      <c r="G122" s="89"/>
      <c r="H122" s="89"/>
      <c r="I122" s="89"/>
      <c r="J122" s="89"/>
      <c r="K122" s="85"/>
      <c r="L122" s="85"/>
      <c r="M122" s="85"/>
      <c r="N122" s="85"/>
      <c r="O122" s="85"/>
      <c r="P122" s="85"/>
      <c r="Q122" s="85"/>
      <c r="R122" s="85"/>
      <c r="S122" s="85"/>
      <c r="T122" s="85"/>
      <c r="U122" s="85"/>
      <c r="V122" s="85"/>
      <c r="W122" s="85"/>
    </row>
    <row r="123" spans="1:23" ht="14.25" customHeight="1" x14ac:dyDescent="0.35">
      <c r="A123" s="85"/>
      <c r="B123" s="85"/>
      <c r="C123" s="85"/>
      <c r="D123" s="85"/>
      <c r="E123" s="85"/>
      <c r="F123" s="85"/>
      <c r="G123" s="89"/>
      <c r="H123" s="89"/>
      <c r="I123" s="89"/>
      <c r="J123" s="89"/>
      <c r="K123" s="85"/>
      <c r="L123" s="85"/>
      <c r="M123" s="85"/>
      <c r="N123" s="85"/>
      <c r="O123" s="85"/>
      <c r="P123" s="85"/>
      <c r="Q123" s="85"/>
      <c r="R123" s="85"/>
      <c r="S123" s="85"/>
      <c r="T123" s="85"/>
      <c r="U123" s="85"/>
      <c r="V123" s="85"/>
      <c r="W123" s="85"/>
    </row>
    <row r="124" spans="1:23" ht="14.25" customHeight="1" x14ac:dyDescent="0.35">
      <c r="A124" s="85"/>
      <c r="B124" s="85"/>
      <c r="C124" s="85"/>
      <c r="D124" s="85"/>
      <c r="E124" s="85"/>
      <c r="F124" s="85"/>
      <c r="G124" s="89"/>
      <c r="H124" s="89"/>
      <c r="I124" s="89"/>
      <c r="J124" s="89"/>
      <c r="K124" s="85"/>
      <c r="L124" s="85"/>
      <c r="M124" s="85"/>
      <c r="N124" s="85"/>
      <c r="O124" s="85"/>
      <c r="P124" s="85"/>
      <c r="Q124" s="85"/>
      <c r="R124" s="85"/>
      <c r="S124" s="85"/>
      <c r="T124" s="85"/>
      <c r="U124" s="85"/>
      <c r="V124" s="85"/>
      <c r="W124" s="85"/>
    </row>
    <row r="125" spans="1:23" ht="14.25" customHeight="1" x14ac:dyDescent="0.35">
      <c r="A125" s="85"/>
      <c r="B125" s="85"/>
      <c r="C125" s="85"/>
      <c r="D125" s="85"/>
      <c r="E125" s="85"/>
      <c r="F125" s="85"/>
      <c r="G125" s="89"/>
      <c r="H125" s="89"/>
      <c r="I125" s="89"/>
      <c r="J125" s="89"/>
      <c r="K125" s="85"/>
      <c r="L125" s="85"/>
      <c r="M125" s="85"/>
      <c r="N125" s="85"/>
      <c r="O125" s="85"/>
      <c r="P125" s="85"/>
      <c r="Q125" s="85"/>
      <c r="R125" s="85"/>
      <c r="S125" s="85"/>
      <c r="T125" s="85"/>
      <c r="U125" s="85"/>
      <c r="V125" s="85"/>
      <c r="W125" s="85"/>
    </row>
    <row r="126" spans="1:23" ht="14.25" customHeight="1" x14ac:dyDescent="0.35">
      <c r="A126" s="85"/>
      <c r="B126" s="85"/>
      <c r="C126" s="85"/>
      <c r="D126" s="85"/>
      <c r="E126" s="85"/>
      <c r="F126" s="85"/>
      <c r="G126" s="89"/>
      <c r="H126" s="89"/>
      <c r="I126" s="89"/>
      <c r="J126" s="89"/>
      <c r="K126" s="85"/>
      <c r="L126" s="85"/>
      <c r="M126" s="85"/>
      <c r="N126" s="85"/>
      <c r="O126" s="85"/>
      <c r="P126" s="85"/>
      <c r="Q126" s="85"/>
      <c r="R126" s="85"/>
      <c r="S126" s="85"/>
      <c r="T126" s="85"/>
      <c r="U126" s="85"/>
      <c r="V126" s="85"/>
      <c r="W126" s="85"/>
    </row>
    <row r="127" spans="1:23" ht="14.25" customHeight="1" x14ac:dyDescent="0.35">
      <c r="A127" s="85"/>
      <c r="B127" s="85"/>
      <c r="C127" s="85"/>
      <c r="D127" s="85"/>
      <c r="E127" s="85"/>
      <c r="F127" s="85"/>
      <c r="G127" s="89"/>
      <c r="H127" s="89"/>
      <c r="I127" s="89"/>
      <c r="J127" s="89"/>
      <c r="K127" s="85"/>
      <c r="L127" s="85"/>
      <c r="M127" s="85"/>
      <c r="N127" s="85"/>
      <c r="O127" s="85"/>
      <c r="P127" s="85"/>
      <c r="Q127" s="85"/>
      <c r="R127" s="85"/>
      <c r="S127" s="85"/>
      <c r="T127" s="85"/>
      <c r="U127" s="85"/>
      <c r="V127" s="85"/>
      <c r="W127" s="85"/>
    </row>
    <row r="128" spans="1:23" ht="14.25" customHeight="1" x14ac:dyDescent="0.35">
      <c r="A128" s="85"/>
      <c r="B128" s="85"/>
      <c r="C128" s="85"/>
      <c r="D128" s="85"/>
      <c r="E128" s="85"/>
      <c r="F128" s="85"/>
      <c r="G128" s="89"/>
      <c r="H128" s="89"/>
      <c r="I128" s="89"/>
      <c r="J128" s="89"/>
      <c r="K128" s="85"/>
      <c r="L128" s="85"/>
      <c r="M128" s="85"/>
      <c r="N128" s="85"/>
      <c r="O128" s="85"/>
      <c r="P128" s="85"/>
      <c r="Q128" s="85"/>
      <c r="R128" s="85"/>
      <c r="S128" s="85"/>
      <c r="T128" s="85"/>
      <c r="U128" s="85"/>
      <c r="V128" s="85"/>
      <c r="W128" s="85"/>
    </row>
    <row r="129" spans="1:23" ht="14.25" customHeight="1" x14ac:dyDescent="0.35">
      <c r="A129" s="85"/>
      <c r="B129" s="85"/>
      <c r="C129" s="85"/>
      <c r="D129" s="85"/>
      <c r="E129" s="85"/>
      <c r="F129" s="85"/>
      <c r="G129" s="89"/>
      <c r="H129" s="89"/>
      <c r="I129" s="89"/>
      <c r="J129" s="89"/>
      <c r="K129" s="85"/>
      <c r="L129" s="85"/>
      <c r="M129" s="85"/>
      <c r="N129" s="85"/>
      <c r="O129" s="85"/>
      <c r="P129" s="85"/>
      <c r="Q129" s="85"/>
      <c r="R129" s="85"/>
      <c r="S129" s="85"/>
      <c r="T129" s="85"/>
      <c r="U129" s="85"/>
      <c r="V129" s="85"/>
      <c r="W129" s="85"/>
    </row>
    <row r="130" spans="1:23" ht="14.25" customHeight="1" x14ac:dyDescent="0.35">
      <c r="A130" s="85"/>
      <c r="B130" s="85"/>
      <c r="C130" s="85"/>
      <c r="D130" s="85"/>
      <c r="E130" s="85"/>
      <c r="F130" s="85"/>
      <c r="G130" s="89"/>
      <c r="H130" s="89"/>
      <c r="I130" s="89"/>
      <c r="J130" s="89"/>
      <c r="K130" s="85"/>
      <c r="L130" s="85"/>
      <c r="M130" s="85"/>
      <c r="N130" s="85"/>
      <c r="O130" s="85"/>
      <c r="P130" s="85"/>
      <c r="Q130" s="85"/>
      <c r="R130" s="85"/>
      <c r="S130" s="85"/>
      <c r="T130" s="85"/>
      <c r="U130" s="85"/>
      <c r="V130" s="85"/>
      <c r="W130" s="85"/>
    </row>
    <row r="131" spans="1:23" ht="14.25" customHeight="1" x14ac:dyDescent="0.35">
      <c r="A131" s="85"/>
      <c r="B131" s="85"/>
      <c r="C131" s="85"/>
      <c r="D131" s="85"/>
      <c r="E131" s="85"/>
      <c r="F131" s="85"/>
      <c r="G131" s="89"/>
      <c r="H131" s="89"/>
      <c r="I131" s="89"/>
      <c r="J131" s="89"/>
      <c r="K131" s="85"/>
      <c r="L131" s="85"/>
      <c r="M131" s="85"/>
      <c r="N131" s="85"/>
      <c r="O131" s="85"/>
      <c r="P131" s="85"/>
      <c r="Q131" s="85"/>
      <c r="R131" s="85"/>
      <c r="S131" s="85"/>
      <c r="T131" s="85"/>
      <c r="U131" s="85"/>
      <c r="V131" s="85"/>
      <c r="W131" s="85"/>
    </row>
    <row r="132" spans="1:23" ht="14.25" customHeight="1" x14ac:dyDescent="0.35">
      <c r="A132" s="85"/>
      <c r="B132" s="85"/>
      <c r="C132" s="85"/>
      <c r="D132" s="85"/>
      <c r="E132" s="85"/>
      <c r="F132" s="85"/>
      <c r="G132" s="89"/>
      <c r="H132" s="89"/>
      <c r="I132" s="89"/>
      <c r="J132" s="89"/>
      <c r="K132" s="85"/>
      <c r="L132" s="85"/>
      <c r="M132" s="85"/>
      <c r="N132" s="85"/>
      <c r="O132" s="85"/>
      <c r="P132" s="85"/>
      <c r="Q132" s="85"/>
      <c r="R132" s="85"/>
      <c r="S132" s="85"/>
      <c r="T132" s="85"/>
      <c r="U132" s="85"/>
      <c r="V132" s="85"/>
      <c r="W132" s="85"/>
    </row>
    <row r="133" spans="1:23" ht="14.25" customHeight="1" x14ac:dyDescent="0.35">
      <c r="A133" s="85"/>
      <c r="B133" s="85"/>
      <c r="C133" s="85"/>
      <c r="D133" s="85"/>
      <c r="E133" s="85"/>
      <c r="F133" s="85"/>
      <c r="G133" s="89"/>
      <c r="H133" s="89"/>
      <c r="I133" s="89"/>
      <c r="J133" s="89"/>
      <c r="K133" s="85"/>
      <c r="L133" s="85"/>
      <c r="M133" s="85"/>
      <c r="N133" s="85"/>
      <c r="O133" s="85"/>
      <c r="P133" s="85"/>
      <c r="Q133" s="85"/>
      <c r="R133" s="85"/>
      <c r="S133" s="85"/>
      <c r="T133" s="85"/>
      <c r="U133" s="85"/>
      <c r="V133" s="85"/>
      <c r="W133" s="85"/>
    </row>
    <row r="134" spans="1:23" ht="14.25" customHeight="1" x14ac:dyDescent="0.35">
      <c r="A134" s="85"/>
      <c r="B134" s="85"/>
      <c r="C134" s="85"/>
      <c r="D134" s="85"/>
      <c r="E134" s="85"/>
      <c r="F134" s="85"/>
      <c r="G134" s="89"/>
      <c r="H134" s="89"/>
      <c r="I134" s="89"/>
      <c r="J134" s="89"/>
      <c r="K134" s="85"/>
      <c r="L134" s="85"/>
      <c r="M134" s="85"/>
      <c r="N134" s="85"/>
      <c r="O134" s="85"/>
      <c r="P134" s="85"/>
      <c r="Q134" s="85"/>
      <c r="R134" s="85"/>
      <c r="S134" s="85"/>
      <c r="T134" s="85"/>
      <c r="U134" s="85"/>
      <c r="V134" s="85"/>
      <c r="W134" s="85"/>
    </row>
    <row r="135" spans="1:23" ht="14.25" customHeight="1" x14ac:dyDescent="0.35">
      <c r="A135" s="85"/>
      <c r="B135" s="85"/>
      <c r="C135" s="85"/>
      <c r="D135" s="85"/>
      <c r="E135" s="85"/>
      <c r="F135" s="85"/>
      <c r="G135" s="89"/>
      <c r="H135" s="89"/>
      <c r="I135" s="89"/>
      <c r="J135" s="89"/>
      <c r="K135" s="85"/>
      <c r="L135" s="85"/>
      <c r="M135" s="85"/>
      <c r="N135" s="85"/>
      <c r="O135" s="85"/>
      <c r="P135" s="85"/>
      <c r="Q135" s="85"/>
      <c r="R135" s="85"/>
      <c r="S135" s="85"/>
      <c r="T135" s="85"/>
      <c r="U135" s="85"/>
      <c r="V135" s="85"/>
      <c r="W135" s="85"/>
    </row>
    <row r="136" spans="1:23" ht="14.25" customHeight="1" x14ac:dyDescent="0.35">
      <c r="A136" s="85"/>
      <c r="B136" s="85"/>
      <c r="C136" s="85"/>
      <c r="D136" s="85"/>
      <c r="E136" s="85"/>
      <c r="F136" s="85"/>
      <c r="G136" s="89"/>
      <c r="H136" s="89"/>
      <c r="I136" s="89"/>
      <c r="J136" s="89"/>
      <c r="K136" s="85"/>
      <c r="L136" s="85"/>
      <c r="M136" s="85"/>
      <c r="N136" s="85"/>
      <c r="O136" s="85"/>
      <c r="P136" s="85"/>
      <c r="Q136" s="85"/>
      <c r="R136" s="85"/>
      <c r="S136" s="85"/>
      <c r="T136" s="85"/>
      <c r="U136" s="85"/>
      <c r="V136" s="85"/>
      <c r="W136" s="85"/>
    </row>
    <row r="137" spans="1:23" ht="14.25" customHeight="1" x14ac:dyDescent="0.35">
      <c r="A137" s="85"/>
      <c r="B137" s="85"/>
      <c r="C137" s="85"/>
      <c r="D137" s="85"/>
      <c r="E137" s="85"/>
      <c r="F137" s="85"/>
      <c r="G137" s="89"/>
      <c r="H137" s="89"/>
      <c r="I137" s="89"/>
      <c r="J137" s="89"/>
      <c r="K137" s="85"/>
      <c r="L137" s="85"/>
      <c r="M137" s="85"/>
      <c r="N137" s="85"/>
      <c r="O137" s="85"/>
      <c r="P137" s="85"/>
      <c r="Q137" s="85"/>
      <c r="R137" s="85"/>
      <c r="S137" s="85"/>
      <c r="T137" s="85"/>
      <c r="U137" s="85"/>
      <c r="V137" s="85"/>
      <c r="W137" s="85"/>
    </row>
    <row r="138" spans="1:23" ht="14.25" customHeight="1" x14ac:dyDescent="0.35">
      <c r="A138" s="85"/>
      <c r="B138" s="85"/>
      <c r="C138" s="85"/>
      <c r="D138" s="85"/>
      <c r="E138" s="85"/>
      <c r="F138" s="85"/>
      <c r="G138" s="89"/>
      <c r="H138" s="89"/>
      <c r="I138" s="89"/>
      <c r="J138" s="89"/>
      <c r="K138" s="85"/>
      <c r="L138" s="85"/>
      <c r="M138" s="85"/>
      <c r="N138" s="85"/>
      <c r="O138" s="85"/>
      <c r="P138" s="85"/>
      <c r="Q138" s="85"/>
      <c r="R138" s="85"/>
      <c r="S138" s="85"/>
      <c r="T138" s="85"/>
      <c r="U138" s="85"/>
      <c r="V138" s="85"/>
      <c r="W138" s="85"/>
    </row>
    <row r="139" spans="1:23" ht="14.25" customHeight="1" x14ac:dyDescent="0.35">
      <c r="A139" s="85"/>
      <c r="B139" s="85"/>
      <c r="C139" s="85"/>
      <c r="D139" s="85"/>
      <c r="E139" s="85"/>
      <c r="F139" s="85"/>
      <c r="G139" s="89"/>
      <c r="H139" s="89"/>
      <c r="I139" s="89"/>
      <c r="J139" s="89"/>
      <c r="K139" s="85"/>
      <c r="L139" s="85"/>
      <c r="M139" s="85"/>
      <c r="N139" s="85"/>
      <c r="O139" s="85"/>
      <c r="P139" s="85"/>
      <c r="Q139" s="85"/>
      <c r="R139" s="85"/>
      <c r="S139" s="85"/>
      <c r="T139" s="85"/>
      <c r="U139" s="85"/>
      <c r="V139" s="85"/>
      <c r="W139" s="85"/>
    </row>
    <row r="140" spans="1:23" ht="14.25" customHeight="1" x14ac:dyDescent="0.3">
      <c r="A140" s="85"/>
      <c r="B140" s="85"/>
      <c r="C140" s="85"/>
      <c r="D140" s="85"/>
      <c r="E140" s="85"/>
      <c r="F140" s="85"/>
      <c r="G140" s="85"/>
      <c r="H140" s="85"/>
      <c r="I140" s="85"/>
      <c r="J140" s="85"/>
      <c r="K140" s="85"/>
      <c r="L140" s="85"/>
      <c r="M140" s="85"/>
      <c r="N140" s="85"/>
      <c r="O140" s="85"/>
      <c r="P140" s="85"/>
      <c r="Q140" s="85"/>
      <c r="R140" s="85"/>
      <c r="S140" s="85"/>
      <c r="T140" s="85"/>
      <c r="U140" s="85"/>
      <c r="V140" s="85"/>
      <c r="W140" s="85"/>
    </row>
    <row r="141" spans="1:23" ht="14.25" customHeight="1" x14ac:dyDescent="0.3">
      <c r="A141" s="85"/>
      <c r="B141" s="85"/>
      <c r="C141" s="85"/>
      <c r="D141" s="85"/>
      <c r="E141" s="85"/>
      <c r="F141" s="85"/>
      <c r="G141" s="85"/>
      <c r="H141" s="85"/>
      <c r="I141" s="85"/>
      <c r="J141" s="85"/>
      <c r="K141" s="85"/>
      <c r="L141" s="85"/>
      <c r="M141" s="85"/>
      <c r="N141" s="85"/>
      <c r="O141" s="85"/>
      <c r="P141" s="85"/>
      <c r="Q141" s="85"/>
      <c r="R141" s="85"/>
      <c r="S141" s="85"/>
      <c r="T141" s="85"/>
      <c r="U141" s="85"/>
      <c r="V141" s="85"/>
      <c r="W141" s="85"/>
    </row>
    <row r="142" spans="1:23" ht="14.25" customHeight="1" x14ac:dyDescent="0.3">
      <c r="A142" s="85"/>
      <c r="B142" s="85"/>
      <c r="C142" s="85"/>
      <c r="D142" s="85"/>
      <c r="E142" s="85"/>
      <c r="F142" s="85"/>
      <c r="G142" s="85"/>
      <c r="H142" s="85"/>
      <c r="I142" s="85"/>
      <c r="J142" s="85"/>
      <c r="K142" s="85"/>
      <c r="L142" s="85"/>
      <c r="M142" s="85"/>
      <c r="N142" s="85"/>
      <c r="O142" s="85"/>
      <c r="P142" s="85"/>
      <c r="Q142" s="85"/>
      <c r="R142" s="85"/>
      <c r="S142" s="85"/>
      <c r="T142" s="85"/>
      <c r="U142" s="85"/>
      <c r="V142" s="85"/>
      <c r="W142" s="85"/>
    </row>
    <row r="143" spans="1:23" ht="14.25" customHeight="1" x14ac:dyDescent="0.3">
      <c r="A143" s="85"/>
      <c r="B143" s="85"/>
      <c r="C143" s="85"/>
      <c r="D143" s="85"/>
      <c r="E143" s="85"/>
      <c r="F143" s="85"/>
      <c r="G143" s="85"/>
      <c r="H143" s="85"/>
      <c r="I143" s="85"/>
      <c r="J143" s="85"/>
      <c r="K143" s="85"/>
      <c r="L143" s="85"/>
      <c r="M143" s="85"/>
      <c r="N143" s="85"/>
      <c r="O143" s="85"/>
      <c r="P143" s="85"/>
      <c r="Q143" s="85"/>
      <c r="R143" s="85"/>
      <c r="S143" s="85"/>
      <c r="T143" s="85"/>
      <c r="U143" s="85"/>
      <c r="V143" s="85"/>
      <c r="W143" s="85"/>
    </row>
    <row r="144" spans="1:23" ht="14.25" customHeight="1" x14ac:dyDescent="0.3">
      <c r="A144" s="85"/>
      <c r="B144" s="85"/>
      <c r="C144" s="85"/>
      <c r="D144" s="85"/>
      <c r="E144" s="85"/>
      <c r="F144" s="85"/>
      <c r="G144" s="85"/>
      <c r="H144" s="85"/>
      <c r="I144" s="85"/>
      <c r="J144" s="85"/>
      <c r="K144" s="85"/>
      <c r="L144" s="85"/>
      <c r="M144" s="85"/>
      <c r="N144" s="85"/>
      <c r="O144" s="85"/>
      <c r="P144" s="85"/>
      <c r="Q144" s="85"/>
      <c r="R144" s="85"/>
      <c r="S144" s="85"/>
      <c r="T144" s="85"/>
      <c r="U144" s="85"/>
      <c r="V144" s="85"/>
      <c r="W144" s="85"/>
    </row>
    <row r="145" spans="1:23" ht="14.25" customHeight="1" x14ac:dyDescent="0.3">
      <c r="A145" s="85"/>
      <c r="B145" s="85"/>
      <c r="C145" s="85"/>
      <c r="D145" s="85"/>
      <c r="E145" s="85"/>
      <c r="F145" s="85"/>
      <c r="G145" s="85"/>
      <c r="H145" s="85"/>
      <c r="I145" s="85"/>
      <c r="J145" s="85"/>
      <c r="K145" s="85"/>
      <c r="L145" s="85"/>
      <c r="M145" s="85"/>
      <c r="N145" s="85"/>
      <c r="O145" s="85"/>
      <c r="P145" s="85"/>
      <c r="Q145" s="85"/>
      <c r="R145" s="85"/>
      <c r="S145" s="85"/>
      <c r="T145" s="85"/>
      <c r="U145" s="85"/>
      <c r="V145" s="85"/>
      <c r="W145" s="85"/>
    </row>
    <row r="146" spans="1:23" ht="14.25" customHeight="1" x14ac:dyDescent="0.3">
      <c r="A146" s="85"/>
      <c r="B146" s="85"/>
      <c r="C146" s="85"/>
      <c r="D146" s="85"/>
      <c r="E146" s="85"/>
      <c r="F146" s="85"/>
      <c r="G146" s="85"/>
      <c r="H146" s="85"/>
      <c r="I146" s="85"/>
      <c r="J146" s="85"/>
      <c r="K146" s="85"/>
      <c r="L146" s="85"/>
      <c r="M146" s="85"/>
      <c r="N146" s="85"/>
      <c r="O146" s="85"/>
      <c r="P146" s="85"/>
      <c r="Q146" s="85"/>
      <c r="R146" s="85"/>
      <c r="S146" s="85"/>
      <c r="T146" s="85"/>
      <c r="U146" s="85"/>
      <c r="V146" s="85"/>
      <c r="W146" s="85"/>
    </row>
    <row r="147" spans="1:23" ht="14.25" customHeight="1" x14ac:dyDescent="0.3">
      <c r="A147" s="85"/>
      <c r="B147" s="85"/>
      <c r="C147" s="85"/>
      <c r="D147" s="85"/>
      <c r="E147" s="85"/>
      <c r="F147" s="85"/>
      <c r="G147" s="85"/>
      <c r="H147" s="85"/>
      <c r="I147" s="85"/>
      <c r="J147" s="85"/>
      <c r="K147" s="85"/>
      <c r="L147" s="85"/>
      <c r="M147" s="85"/>
      <c r="N147" s="85"/>
      <c r="O147" s="85"/>
      <c r="P147" s="85"/>
      <c r="Q147" s="85"/>
      <c r="R147" s="85"/>
      <c r="S147" s="85"/>
      <c r="T147" s="85"/>
      <c r="U147" s="85"/>
      <c r="V147" s="85"/>
      <c r="W147" s="85"/>
    </row>
    <row r="148" spans="1:23" ht="14.25" customHeight="1" x14ac:dyDescent="0.3">
      <c r="A148" s="85"/>
      <c r="B148" s="85"/>
      <c r="C148" s="85"/>
      <c r="D148" s="85"/>
      <c r="E148" s="85"/>
      <c r="F148" s="85"/>
      <c r="G148" s="85"/>
      <c r="H148" s="85"/>
      <c r="I148" s="85"/>
      <c r="J148" s="85"/>
      <c r="K148" s="85"/>
      <c r="L148" s="85"/>
      <c r="M148" s="85"/>
      <c r="N148" s="85"/>
      <c r="O148" s="85"/>
      <c r="P148" s="85"/>
      <c r="Q148" s="85"/>
      <c r="R148" s="85"/>
      <c r="S148" s="85"/>
      <c r="T148" s="85"/>
      <c r="U148" s="85"/>
      <c r="V148" s="85"/>
      <c r="W148" s="85"/>
    </row>
    <row r="149" spans="1:23" ht="14.25" customHeight="1" x14ac:dyDescent="0.3">
      <c r="A149" s="85"/>
      <c r="B149" s="85"/>
      <c r="C149" s="85"/>
      <c r="D149" s="85"/>
      <c r="E149" s="85"/>
      <c r="F149" s="85"/>
      <c r="G149" s="85"/>
      <c r="H149" s="85"/>
      <c r="I149" s="85"/>
      <c r="J149" s="85"/>
      <c r="K149" s="85"/>
      <c r="L149" s="85"/>
      <c r="M149" s="85"/>
      <c r="N149" s="85"/>
      <c r="O149" s="85"/>
      <c r="P149" s="85"/>
      <c r="Q149" s="85"/>
      <c r="R149" s="85"/>
      <c r="S149" s="85"/>
      <c r="T149" s="85"/>
      <c r="U149" s="85"/>
      <c r="V149" s="85"/>
      <c r="W149" s="85"/>
    </row>
    <row r="150" spans="1:23" ht="14.25" customHeight="1" x14ac:dyDescent="0.3">
      <c r="A150" s="85"/>
      <c r="B150" s="85"/>
      <c r="C150" s="85"/>
      <c r="D150" s="85"/>
      <c r="E150" s="85"/>
      <c r="F150" s="85"/>
      <c r="G150" s="85"/>
      <c r="H150" s="85"/>
      <c r="I150" s="85"/>
      <c r="J150" s="85"/>
      <c r="K150" s="85"/>
      <c r="L150" s="85"/>
      <c r="M150" s="85"/>
      <c r="N150" s="85"/>
      <c r="O150" s="85"/>
      <c r="P150" s="85"/>
      <c r="Q150" s="85"/>
      <c r="R150" s="85"/>
      <c r="S150" s="85"/>
      <c r="T150" s="85"/>
      <c r="U150" s="85"/>
      <c r="V150" s="85"/>
      <c r="W150" s="85"/>
    </row>
    <row r="151" spans="1:23" ht="14.25" customHeight="1" x14ac:dyDescent="0.3">
      <c r="A151" s="85"/>
      <c r="B151" s="85"/>
      <c r="C151" s="85"/>
      <c r="D151" s="85"/>
      <c r="E151" s="85"/>
      <c r="F151" s="85"/>
      <c r="G151" s="85"/>
      <c r="H151" s="85"/>
      <c r="I151" s="85"/>
      <c r="J151" s="85"/>
      <c r="K151" s="85"/>
      <c r="L151" s="85"/>
      <c r="M151" s="85"/>
      <c r="N151" s="85"/>
      <c r="O151" s="85"/>
      <c r="P151" s="85"/>
      <c r="Q151" s="85"/>
      <c r="R151" s="85"/>
      <c r="S151" s="85"/>
      <c r="T151" s="85"/>
      <c r="U151" s="85"/>
      <c r="V151" s="85"/>
      <c r="W151" s="85"/>
    </row>
    <row r="152" spans="1:23" ht="14.25" customHeight="1" x14ac:dyDescent="0.3">
      <c r="A152" s="85"/>
      <c r="B152" s="85"/>
      <c r="C152" s="85"/>
      <c r="D152" s="85"/>
      <c r="E152" s="85"/>
      <c r="F152" s="85"/>
      <c r="G152" s="85"/>
      <c r="H152" s="85"/>
      <c r="I152" s="85"/>
      <c r="J152" s="85"/>
      <c r="K152" s="85"/>
      <c r="L152" s="85"/>
      <c r="M152" s="85"/>
      <c r="N152" s="85"/>
      <c r="O152" s="85"/>
      <c r="P152" s="85"/>
      <c r="Q152" s="85"/>
      <c r="R152" s="85"/>
      <c r="S152" s="85"/>
      <c r="T152" s="85"/>
      <c r="U152" s="85"/>
      <c r="V152" s="85"/>
      <c r="W152" s="85"/>
    </row>
    <row r="153" spans="1:23" ht="14.25" customHeight="1" x14ac:dyDescent="0.3">
      <c r="A153" s="85"/>
      <c r="B153" s="85"/>
      <c r="C153" s="85"/>
      <c r="D153" s="85"/>
      <c r="E153" s="85"/>
      <c r="F153" s="85"/>
      <c r="G153" s="85"/>
      <c r="H153" s="85"/>
      <c r="I153" s="85"/>
      <c r="J153" s="85"/>
      <c r="K153" s="85"/>
      <c r="L153" s="85"/>
      <c r="M153" s="85"/>
      <c r="N153" s="85"/>
      <c r="O153" s="85"/>
      <c r="P153" s="85"/>
      <c r="Q153" s="85"/>
      <c r="R153" s="85"/>
      <c r="S153" s="85"/>
      <c r="T153" s="85"/>
      <c r="U153" s="85"/>
      <c r="V153" s="85"/>
      <c r="W153" s="85"/>
    </row>
    <row r="154" spans="1:23" ht="14.25" customHeight="1" x14ac:dyDescent="0.3">
      <c r="A154" s="85"/>
      <c r="B154" s="85"/>
      <c r="C154" s="85"/>
      <c r="D154" s="85"/>
      <c r="E154" s="85"/>
      <c r="F154" s="85"/>
      <c r="G154" s="85"/>
      <c r="H154" s="85"/>
      <c r="I154" s="85"/>
      <c r="J154" s="85"/>
      <c r="K154" s="85"/>
      <c r="L154" s="85"/>
      <c r="M154" s="85"/>
      <c r="N154" s="85"/>
      <c r="O154" s="85"/>
      <c r="P154" s="85"/>
      <c r="Q154" s="85"/>
      <c r="R154" s="85"/>
      <c r="S154" s="85"/>
      <c r="T154" s="85"/>
      <c r="U154" s="85"/>
      <c r="V154" s="85"/>
      <c r="W154" s="85"/>
    </row>
    <row r="155" spans="1:23" ht="14.25" customHeight="1" x14ac:dyDescent="0.3">
      <c r="A155" s="85"/>
      <c r="B155" s="85"/>
      <c r="C155" s="85"/>
      <c r="D155" s="85"/>
      <c r="E155" s="85"/>
      <c r="F155" s="85"/>
      <c r="G155" s="85"/>
      <c r="H155" s="85"/>
      <c r="I155" s="85"/>
      <c r="J155" s="85"/>
      <c r="K155" s="85"/>
      <c r="L155" s="85"/>
      <c r="M155" s="85"/>
      <c r="N155" s="85"/>
      <c r="O155" s="85"/>
      <c r="P155" s="85"/>
      <c r="Q155" s="85"/>
      <c r="R155" s="85"/>
      <c r="S155" s="85"/>
      <c r="T155" s="85"/>
      <c r="U155" s="85"/>
      <c r="V155" s="85"/>
      <c r="W155" s="85"/>
    </row>
    <row r="156" spans="1:23" ht="14.25" customHeight="1" x14ac:dyDescent="0.3">
      <c r="A156" s="85"/>
      <c r="B156" s="85"/>
      <c r="C156" s="85"/>
      <c r="D156" s="85"/>
      <c r="E156" s="85"/>
      <c r="F156" s="85"/>
      <c r="G156" s="85"/>
      <c r="H156" s="85"/>
      <c r="I156" s="85"/>
      <c r="J156" s="85"/>
      <c r="K156" s="85"/>
      <c r="L156" s="85"/>
      <c r="M156" s="85"/>
      <c r="N156" s="85"/>
      <c r="O156" s="85"/>
      <c r="P156" s="85"/>
      <c r="Q156" s="85"/>
      <c r="R156" s="85"/>
      <c r="S156" s="85"/>
      <c r="T156" s="85"/>
      <c r="U156" s="85"/>
      <c r="V156" s="85"/>
      <c r="W156" s="85"/>
    </row>
    <row r="157" spans="1:23" ht="14.25" customHeight="1" x14ac:dyDescent="0.3">
      <c r="A157" s="85"/>
      <c r="B157" s="85"/>
      <c r="C157" s="85"/>
      <c r="D157" s="85"/>
      <c r="E157" s="85"/>
      <c r="F157" s="85"/>
      <c r="G157" s="85"/>
      <c r="H157" s="85"/>
      <c r="I157" s="85"/>
      <c r="J157" s="85"/>
      <c r="K157" s="85"/>
      <c r="L157" s="85"/>
      <c r="M157" s="85"/>
      <c r="N157" s="85"/>
      <c r="O157" s="85"/>
      <c r="P157" s="85"/>
      <c r="Q157" s="85"/>
      <c r="R157" s="85"/>
      <c r="S157" s="85"/>
      <c r="T157" s="85"/>
      <c r="U157" s="85"/>
      <c r="V157" s="85"/>
      <c r="W157" s="85"/>
    </row>
    <row r="158" spans="1:23" ht="14.25" customHeight="1" x14ac:dyDescent="0.3">
      <c r="A158" s="85"/>
      <c r="B158" s="85"/>
      <c r="C158" s="85"/>
      <c r="D158" s="85"/>
      <c r="E158" s="85"/>
      <c r="F158" s="85"/>
      <c r="G158" s="85"/>
      <c r="H158" s="85"/>
      <c r="I158" s="85"/>
      <c r="J158" s="85"/>
      <c r="K158" s="85"/>
      <c r="L158" s="85"/>
      <c r="M158" s="85"/>
      <c r="N158" s="85"/>
      <c r="O158" s="85"/>
      <c r="P158" s="85"/>
      <c r="Q158" s="85"/>
      <c r="R158" s="85"/>
      <c r="S158" s="85"/>
      <c r="T158" s="85"/>
      <c r="U158" s="85"/>
      <c r="V158" s="85"/>
      <c r="W158" s="85"/>
    </row>
    <row r="159" spans="1:23" ht="14.25" customHeight="1" x14ac:dyDescent="0.3">
      <c r="A159" s="85"/>
      <c r="B159" s="85"/>
      <c r="C159" s="85"/>
      <c r="D159" s="85"/>
      <c r="E159" s="85"/>
      <c r="F159" s="85"/>
      <c r="G159" s="85"/>
      <c r="H159" s="85"/>
      <c r="I159" s="85"/>
      <c r="J159" s="85"/>
      <c r="K159" s="85"/>
      <c r="L159" s="85"/>
      <c r="M159" s="85"/>
      <c r="N159" s="85"/>
      <c r="O159" s="85"/>
      <c r="P159" s="85"/>
      <c r="Q159" s="85"/>
      <c r="R159" s="85"/>
      <c r="S159" s="85"/>
      <c r="T159" s="85"/>
      <c r="U159" s="85"/>
      <c r="V159" s="85"/>
      <c r="W159" s="85"/>
    </row>
    <row r="160" spans="1:23" ht="14.25" customHeight="1" x14ac:dyDescent="0.3">
      <c r="A160" s="85"/>
      <c r="B160" s="85"/>
      <c r="C160" s="85"/>
      <c r="D160" s="85"/>
      <c r="E160" s="85"/>
      <c r="F160" s="85"/>
      <c r="G160" s="85"/>
      <c r="H160" s="85"/>
      <c r="I160" s="85"/>
      <c r="J160" s="85"/>
      <c r="K160" s="85"/>
      <c r="L160" s="85"/>
      <c r="M160" s="85"/>
      <c r="N160" s="85"/>
      <c r="O160" s="85"/>
      <c r="P160" s="85"/>
      <c r="Q160" s="85"/>
      <c r="R160" s="85"/>
      <c r="S160" s="85"/>
      <c r="T160" s="85"/>
      <c r="U160" s="85"/>
      <c r="V160" s="85"/>
      <c r="W160" s="85"/>
    </row>
    <row r="161" spans="1:23" ht="14.25" customHeight="1" x14ac:dyDescent="0.3">
      <c r="A161" s="85"/>
      <c r="B161" s="85"/>
      <c r="C161" s="85"/>
      <c r="D161" s="85"/>
      <c r="E161" s="85"/>
      <c r="F161" s="85"/>
      <c r="G161" s="85"/>
      <c r="H161" s="85"/>
      <c r="I161" s="85"/>
      <c r="J161" s="85"/>
      <c r="K161" s="85"/>
      <c r="L161" s="85"/>
      <c r="M161" s="85"/>
      <c r="N161" s="85"/>
      <c r="O161" s="85"/>
      <c r="P161" s="85"/>
      <c r="Q161" s="85"/>
      <c r="R161" s="85"/>
      <c r="S161" s="85"/>
      <c r="T161" s="85"/>
      <c r="U161" s="85"/>
      <c r="V161" s="85"/>
      <c r="W161" s="85"/>
    </row>
    <row r="162" spans="1:23" ht="14.25" customHeight="1" x14ac:dyDescent="0.3">
      <c r="A162" s="85"/>
      <c r="B162" s="85"/>
      <c r="C162" s="85"/>
      <c r="D162" s="85"/>
      <c r="E162" s="85"/>
      <c r="F162" s="85"/>
      <c r="G162" s="85"/>
      <c r="H162" s="85"/>
      <c r="I162" s="85"/>
      <c r="J162" s="85"/>
      <c r="K162" s="85"/>
      <c r="L162" s="85"/>
      <c r="M162" s="85"/>
      <c r="N162" s="85"/>
      <c r="O162" s="85"/>
      <c r="P162" s="85"/>
      <c r="Q162" s="85"/>
      <c r="R162" s="85"/>
      <c r="S162" s="85"/>
      <c r="T162" s="85"/>
      <c r="U162" s="85"/>
      <c r="V162" s="85"/>
      <c r="W162" s="85"/>
    </row>
    <row r="163" spans="1:23" ht="14.25" customHeight="1" x14ac:dyDescent="0.3">
      <c r="A163" s="85"/>
      <c r="B163" s="85"/>
      <c r="C163" s="85"/>
      <c r="D163" s="85"/>
      <c r="E163" s="85"/>
      <c r="F163" s="85"/>
      <c r="G163" s="85"/>
      <c r="H163" s="85"/>
      <c r="I163" s="85"/>
      <c r="J163" s="85"/>
      <c r="K163" s="85"/>
      <c r="L163" s="85"/>
      <c r="M163" s="85"/>
      <c r="N163" s="85"/>
      <c r="O163" s="85"/>
      <c r="P163" s="85"/>
      <c r="Q163" s="85"/>
      <c r="R163" s="85"/>
      <c r="S163" s="85"/>
      <c r="T163" s="85"/>
      <c r="U163" s="85"/>
      <c r="V163" s="85"/>
      <c r="W163" s="85"/>
    </row>
    <row r="164" spans="1:23" ht="14.25" customHeight="1" x14ac:dyDescent="0.3">
      <c r="A164" s="85"/>
      <c r="B164" s="85"/>
      <c r="C164" s="85"/>
      <c r="D164" s="85"/>
      <c r="E164" s="85"/>
      <c r="F164" s="85"/>
      <c r="G164" s="85"/>
      <c r="H164" s="85"/>
      <c r="I164" s="85"/>
      <c r="J164" s="85"/>
      <c r="K164" s="85"/>
      <c r="L164" s="85"/>
      <c r="M164" s="85"/>
      <c r="N164" s="85"/>
      <c r="O164" s="85"/>
      <c r="P164" s="85"/>
      <c r="Q164" s="85"/>
      <c r="R164" s="85"/>
      <c r="S164" s="85"/>
      <c r="T164" s="85"/>
      <c r="U164" s="85"/>
      <c r="V164" s="85"/>
      <c r="W164" s="85"/>
    </row>
    <row r="165" spans="1:23" ht="14.25" customHeight="1" x14ac:dyDescent="0.3">
      <c r="A165" s="85"/>
      <c r="B165" s="85"/>
      <c r="C165" s="85"/>
      <c r="D165" s="85"/>
      <c r="E165" s="85"/>
      <c r="F165" s="85"/>
      <c r="G165" s="85"/>
      <c r="H165" s="85"/>
      <c r="I165" s="85"/>
      <c r="J165" s="85"/>
      <c r="K165" s="85"/>
      <c r="L165" s="85"/>
      <c r="M165" s="85"/>
      <c r="N165" s="85"/>
      <c r="O165" s="85"/>
      <c r="P165" s="85"/>
      <c r="Q165" s="85"/>
      <c r="R165" s="85"/>
      <c r="S165" s="85"/>
      <c r="T165" s="85"/>
      <c r="U165" s="85"/>
      <c r="V165" s="85"/>
      <c r="W165" s="85"/>
    </row>
    <row r="166" spans="1:23" ht="14.25" customHeight="1" x14ac:dyDescent="0.3">
      <c r="A166" s="85"/>
      <c r="B166" s="85"/>
      <c r="C166" s="85"/>
      <c r="D166" s="85"/>
      <c r="E166" s="85"/>
      <c r="F166" s="85"/>
      <c r="G166" s="85"/>
      <c r="H166" s="85"/>
      <c r="I166" s="85"/>
      <c r="J166" s="85"/>
      <c r="K166" s="85"/>
      <c r="L166" s="85"/>
      <c r="M166" s="85"/>
      <c r="N166" s="85"/>
      <c r="O166" s="85"/>
      <c r="P166" s="85"/>
      <c r="Q166" s="85"/>
      <c r="R166" s="85"/>
      <c r="S166" s="85"/>
      <c r="T166" s="85"/>
      <c r="U166" s="85"/>
      <c r="V166" s="85"/>
      <c r="W166" s="85"/>
    </row>
    <row r="167" spans="1:23" ht="14.25" customHeight="1" x14ac:dyDescent="0.3">
      <c r="A167" s="85"/>
      <c r="B167" s="85"/>
      <c r="C167" s="85"/>
      <c r="D167" s="85"/>
      <c r="E167" s="85"/>
      <c r="F167" s="85"/>
      <c r="G167" s="85"/>
      <c r="H167" s="85"/>
      <c r="I167" s="85"/>
      <c r="J167" s="85"/>
      <c r="K167" s="85"/>
      <c r="L167" s="85"/>
      <c r="M167" s="85"/>
      <c r="N167" s="85"/>
      <c r="O167" s="85"/>
      <c r="P167" s="85"/>
      <c r="Q167" s="85"/>
      <c r="R167" s="85"/>
      <c r="S167" s="85"/>
      <c r="T167" s="85"/>
      <c r="U167" s="85"/>
      <c r="V167" s="85"/>
      <c r="W167" s="85"/>
    </row>
    <row r="168" spans="1:23" ht="14.25" customHeight="1" x14ac:dyDescent="0.3">
      <c r="A168" s="85"/>
      <c r="B168" s="85"/>
      <c r="C168" s="85"/>
      <c r="D168" s="85"/>
      <c r="E168" s="85"/>
      <c r="F168" s="85"/>
      <c r="G168" s="85"/>
      <c r="H168" s="85"/>
      <c r="I168" s="85"/>
      <c r="J168" s="85"/>
      <c r="K168" s="85"/>
      <c r="L168" s="85"/>
      <c r="M168" s="85"/>
      <c r="N168" s="85"/>
      <c r="O168" s="85"/>
      <c r="P168" s="85"/>
      <c r="Q168" s="85"/>
      <c r="R168" s="85"/>
      <c r="S168" s="85"/>
      <c r="T168" s="85"/>
      <c r="U168" s="85"/>
      <c r="V168" s="85"/>
      <c r="W168" s="85"/>
    </row>
    <row r="169" spans="1:23" ht="14.25" customHeight="1" x14ac:dyDescent="0.3">
      <c r="A169" s="85"/>
      <c r="B169" s="85"/>
      <c r="C169" s="85"/>
      <c r="D169" s="85"/>
      <c r="E169" s="85"/>
      <c r="F169" s="85"/>
      <c r="G169" s="85"/>
      <c r="H169" s="85"/>
      <c r="I169" s="85"/>
      <c r="J169" s="85"/>
      <c r="K169" s="85"/>
      <c r="L169" s="85"/>
      <c r="M169" s="85"/>
      <c r="N169" s="85"/>
      <c r="O169" s="85"/>
      <c r="P169" s="85"/>
      <c r="Q169" s="85"/>
      <c r="R169" s="85"/>
      <c r="S169" s="85"/>
      <c r="T169" s="85"/>
      <c r="U169" s="85"/>
      <c r="V169" s="85"/>
      <c r="W169" s="85"/>
    </row>
    <row r="170" spans="1:23" ht="14.25" customHeight="1" x14ac:dyDescent="0.3">
      <c r="A170" s="85"/>
      <c r="B170" s="85"/>
      <c r="C170" s="85"/>
      <c r="D170" s="85"/>
      <c r="E170" s="85"/>
      <c r="F170" s="85"/>
      <c r="G170" s="85"/>
      <c r="H170" s="85"/>
      <c r="I170" s="85"/>
      <c r="J170" s="85"/>
      <c r="K170" s="85"/>
      <c r="L170" s="85"/>
      <c r="M170" s="85"/>
      <c r="N170" s="85"/>
      <c r="O170" s="85"/>
      <c r="P170" s="85"/>
      <c r="Q170" s="85"/>
      <c r="R170" s="85"/>
      <c r="S170" s="85"/>
      <c r="T170" s="85"/>
      <c r="U170" s="85"/>
      <c r="V170" s="85"/>
      <c r="W170" s="85"/>
    </row>
    <row r="171" spans="1:23" ht="14.25" customHeight="1" x14ac:dyDescent="0.3">
      <c r="A171" s="85"/>
      <c r="B171" s="85"/>
      <c r="C171" s="85"/>
      <c r="D171" s="85"/>
      <c r="E171" s="85"/>
      <c r="F171" s="85"/>
      <c r="G171" s="85"/>
      <c r="H171" s="85"/>
      <c r="I171" s="85"/>
      <c r="J171" s="85"/>
      <c r="K171" s="85"/>
      <c r="L171" s="85"/>
      <c r="M171" s="85"/>
      <c r="N171" s="85"/>
      <c r="O171" s="85"/>
      <c r="P171" s="85"/>
      <c r="Q171" s="85"/>
      <c r="R171" s="85"/>
      <c r="S171" s="85"/>
      <c r="T171" s="85"/>
      <c r="U171" s="85"/>
      <c r="V171" s="85"/>
      <c r="W171" s="85"/>
    </row>
    <row r="172" spans="1:23" ht="14.25" customHeight="1" x14ac:dyDescent="0.3">
      <c r="A172" s="85"/>
      <c r="B172" s="85"/>
      <c r="C172" s="85"/>
      <c r="D172" s="85"/>
      <c r="E172" s="85"/>
      <c r="F172" s="85"/>
      <c r="G172" s="85"/>
      <c r="H172" s="85"/>
      <c r="I172" s="85"/>
      <c r="J172" s="85"/>
      <c r="K172" s="85"/>
      <c r="L172" s="85"/>
      <c r="M172" s="85"/>
      <c r="N172" s="85"/>
      <c r="O172" s="85"/>
      <c r="P172" s="85"/>
      <c r="Q172" s="85"/>
      <c r="R172" s="85"/>
      <c r="S172" s="85"/>
      <c r="T172" s="85"/>
      <c r="U172" s="85"/>
      <c r="V172" s="85"/>
      <c r="W172" s="85"/>
    </row>
    <row r="173" spans="1:23" ht="14.25" customHeight="1" x14ac:dyDescent="0.3">
      <c r="A173" s="85"/>
      <c r="B173" s="85"/>
      <c r="C173" s="85"/>
      <c r="D173" s="85"/>
      <c r="E173" s="85"/>
      <c r="F173" s="85"/>
      <c r="G173" s="85"/>
      <c r="H173" s="85"/>
      <c r="I173" s="85"/>
      <c r="J173" s="85"/>
      <c r="K173" s="85"/>
      <c r="L173" s="85"/>
      <c r="M173" s="85"/>
      <c r="N173" s="85"/>
      <c r="O173" s="85"/>
      <c r="P173" s="85"/>
      <c r="Q173" s="85"/>
      <c r="R173" s="85"/>
      <c r="S173" s="85"/>
      <c r="T173" s="85"/>
      <c r="U173" s="85"/>
      <c r="V173" s="85"/>
      <c r="W173" s="85"/>
    </row>
    <row r="174" spans="1:23" ht="14.25" customHeight="1" x14ac:dyDescent="0.3">
      <c r="A174" s="85"/>
      <c r="B174" s="85"/>
      <c r="C174" s="85"/>
      <c r="D174" s="85"/>
      <c r="E174" s="85"/>
      <c r="F174" s="85"/>
      <c r="G174" s="85"/>
      <c r="H174" s="85"/>
      <c r="I174" s="85"/>
      <c r="J174" s="85"/>
      <c r="K174" s="85"/>
      <c r="L174" s="85"/>
      <c r="M174" s="85"/>
      <c r="N174" s="85"/>
      <c r="O174" s="85"/>
      <c r="P174" s="85"/>
      <c r="Q174" s="85"/>
      <c r="R174" s="85"/>
      <c r="S174" s="85"/>
      <c r="T174" s="85"/>
      <c r="U174" s="85"/>
      <c r="V174" s="85"/>
      <c r="W174" s="85"/>
    </row>
    <row r="175" spans="1:23" ht="14.25" customHeight="1" x14ac:dyDescent="0.3">
      <c r="A175" s="85"/>
      <c r="B175" s="85"/>
      <c r="C175" s="85"/>
      <c r="D175" s="85"/>
      <c r="E175" s="85"/>
      <c r="F175" s="85"/>
      <c r="G175" s="85"/>
      <c r="H175" s="85"/>
      <c r="I175" s="85"/>
      <c r="J175" s="85"/>
      <c r="K175" s="85"/>
      <c r="L175" s="85"/>
      <c r="M175" s="85"/>
      <c r="N175" s="85"/>
      <c r="O175" s="85"/>
      <c r="P175" s="85"/>
      <c r="Q175" s="85"/>
      <c r="R175" s="85"/>
      <c r="S175" s="85"/>
      <c r="T175" s="85"/>
      <c r="U175" s="85"/>
      <c r="V175" s="85"/>
      <c r="W175" s="85"/>
    </row>
    <row r="176" spans="1:23" ht="14.25" customHeight="1" x14ac:dyDescent="0.3">
      <c r="A176" s="85"/>
      <c r="B176" s="85"/>
      <c r="C176" s="85"/>
      <c r="D176" s="85"/>
      <c r="E176" s="85"/>
      <c r="F176" s="85"/>
      <c r="G176" s="85"/>
      <c r="H176" s="85"/>
      <c r="I176" s="85"/>
      <c r="J176" s="85"/>
      <c r="K176" s="85"/>
      <c r="L176" s="85"/>
      <c r="M176" s="85"/>
      <c r="N176" s="85"/>
      <c r="O176" s="85"/>
      <c r="P176" s="85"/>
      <c r="Q176" s="85"/>
      <c r="R176" s="85"/>
      <c r="S176" s="85"/>
      <c r="T176" s="85"/>
      <c r="U176" s="85"/>
      <c r="V176" s="85"/>
      <c r="W176" s="85"/>
    </row>
    <row r="177" spans="1:23" ht="14.25" customHeight="1" x14ac:dyDescent="0.3">
      <c r="A177" s="85"/>
      <c r="B177" s="85"/>
      <c r="C177" s="85"/>
      <c r="D177" s="85"/>
      <c r="E177" s="85"/>
      <c r="F177" s="85"/>
      <c r="G177" s="85"/>
      <c r="H177" s="85"/>
      <c r="I177" s="85"/>
      <c r="J177" s="85"/>
      <c r="K177" s="85"/>
      <c r="L177" s="85"/>
      <c r="M177" s="85"/>
      <c r="N177" s="85"/>
      <c r="O177" s="85"/>
      <c r="P177" s="85"/>
      <c r="Q177" s="85"/>
      <c r="R177" s="85"/>
      <c r="S177" s="85"/>
      <c r="T177" s="85"/>
      <c r="U177" s="85"/>
      <c r="V177" s="85"/>
      <c r="W177" s="85"/>
    </row>
    <row r="178" spans="1:23" ht="14.25" customHeight="1" x14ac:dyDescent="0.3">
      <c r="A178" s="85"/>
      <c r="B178" s="85"/>
      <c r="C178" s="85"/>
      <c r="D178" s="85"/>
      <c r="E178" s="85"/>
      <c r="F178" s="85"/>
      <c r="G178" s="85"/>
      <c r="H178" s="85"/>
      <c r="I178" s="85"/>
      <c r="J178" s="85"/>
      <c r="K178" s="85"/>
      <c r="L178" s="85"/>
      <c r="M178" s="85"/>
      <c r="N178" s="85"/>
      <c r="O178" s="85"/>
      <c r="P178" s="85"/>
      <c r="Q178" s="85"/>
      <c r="R178" s="85"/>
      <c r="S178" s="85"/>
      <c r="T178" s="85"/>
      <c r="U178" s="85"/>
      <c r="V178" s="85"/>
      <c r="W178" s="85"/>
    </row>
    <row r="179" spans="1:23" ht="14.25" customHeight="1" x14ac:dyDescent="0.3">
      <c r="A179" s="85"/>
      <c r="B179" s="85"/>
      <c r="C179" s="85"/>
      <c r="D179" s="85"/>
      <c r="E179" s="85"/>
      <c r="F179" s="85"/>
      <c r="G179" s="85"/>
      <c r="H179" s="85"/>
      <c r="I179" s="85"/>
      <c r="J179" s="85"/>
      <c r="K179" s="85"/>
      <c r="L179" s="85"/>
      <c r="M179" s="85"/>
      <c r="N179" s="85"/>
      <c r="O179" s="85"/>
      <c r="P179" s="85"/>
      <c r="Q179" s="85"/>
      <c r="R179" s="85"/>
      <c r="S179" s="85"/>
      <c r="T179" s="85"/>
      <c r="U179" s="85"/>
      <c r="V179" s="85"/>
      <c r="W179" s="85"/>
    </row>
    <row r="180" spans="1:23" ht="14.25" customHeight="1" x14ac:dyDescent="0.3">
      <c r="A180" s="85"/>
      <c r="B180" s="85"/>
      <c r="C180" s="85"/>
      <c r="D180" s="85"/>
      <c r="E180" s="85"/>
      <c r="F180" s="85"/>
      <c r="G180" s="85"/>
      <c r="H180" s="85"/>
      <c r="I180" s="85"/>
      <c r="J180" s="85"/>
      <c r="K180" s="85"/>
      <c r="L180" s="85"/>
      <c r="M180" s="85"/>
      <c r="N180" s="85"/>
      <c r="O180" s="85"/>
      <c r="P180" s="85"/>
      <c r="Q180" s="85"/>
      <c r="R180" s="85"/>
      <c r="S180" s="85"/>
      <c r="T180" s="85"/>
      <c r="U180" s="85"/>
      <c r="V180" s="85"/>
      <c r="W180" s="85"/>
    </row>
    <row r="181" spans="1:23" ht="14.25" customHeight="1" x14ac:dyDescent="0.3">
      <c r="A181" s="85"/>
      <c r="B181" s="85"/>
      <c r="C181" s="85"/>
      <c r="D181" s="85"/>
      <c r="E181" s="85"/>
      <c r="F181" s="85"/>
      <c r="G181" s="85"/>
      <c r="H181" s="85"/>
      <c r="I181" s="85"/>
      <c r="J181" s="85"/>
      <c r="K181" s="85"/>
      <c r="L181" s="85"/>
      <c r="M181" s="85"/>
      <c r="N181" s="85"/>
      <c r="O181" s="85"/>
      <c r="P181" s="85"/>
      <c r="Q181" s="85"/>
      <c r="R181" s="85"/>
      <c r="S181" s="85"/>
      <c r="T181" s="85"/>
      <c r="U181" s="85"/>
      <c r="V181" s="85"/>
      <c r="W181" s="85"/>
    </row>
    <row r="182" spans="1:23" ht="14.25" customHeight="1" x14ac:dyDescent="0.3">
      <c r="A182" s="85"/>
      <c r="B182" s="85"/>
      <c r="C182" s="85"/>
      <c r="D182" s="85"/>
      <c r="E182" s="85"/>
      <c r="F182" s="85"/>
      <c r="G182" s="85"/>
      <c r="H182" s="85"/>
      <c r="I182" s="85"/>
      <c r="J182" s="85"/>
      <c r="K182" s="85"/>
      <c r="L182" s="85"/>
      <c r="M182" s="85"/>
      <c r="N182" s="85"/>
      <c r="O182" s="85"/>
      <c r="P182" s="85"/>
      <c r="Q182" s="85"/>
      <c r="R182" s="85"/>
      <c r="S182" s="85"/>
      <c r="T182" s="85"/>
      <c r="U182" s="85"/>
      <c r="V182" s="85"/>
      <c r="W182" s="85"/>
    </row>
    <row r="183" spans="1:23" ht="14.25" customHeight="1" x14ac:dyDescent="0.3">
      <c r="A183" s="85"/>
      <c r="B183" s="85"/>
      <c r="C183" s="85"/>
      <c r="D183" s="85"/>
      <c r="E183" s="85"/>
      <c r="F183" s="85"/>
      <c r="G183" s="85"/>
      <c r="H183" s="85"/>
      <c r="I183" s="85"/>
      <c r="J183" s="85"/>
      <c r="K183" s="85"/>
      <c r="L183" s="85"/>
      <c r="M183" s="85"/>
      <c r="N183" s="85"/>
      <c r="O183" s="85"/>
      <c r="P183" s="85"/>
      <c r="Q183" s="85"/>
      <c r="R183" s="85"/>
      <c r="S183" s="85"/>
      <c r="T183" s="85"/>
      <c r="U183" s="85"/>
      <c r="V183" s="85"/>
      <c r="W183" s="85"/>
    </row>
    <row r="184" spans="1:23" ht="14.25" customHeight="1" x14ac:dyDescent="0.3">
      <c r="A184" s="85"/>
      <c r="B184" s="85"/>
      <c r="C184" s="85"/>
      <c r="D184" s="85"/>
      <c r="E184" s="85"/>
      <c r="F184" s="85"/>
      <c r="G184" s="85"/>
      <c r="H184" s="85"/>
      <c r="I184" s="85"/>
      <c r="J184" s="85"/>
      <c r="K184" s="85"/>
      <c r="L184" s="85"/>
      <c r="M184" s="85"/>
      <c r="N184" s="85"/>
      <c r="O184" s="85"/>
      <c r="P184" s="85"/>
      <c r="Q184" s="85"/>
      <c r="R184" s="85"/>
      <c r="S184" s="85"/>
      <c r="T184" s="85"/>
      <c r="U184" s="85"/>
      <c r="V184" s="85"/>
      <c r="W184" s="85"/>
    </row>
    <row r="185" spans="1:23" ht="14.25" customHeight="1" x14ac:dyDescent="0.3">
      <c r="A185" s="85"/>
      <c r="B185" s="85"/>
      <c r="C185" s="85"/>
      <c r="D185" s="85"/>
      <c r="E185" s="85"/>
      <c r="F185" s="85"/>
      <c r="G185" s="85"/>
      <c r="H185" s="85"/>
      <c r="I185" s="85"/>
      <c r="J185" s="85"/>
      <c r="K185" s="85"/>
      <c r="L185" s="85"/>
      <c r="M185" s="85"/>
      <c r="N185" s="85"/>
      <c r="O185" s="85"/>
      <c r="P185" s="85"/>
      <c r="Q185" s="85"/>
      <c r="R185" s="85"/>
      <c r="S185" s="85"/>
      <c r="T185" s="85"/>
      <c r="U185" s="85"/>
      <c r="V185" s="85"/>
      <c r="W185" s="85"/>
    </row>
    <row r="186" spans="1:23" ht="14.25" customHeight="1" x14ac:dyDescent="0.3">
      <c r="A186" s="85"/>
      <c r="B186" s="85"/>
      <c r="C186" s="85"/>
      <c r="D186" s="85"/>
      <c r="E186" s="85"/>
      <c r="F186" s="85"/>
      <c r="G186" s="85"/>
      <c r="H186" s="85"/>
      <c r="I186" s="85"/>
      <c r="J186" s="85"/>
      <c r="K186" s="85"/>
      <c r="L186" s="85"/>
      <c r="M186" s="85"/>
      <c r="N186" s="85"/>
      <c r="O186" s="85"/>
      <c r="P186" s="85"/>
      <c r="Q186" s="85"/>
      <c r="R186" s="85"/>
      <c r="S186" s="85"/>
      <c r="T186" s="85"/>
      <c r="U186" s="85"/>
      <c r="V186" s="85"/>
      <c r="W186" s="85"/>
    </row>
    <row r="187" spans="1:23" ht="14.25" customHeight="1" x14ac:dyDescent="0.3">
      <c r="A187" s="85"/>
      <c r="B187" s="85"/>
      <c r="C187" s="85"/>
      <c r="D187" s="85"/>
      <c r="E187" s="85"/>
      <c r="F187" s="85"/>
      <c r="G187" s="85"/>
      <c r="H187" s="85"/>
      <c r="I187" s="85"/>
      <c r="J187" s="85"/>
      <c r="K187" s="85"/>
      <c r="L187" s="85"/>
      <c r="M187" s="85"/>
      <c r="N187" s="85"/>
      <c r="O187" s="85"/>
      <c r="P187" s="85"/>
      <c r="Q187" s="85"/>
      <c r="R187" s="85"/>
      <c r="S187" s="85"/>
      <c r="T187" s="85"/>
      <c r="U187" s="85"/>
      <c r="V187" s="85"/>
      <c r="W187" s="85"/>
    </row>
    <row r="188" spans="1:23" ht="14.25" customHeight="1" x14ac:dyDescent="0.3">
      <c r="A188" s="85"/>
      <c r="B188" s="85"/>
      <c r="C188" s="85"/>
      <c r="D188" s="85"/>
      <c r="E188" s="85"/>
      <c r="F188" s="85"/>
      <c r="G188" s="85"/>
      <c r="H188" s="85"/>
      <c r="I188" s="85"/>
      <c r="J188" s="85"/>
      <c r="K188" s="85"/>
      <c r="L188" s="85"/>
      <c r="M188" s="85"/>
      <c r="N188" s="85"/>
      <c r="O188" s="85"/>
      <c r="P188" s="85"/>
      <c r="Q188" s="85"/>
      <c r="R188" s="85"/>
      <c r="S188" s="85"/>
      <c r="T188" s="85"/>
      <c r="U188" s="85"/>
      <c r="V188" s="85"/>
      <c r="W188" s="85"/>
    </row>
    <row r="189" spans="1:23" ht="14.25" customHeight="1" x14ac:dyDescent="0.3">
      <c r="A189" s="85"/>
      <c r="B189" s="85"/>
      <c r="C189" s="85"/>
      <c r="D189" s="85"/>
      <c r="E189" s="85"/>
      <c r="F189" s="85"/>
      <c r="G189" s="85"/>
      <c r="H189" s="85"/>
      <c r="I189" s="85"/>
      <c r="J189" s="85"/>
      <c r="K189" s="85"/>
      <c r="L189" s="85"/>
      <c r="M189" s="85"/>
      <c r="N189" s="85"/>
      <c r="O189" s="85"/>
      <c r="P189" s="85"/>
      <c r="Q189" s="85"/>
      <c r="R189" s="85"/>
      <c r="S189" s="85"/>
      <c r="T189" s="85"/>
      <c r="U189" s="85"/>
      <c r="V189" s="85"/>
      <c r="W189" s="85"/>
    </row>
    <row r="190" spans="1:23" ht="14.25" customHeight="1" x14ac:dyDescent="0.3">
      <c r="A190" s="85"/>
      <c r="B190" s="85"/>
      <c r="C190" s="85"/>
      <c r="D190" s="85"/>
      <c r="E190" s="85"/>
      <c r="F190" s="85"/>
      <c r="G190" s="85"/>
      <c r="H190" s="85"/>
      <c r="I190" s="85"/>
      <c r="J190" s="85"/>
      <c r="K190" s="85"/>
      <c r="L190" s="85"/>
      <c r="M190" s="85"/>
      <c r="N190" s="85"/>
      <c r="O190" s="85"/>
      <c r="P190" s="85"/>
      <c r="Q190" s="85"/>
      <c r="R190" s="85"/>
      <c r="S190" s="85"/>
      <c r="T190" s="85"/>
      <c r="U190" s="85"/>
      <c r="V190" s="85"/>
      <c r="W190" s="85"/>
    </row>
    <row r="191" spans="1:23" ht="14.25" customHeight="1" x14ac:dyDescent="0.3">
      <c r="A191" s="85"/>
      <c r="B191" s="85"/>
      <c r="C191" s="85"/>
      <c r="D191" s="85"/>
      <c r="E191" s="85"/>
      <c r="F191" s="85"/>
      <c r="G191" s="85"/>
      <c r="H191" s="85"/>
      <c r="I191" s="85"/>
      <c r="J191" s="85"/>
      <c r="K191" s="85"/>
      <c r="L191" s="85"/>
      <c r="M191" s="85"/>
      <c r="N191" s="85"/>
      <c r="O191" s="85"/>
      <c r="P191" s="85"/>
      <c r="Q191" s="85"/>
      <c r="R191" s="85"/>
      <c r="S191" s="85"/>
      <c r="T191" s="85"/>
      <c r="U191" s="85"/>
      <c r="V191" s="85"/>
      <c r="W191" s="85"/>
    </row>
    <row r="192" spans="1:23" ht="14.25" customHeight="1" x14ac:dyDescent="0.3">
      <c r="A192" s="85"/>
      <c r="B192" s="85"/>
      <c r="C192" s="85"/>
      <c r="D192" s="85"/>
      <c r="E192" s="85"/>
      <c r="F192" s="85"/>
      <c r="G192" s="85"/>
      <c r="H192" s="85"/>
      <c r="I192" s="85"/>
      <c r="J192" s="85"/>
      <c r="K192" s="85"/>
      <c r="L192" s="85"/>
      <c r="M192" s="85"/>
      <c r="N192" s="85"/>
      <c r="O192" s="85"/>
      <c r="P192" s="85"/>
      <c r="Q192" s="85"/>
      <c r="R192" s="85"/>
      <c r="S192" s="85"/>
      <c r="T192" s="85"/>
      <c r="U192" s="85"/>
      <c r="V192" s="85"/>
      <c r="W192" s="85"/>
    </row>
    <row r="193" spans="1:23" ht="14.25" customHeight="1" x14ac:dyDescent="0.3">
      <c r="A193" s="85"/>
      <c r="B193" s="85"/>
      <c r="C193" s="85"/>
      <c r="D193" s="85"/>
      <c r="E193" s="85"/>
      <c r="F193" s="85"/>
      <c r="G193" s="85"/>
      <c r="H193" s="85"/>
      <c r="I193" s="85"/>
      <c r="J193" s="85"/>
      <c r="K193" s="85"/>
      <c r="L193" s="85"/>
      <c r="M193" s="85"/>
      <c r="N193" s="85"/>
      <c r="O193" s="85"/>
      <c r="P193" s="85"/>
      <c r="Q193" s="85"/>
      <c r="R193" s="85"/>
      <c r="S193" s="85"/>
      <c r="T193" s="85"/>
      <c r="U193" s="85"/>
      <c r="V193" s="85"/>
      <c r="W193" s="85"/>
    </row>
    <row r="194" spans="1:23" ht="14.25" customHeight="1" x14ac:dyDescent="0.3">
      <c r="A194" s="85"/>
      <c r="B194" s="85"/>
      <c r="C194" s="85"/>
      <c r="D194" s="85"/>
      <c r="E194" s="85"/>
      <c r="F194" s="85"/>
      <c r="G194" s="85"/>
      <c r="H194" s="85"/>
      <c r="I194" s="85"/>
      <c r="J194" s="85"/>
      <c r="K194" s="85"/>
      <c r="L194" s="85"/>
      <c r="M194" s="85"/>
      <c r="N194" s="85"/>
      <c r="O194" s="85"/>
      <c r="P194" s="85"/>
      <c r="Q194" s="85"/>
      <c r="R194" s="85"/>
      <c r="S194" s="85"/>
      <c r="T194" s="85"/>
      <c r="U194" s="85"/>
      <c r="V194" s="85"/>
      <c r="W194" s="85"/>
    </row>
    <row r="195" spans="1:23" ht="14.25" customHeight="1" x14ac:dyDescent="0.3">
      <c r="A195" s="85"/>
      <c r="B195" s="85"/>
      <c r="C195" s="85"/>
      <c r="D195" s="85"/>
      <c r="E195" s="85"/>
      <c r="F195" s="85"/>
      <c r="G195" s="85"/>
      <c r="H195" s="85"/>
      <c r="I195" s="85"/>
      <c r="J195" s="85"/>
      <c r="K195" s="85"/>
      <c r="L195" s="85"/>
      <c r="M195" s="85"/>
      <c r="N195" s="85"/>
      <c r="O195" s="85"/>
      <c r="P195" s="85"/>
      <c r="Q195" s="85"/>
      <c r="R195" s="85"/>
      <c r="S195" s="85"/>
      <c r="T195" s="85"/>
      <c r="U195" s="85"/>
      <c r="V195" s="85"/>
      <c r="W195" s="85"/>
    </row>
    <row r="196" spans="1:23" ht="14.25" customHeight="1" x14ac:dyDescent="0.3">
      <c r="A196" s="85"/>
      <c r="B196" s="85"/>
      <c r="C196" s="85"/>
      <c r="D196" s="85"/>
      <c r="E196" s="85"/>
      <c r="F196" s="85"/>
      <c r="G196" s="85"/>
      <c r="H196" s="85"/>
      <c r="I196" s="85"/>
      <c r="J196" s="85"/>
      <c r="K196" s="85"/>
      <c r="L196" s="85"/>
      <c r="M196" s="85"/>
      <c r="N196" s="85"/>
      <c r="O196" s="85"/>
      <c r="P196" s="85"/>
      <c r="Q196" s="85"/>
      <c r="R196" s="85"/>
      <c r="S196" s="85"/>
      <c r="T196" s="85"/>
      <c r="U196" s="85"/>
      <c r="V196" s="85"/>
      <c r="W196" s="85"/>
    </row>
    <row r="197" spans="1:23" ht="14.25" customHeight="1" x14ac:dyDescent="0.3">
      <c r="A197" s="85"/>
      <c r="B197" s="85"/>
      <c r="C197" s="85"/>
      <c r="D197" s="85"/>
      <c r="E197" s="85"/>
      <c r="F197" s="85"/>
      <c r="G197" s="85"/>
      <c r="H197" s="85"/>
      <c r="I197" s="85"/>
      <c r="J197" s="85"/>
      <c r="K197" s="85"/>
      <c r="L197" s="85"/>
      <c r="M197" s="85"/>
      <c r="N197" s="85"/>
      <c r="O197" s="85"/>
      <c r="P197" s="85"/>
      <c r="Q197" s="85"/>
      <c r="R197" s="85"/>
      <c r="S197" s="85"/>
      <c r="T197" s="85"/>
      <c r="U197" s="85"/>
      <c r="V197" s="85"/>
      <c r="W197" s="85"/>
    </row>
    <row r="198" spans="1:23" ht="14.25" customHeight="1" x14ac:dyDescent="0.3">
      <c r="A198" s="85"/>
      <c r="B198" s="85"/>
      <c r="C198" s="85"/>
      <c r="D198" s="85"/>
      <c r="E198" s="85"/>
      <c r="F198" s="85"/>
      <c r="G198" s="85"/>
      <c r="H198" s="85"/>
      <c r="I198" s="85"/>
      <c r="J198" s="85"/>
      <c r="K198" s="85"/>
      <c r="L198" s="85"/>
      <c r="M198" s="85"/>
      <c r="N198" s="85"/>
      <c r="O198" s="85"/>
      <c r="P198" s="85"/>
      <c r="Q198" s="85"/>
      <c r="R198" s="85"/>
      <c r="S198" s="85"/>
      <c r="T198" s="85"/>
      <c r="U198" s="85"/>
      <c r="V198" s="85"/>
      <c r="W198" s="85"/>
    </row>
    <row r="199" spans="1:23" ht="14.25" customHeight="1" x14ac:dyDescent="0.3">
      <c r="A199" s="85"/>
      <c r="B199" s="85"/>
      <c r="C199" s="85"/>
      <c r="D199" s="85"/>
      <c r="E199" s="85"/>
      <c r="F199" s="85"/>
      <c r="G199" s="85"/>
      <c r="H199" s="85"/>
      <c r="I199" s="85"/>
      <c r="J199" s="85"/>
      <c r="K199" s="85"/>
      <c r="L199" s="85"/>
      <c r="M199" s="85"/>
      <c r="N199" s="85"/>
      <c r="O199" s="85"/>
      <c r="P199" s="85"/>
      <c r="Q199" s="85"/>
      <c r="R199" s="85"/>
      <c r="S199" s="85"/>
      <c r="T199" s="85"/>
      <c r="U199" s="85"/>
      <c r="V199" s="85"/>
      <c r="W199" s="85"/>
    </row>
    <row r="200" spans="1:23" ht="14.25" customHeight="1" x14ac:dyDescent="0.3">
      <c r="A200" s="85"/>
      <c r="B200" s="85"/>
      <c r="C200" s="85"/>
      <c r="D200" s="85"/>
      <c r="E200" s="85"/>
      <c r="F200" s="85"/>
      <c r="G200" s="85"/>
      <c r="H200" s="85"/>
      <c r="I200" s="85"/>
      <c r="J200" s="85"/>
      <c r="K200" s="85"/>
      <c r="L200" s="85"/>
      <c r="M200" s="85"/>
      <c r="N200" s="85"/>
      <c r="O200" s="85"/>
      <c r="P200" s="85"/>
      <c r="Q200" s="85"/>
      <c r="R200" s="85"/>
      <c r="S200" s="85"/>
      <c r="T200" s="85"/>
      <c r="U200" s="85"/>
      <c r="V200" s="85"/>
      <c r="W200" s="85"/>
    </row>
    <row r="201" spans="1:23" ht="14.25" customHeight="1" x14ac:dyDescent="0.3">
      <c r="A201" s="85"/>
      <c r="B201" s="85"/>
      <c r="C201" s="85"/>
      <c r="D201" s="85"/>
      <c r="E201" s="85"/>
      <c r="F201" s="85"/>
      <c r="G201" s="85"/>
      <c r="H201" s="85"/>
      <c r="I201" s="85"/>
      <c r="J201" s="85"/>
      <c r="K201" s="85"/>
      <c r="L201" s="85"/>
      <c r="M201" s="85"/>
      <c r="N201" s="85"/>
      <c r="O201" s="85"/>
      <c r="P201" s="85"/>
      <c r="Q201" s="85"/>
      <c r="R201" s="85"/>
      <c r="S201" s="85"/>
      <c r="T201" s="85"/>
      <c r="U201" s="85"/>
      <c r="V201" s="85"/>
      <c r="W201" s="85"/>
    </row>
    <row r="202" spans="1:23" ht="14.25" customHeight="1" x14ac:dyDescent="0.3">
      <c r="A202" s="85"/>
      <c r="B202" s="85"/>
      <c r="C202" s="85"/>
      <c r="D202" s="85"/>
      <c r="E202" s="85"/>
      <c r="F202" s="85"/>
      <c r="G202" s="85"/>
      <c r="H202" s="85"/>
      <c r="I202" s="85"/>
      <c r="J202" s="85"/>
      <c r="K202" s="85"/>
      <c r="L202" s="85"/>
      <c r="M202" s="85"/>
      <c r="N202" s="85"/>
      <c r="O202" s="85"/>
      <c r="P202" s="85"/>
      <c r="Q202" s="85"/>
      <c r="R202" s="85"/>
      <c r="S202" s="85"/>
      <c r="T202" s="85"/>
      <c r="U202" s="85"/>
      <c r="V202" s="85"/>
      <c r="W202" s="85"/>
    </row>
    <row r="203" spans="1:23" ht="14.25" customHeight="1" x14ac:dyDescent="0.3">
      <c r="A203" s="85"/>
      <c r="B203" s="85"/>
      <c r="C203" s="85"/>
      <c r="D203" s="85"/>
      <c r="E203" s="85"/>
      <c r="F203" s="85"/>
      <c r="G203" s="85"/>
      <c r="H203" s="85"/>
      <c r="I203" s="85"/>
      <c r="J203" s="85"/>
      <c r="K203" s="85"/>
      <c r="L203" s="85"/>
      <c r="M203" s="85"/>
      <c r="N203" s="85"/>
      <c r="O203" s="85"/>
      <c r="P203" s="85"/>
      <c r="Q203" s="85"/>
      <c r="R203" s="85"/>
      <c r="S203" s="85"/>
      <c r="T203" s="85"/>
      <c r="U203" s="85"/>
      <c r="V203" s="85"/>
      <c r="W203" s="85"/>
    </row>
    <row r="204" spans="1:23" ht="14.25" customHeight="1" x14ac:dyDescent="0.3">
      <c r="A204" s="85"/>
      <c r="B204" s="85"/>
      <c r="C204" s="85"/>
      <c r="D204" s="85"/>
      <c r="E204" s="85"/>
      <c r="F204" s="85"/>
      <c r="G204" s="85"/>
      <c r="H204" s="85"/>
      <c r="I204" s="85"/>
      <c r="J204" s="85"/>
      <c r="K204" s="85"/>
      <c r="L204" s="85"/>
      <c r="M204" s="85"/>
      <c r="N204" s="85"/>
      <c r="O204" s="85"/>
      <c r="P204" s="85"/>
      <c r="Q204" s="85"/>
      <c r="R204" s="85"/>
      <c r="S204" s="85"/>
      <c r="T204" s="85"/>
      <c r="U204" s="85"/>
      <c r="V204" s="85"/>
      <c r="W204" s="85"/>
    </row>
    <row r="205" spans="1:23" ht="14.25" customHeight="1" x14ac:dyDescent="0.3">
      <c r="A205" s="85"/>
      <c r="B205" s="85"/>
      <c r="C205" s="85"/>
      <c r="D205" s="85"/>
      <c r="E205" s="85"/>
      <c r="F205" s="85"/>
      <c r="G205" s="85"/>
      <c r="H205" s="85"/>
      <c r="I205" s="85"/>
      <c r="J205" s="85"/>
      <c r="K205" s="85"/>
      <c r="L205" s="85"/>
      <c r="M205" s="85"/>
      <c r="N205" s="85"/>
      <c r="O205" s="85"/>
      <c r="P205" s="85"/>
      <c r="Q205" s="85"/>
      <c r="R205" s="85"/>
      <c r="S205" s="85"/>
      <c r="T205" s="85"/>
      <c r="U205" s="85"/>
      <c r="V205" s="85"/>
      <c r="W205" s="85"/>
    </row>
    <row r="206" spans="1:23" ht="14.25" customHeight="1" x14ac:dyDescent="0.3">
      <c r="A206" s="85"/>
      <c r="B206" s="85"/>
      <c r="C206" s="85"/>
      <c r="D206" s="85"/>
      <c r="E206" s="85"/>
      <c r="F206" s="85"/>
      <c r="G206" s="85"/>
      <c r="H206" s="85"/>
      <c r="I206" s="85"/>
      <c r="J206" s="85"/>
      <c r="K206" s="85"/>
      <c r="L206" s="85"/>
      <c r="M206" s="85"/>
      <c r="N206" s="85"/>
      <c r="O206" s="85"/>
      <c r="P206" s="85"/>
      <c r="Q206" s="85"/>
      <c r="R206" s="85"/>
      <c r="S206" s="85"/>
      <c r="T206" s="85"/>
      <c r="U206" s="85"/>
      <c r="V206" s="85"/>
      <c r="W206" s="85"/>
    </row>
    <row r="207" spans="1:23" ht="14.25" customHeight="1" x14ac:dyDescent="0.3">
      <c r="A207" s="85"/>
      <c r="B207" s="85"/>
      <c r="C207" s="85"/>
      <c r="D207" s="85"/>
      <c r="E207" s="85"/>
      <c r="F207" s="85"/>
      <c r="G207" s="85"/>
      <c r="H207" s="85"/>
      <c r="I207" s="85"/>
      <c r="J207" s="85"/>
      <c r="K207" s="85"/>
      <c r="L207" s="85"/>
      <c r="M207" s="85"/>
      <c r="N207" s="85"/>
      <c r="O207" s="85"/>
      <c r="P207" s="85"/>
      <c r="Q207" s="85"/>
      <c r="R207" s="85"/>
      <c r="S207" s="85"/>
      <c r="T207" s="85"/>
      <c r="U207" s="85"/>
      <c r="V207" s="85"/>
      <c r="W207" s="85"/>
    </row>
    <row r="208" spans="1:23" ht="14.25" customHeight="1" x14ac:dyDescent="0.3">
      <c r="A208" s="85"/>
      <c r="B208" s="85"/>
      <c r="C208" s="85"/>
      <c r="D208" s="85"/>
      <c r="E208" s="85"/>
      <c r="F208" s="85"/>
      <c r="G208" s="85"/>
      <c r="H208" s="85"/>
      <c r="I208" s="85"/>
      <c r="J208" s="85"/>
      <c r="K208" s="85"/>
      <c r="L208" s="85"/>
      <c r="M208" s="85"/>
      <c r="N208" s="85"/>
      <c r="O208" s="85"/>
      <c r="P208" s="85"/>
      <c r="Q208" s="85"/>
      <c r="R208" s="85"/>
      <c r="S208" s="85"/>
      <c r="T208" s="85"/>
      <c r="U208" s="85"/>
      <c r="V208" s="85"/>
      <c r="W208" s="85"/>
    </row>
    <row r="209" spans="1:23" ht="14.25" customHeight="1" x14ac:dyDescent="0.3">
      <c r="A209" s="85"/>
      <c r="B209" s="85"/>
      <c r="C209" s="85"/>
      <c r="D209" s="85"/>
      <c r="E209" s="85"/>
      <c r="F209" s="85"/>
      <c r="G209" s="85"/>
      <c r="H209" s="85"/>
      <c r="I209" s="85"/>
      <c r="J209" s="85"/>
      <c r="K209" s="85"/>
      <c r="L209" s="85"/>
      <c r="M209" s="85"/>
      <c r="N209" s="85"/>
      <c r="O209" s="85"/>
      <c r="P209" s="85"/>
      <c r="Q209" s="85"/>
      <c r="R209" s="85"/>
      <c r="S209" s="85"/>
      <c r="T209" s="85"/>
      <c r="U209" s="85"/>
      <c r="V209" s="85"/>
      <c r="W209" s="85"/>
    </row>
    <row r="210" spans="1:23" ht="14.25" customHeight="1" x14ac:dyDescent="0.3">
      <c r="A210" s="85"/>
      <c r="B210" s="85"/>
      <c r="C210" s="85"/>
      <c r="D210" s="85"/>
      <c r="E210" s="85"/>
      <c r="F210" s="85"/>
      <c r="G210" s="85"/>
      <c r="H210" s="85"/>
      <c r="I210" s="85"/>
      <c r="J210" s="85"/>
      <c r="K210" s="85"/>
      <c r="L210" s="85"/>
      <c r="M210" s="85"/>
      <c r="N210" s="85"/>
      <c r="O210" s="85"/>
      <c r="P210" s="85"/>
      <c r="Q210" s="85"/>
      <c r="R210" s="85"/>
      <c r="S210" s="85"/>
      <c r="T210" s="85"/>
      <c r="U210" s="85"/>
      <c r="V210" s="85"/>
      <c r="W210" s="85"/>
    </row>
    <row r="211" spans="1:23" ht="14.25" customHeight="1" x14ac:dyDescent="0.3">
      <c r="A211" s="85"/>
      <c r="B211" s="85"/>
      <c r="C211" s="85"/>
      <c r="D211" s="85"/>
      <c r="E211" s="85"/>
      <c r="F211" s="85"/>
      <c r="G211" s="85"/>
      <c r="H211" s="85"/>
      <c r="I211" s="85"/>
      <c r="J211" s="85"/>
      <c r="K211" s="85"/>
      <c r="L211" s="85"/>
      <c r="M211" s="85"/>
      <c r="N211" s="85"/>
      <c r="O211" s="85"/>
      <c r="P211" s="85"/>
      <c r="Q211" s="85"/>
      <c r="R211" s="85"/>
      <c r="S211" s="85"/>
      <c r="T211" s="85"/>
      <c r="U211" s="85"/>
      <c r="V211" s="85"/>
      <c r="W211" s="85"/>
    </row>
    <row r="212" spans="1:23" ht="14.25" customHeight="1" x14ac:dyDescent="0.3">
      <c r="A212" s="85"/>
      <c r="B212" s="85"/>
      <c r="C212" s="85"/>
      <c r="D212" s="85"/>
      <c r="E212" s="85"/>
      <c r="F212" s="85"/>
      <c r="G212" s="85"/>
      <c r="H212" s="85"/>
      <c r="I212" s="85"/>
      <c r="J212" s="85"/>
      <c r="K212" s="85"/>
      <c r="L212" s="85"/>
      <c r="M212" s="85"/>
      <c r="N212" s="85"/>
      <c r="O212" s="85"/>
      <c r="P212" s="85"/>
      <c r="Q212" s="85"/>
      <c r="R212" s="85"/>
      <c r="S212" s="85"/>
      <c r="T212" s="85"/>
      <c r="U212" s="85"/>
      <c r="V212" s="85"/>
      <c r="W212" s="85"/>
    </row>
    <row r="213" spans="1:23" ht="14.25" customHeight="1" x14ac:dyDescent="0.3">
      <c r="A213" s="85"/>
      <c r="B213" s="85"/>
      <c r="C213" s="85"/>
      <c r="D213" s="85"/>
      <c r="E213" s="85"/>
      <c r="F213" s="85"/>
      <c r="G213" s="85"/>
      <c r="H213" s="85"/>
      <c r="I213" s="85"/>
      <c r="J213" s="85"/>
      <c r="K213" s="85"/>
      <c r="L213" s="85"/>
      <c r="M213" s="85"/>
      <c r="N213" s="85"/>
      <c r="O213" s="85"/>
      <c r="P213" s="85"/>
      <c r="Q213" s="85"/>
      <c r="R213" s="85"/>
      <c r="S213" s="85"/>
      <c r="T213" s="85"/>
      <c r="U213" s="85"/>
      <c r="V213" s="85"/>
      <c r="W213" s="85"/>
    </row>
    <row r="214" spans="1:23" ht="14.25" customHeight="1" x14ac:dyDescent="0.3">
      <c r="A214" s="85"/>
      <c r="B214" s="85"/>
      <c r="C214" s="85"/>
      <c r="D214" s="85"/>
      <c r="E214" s="85"/>
      <c r="F214" s="85"/>
      <c r="G214" s="85"/>
      <c r="H214" s="85"/>
      <c r="I214" s="85"/>
      <c r="J214" s="85"/>
      <c r="K214" s="85"/>
      <c r="L214" s="85"/>
      <c r="M214" s="85"/>
      <c r="N214" s="85"/>
      <c r="O214" s="85"/>
      <c r="P214" s="85"/>
      <c r="Q214" s="85"/>
      <c r="R214" s="85"/>
      <c r="S214" s="85"/>
      <c r="T214" s="85"/>
      <c r="U214" s="85"/>
      <c r="V214" s="85"/>
      <c r="W214" s="85"/>
    </row>
    <row r="215" spans="1:23" ht="14.25" customHeight="1" x14ac:dyDescent="0.3">
      <c r="A215" s="85"/>
      <c r="B215" s="85"/>
      <c r="C215" s="85"/>
      <c r="D215" s="85"/>
      <c r="E215" s="85"/>
      <c r="F215" s="85"/>
      <c r="G215" s="85"/>
      <c r="H215" s="85"/>
      <c r="I215" s="85"/>
      <c r="J215" s="85"/>
      <c r="K215" s="85"/>
      <c r="L215" s="85"/>
      <c r="M215" s="85"/>
      <c r="N215" s="85"/>
      <c r="O215" s="85"/>
      <c r="P215" s="85"/>
      <c r="Q215" s="85"/>
      <c r="R215" s="85"/>
      <c r="S215" s="85"/>
      <c r="T215" s="85"/>
      <c r="U215" s="85"/>
      <c r="V215" s="85"/>
      <c r="W215" s="85"/>
    </row>
    <row r="216" spans="1:23" ht="14.25" customHeight="1" x14ac:dyDescent="0.3">
      <c r="A216" s="85"/>
      <c r="B216" s="85"/>
      <c r="C216" s="85"/>
      <c r="D216" s="85"/>
      <c r="E216" s="85"/>
      <c r="F216" s="85"/>
      <c r="G216" s="85"/>
      <c r="H216" s="85"/>
      <c r="I216" s="85"/>
      <c r="J216" s="85"/>
      <c r="K216" s="85"/>
      <c r="L216" s="85"/>
      <c r="M216" s="85"/>
      <c r="N216" s="85"/>
      <c r="O216" s="85"/>
      <c r="P216" s="85"/>
      <c r="Q216" s="85"/>
      <c r="R216" s="85"/>
      <c r="S216" s="85"/>
      <c r="T216" s="85"/>
      <c r="U216" s="85"/>
      <c r="V216" s="85"/>
      <c r="W216" s="85"/>
    </row>
    <row r="217" spans="1:23" ht="14.25" customHeight="1" x14ac:dyDescent="0.3">
      <c r="A217" s="85"/>
      <c r="B217" s="85"/>
      <c r="C217" s="85"/>
      <c r="D217" s="85"/>
      <c r="E217" s="85"/>
      <c r="F217" s="85"/>
      <c r="G217" s="85"/>
      <c r="H217" s="85"/>
      <c r="I217" s="85"/>
      <c r="J217" s="85"/>
      <c r="K217" s="85"/>
      <c r="L217" s="85"/>
      <c r="M217" s="85"/>
      <c r="N217" s="85"/>
      <c r="O217" s="85"/>
      <c r="P217" s="85"/>
      <c r="Q217" s="85"/>
      <c r="R217" s="85"/>
      <c r="S217" s="85"/>
      <c r="T217" s="85"/>
      <c r="U217" s="85"/>
      <c r="V217" s="85"/>
      <c r="W217" s="85"/>
    </row>
    <row r="218" spans="1:23" ht="14.25" customHeight="1" x14ac:dyDescent="0.3">
      <c r="A218" s="85"/>
      <c r="B218" s="85"/>
      <c r="C218" s="85"/>
      <c r="D218" s="85"/>
      <c r="E218" s="85"/>
      <c r="F218" s="85"/>
      <c r="G218" s="85"/>
      <c r="H218" s="85"/>
      <c r="I218" s="85"/>
      <c r="J218" s="85"/>
      <c r="K218" s="85"/>
      <c r="L218" s="85"/>
      <c r="M218" s="85"/>
      <c r="N218" s="85"/>
      <c r="O218" s="85"/>
      <c r="P218" s="85"/>
      <c r="Q218" s="85"/>
      <c r="R218" s="85"/>
      <c r="S218" s="85"/>
      <c r="T218" s="85"/>
      <c r="U218" s="85"/>
      <c r="V218" s="85"/>
      <c r="W218" s="85"/>
    </row>
    <row r="219" spans="1:23" ht="14.25" customHeight="1" x14ac:dyDescent="0.3">
      <c r="A219" s="85"/>
      <c r="B219" s="85"/>
      <c r="C219" s="85"/>
      <c r="D219" s="85"/>
      <c r="E219" s="85"/>
      <c r="F219" s="85"/>
      <c r="G219" s="85"/>
      <c r="H219" s="85"/>
      <c r="I219" s="85"/>
      <c r="J219" s="85"/>
      <c r="K219" s="85"/>
      <c r="L219" s="85"/>
      <c r="M219" s="85"/>
      <c r="N219" s="85"/>
      <c r="O219" s="85"/>
      <c r="P219" s="85"/>
      <c r="Q219" s="85"/>
      <c r="R219" s="85"/>
      <c r="S219" s="85"/>
      <c r="T219" s="85"/>
      <c r="U219" s="85"/>
      <c r="V219" s="85"/>
      <c r="W219" s="85"/>
    </row>
    <row r="220" spans="1:23" ht="14.25" customHeight="1" x14ac:dyDescent="0.3">
      <c r="A220" s="85"/>
      <c r="B220" s="85"/>
      <c r="C220" s="85"/>
      <c r="D220" s="85"/>
      <c r="E220" s="85"/>
      <c r="F220" s="85"/>
      <c r="G220" s="85"/>
      <c r="H220" s="85"/>
      <c r="I220" s="85"/>
      <c r="J220" s="85"/>
      <c r="K220" s="85"/>
      <c r="L220" s="85"/>
      <c r="M220" s="85"/>
      <c r="N220" s="85"/>
      <c r="O220" s="85"/>
      <c r="P220" s="85"/>
      <c r="Q220" s="85"/>
      <c r="R220" s="85"/>
      <c r="S220" s="85"/>
      <c r="T220" s="85"/>
      <c r="U220" s="85"/>
      <c r="V220" s="85"/>
      <c r="W220" s="85"/>
    </row>
    <row r="221" spans="1:23" ht="14.25" customHeight="1" x14ac:dyDescent="0.3">
      <c r="A221" s="85"/>
      <c r="B221" s="85"/>
      <c r="C221" s="85"/>
      <c r="D221" s="85"/>
      <c r="E221" s="85"/>
      <c r="F221" s="85"/>
      <c r="G221" s="85"/>
      <c r="H221" s="85"/>
      <c r="I221" s="85"/>
      <c r="J221" s="85"/>
      <c r="K221" s="85"/>
      <c r="L221" s="85"/>
      <c r="M221" s="85"/>
      <c r="N221" s="85"/>
      <c r="O221" s="85"/>
      <c r="P221" s="85"/>
      <c r="Q221" s="85"/>
      <c r="R221" s="85"/>
      <c r="S221" s="85"/>
      <c r="T221" s="85"/>
      <c r="U221" s="85"/>
      <c r="V221" s="85"/>
      <c r="W221" s="85"/>
    </row>
    <row r="222" spans="1:23" ht="14.25" customHeight="1" x14ac:dyDescent="0.3">
      <c r="A222" s="85"/>
      <c r="B222" s="85"/>
      <c r="C222" s="85"/>
      <c r="D222" s="85"/>
      <c r="E222" s="85"/>
      <c r="F222" s="85"/>
      <c r="G222" s="85"/>
      <c r="H222" s="85"/>
      <c r="I222" s="85"/>
      <c r="J222" s="85"/>
      <c r="K222" s="85"/>
      <c r="L222" s="85"/>
      <c r="M222" s="85"/>
      <c r="N222" s="85"/>
      <c r="O222" s="85"/>
      <c r="P222" s="85"/>
      <c r="Q222" s="85"/>
      <c r="R222" s="85"/>
      <c r="S222" s="85"/>
      <c r="T222" s="85"/>
      <c r="U222" s="85"/>
      <c r="V222" s="85"/>
      <c r="W222" s="85"/>
    </row>
    <row r="223" spans="1:23" ht="14.25" customHeight="1" x14ac:dyDescent="0.3">
      <c r="A223" s="85"/>
      <c r="B223" s="85"/>
      <c r="C223" s="85"/>
      <c r="D223" s="85"/>
      <c r="E223" s="85"/>
      <c r="F223" s="85"/>
      <c r="G223" s="85"/>
      <c r="H223" s="85"/>
      <c r="I223" s="85"/>
      <c r="J223" s="85"/>
      <c r="K223" s="85"/>
      <c r="L223" s="85"/>
      <c r="M223" s="85"/>
      <c r="N223" s="85"/>
      <c r="O223" s="85"/>
      <c r="P223" s="85"/>
      <c r="Q223" s="85"/>
      <c r="R223" s="85"/>
      <c r="S223" s="85"/>
      <c r="T223" s="85"/>
      <c r="U223" s="85"/>
      <c r="V223" s="85"/>
      <c r="W223" s="85"/>
    </row>
    <row r="224" spans="1:23" ht="14.25" customHeight="1" x14ac:dyDescent="0.3">
      <c r="A224" s="85"/>
      <c r="B224" s="85"/>
      <c r="C224" s="85"/>
      <c r="D224" s="85"/>
      <c r="E224" s="85"/>
      <c r="F224" s="85"/>
      <c r="G224" s="85"/>
      <c r="H224" s="85"/>
      <c r="I224" s="85"/>
      <c r="J224" s="85"/>
      <c r="K224" s="85"/>
      <c r="L224" s="85"/>
      <c r="M224" s="85"/>
      <c r="N224" s="85"/>
      <c r="O224" s="85"/>
      <c r="P224" s="85"/>
      <c r="Q224" s="85"/>
      <c r="R224" s="85"/>
      <c r="S224" s="85"/>
      <c r="T224" s="85"/>
      <c r="U224" s="85"/>
      <c r="V224" s="85"/>
      <c r="W224" s="85"/>
    </row>
    <row r="225" spans="1:23" ht="14.25" customHeight="1" x14ac:dyDescent="0.3">
      <c r="A225" s="85"/>
      <c r="B225" s="85"/>
      <c r="C225" s="85"/>
      <c r="D225" s="85"/>
      <c r="E225" s="85"/>
      <c r="F225" s="85"/>
      <c r="G225" s="85"/>
      <c r="H225" s="85"/>
      <c r="I225" s="85"/>
      <c r="J225" s="85"/>
      <c r="K225" s="85"/>
      <c r="L225" s="85"/>
      <c r="M225" s="85"/>
      <c r="N225" s="85"/>
      <c r="O225" s="85"/>
      <c r="P225" s="85"/>
      <c r="Q225" s="85"/>
      <c r="R225" s="85"/>
      <c r="S225" s="85"/>
      <c r="T225" s="85"/>
      <c r="U225" s="85"/>
      <c r="V225" s="85"/>
      <c r="W225" s="85"/>
    </row>
    <row r="226" spans="1:23" ht="14.25" customHeight="1" x14ac:dyDescent="0.3">
      <c r="A226" s="85"/>
      <c r="B226" s="85"/>
      <c r="C226" s="85"/>
      <c r="D226" s="85"/>
      <c r="E226" s="85"/>
      <c r="F226" s="85"/>
      <c r="G226" s="85"/>
      <c r="H226" s="85"/>
      <c r="I226" s="85"/>
      <c r="J226" s="85"/>
      <c r="K226" s="85"/>
      <c r="L226" s="85"/>
      <c r="M226" s="85"/>
      <c r="N226" s="85"/>
      <c r="O226" s="85"/>
      <c r="P226" s="85"/>
      <c r="Q226" s="85"/>
      <c r="R226" s="85"/>
      <c r="S226" s="85"/>
      <c r="T226" s="85"/>
      <c r="U226" s="85"/>
      <c r="V226" s="85"/>
      <c r="W226" s="85"/>
    </row>
    <row r="227" spans="1:23" ht="14.25" customHeight="1" x14ac:dyDescent="0.3">
      <c r="A227" s="85"/>
      <c r="B227" s="85"/>
      <c r="C227" s="85"/>
      <c r="D227" s="85"/>
      <c r="E227" s="85"/>
      <c r="F227" s="85"/>
      <c r="G227" s="85"/>
      <c r="H227" s="85"/>
      <c r="I227" s="85"/>
      <c r="J227" s="85"/>
      <c r="K227" s="85"/>
      <c r="L227" s="85"/>
      <c r="M227" s="85"/>
      <c r="N227" s="85"/>
      <c r="O227" s="85"/>
      <c r="P227" s="85"/>
      <c r="Q227" s="85"/>
      <c r="R227" s="85"/>
      <c r="S227" s="85"/>
      <c r="T227" s="85"/>
      <c r="U227" s="85"/>
      <c r="V227" s="85"/>
      <c r="W227" s="85"/>
    </row>
    <row r="228" spans="1:23" ht="14.25" customHeight="1" x14ac:dyDescent="0.3">
      <c r="A228" s="85"/>
      <c r="B228" s="85"/>
      <c r="C228" s="85"/>
      <c r="D228" s="85"/>
      <c r="E228" s="85"/>
      <c r="F228" s="85"/>
      <c r="G228" s="85"/>
      <c r="H228" s="85"/>
      <c r="I228" s="85"/>
      <c r="J228" s="85"/>
      <c r="K228" s="85"/>
      <c r="L228" s="85"/>
      <c r="M228" s="85"/>
      <c r="N228" s="85"/>
      <c r="O228" s="85"/>
      <c r="P228" s="85"/>
      <c r="Q228" s="85"/>
      <c r="R228" s="85"/>
      <c r="S228" s="85"/>
      <c r="T228" s="85"/>
      <c r="U228" s="85"/>
      <c r="V228" s="85"/>
      <c r="W228" s="85"/>
    </row>
    <row r="229" spans="1:23" ht="14.25" customHeight="1" x14ac:dyDescent="0.3">
      <c r="A229" s="85"/>
      <c r="B229" s="85"/>
      <c r="C229" s="85"/>
      <c r="D229" s="85"/>
      <c r="E229" s="85"/>
      <c r="F229" s="85"/>
      <c r="G229" s="85"/>
      <c r="H229" s="85"/>
      <c r="I229" s="85"/>
      <c r="J229" s="85"/>
      <c r="K229" s="85"/>
      <c r="L229" s="85"/>
      <c r="M229" s="85"/>
      <c r="N229" s="85"/>
      <c r="O229" s="85"/>
      <c r="P229" s="85"/>
      <c r="Q229" s="85"/>
      <c r="R229" s="85"/>
      <c r="S229" s="85"/>
      <c r="T229" s="85"/>
      <c r="U229" s="85"/>
      <c r="V229" s="85"/>
      <c r="W229" s="85"/>
    </row>
    <row r="230" spans="1:23" ht="14.25" customHeight="1" x14ac:dyDescent="0.3">
      <c r="A230" s="85"/>
      <c r="B230" s="85"/>
      <c r="C230" s="85"/>
      <c r="D230" s="85"/>
      <c r="E230" s="85"/>
      <c r="F230" s="85"/>
      <c r="G230" s="85"/>
      <c r="H230" s="85"/>
      <c r="I230" s="85"/>
      <c r="J230" s="85"/>
      <c r="K230" s="85"/>
      <c r="L230" s="85"/>
      <c r="M230" s="85"/>
      <c r="N230" s="85"/>
      <c r="O230" s="85"/>
      <c r="P230" s="85"/>
      <c r="Q230" s="85"/>
      <c r="R230" s="85"/>
      <c r="S230" s="85"/>
      <c r="T230" s="85"/>
      <c r="U230" s="85"/>
      <c r="V230" s="85"/>
      <c r="W230" s="85"/>
    </row>
    <row r="231" spans="1:23" ht="14.25" customHeight="1" x14ac:dyDescent="0.3">
      <c r="A231" s="85"/>
      <c r="B231" s="85"/>
      <c r="C231" s="85"/>
      <c r="D231" s="85"/>
      <c r="E231" s="85"/>
      <c r="F231" s="85"/>
      <c r="G231" s="85"/>
      <c r="H231" s="85"/>
      <c r="I231" s="85"/>
      <c r="J231" s="85"/>
      <c r="K231" s="85"/>
      <c r="L231" s="85"/>
      <c r="M231" s="85"/>
      <c r="N231" s="85"/>
      <c r="O231" s="85"/>
      <c r="P231" s="85"/>
      <c r="Q231" s="85"/>
      <c r="R231" s="85"/>
      <c r="S231" s="85"/>
      <c r="T231" s="85"/>
      <c r="U231" s="85"/>
      <c r="V231" s="85"/>
      <c r="W231" s="85"/>
    </row>
    <row r="232" spans="1:23" ht="14.25" customHeight="1" x14ac:dyDescent="0.3">
      <c r="A232" s="85"/>
      <c r="B232" s="85"/>
      <c r="C232" s="85"/>
      <c r="D232" s="85"/>
      <c r="E232" s="85"/>
      <c r="F232" s="85"/>
      <c r="G232" s="85"/>
      <c r="H232" s="85"/>
      <c r="I232" s="85"/>
      <c r="J232" s="85"/>
      <c r="K232" s="85"/>
      <c r="L232" s="85"/>
      <c r="M232" s="85"/>
      <c r="N232" s="85"/>
      <c r="O232" s="85"/>
      <c r="P232" s="85"/>
      <c r="Q232" s="85"/>
      <c r="R232" s="85"/>
      <c r="S232" s="85"/>
      <c r="T232" s="85"/>
      <c r="U232" s="85"/>
      <c r="V232" s="85"/>
      <c r="W232" s="85"/>
    </row>
    <row r="233" spans="1:23" ht="14.25" customHeight="1" x14ac:dyDescent="0.3">
      <c r="A233" s="85"/>
      <c r="B233" s="85"/>
      <c r="C233" s="85"/>
      <c r="D233" s="85"/>
      <c r="E233" s="85"/>
      <c r="F233" s="85"/>
      <c r="G233" s="85"/>
      <c r="H233" s="85"/>
      <c r="I233" s="85"/>
      <c r="J233" s="85"/>
      <c r="K233" s="85"/>
      <c r="L233" s="85"/>
      <c r="M233" s="85"/>
      <c r="N233" s="85"/>
      <c r="O233" s="85"/>
      <c r="P233" s="85"/>
      <c r="Q233" s="85"/>
      <c r="R233" s="85"/>
      <c r="S233" s="85"/>
      <c r="T233" s="85"/>
      <c r="U233" s="85"/>
      <c r="V233" s="85"/>
      <c r="W233" s="85"/>
    </row>
    <row r="234" spans="1:23" ht="14.25" customHeight="1" x14ac:dyDescent="0.3">
      <c r="A234" s="85"/>
      <c r="B234" s="85"/>
      <c r="C234" s="85"/>
      <c r="D234" s="85"/>
      <c r="E234" s="85"/>
      <c r="F234" s="85"/>
      <c r="G234" s="85"/>
      <c r="H234" s="85"/>
      <c r="I234" s="85"/>
      <c r="J234" s="85"/>
      <c r="K234" s="85"/>
      <c r="L234" s="85"/>
      <c r="M234" s="85"/>
      <c r="N234" s="85"/>
      <c r="O234" s="85"/>
      <c r="P234" s="85"/>
      <c r="Q234" s="85"/>
      <c r="R234" s="85"/>
      <c r="S234" s="85"/>
      <c r="T234" s="85"/>
      <c r="U234" s="85"/>
      <c r="V234" s="85"/>
      <c r="W234" s="85"/>
    </row>
    <row r="235" spans="1:23" ht="14.25" customHeight="1" x14ac:dyDescent="0.3">
      <c r="A235" s="85"/>
      <c r="B235" s="85"/>
      <c r="C235" s="85"/>
      <c r="D235" s="85"/>
      <c r="E235" s="85"/>
      <c r="F235" s="85"/>
      <c r="G235" s="85"/>
      <c r="H235" s="85"/>
      <c r="I235" s="85"/>
      <c r="J235" s="85"/>
      <c r="K235" s="85"/>
      <c r="L235" s="85"/>
      <c r="M235" s="85"/>
      <c r="N235" s="85"/>
      <c r="O235" s="85"/>
      <c r="P235" s="85"/>
      <c r="Q235" s="85"/>
      <c r="R235" s="85"/>
      <c r="S235" s="85"/>
      <c r="T235" s="85"/>
      <c r="U235" s="85"/>
      <c r="V235" s="85"/>
      <c r="W235" s="85"/>
    </row>
    <row r="236" spans="1:23" ht="14.25" customHeight="1" x14ac:dyDescent="0.3">
      <c r="A236" s="85"/>
      <c r="B236" s="85"/>
      <c r="C236" s="85"/>
      <c r="D236" s="85"/>
      <c r="E236" s="85"/>
      <c r="F236" s="85"/>
      <c r="G236" s="85"/>
      <c r="H236" s="85"/>
      <c r="I236" s="85"/>
      <c r="J236" s="85"/>
      <c r="K236" s="85"/>
      <c r="L236" s="85"/>
      <c r="M236" s="85"/>
      <c r="N236" s="85"/>
      <c r="O236" s="85"/>
      <c r="P236" s="85"/>
      <c r="Q236" s="85"/>
      <c r="R236" s="85"/>
      <c r="S236" s="85"/>
      <c r="T236" s="85"/>
      <c r="U236" s="85"/>
      <c r="V236" s="85"/>
      <c r="W236" s="85"/>
    </row>
    <row r="237" spans="1:23" ht="14.25" customHeight="1" x14ac:dyDescent="0.3">
      <c r="A237" s="85"/>
      <c r="B237" s="85"/>
      <c r="C237" s="85"/>
      <c r="D237" s="85"/>
      <c r="E237" s="85"/>
      <c r="F237" s="85"/>
      <c r="G237" s="85"/>
      <c r="H237" s="85"/>
      <c r="I237" s="85"/>
      <c r="J237" s="85"/>
      <c r="K237" s="85"/>
      <c r="L237" s="85"/>
      <c r="M237" s="85"/>
      <c r="N237" s="85"/>
      <c r="O237" s="85"/>
      <c r="P237" s="85"/>
      <c r="Q237" s="85"/>
      <c r="R237" s="85"/>
      <c r="S237" s="85"/>
      <c r="T237" s="85"/>
      <c r="U237" s="85"/>
      <c r="V237" s="85"/>
      <c r="W237" s="85"/>
    </row>
    <row r="238" spans="1:23" ht="14.25" customHeight="1" x14ac:dyDescent="0.3">
      <c r="A238" s="85"/>
      <c r="B238" s="85"/>
      <c r="C238" s="85"/>
      <c r="D238" s="85"/>
      <c r="E238" s="85"/>
      <c r="F238" s="85"/>
      <c r="G238" s="85"/>
      <c r="H238" s="85"/>
      <c r="I238" s="85"/>
      <c r="J238" s="85"/>
      <c r="K238" s="85"/>
      <c r="L238" s="85"/>
      <c r="M238" s="85"/>
      <c r="N238" s="85"/>
      <c r="O238" s="85"/>
      <c r="P238" s="85"/>
      <c r="Q238" s="85"/>
      <c r="R238" s="85"/>
      <c r="S238" s="85"/>
      <c r="T238" s="85"/>
      <c r="U238" s="85"/>
      <c r="V238" s="85"/>
      <c r="W238" s="85"/>
    </row>
    <row r="239" spans="1:23" ht="14.25" customHeight="1" x14ac:dyDescent="0.3">
      <c r="A239" s="85"/>
      <c r="B239" s="85"/>
      <c r="C239" s="85"/>
      <c r="D239" s="85"/>
      <c r="E239" s="85"/>
      <c r="F239" s="85"/>
      <c r="G239" s="85"/>
      <c r="H239" s="85"/>
      <c r="I239" s="85"/>
      <c r="J239" s="85"/>
      <c r="K239" s="85"/>
      <c r="L239" s="85"/>
      <c r="M239" s="85"/>
      <c r="N239" s="85"/>
      <c r="O239" s="85"/>
      <c r="P239" s="85"/>
      <c r="Q239" s="85"/>
      <c r="R239" s="85"/>
      <c r="S239" s="85"/>
      <c r="T239" s="85"/>
      <c r="U239" s="85"/>
      <c r="V239" s="85"/>
      <c r="W239" s="85"/>
    </row>
    <row r="240" spans="1:23" ht="14.25" customHeight="1" x14ac:dyDescent="0.3">
      <c r="A240" s="85"/>
      <c r="B240" s="85"/>
      <c r="C240" s="85"/>
      <c r="D240" s="85"/>
      <c r="E240" s="85"/>
      <c r="F240" s="85"/>
      <c r="G240" s="85"/>
      <c r="H240" s="85"/>
      <c r="I240" s="85"/>
      <c r="J240" s="85"/>
      <c r="K240" s="85"/>
      <c r="L240" s="85"/>
      <c r="M240" s="85"/>
      <c r="N240" s="85"/>
      <c r="O240" s="85"/>
      <c r="P240" s="85"/>
      <c r="Q240" s="85"/>
      <c r="R240" s="85"/>
      <c r="S240" s="85"/>
      <c r="T240" s="85"/>
      <c r="U240" s="85"/>
      <c r="V240" s="85"/>
      <c r="W240" s="85"/>
    </row>
    <row r="241" spans="1:23" ht="14.25" customHeight="1" x14ac:dyDescent="0.3">
      <c r="A241" s="85"/>
      <c r="B241" s="85"/>
      <c r="C241" s="85"/>
      <c r="D241" s="85"/>
      <c r="E241" s="85"/>
      <c r="F241" s="85"/>
      <c r="G241" s="85"/>
      <c r="H241" s="85"/>
      <c r="I241" s="85"/>
      <c r="J241" s="85"/>
      <c r="K241" s="85"/>
      <c r="L241" s="85"/>
      <c r="M241" s="85"/>
      <c r="N241" s="85"/>
      <c r="O241" s="85"/>
      <c r="P241" s="85"/>
      <c r="Q241" s="85"/>
      <c r="R241" s="85"/>
      <c r="S241" s="85"/>
      <c r="T241" s="85"/>
      <c r="U241" s="85"/>
      <c r="V241" s="85"/>
      <c r="W241" s="85"/>
    </row>
    <row r="242" spans="1:23" ht="14.25" customHeight="1" x14ac:dyDescent="0.3">
      <c r="A242" s="85"/>
      <c r="B242" s="85"/>
      <c r="C242" s="85"/>
      <c r="D242" s="85"/>
      <c r="E242" s="85"/>
      <c r="F242" s="85"/>
      <c r="G242" s="85"/>
      <c r="H242" s="85"/>
      <c r="I242" s="85"/>
      <c r="J242" s="85"/>
      <c r="K242" s="85"/>
      <c r="L242" s="85"/>
      <c r="M242" s="85"/>
      <c r="N242" s="85"/>
      <c r="O242" s="85"/>
      <c r="P242" s="85"/>
      <c r="Q242" s="85"/>
      <c r="R242" s="85"/>
      <c r="S242" s="85"/>
      <c r="T242" s="85"/>
      <c r="U242" s="85"/>
      <c r="V242" s="85"/>
      <c r="W242" s="85"/>
    </row>
    <row r="243" spans="1:23" ht="14.25" customHeight="1" x14ac:dyDescent="0.3">
      <c r="A243" s="85"/>
      <c r="B243" s="85"/>
      <c r="C243" s="85"/>
      <c r="D243" s="85"/>
      <c r="E243" s="85"/>
      <c r="F243" s="85"/>
      <c r="G243" s="85"/>
      <c r="H243" s="85"/>
      <c r="I243" s="85"/>
      <c r="J243" s="85"/>
      <c r="K243" s="85"/>
      <c r="L243" s="85"/>
      <c r="M243" s="85"/>
      <c r="N243" s="85"/>
      <c r="O243" s="85"/>
      <c r="P243" s="85"/>
      <c r="Q243" s="85"/>
      <c r="R243" s="85"/>
      <c r="S243" s="85"/>
      <c r="T243" s="85"/>
      <c r="U243" s="85"/>
      <c r="V243" s="85"/>
      <c r="W243" s="85"/>
    </row>
    <row r="244" spans="1:23" ht="14.25" customHeight="1" x14ac:dyDescent="0.3">
      <c r="A244" s="85"/>
      <c r="B244" s="85"/>
      <c r="C244" s="85"/>
      <c r="D244" s="85"/>
      <c r="E244" s="85"/>
      <c r="F244" s="85"/>
      <c r="G244" s="85"/>
      <c r="H244" s="85"/>
      <c r="I244" s="85"/>
      <c r="J244" s="85"/>
      <c r="K244" s="85"/>
      <c r="L244" s="85"/>
      <c r="M244" s="85"/>
      <c r="N244" s="85"/>
      <c r="O244" s="85"/>
      <c r="P244" s="85"/>
      <c r="Q244" s="85"/>
      <c r="R244" s="85"/>
      <c r="S244" s="85"/>
      <c r="T244" s="85"/>
      <c r="U244" s="85"/>
      <c r="V244" s="85"/>
      <c r="W244" s="85"/>
    </row>
    <row r="245" spans="1:23" ht="14.25" customHeight="1" x14ac:dyDescent="0.3">
      <c r="A245" s="85"/>
      <c r="B245" s="85"/>
      <c r="C245" s="85"/>
      <c r="D245" s="85"/>
      <c r="E245" s="85"/>
      <c r="F245" s="85"/>
      <c r="G245" s="85"/>
      <c r="H245" s="85"/>
      <c r="I245" s="85"/>
      <c r="J245" s="85"/>
      <c r="K245" s="85"/>
      <c r="L245" s="85"/>
      <c r="M245" s="85"/>
      <c r="N245" s="85"/>
      <c r="O245" s="85"/>
      <c r="P245" s="85"/>
      <c r="Q245" s="85"/>
      <c r="R245" s="85"/>
      <c r="S245" s="85"/>
      <c r="T245" s="85"/>
      <c r="U245" s="85"/>
      <c r="V245" s="85"/>
      <c r="W245" s="85"/>
    </row>
    <row r="246" spans="1:23" ht="14.25" customHeight="1" x14ac:dyDescent="0.3">
      <c r="A246" s="85"/>
      <c r="B246" s="85"/>
      <c r="C246" s="85"/>
      <c r="D246" s="85"/>
      <c r="E246" s="85"/>
      <c r="F246" s="85"/>
      <c r="G246" s="85"/>
      <c r="H246" s="85"/>
      <c r="I246" s="85"/>
      <c r="J246" s="85"/>
      <c r="K246" s="85"/>
      <c r="L246" s="85"/>
      <c r="M246" s="85"/>
      <c r="N246" s="85"/>
      <c r="O246" s="85"/>
      <c r="P246" s="85"/>
      <c r="Q246" s="85"/>
      <c r="R246" s="85"/>
      <c r="S246" s="85"/>
      <c r="T246" s="85"/>
      <c r="U246" s="85"/>
      <c r="V246" s="85"/>
      <c r="W246" s="85"/>
    </row>
    <row r="247" spans="1:23" ht="14.25" customHeight="1" x14ac:dyDescent="0.3">
      <c r="A247" s="85"/>
      <c r="B247" s="85"/>
      <c r="C247" s="85"/>
      <c r="D247" s="85"/>
      <c r="E247" s="85"/>
      <c r="F247" s="85"/>
      <c r="G247" s="85"/>
      <c r="H247" s="85"/>
      <c r="I247" s="85"/>
      <c r="J247" s="85"/>
      <c r="K247" s="85"/>
      <c r="L247" s="85"/>
      <c r="M247" s="85"/>
      <c r="N247" s="85"/>
      <c r="O247" s="85"/>
      <c r="P247" s="85"/>
      <c r="Q247" s="85"/>
      <c r="R247" s="85"/>
      <c r="S247" s="85"/>
      <c r="T247" s="85"/>
      <c r="U247" s="85"/>
      <c r="V247" s="85"/>
      <c r="W247" s="85"/>
    </row>
    <row r="248" spans="1:23" ht="14.25" customHeight="1" x14ac:dyDescent="0.3">
      <c r="A248" s="85"/>
      <c r="B248" s="85"/>
      <c r="C248" s="85"/>
      <c r="D248" s="85"/>
      <c r="E248" s="85"/>
      <c r="F248" s="85"/>
      <c r="G248" s="85"/>
      <c r="H248" s="85"/>
      <c r="I248" s="85"/>
      <c r="J248" s="85"/>
      <c r="K248" s="85"/>
      <c r="L248" s="85"/>
      <c r="M248" s="85"/>
      <c r="N248" s="85"/>
      <c r="O248" s="85"/>
      <c r="P248" s="85"/>
      <c r="Q248" s="85"/>
      <c r="R248" s="85"/>
      <c r="S248" s="85"/>
      <c r="T248" s="85"/>
      <c r="U248" s="85"/>
      <c r="V248" s="85"/>
      <c r="W248" s="85"/>
    </row>
    <row r="249" spans="1:23" ht="14.25" customHeight="1" x14ac:dyDescent="0.3">
      <c r="A249" s="85"/>
      <c r="B249" s="85"/>
      <c r="C249" s="85"/>
      <c r="D249" s="85"/>
      <c r="E249" s="85"/>
      <c r="F249" s="85"/>
      <c r="G249" s="85"/>
      <c r="H249" s="85"/>
      <c r="I249" s="85"/>
      <c r="J249" s="85"/>
      <c r="K249" s="85"/>
      <c r="L249" s="85"/>
      <c r="M249" s="85"/>
      <c r="N249" s="85"/>
      <c r="O249" s="85"/>
      <c r="P249" s="85"/>
      <c r="Q249" s="85"/>
      <c r="R249" s="85"/>
      <c r="S249" s="85"/>
      <c r="T249" s="85"/>
      <c r="U249" s="85"/>
      <c r="V249" s="85"/>
      <c r="W249" s="85"/>
    </row>
    <row r="250" spans="1:23" ht="14.25" customHeight="1" x14ac:dyDescent="0.3">
      <c r="A250" s="85"/>
      <c r="B250" s="85"/>
      <c r="C250" s="85"/>
      <c r="D250" s="85"/>
      <c r="E250" s="85"/>
      <c r="F250" s="85"/>
      <c r="G250" s="85"/>
      <c r="H250" s="85"/>
      <c r="I250" s="85"/>
      <c r="J250" s="85"/>
      <c r="K250" s="85"/>
      <c r="L250" s="85"/>
      <c r="M250" s="85"/>
      <c r="N250" s="85"/>
      <c r="O250" s="85"/>
      <c r="P250" s="85"/>
      <c r="Q250" s="85"/>
      <c r="R250" s="85"/>
      <c r="S250" s="85"/>
      <c r="T250" s="85"/>
      <c r="U250" s="85"/>
      <c r="V250" s="85"/>
      <c r="W250" s="85"/>
    </row>
    <row r="251" spans="1:23" ht="14.25" customHeight="1" x14ac:dyDescent="0.3">
      <c r="A251" s="85"/>
      <c r="B251" s="85"/>
      <c r="C251" s="85"/>
      <c r="D251" s="85"/>
      <c r="E251" s="85"/>
      <c r="F251" s="85"/>
      <c r="G251" s="85"/>
      <c r="H251" s="85"/>
      <c r="I251" s="85"/>
      <c r="J251" s="85"/>
      <c r="K251" s="85"/>
      <c r="L251" s="85"/>
      <c r="M251" s="85"/>
      <c r="N251" s="85"/>
      <c r="O251" s="85"/>
      <c r="P251" s="85"/>
      <c r="Q251" s="85"/>
      <c r="R251" s="85"/>
      <c r="S251" s="85"/>
      <c r="T251" s="85"/>
      <c r="U251" s="85"/>
      <c r="V251" s="85"/>
      <c r="W251" s="85"/>
    </row>
    <row r="252" spans="1:23" ht="14.25" customHeight="1" x14ac:dyDescent="0.3">
      <c r="A252" s="85"/>
      <c r="B252" s="85"/>
      <c r="C252" s="85"/>
      <c r="D252" s="85"/>
      <c r="E252" s="85"/>
      <c r="F252" s="85"/>
      <c r="G252" s="85"/>
      <c r="H252" s="85"/>
      <c r="I252" s="85"/>
      <c r="J252" s="85"/>
      <c r="K252" s="85"/>
      <c r="L252" s="85"/>
      <c r="M252" s="85"/>
      <c r="N252" s="85"/>
      <c r="O252" s="85"/>
      <c r="P252" s="85"/>
      <c r="Q252" s="85"/>
      <c r="R252" s="85"/>
      <c r="S252" s="85"/>
      <c r="T252" s="85"/>
      <c r="U252" s="85"/>
      <c r="V252" s="85"/>
      <c r="W252" s="85"/>
    </row>
    <row r="253" spans="1:23" ht="14.25" customHeight="1" x14ac:dyDescent="0.3">
      <c r="A253" s="85"/>
      <c r="B253" s="85"/>
      <c r="C253" s="85"/>
      <c r="D253" s="85"/>
      <c r="E253" s="85"/>
      <c r="F253" s="85"/>
      <c r="G253" s="85"/>
      <c r="H253" s="85"/>
      <c r="I253" s="85"/>
      <c r="J253" s="85"/>
      <c r="K253" s="85"/>
      <c r="L253" s="85"/>
      <c r="M253" s="85"/>
      <c r="N253" s="85"/>
      <c r="O253" s="85"/>
      <c r="P253" s="85"/>
      <c r="Q253" s="85"/>
      <c r="R253" s="85"/>
      <c r="S253" s="85"/>
      <c r="T253" s="85"/>
      <c r="U253" s="85"/>
      <c r="V253" s="85"/>
      <c r="W253" s="85"/>
    </row>
    <row r="254" spans="1:23" ht="14.25" customHeight="1" x14ac:dyDescent="0.3">
      <c r="A254" s="85"/>
      <c r="B254" s="85"/>
      <c r="C254" s="85"/>
      <c r="D254" s="85"/>
      <c r="E254" s="85"/>
      <c r="F254" s="85"/>
      <c r="G254" s="85"/>
      <c r="H254" s="85"/>
      <c r="I254" s="85"/>
      <c r="J254" s="85"/>
      <c r="K254" s="85"/>
      <c r="L254" s="85"/>
      <c r="M254" s="85"/>
      <c r="N254" s="85"/>
      <c r="O254" s="85"/>
      <c r="P254" s="85"/>
      <c r="Q254" s="85"/>
      <c r="R254" s="85"/>
      <c r="S254" s="85"/>
      <c r="T254" s="85"/>
      <c r="U254" s="85"/>
      <c r="V254" s="85"/>
      <c r="W254" s="85"/>
    </row>
    <row r="255" spans="1:23" ht="14.25" customHeight="1" x14ac:dyDescent="0.3">
      <c r="A255" s="85"/>
      <c r="B255" s="85"/>
      <c r="C255" s="85"/>
      <c r="D255" s="85"/>
      <c r="E255" s="85"/>
      <c r="F255" s="85"/>
      <c r="G255" s="85"/>
      <c r="H255" s="85"/>
      <c r="I255" s="85"/>
      <c r="J255" s="85"/>
      <c r="K255" s="85"/>
      <c r="L255" s="85"/>
      <c r="M255" s="85"/>
      <c r="N255" s="85"/>
      <c r="O255" s="85"/>
      <c r="P255" s="85"/>
      <c r="Q255" s="85"/>
      <c r="R255" s="85"/>
      <c r="S255" s="85"/>
      <c r="T255" s="85"/>
      <c r="U255" s="85"/>
      <c r="V255" s="85"/>
      <c r="W255" s="85"/>
    </row>
    <row r="256" spans="1:23" ht="14.25" customHeight="1" x14ac:dyDescent="0.3">
      <c r="A256" s="85"/>
      <c r="B256" s="85"/>
      <c r="C256" s="85"/>
      <c r="D256" s="85"/>
      <c r="E256" s="85"/>
      <c r="F256" s="85"/>
      <c r="G256" s="85"/>
      <c r="H256" s="85"/>
      <c r="I256" s="85"/>
      <c r="J256" s="85"/>
      <c r="K256" s="85"/>
      <c r="L256" s="85"/>
      <c r="M256" s="85"/>
      <c r="N256" s="85"/>
      <c r="O256" s="85"/>
      <c r="P256" s="85"/>
      <c r="Q256" s="85"/>
      <c r="R256" s="85"/>
      <c r="S256" s="85"/>
      <c r="T256" s="85"/>
      <c r="U256" s="85"/>
      <c r="V256" s="85"/>
      <c r="W256" s="85"/>
    </row>
    <row r="257" spans="1:23" ht="14.25" customHeight="1" x14ac:dyDescent="0.3">
      <c r="A257" s="85"/>
      <c r="B257" s="85"/>
      <c r="C257" s="85"/>
      <c r="D257" s="85"/>
      <c r="E257" s="85"/>
      <c r="F257" s="85"/>
      <c r="G257" s="85"/>
      <c r="H257" s="85"/>
      <c r="I257" s="85"/>
      <c r="J257" s="85"/>
      <c r="K257" s="85"/>
      <c r="L257" s="85"/>
      <c r="M257" s="85"/>
      <c r="N257" s="85"/>
      <c r="O257" s="85"/>
      <c r="P257" s="85"/>
      <c r="Q257" s="85"/>
      <c r="R257" s="85"/>
      <c r="S257" s="85"/>
      <c r="T257" s="85"/>
      <c r="U257" s="85"/>
      <c r="V257" s="85"/>
      <c r="W257" s="85"/>
    </row>
    <row r="258" spans="1:23" ht="14.25" customHeight="1" x14ac:dyDescent="0.3">
      <c r="A258" s="85"/>
      <c r="B258" s="85"/>
      <c r="C258" s="85"/>
      <c r="D258" s="85"/>
      <c r="E258" s="85"/>
      <c r="F258" s="85"/>
      <c r="G258" s="85"/>
      <c r="H258" s="85"/>
      <c r="I258" s="85"/>
      <c r="J258" s="85"/>
      <c r="K258" s="85"/>
      <c r="L258" s="85"/>
      <c r="M258" s="85"/>
      <c r="N258" s="85"/>
      <c r="O258" s="85"/>
      <c r="P258" s="85"/>
      <c r="Q258" s="85"/>
      <c r="R258" s="85"/>
      <c r="S258" s="85"/>
      <c r="T258" s="85"/>
      <c r="U258" s="85"/>
      <c r="V258" s="85"/>
      <c r="W258" s="85"/>
    </row>
    <row r="259" spans="1:23" ht="14.25" customHeight="1" x14ac:dyDescent="0.3">
      <c r="A259" s="85"/>
      <c r="B259" s="85"/>
      <c r="C259" s="85"/>
      <c r="D259" s="85"/>
      <c r="E259" s="85"/>
      <c r="F259" s="85"/>
      <c r="G259" s="85"/>
      <c r="H259" s="85"/>
      <c r="I259" s="85"/>
      <c r="J259" s="85"/>
      <c r="K259" s="85"/>
      <c r="L259" s="85"/>
      <c r="M259" s="85"/>
      <c r="N259" s="85"/>
      <c r="O259" s="85"/>
      <c r="P259" s="85"/>
      <c r="Q259" s="85"/>
      <c r="R259" s="85"/>
      <c r="S259" s="85"/>
      <c r="T259" s="85"/>
      <c r="U259" s="85"/>
      <c r="V259" s="85"/>
      <c r="W259" s="85"/>
    </row>
    <row r="260" spans="1:23" ht="14.25" customHeight="1" x14ac:dyDescent="0.3">
      <c r="A260" s="85"/>
      <c r="B260" s="85"/>
      <c r="C260" s="85"/>
      <c r="D260" s="85"/>
      <c r="E260" s="85"/>
      <c r="F260" s="85"/>
      <c r="G260" s="85"/>
      <c r="H260" s="85"/>
      <c r="I260" s="85"/>
      <c r="J260" s="85"/>
      <c r="K260" s="85"/>
      <c r="L260" s="85"/>
      <c r="M260" s="85"/>
      <c r="N260" s="85"/>
      <c r="O260" s="85"/>
      <c r="P260" s="85"/>
      <c r="Q260" s="85"/>
      <c r="R260" s="85"/>
      <c r="S260" s="85"/>
      <c r="T260" s="85"/>
      <c r="U260" s="85"/>
      <c r="V260" s="85"/>
      <c r="W260" s="85"/>
    </row>
    <row r="261" spans="1:23" ht="14.25" customHeight="1" x14ac:dyDescent="0.3">
      <c r="A261" s="85"/>
      <c r="B261" s="85"/>
      <c r="C261" s="85"/>
      <c r="D261" s="85"/>
      <c r="E261" s="85"/>
      <c r="F261" s="85"/>
      <c r="G261" s="85"/>
      <c r="H261" s="85"/>
      <c r="I261" s="85"/>
      <c r="J261" s="85"/>
      <c r="K261" s="85"/>
      <c r="L261" s="85"/>
      <c r="M261" s="85"/>
      <c r="N261" s="85"/>
      <c r="O261" s="85"/>
      <c r="P261" s="85"/>
      <c r="Q261" s="85"/>
      <c r="R261" s="85"/>
      <c r="S261" s="85"/>
      <c r="T261" s="85"/>
      <c r="U261" s="85"/>
      <c r="V261" s="85"/>
      <c r="W261" s="85"/>
    </row>
    <row r="262" spans="1:23" ht="14.25" customHeight="1" x14ac:dyDescent="0.3">
      <c r="A262" s="85"/>
      <c r="B262" s="85"/>
      <c r="C262" s="85"/>
      <c r="D262" s="85"/>
      <c r="E262" s="85"/>
      <c r="F262" s="85"/>
      <c r="G262" s="85"/>
      <c r="H262" s="85"/>
      <c r="I262" s="85"/>
      <c r="J262" s="85"/>
      <c r="K262" s="85"/>
      <c r="L262" s="85"/>
      <c r="M262" s="85"/>
      <c r="N262" s="85"/>
      <c r="O262" s="85"/>
      <c r="P262" s="85"/>
      <c r="Q262" s="85"/>
      <c r="R262" s="85"/>
      <c r="S262" s="85"/>
      <c r="T262" s="85"/>
      <c r="U262" s="85"/>
      <c r="V262" s="85"/>
      <c r="W262" s="85"/>
    </row>
    <row r="263" spans="1:23" ht="14.25" customHeight="1" x14ac:dyDescent="0.3">
      <c r="A263" s="85"/>
      <c r="B263" s="85"/>
      <c r="C263" s="85"/>
      <c r="D263" s="85"/>
      <c r="E263" s="85"/>
      <c r="F263" s="85"/>
      <c r="G263" s="85"/>
      <c r="H263" s="85"/>
      <c r="I263" s="85"/>
      <c r="J263" s="85"/>
      <c r="K263" s="85"/>
      <c r="L263" s="85"/>
      <c r="M263" s="85"/>
      <c r="N263" s="85"/>
      <c r="O263" s="85"/>
      <c r="P263" s="85"/>
      <c r="Q263" s="85"/>
      <c r="R263" s="85"/>
      <c r="S263" s="85"/>
      <c r="T263" s="85"/>
      <c r="U263" s="85"/>
      <c r="V263" s="85"/>
      <c r="W263" s="85"/>
    </row>
    <row r="264" spans="1:23" ht="14.25" customHeight="1" x14ac:dyDescent="0.3">
      <c r="A264" s="85"/>
      <c r="B264" s="85"/>
      <c r="C264" s="85"/>
      <c r="D264" s="85"/>
      <c r="E264" s="85"/>
      <c r="F264" s="85"/>
      <c r="G264" s="85"/>
      <c r="H264" s="85"/>
      <c r="I264" s="85"/>
      <c r="J264" s="85"/>
      <c r="K264" s="85"/>
      <c r="L264" s="85"/>
      <c r="M264" s="85"/>
      <c r="N264" s="85"/>
      <c r="O264" s="85"/>
      <c r="P264" s="85"/>
      <c r="Q264" s="85"/>
      <c r="R264" s="85"/>
      <c r="S264" s="85"/>
      <c r="T264" s="85"/>
      <c r="U264" s="85"/>
      <c r="V264" s="85"/>
      <c r="W264" s="85"/>
    </row>
    <row r="265" spans="1:23" ht="14.25" customHeight="1" x14ac:dyDescent="0.3">
      <c r="A265" s="85"/>
      <c r="B265" s="85"/>
      <c r="C265" s="85"/>
      <c r="D265" s="85"/>
      <c r="E265" s="85"/>
      <c r="F265" s="85"/>
      <c r="G265" s="85"/>
      <c r="H265" s="85"/>
      <c r="I265" s="85"/>
      <c r="J265" s="85"/>
      <c r="K265" s="85"/>
      <c r="L265" s="85"/>
      <c r="M265" s="85"/>
      <c r="N265" s="85"/>
      <c r="O265" s="85"/>
      <c r="P265" s="85"/>
      <c r="Q265" s="85"/>
      <c r="R265" s="85"/>
      <c r="S265" s="85"/>
      <c r="T265" s="85"/>
      <c r="U265" s="85"/>
      <c r="V265" s="85"/>
      <c r="W265" s="85"/>
    </row>
    <row r="266" spans="1:23" ht="14.25" customHeight="1" x14ac:dyDescent="0.3">
      <c r="A266" s="85"/>
      <c r="B266" s="85"/>
      <c r="C266" s="85"/>
      <c r="D266" s="85"/>
      <c r="E266" s="85"/>
      <c r="F266" s="85"/>
      <c r="G266" s="85"/>
      <c r="H266" s="85"/>
      <c r="I266" s="85"/>
      <c r="J266" s="85"/>
      <c r="K266" s="85"/>
      <c r="L266" s="85"/>
      <c r="M266" s="85"/>
      <c r="N266" s="85"/>
      <c r="O266" s="85"/>
      <c r="P266" s="85"/>
      <c r="Q266" s="85"/>
      <c r="R266" s="85"/>
      <c r="S266" s="85"/>
      <c r="T266" s="85"/>
      <c r="U266" s="85"/>
      <c r="V266" s="85"/>
      <c r="W266" s="85"/>
    </row>
    <row r="267" spans="1:23" ht="14.25" customHeight="1" x14ac:dyDescent="0.3">
      <c r="A267" s="85"/>
      <c r="B267" s="85"/>
      <c r="C267" s="85"/>
      <c r="D267" s="85"/>
      <c r="E267" s="85"/>
      <c r="F267" s="85"/>
      <c r="G267" s="85"/>
      <c r="H267" s="85"/>
      <c r="I267" s="85"/>
      <c r="J267" s="85"/>
      <c r="K267" s="85"/>
      <c r="L267" s="85"/>
      <c r="M267" s="85"/>
      <c r="N267" s="85"/>
      <c r="O267" s="85"/>
      <c r="P267" s="85"/>
      <c r="Q267" s="85"/>
      <c r="R267" s="85"/>
      <c r="S267" s="85"/>
      <c r="T267" s="85"/>
      <c r="U267" s="85"/>
      <c r="V267" s="85"/>
      <c r="W267" s="85"/>
    </row>
    <row r="268" spans="1:23" ht="14.25" customHeight="1" x14ac:dyDescent="0.3">
      <c r="A268" s="85"/>
      <c r="B268" s="85"/>
      <c r="C268" s="85"/>
      <c r="D268" s="85"/>
      <c r="E268" s="85"/>
      <c r="F268" s="85"/>
      <c r="G268" s="85"/>
      <c r="H268" s="85"/>
      <c r="I268" s="85"/>
      <c r="J268" s="85"/>
      <c r="K268" s="85"/>
      <c r="L268" s="85"/>
      <c r="M268" s="85"/>
      <c r="N268" s="85"/>
      <c r="O268" s="85"/>
      <c r="P268" s="85"/>
      <c r="Q268" s="85"/>
      <c r="R268" s="85"/>
      <c r="S268" s="85"/>
      <c r="T268" s="85"/>
      <c r="U268" s="85"/>
      <c r="V268" s="85"/>
      <c r="W268" s="85"/>
    </row>
    <row r="269" spans="1:23" ht="14.25" customHeight="1" x14ac:dyDescent="0.3">
      <c r="A269" s="85"/>
      <c r="B269" s="85"/>
      <c r="C269" s="85"/>
      <c r="D269" s="85"/>
      <c r="E269" s="85"/>
      <c r="F269" s="85"/>
      <c r="G269" s="85"/>
      <c r="H269" s="85"/>
      <c r="I269" s="85"/>
      <c r="J269" s="85"/>
      <c r="K269" s="85"/>
      <c r="L269" s="85"/>
      <c r="M269" s="85"/>
      <c r="N269" s="85"/>
      <c r="O269" s="85"/>
      <c r="P269" s="85"/>
      <c r="Q269" s="85"/>
      <c r="R269" s="85"/>
      <c r="S269" s="85"/>
      <c r="T269" s="85"/>
      <c r="U269" s="85"/>
      <c r="V269" s="85"/>
      <c r="W269" s="85"/>
    </row>
    <row r="270" spans="1:23" ht="14.25" customHeight="1" x14ac:dyDescent="0.3">
      <c r="A270" s="85"/>
      <c r="B270" s="85"/>
      <c r="C270" s="85"/>
      <c r="D270" s="85"/>
      <c r="E270" s="85"/>
      <c r="F270" s="85"/>
      <c r="G270" s="85"/>
      <c r="H270" s="85"/>
      <c r="I270" s="85"/>
      <c r="J270" s="85"/>
      <c r="K270" s="85"/>
      <c r="L270" s="85"/>
      <c r="M270" s="85"/>
      <c r="N270" s="85"/>
      <c r="O270" s="85"/>
      <c r="P270" s="85"/>
      <c r="Q270" s="85"/>
      <c r="R270" s="85"/>
      <c r="S270" s="85"/>
      <c r="T270" s="85"/>
      <c r="U270" s="85"/>
      <c r="V270" s="85"/>
      <c r="W270" s="85"/>
    </row>
    <row r="271" spans="1:23" ht="14.25" customHeight="1" x14ac:dyDescent="0.3">
      <c r="A271" s="85"/>
      <c r="B271" s="85"/>
      <c r="C271" s="85"/>
      <c r="D271" s="85"/>
      <c r="E271" s="85"/>
      <c r="F271" s="85"/>
      <c r="G271" s="85"/>
      <c r="H271" s="85"/>
      <c r="I271" s="85"/>
      <c r="J271" s="85"/>
      <c r="K271" s="85"/>
      <c r="L271" s="85"/>
      <c r="M271" s="85"/>
      <c r="N271" s="85"/>
      <c r="O271" s="85"/>
      <c r="P271" s="85"/>
      <c r="Q271" s="85"/>
      <c r="R271" s="85"/>
      <c r="S271" s="85"/>
      <c r="T271" s="85"/>
      <c r="U271" s="85"/>
      <c r="V271" s="85"/>
      <c r="W271" s="85"/>
    </row>
    <row r="272" spans="1:23" ht="14.25" customHeight="1" x14ac:dyDescent="0.3">
      <c r="A272" s="85"/>
      <c r="B272" s="85"/>
      <c r="C272" s="85"/>
      <c r="D272" s="85"/>
      <c r="E272" s="85"/>
      <c r="F272" s="85"/>
      <c r="G272" s="85"/>
      <c r="H272" s="85"/>
      <c r="I272" s="85"/>
      <c r="J272" s="85"/>
      <c r="K272" s="85"/>
      <c r="L272" s="85"/>
      <c r="M272" s="85"/>
      <c r="N272" s="85"/>
      <c r="O272" s="85"/>
      <c r="P272" s="85"/>
      <c r="Q272" s="85"/>
      <c r="R272" s="85"/>
      <c r="S272" s="85"/>
      <c r="T272" s="85"/>
      <c r="U272" s="85"/>
      <c r="V272" s="85"/>
      <c r="W272" s="85"/>
    </row>
    <row r="273" spans="1:23" ht="14.25" customHeight="1" x14ac:dyDescent="0.3">
      <c r="A273" s="85"/>
      <c r="B273" s="85"/>
      <c r="C273" s="85"/>
      <c r="D273" s="85"/>
      <c r="E273" s="85"/>
      <c r="F273" s="85"/>
      <c r="G273" s="85"/>
      <c r="H273" s="85"/>
      <c r="I273" s="85"/>
      <c r="J273" s="85"/>
      <c r="K273" s="85"/>
      <c r="L273" s="85"/>
      <c r="M273" s="85"/>
      <c r="N273" s="85"/>
      <c r="O273" s="85"/>
      <c r="P273" s="85"/>
      <c r="Q273" s="85"/>
      <c r="R273" s="85"/>
      <c r="S273" s="85"/>
      <c r="T273" s="85"/>
      <c r="U273" s="85"/>
      <c r="V273" s="85"/>
      <c r="W273" s="85"/>
    </row>
    <row r="274" spans="1:23" ht="14.25" customHeight="1" x14ac:dyDescent="0.3">
      <c r="A274" s="85"/>
      <c r="B274" s="85"/>
      <c r="C274" s="85"/>
      <c r="D274" s="85"/>
      <c r="E274" s="85"/>
      <c r="F274" s="85"/>
      <c r="G274" s="85"/>
      <c r="H274" s="85"/>
      <c r="I274" s="85"/>
      <c r="J274" s="85"/>
      <c r="K274" s="85"/>
      <c r="L274" s="85"/>
      <c r="M274" s="85"/>
      <c r="N274" s="85"/>
      <c r="O274" s="85"/>
      <c r="P274" s="85"/>
      <c r="Q274" s="85"/>
      <c r="R274" s="85"/>
      <c r="S274" s="85"/>
      <c r="T274" s="85"/>
      <c r="U274" s="85"/>
      <c r="V274" s="85"/>
      <c r="W274" s="85"/>
    </row>
    <row r="275" spans="1:23" ht="14.25" customHeight="1" x14ac:dyDescent="0.3">
      <c r="A275" s="85"/>
      <c r="B275" s="85"/>
      <c r="C275" s="85"/>
      <c r="D275" s="85"/>
      <c r="E275" s="85"/>
      <c r="F275" s="85"/>
      <c r="G275" s="85"/>
      <c r="H275" s="85"/>
      <c r="I275" s="85"/>
      <c r="J275" s="85"/>
      <c r="K275" s="85"/>
      <c r="L275" s="85"/>
      <c r="M275" s="85"/>
      <c r="N275" s="85"/>
      <c r="O275" s="85"/>
      <c r="P275" s="85"/>
      <c r="Q275" s="85"/>
      <c r="R275" s="85"/>
      <c r="S275" s="85"/>
      <c r="T275" s="85"/>
      <c r="U275" s="85"/>
      <c r="V275" s="85"/>
      <c r="W275" s="85"/>
    </row>
    <row r="276" spans="1:23" ht="14.25" customHeight="1" x14ac:dyDescent="0.3">
      <c r="A276" s="85"/>
      <c r="B276" s="85"/>
      <c r="C276" s="85"/>
      <c r="D276" s="85"/>
      <c r="E276" s="85"/>
      <c r="F276" s="85"/>
      <c r="G276" s="85"/>
      <c r="H276" s="85"/>
      <c r="I276" s="85"/>
      <c r="J276" s="85"/>
      <c r="K276" s="85"/>
      <c r="L276" s="85"/>
      <c r="M276" s="85"/>
      <c r="N276" s="85"/>
      <c r="O276" s="85"/>
      <c r="P276" s="85"/>
      <c r="Q276" s="85"/>
      <c r="R276" s="85"/>
      <c r="S276" s="85"/>
      <c r="T276" s="85"/>
      <c r="U276" s="85"/>
      <c r="V276" s="85"/>
      <c r="W276" s="85"/>
    </row>
    <row r="277" spans="1:23" ht="14.25" customHeight="1" x14ac:dyDescent="0.3">
      <c r="A277" s="85"/>
      <c r="B277" s="85"/>
      <c r="C277" s="85"/>
      <c r="D277" s="85"/>
      <c r="E277" s="85"/>
      <c r="F277" s="85"/>
      <c r="G277" s="85"/>
      <c r="H277" s="85"/>
      <c r="I277" s="85"/>
      <c r="J277" s="85"/>
      <c r="K277" s="85"/>
      <c r="L277" s="85"/>
      <c r="M277" s="85"/>
      <c r="N277" s="85"/>
      <c r="O277" s="85"/>
      <c r="P277" s="85"/>
      <c r="Q277" s="85"/>
      <c r="R277" s="85"/>
      <c r="S277" s="85"/>
      <c r="T277" s="85"/>
      <c r="U277" s="85"/>
      <c r="V277" s="85"/>
      <c r="W277" s="85"/>
    </row>
    <row r="278" spans="1:23" ht="14.25" customHeight="1" x14ac:dyDescent="0.3">
      <c r="A278" s="85"/>
      <c r="B278" s="85"/>
      <c r="C278" s="85"/>
      <c r="D278" s="85"/>
      <c r="E278" s="85"/>
      <c r="F278" s="85"/>
      <c r="G278" s="85"/>
      <c r="H278" s="85"/>
      <c r="I278" s="85"/>
      <c r="J278" s="85"/>
      <c r="K278" s="85"/>
      <c r="L278" s="85"/>
      <c r="M278" s="85"/>
      <c r="N278" s="85"/>
      <c r="O278" s="85"/>
      <c r="P278" s="85"/>
      <c r="Q278" s="85"/>
      <c r="R278" s="85"/>
      <c r="S278" s="85"/>
      <c r="T278" s="85"/>
      <c r="U278" s="85"/>
      <c r="V278" s="85"/>
      <c r="W278" s="85"/>
    </row>
    <row r="279" spans="1:23" ht="14.25" customHeight="1" x14ac:dyDescent="0.3">
      <c r="A279" s="85"/>
      <c r="B279" s="85"/>
      <c r="C279" s="85"/>
      <c r="D279" s="85"/>
      <c r="E279" s="85"/>
      <c r="F279" s="85"/>
      <c r="G279" s="85"/>
      <c r="H279" s="85"/>
      <c r="I279" s="85"/>
      <c r="J279" s="85"/>
      <c r="K279" s="85"/>
      <c r="L279" s="85"/>
      <c r="M279" s="85"/>
      <c r="N279" s="85"/>
      <c r="O279" s="85"/>
      <c r="P279" s="85"/>
      <c r="Q279" s="85"/>
      <c r="R279" s="85"/>
      <c r="S279" s="85"/>
      <c r="T279" s="85"/>
      <c r="U279" s="85"/>
      <c r="V279" s="85"/>
      <c r="W279" s="85"/>
    </row>
    <row r="280" spans="1:23" ht="14.25" customHeight="1" x14ac:dyDescent="0.3">
      <c r="A280" s="85"/>
      <c r="B280" s="85"/>
      <c r="C280" s="85"/>
      <c r="D280" s="85"/>
      <c r="E280" s="85"/>
      <c r="F280" s="85"/>
      <c r="G280" s="85"/>
      <c r="H280" s="85"/>
      <c r="I280" s="85"/>
      <c r="J280" s="85"/>
      <c r="K280" s="85"/>
      <c r="L280" s="85"/>
      <c r="M280" s="85"/>
      <c r="N280" s="85"/>
      <c r="O280" s="85"/>
      <c r="P280" s="85"/>
      <c r="Q280" s="85"/>
      <c r="R280" s="85"/>
      <c r="S280" s="85"/>
      <c r="T280" s="85"/>
      <c r="U280" s="85"/>
      <c r="V280" s="85"/>
      <c r="W280" s="85"/>
    </row>
    <row r="281" spans="1:23" ht="14.25" customHeight="1" x14ac:dyDescent="0.3">
      <c r="A281" s="85"/>
      <c r="B281" s="85"/>
      <c r="C281" s="85"/>
      <c r="D281" s="85"/>
      <c r="E281" s="85"/>
      <c r="F281" s="85"/>
      <c r="G281" s="85"/>
      <c r="H281" s="85"/>
      <c r="I281" s="85"/>
      <c r="J281" s="85"/>
      <c r="K281" s="85"/>
      <c r="L281" s="85"/>
      <c r="M281" s="85"/>
      <c r="N281" s="85"/>
      <c r="O281" s="85"/>
      <c r="P281" s="85"/>
      <c r="Q281" s="85"/>
      <c r="R281" s="85"/>
      <c r="S281" s="85"/>
      <c r="T281" s="85"/>
      <c r="U281" s="85"/>
      <c r="V281" s="85"/>
      <c r="W281" s="85"/>
    </row>
    <row r="282" spans="1:23" ht="14.25" customHeight="1" x14ac:dyDescent="0.3">
      <c r="A282" s="85"/>
      <c r="B282" s="85"/>
      <c r="C282" s="85"/>
      <c r="D282" s="85"/>
      <c r="E282" s="85"/>
      <c r="F282" s="85"/>
      <c r="G282" s="85"/>
      <c r="H282" s="85"/>
      <c r="I282" s="85"/>
      <c r="J282" s="85"/>
      <c r="K282" s="85"/>
      <c r="L282" s="85"/>
      <c r="M282" s="85"/>
      <c r="N282" s="85"/>
      <c r="O282" s="85"/>
      <c r="P282" s="85"/>
      <c r="Q282" s="85"/>
      <c r="R282" s="85"/>
      <c r="S282" s="85"/>
      <c r="T282" s="85"/>
      <c r="U282" s="85"/>
      <c r="V282" s="85"/>
      <c r="W282" s="85"/>
    </row>
    <row r="283" spans="1:23" ht="14.25" customHeight="1" x14ac:dyDescent="0.3">
      <c r="A283" s="85"/>
      <c r="B283" s="85"/>
      <c r="C283" s="85"/>
      <c r="D283" s="85"/>
      <c r="E283" s="85"/>
      <c r="F283" s="85"/>
      <c r="G283" s="85"/>
      <c r="H283" s="85"/>
      <c r="I283" s="85"/>
      <c r="J283" s="85"/>
      <c r="K283" s="85"/>
      <c r="L283" s="85"/>
      <c r="M283" s="85"/>
      <c r="N283" s="85"/>
      <c r="O283" s="85"/>
      <c r="P283" s="85"/>
      <c r="Q283" s="85"/>
      <c r="R283" s="85"/>
      <c r="S283" s="85"/>
      <c r="T283" s="85"/>
      <c r="U283" s="85"/>
      <c r="V283" s="85"/>
      <c r="W283" s="85"/>
    </row>
    <row r="284" spans="1:23" ht="14.25" customHeight="1" x14ac:dyDescent="0.3">
      <c r="A284" s="85"/>
      <c r="B284" s="85"/>
      <c r="C284" s="85"/>
      <c r="D284" s="85"/>
      <c r="E284" s="85"/>
      <c r="F284" s="85"/>
      <c r="G284" s="85"/>
      <c r="H284" s="85"/>
      <c r="I284" s="85"/>
      <c r="J284" s="85"/>
      <c r="K284" s="85"/>
      <c r="L284" s="85"/>
      <c r="M284" s="85"/>
      <c r="N284" s="85"/>
      <c r="O284" s="85"/>
      <c r="P284" s="85"/>
      <c r="Q284" s="85"/>
      <c r="R284" s="85"/>
      <c r="S284" s="85"/>
      <c r="T284" s="85"/>
      <c r="U284" s="85"/>
      <c r="V284" s="85"/>
      <c r="W284" s="85"/>
    </row>
    <row r="285" spans="1:23" ht="14.25" customHeight="1" x14ac:dyDescent="0.3">
      <c r="A285" s="85"/>
      <c r="B285" s="85"/>
      <c r="C285" s="85"/>
      <c r="D285" s="85"/>
      <c r="E285" s="85"/>
      <c r="F285" s="85"/>
      <c r="G285" s="85"/>
      <c r="H285" s="85"/>
      <c r="I285" s="85"/>
      <c r="J285" s="85"/>
      <c r="K285" s="85"/>
      <c r="L285" s="85"/>
      <c r="M285" s="85"/>
      <c r="N285" s="85"/>
      <c r="O285" s="85"/>
      <c r="P285" s="85"/>
      <c r="Q285" s="85"/>
      <c r="R285" s="85"/>
      <c r="S285" s="85"/>
      <c r="T285" s="85"/>
      <c r="U285" s="85"/>
      <c r="V285" s="85"/>
      <c r="W285" s="85"/>
    </row>
    <row r="286" spans="1:23" ht="14.25" customHeight="1" x14ac:dyDescent="0.3">
      <c r="A286" s="85"/>
      <c r="B286" s="85"/>
      <c r="C286" s="85"/>
      <c r="D286" s="85"/>
      <c r="E286" s="85"/>
      <c r="F286" s="85"/>
      <c r="G286" s="85"/>
      <c r="H286" s="85"/>
      <c r="I286" s="85"/>
      <c r="J286" s="85"/>
      <c r="K286" s="85"/>
      <c r="L286" s="85"/>
      <c r="M286" s="85"/>
      <c r="N286" s="85"/>
      <c r="O286" s="85"/>
      <c r="P286" s="85"/>
      <c r="Q286" s="85"/>
      <c r="R286" s="85"/>
      <c r="S286" s="85"/>
      <c r="T286" s="85"/>
      <c r="U286" s="85"/>
      <c r="V286" s="85"/>
      <c r="W286" s="85"/>
    </row>
    <row r="287" spans="1:23" ht="14.25" customHeight="1" x14ac:dyDescent="0.3">
      <c r="A287" s="85"/>
      <c r="B287" s="85"/>
      <c r="C287" s="85"/>
      <c r="D287" s="85"/>
      <c r="E287" s="85"/>
      <c r="F287" s="85"/>
      <c r="G287" s="85"/>
      <c r="H287" s="85"/>
      <c r="I287" s="85"/>
      <c r="J287" s="85"/>
      <c r="K287" s="85"/>
      <c r="L287" s="85"/>
      <c r="M287" s="85"/>
      <c r="N287" s="85"/>
      <c r="O287" s="85"/>
      <c r="P287" s="85"/>
      <c r="Q287" s="85"/>
      <c r="R287" s="85"/>
      <c r="S287" s="85"/>
      <c r="T287" s="85"/>
      <c r="U287" s="85"/>
      <c r="V287" s="85"/>
      <c r="W287" s="85"/>
    </row>
    <row r="288" spans="1:23" ht="14.25" customHeight="1" x14ac:dyDescent="0.3">
      <c r="A288" s="85"/>
      <c r="B288" s="85"/>
      <c r="C288" s="85"/>
      <c r="D288" s="85"/>
      <c r="E288" s="85"/>
      <c r="F288" s="85"/>
      <c r="G288" s="85"/>
      <c r="H288" s="85"/>
      <c r="I288" s="85"/>
      <c r="J288" s="85"/>
      <c r="K288" s="85"/>
      <c r="L288" s="85"/>
      <c r="M288" s="85"/>
      <c r="N288" s="85"/>
      <c r="O288" s="85"/>
      <c r="P288" s="85"/>
      <c r="Q288" s="85"/>
      <c r="R288" s="85"/>
      <c r="S288" s="85"/>
      <c r="T288" s="85"/>
      <c r="U288" s="85"/>
      <c r="V288" s="85"/>
      <c r="W288" s="85"/>
    </row>
    <row r="289" spans="1:23" ht="14.25" customHeight="1" x14ac:dyDescent="0.3">
      <c r="A289" s="85"/>
      <c r="B289" s="85"/>
      <c r="C289" s="85"/>
      <c r="D289" s="85"/>
      <c r="E289" s="85"/>
      <c r="F289" s="85"/>
      <c r="G289" s="85"/>
      <c r="H289" s="85"/>
      <c r="I289" s="85"/>
      <c r="J289" s="85"/>
      <c r="K289" s="85"/>
      <c r="L289" s="85"/>
      <c r="M289" s="85"/>
      <c r="N289" s="85"/>
      <c r="O289" s="85"/>
      <c r="P289" s="85"/>
      <c r="Q289" s="85"/>
      <c r="R289" s="85"/>
      <c r="S289" s="85"/>
      <c r="T289" s="85"/>
      <c r="U289" s="85"/>
      <c r="V289" s="85"/>
      <c r="W289" s="85"/>
    </row>
    <row r="290" spans="1:23" ht="14.25" customHeight="1" x14ac:dyDescent="0.3">
      <c r="A290" s="85"/>
      <c r="B290" s="85"/>
      <c r="C290" s="85"/>
      <c r="D290" s="85"/>
      <c r="E290" s="85"/>
      <c r="F290" s="85"/>
      <c r="G290" s="85"/>
      <c r="H290" s="85"/>
      <c r="I290" s="85"/>
      <c r="J290" s="85"/>
      <c r="K290" s="85"/>
      <c r="L290" s="85"/>
      <c r="M290" s="85"/>
      <c r="N290" s="85"/>
      <c r="O290" s="85"/>
      <c r="P290" s="85"/>
      <c r="Q290" s="85"/>
      <c r="R290" s="85"/>
      <c r="S290" s="85"/>
      <c r="T290" s="85"/>
      <c r="U290" s="85"/>
      <c r="V290" s="85"/>
      <c r="W290" s="85"/>
    </row>
    <row r="291" spans="1:23" ht="14.25" customHeight="1" x14ac:dyDescent="0.3">
      <c r="A291" s="85"/>
      <c r="B291" s="85"/>
      <c r="C291" s="85"/>
      <c r="D291" s="85"/>
      <c r="E291" s="85"/>
      <c r="F291" s="85"/>
      <c r="G291" s="85"/>
      <c r="H291" s="85"/>
      <c r="I291" s="85"/>
      <c r="J291" s="85"/>
      <c r="K291" s="85"/>
      <c r="L291" s="85"/>
      <c r="M291" s="85"/>
      <c r="N291" s="85"/>
      <c r="O291" s="85"/>
      <c r="P291" s="85"/>
      <c r="Q291" s="85"/>
      <c r="R291" s="85"/>
      <c r="S291" s="85"/>
      <c r="T291" s="85"/>
      <c r="U291" s="85"/>
      <c r="V291" s="85"/>
      <c r="W291" s="85"/>
    </row>
    <row r="292" spans="1:23" ht="14.25" customHeight="1" x14ac:dyDescent="0.3">
      <c r="A292" s="85"/>
      <c r="B292" s="85"/>
      <c r="C292" s="85"/>
      <c r="D292" s="85"/>
      <c r="E292" s="85"/>
      <c r="F292" s="85"/>
      <c r="G292" s="85"/>
      <c r="H292" s="85"/>
      <c r="I292" s="85"/>
      <c r="J292" s="85"/>
      <c r="K292" s="85"/>
      <c r="L292" s="85"/>
      <c r="M292" s="85"/>
      <c r="N292" s="85"/>
      <c r="O292" s="85"/>
      <c r="P292" s="85"/>
      <c r="Q292" s="85"/>
      <c r="R292" s="85"/>
      <c r="S292" s="85"/>
      <c r="T292" s="85"/>
      <c r="U292" s="85"/>
      <c r="V292" s="85"/>
      <c r="W292" s="85"/>
    </row>
    <row r="293" spans="1:23" ht="14.25" customHeight="1" x14ac:dyDescent="0.3">
      <c r="A293" s="85"/>
      <c r="B293" s="85"/>
      <c r="C293" s="85"/>
      <c r="D293" s="85"/>
      <c r="E293" s="85"/>
      <c r="F293" s="85"/>
      <c r="G293" s="85"/>
      <c r="H293" s="85"/>
      <c r="I293" s="85"/>
      <c r="J293" s="85"/>
      <c r="K293" s="85"/>
      <c r="L293" s="85"/>
      <c r="M293" s="85"/>
      <c r="N293" s="85"/>
      <c r="O293" s="85"/>
      <c r="P293" s="85"/>
      <c r="Q293" s="85"/>
      <c r="R293" s="85"/>
      <c r="S293" s="85"/>
      <c r="T293" s="85"/>
      <c r="U293" s="85"/>
      <c r="V293" s="85"/>
      <c r="W293" s="85"/>
    </row>
    <row r="294" spans="1:23" ht="14.25" customHeight="1" x14ac:dyDescent="0.3">
      <c r="A294" s="85"/>
      <c r="B294" s="85"/>
      <c r="C294" s="85"/>
      <c r="D294" s="85"/>
      <c r="E294" s="85"/>
      <c r="F294" s="85"/>
      <c r="G294" s="85"/>
      <c r="H294" s="85"/>
      <c r="I294" s="85"/>
      <c r="J294" s="85"/>
      <c r="K294" s="85"/>
      <c r="L294" s="85"/>
      <c r="M294" s="85"/>
      <c r="N294" s="85"/>
      <c r="O294" s="85"/>
      <c r="P294" s="85"/>
      <c r="Q294" s="85"/>
      <c r="R294" s="85"/>
      <c r="S294" s="85"/>
      <c r="T294" s="85"/>
      <c r="U294" s="85"/>
      <c r="V294" s="85"/>
      <c r="W294" s="85"/>
    </row>
    <row r="295" spans="1:23" ht="14.25" customHeight="1" x14ac:dyDescent="0.3">
      <c r="A295" s="85"/>
      <c r="B295" s="85"/>
      <c r="C295" s="85"/>
      <c r="D295" s="85"/>
      <c r="E295" s="85"/>
      <c r="F295" s="85"/>
      <c r="G295" s="85"/>
      <c r="H295" s="85"/>
      <c r="I295" s="85"/>
      <c r="J295" s="85"/>
      <c r="K295" s="85"/>
      <c r="L295" s="85"/>
      <c r="M295" s="85"/>
      <c r="N295" s="85"/>
      <c r="O295" s="85"/>
      <c r="P295" s="85"/>
      <c r="Q295" s="85"/>
      <c r="R295" s="85"/>
      <c r="S295" s="85"/>
      <c r="T295" s="85"/>
      <c r="U295" s="85"/>
      <c r="V295" s="85"/>
      <c r="W295" s="85"/>
    </row>
    <row r="296" spans="1:23" ht="14.25" customHeight="1" x14ac:dyDescent="0.3">
      <c r="A296" s="85"/>
      <c r="B296" s="85"/>
      <c r="C296" s="85"/>
      <c r="D296" s="85"/>
      <c r="E296" s="85"/>
      <c r="F296" s="85"/>
      <c r="G296" s="85"/>
      <c r="H296" s="85"/>
      <c r="I296" s="85"/>
      <c r="J296" s="85"/>
      <c r="K296" s="85"/>
      <c r="L296" s="85"/>
      <c r="M296" s="85"/>
      <c r="N296" s="85"/>
      <c r="O296" s="85"/>
      <c r="P296" s="85"/>
      <c r="Q296" s="85"/>
      <c r="R296" s="85"/>
      <c r="S296" s="85"/>
      <c r="T296" s="85"/>
      <c r="U296" s="85"/>
      <c r="V296" s="85"/>
      <c r="W296" s="85"/>
    </row>
    <row r="297" spans="1:23" ht="14.25" customHeight="1" x14ac:dyDescent="0.3">
      <c r="A297" s="85"/>
      <c r="B297" s="85"/>
      <c r="C297" s="85"/>
      <c r="D297" s="85"/>
      <c r="E297" s="85"/>
      <c r="F297" s="85"/>
      <c r="G297" s="85"/>
      <c r="H297" s="85"/>
      <c r="I297" s="85"/>
      <c r="J297" s="85"/>
      <c r="K297" s="85"/>
      <c r="L297" s="85"/>
      <c r="M297" s="85"/>
      <c r="N297" s="85"/>
      <c r="O297" s="85"/>
      <c r="P297" s="85"/>
      <c r="Q297" s="85"/>
      <c r="R297" s="85"/>
      <c r="S297" s="85"/>
      <c r="T297" s="85"/>
      <c r="U297" s="85"/>
      <c r="V297" s="85"/>
      <c r="W297" s="85"/>
    </row>
    <row r="298" spans="1:23" ht="14.25" customHeight="1" x14ac:dyDescent="0.3">
      <c r="A298" s="85"/>
      <c r="B298" s="85"/>
      <c r="C298" s="85"/>
      <c r="D298" s="85"/>
      <c r="E298" s="85"/>
      <c r="F298" s="85"/>
      <c r="G298" s="85"/>
      <c r="H298" s="85"/>
      <c r="I298" s="85"/>
      <c r="J298" s="85"/>
      <c r="K298" s="85"/>
      <c r="L298" s="85"/>
      <c r="M298" s="85"/>
      <c r="N298" s="85"/>
      <c r="O298" s="85"/>
      <c r="P298" s="85"/>
      <c r="Q298" s="85"/>
      <c r="R298" s="85"/>
      <c r="S298" s="85"/>
      <c r="T298" s="85"/>
      <c r="U298" s="85"/>
      <c r="V298" s="85"/>
      <c r="W298" s="85"/>
    </row>
    <row r="299" spans="1:23" ht="14.25" customHeight="1" x14ac:dyDescent="0.3">
      <c r="A299" s="85"/>
      <c r="B299" s="85"/>
      <c r="C299" s="85"/>
      <c r="D299" s="85"/>
      <c r="E299" s="85"/>
      <c r="F299" s="85"/>
      <c r="G299" s="85"/>
      <c r="H299" s="85"/>
      <c r="I299" s="85"/>
      <c r="J299" s="85"/>
      <c r="K299" s="85"/>
      <c r="L299" s="85"/>
      <c r="M299" s="85"/>
      <c r="N299" s="85"/>
      <c r="O299" s="85"/>
      <c r="P299" s="85"/>
      <c r="Q299" s="85"/>
      <c r="R299" s="85"/>
      <c r="S299" s="85"/>
      <c r="T299" s="85"/>
      <c r="U299" s="85"/>
      <c r="V299" s="85"/>
      <c r="W299" s="85"/>
    </row>
    <row r="300" spans="1:23" ht="14.25" customHeight="1" x14ac:dyDescent="0.3">
      <c r="A300" s="85"/>
      <c r="B300" s="85"/>
      <c r="C300" s="85"/>
      <c r="D300" s="85"/>
      <c r="E300" s="85"/>
      <c r="F300" s="85"/>
      <c r="G300" s="85"/>
      <c r="H300" s="85"/>
      <c r="I300" s="85"/>
      <c r="J300" s="85"/>
      <c r="K300" s="85"/>
      <c r="L300" s="85"/>
      <c r="M300" s="85"/>
      <c r="N300" s="85"/>
      <c r="O300" s="85"/>
      <c r="P300" s="85"/>
      <c r="Q300" s="85"/>
      <c r="R300" s="85"/>
      <c r="S300" s="85"/>
      <c r="T300" s="85"/>
      <c r="U300" s="85"/>
      <c r="V300" s="85"/>
      <c r="W300" s="85"/>
    </row>
    <row r="301" spans="1:23" ht="14.25" customHeight="1" x14ac:dyDescent="0.3">
      <c r="A301" s="85"/>
      <c r="B301" s="85"/>
      <c r="C301" s="85"/>
      <c r="D301" s="85"/>
      <c r="E301" s="85"/>
      <c r="F301" s="85"/>
      <c r="G301" s="85"/>
      <c r="H301" s="85"/>
      <c r="I301" s="85"/>
      <c r="J301" s="85"/>
      <c r="K301" s="85"/>
      <c r="L301" s="85"/>
      <c r="M301" s="85"/>
      <c r="N301" s="85"/>
      <c r="O301" s="85"/>
      <c r="P301" s="85"/>
      <c r="Q301" s="85"/>
      <c r="R301" s="85"/>
      <c r="S301" s="85"/>
      <c r="T301" s="85"/>
      <c r="U301" s="85"/>
      <c r="V301" s="85"/>
      <c r="W301" s="85"/>
    </row>
    <row r="302" spans="1:23" ht="14.25" customHeight="1" x14ac:dyDescent="0.3">
      <c r="A302" s="85"/>
      <c r="B302" s="85"/>
      <c r="C302" s="85"/>
      <c r="D302" s="85"/>
      <c r="E302" s="85"/>
      <c r="F302" s="85"/>
      <c r="G302" s="85"/>
      <c r="H302" s="85"/>
      <c r="I302" s="85"/>
      <c r="J302" s="85"/>
      <c r="K302" s="85"/>
      <c r="L302" s="85"/>
      <c r="M302" s="85"/>
      <c r="N302" s="85"/>
      <c r="O302" s="85"/>
      <c r="P302" s="85"/>
      <c r="Q302" s="85"/>
      <c r="R302" s="85"/>
      <c r="S302" s="85"/>
      <c r="T302" s="85"/>
      <c r="U302" s="85"/>
      <c r="V302" s="85"/>
      <c r="W302" s="85"/>
    </row>
    <row r="303" spans="1:23" ht="14.25" customHeight="1" x14ac:dyDescent="0.3">
      <c r="A303" s="85"/>
      <c r="B303" s="85"/>
      <c r="C303" s="85"/>
      <c r="D303" s="85"/>
      <c r="E303" s="85"/>
      <c r="F303" s="85"/>
      <c r="G303" s="85"/>
      <c r="H303" s="85"/>
      <c r="I303" s="85"/>
      <c r="J303" s="85"/>
      <c r="K303" s="85"/>
      <c r="L303" s="85"/>
      <c r="M303" s="85"/>
      <c r="N303" s="85"/>
      <c r="O303" s="85"/>
      <c r="P303" s="85"/>
      <c r="Q303" s="85"/>
      <c r="R303" s="85"/>
      <c r="S303" s="85"/>
      <c r="T303" s="85"/>
      <c r="U303" s="85"/>
      <c r="V303" s="85"/>
      <c r="W303" s="85"/>
    </row>
    <row r="304" spans="1:23" ht="14.25" customHeight="1" x14ac:dyDescent="0.3">
      <c r="A304" s="85"/>
      <c r="B304" s="85"/>
      <c r="C304" s="85"/>
      <c r="D304" s="85"/>
      <c r="E304" s="85"/>
      <c r="F304" s="85"/>
      <c r="G304" s="85"/>
      <c r="H304" s="85"/>
      <c r="I304" s="85"/>
      <c r="J304" s="85"/>
      <c r="K304" s="85"/>
      <c r="L304" s="85"/>
      <c r="M304" s="85"/>
      <c r="N304" s="85"/>
      <c r="O304" s="85"/>
      <c r="P304" s="85"/>
      <c r="Q304" s="85"/>
      <c r="R304" s="85"/>
      <c r="S304" s="85"/>
      <c r="T304" s="85"/>
      <c r="U304" s="85"/>
      <c r="V304" s="85"/>
      <c r="W304" s="85"/>
    </row>
    <row r="305" spans="1:23" ht="14.25" customHeight="1" x14ac:dyDescent="0.3">
      <c r="A305" s="85"/>
      <c r="B305" s="85"/>
      <c r="C305" s="85"/>
      <c r="D305" s="85"/>
      <c r="E305" s="85"/>
      <c r="F305" s="85"/>
      <c r="G305" s="85"/>
      <c r="H305" s="85"/>
      <c r="I305" s="85"/>
      <c r="J305" s="85"/>
      <c r="K305" s="85"/>
      <c r="L305" s="85"/>
      <c r="M305" s="85"/>
      <c r="N305" s="85"/>
      <c r="O305" s="85"/>
      <c r="P305" s="85"/>
      <c r="Q305" s="85"/>
      <c r="R305" s="85"/>
      <c r="S305" s="85"/>
      <c r="T305" s="85"/>
      <c r="U305" s="85"/>
      <c r="V305" s="85"/>
      <c r="W305" s="85"/>
    </row>
    <row r="306" spans="1:23" ht="14.25" customHeight="1" x14ac:dyDescent="0.3">
      <c r="A306" s="85"/>
      <c r="B306" s="85"/>
      <c r="C306" s="85"/>
      <c r="D306" s="85"/>
      <c r="E306" s="85"/>
      <c r="F306" s="85"/>
      <c r="G306" s="85"/>
      <c r="H306" s="85"/>
      <c r="I306" s="85"/>
      <c r="J306" s="85"/>
      <c r="K306" s="85"/>
      <c r="L306" s="85"/>
      <c r="M306" s="85"/>
      <c r="N306" s="85"/>
      <c r="O306" s="85"/>
      <c r="P306" s="85"/>
      <c r="Q306" s="85"/>
      <c r="R306" s="85"/>
      <c r="S306" s="85"/>
      <c r="T306" s="85"/>
      <c r="U306" s="85"/>
      <c r="V306" s="85"/>
      <c r="W306" s="85"/>
    </row>
    <row r="307" spans="1:23" ht="14.25" customHeight="1" x14ac:dyDescent="0.3">
      <c r="A307" s="85"/>
      <c r="B307" s="85"/>
      <c r="C307" s="85"/>
      <c r="D307" s="85"/>
      <c r="E307" s="85"/>
      <c r="F307" s="85"/>
      <c r="G307" s="85"/>
      <c r="H307" s="85"/>
      <c r="I307" s="85"/>
      <c r="J307" s="85"/>
      <c r="K307" s="85"/>
      <c r="L307" s="85"/>
      <c r="M307" s="85"/>
      <c r="N307" s="85"/>
      <c r="O307" s="85"/>
      <c r="P307" s="85"/>
      <c r="Q307" s="85"/>
      <c r="R307" s="85"/>
      <c r="S307" s="85"/>
      <c r="T307" s="85"/>
      <c r="U307" s="85"/>
      <c r="V307" s="85"/>
      <c r="W307" s="85"/>
    </row>
    <row r="308" spans="1:23" ht="14.25" customHeight="1" x14ac:dyDescent="0.3">
      <c r="A308" s="85"/>
      <c r="B308" s="85"/>
      <c r="C308" s="85"/>
      <c r="D308" s="85"/>
      <c r="E308" s="85"/>
      <c r="F308" s="85"/>
      <c r="G308" s="85"/>
      <c r="H308" s="85"/>
      <c r="I308" s="85"/>
      <c r="J308" s="85"/>
      <c r="K308" s="85"/>
      <c r="L308" s="85"/>
      <c r="M308" s="85"/>
      <c r="N308" s="85"/>
      <c r="O308" s="85"/>
      <c r="P308" s="85"/>
      <c r="Q308" s="85"/>
      <c r="R308" s="85"/>
      <c r="S308" s="85"/>
      <c r="T308" s="85"/>
      <c r="U308" s="85"/>
      <c r="V308" s="85"/>
      <c r="W308" s="85"/>
    </row>
    <row r="309" spans="1:23" ht="14.25" customHeight="1" x14ac:dyDescent="0.3">
      <c r="A309" s="85"/>
      <c r="B309" s="85"/>
      <c r="C309" s="85"/>
      <c r="D309" s="85"/>
      <c r="E309" s="85"/>
      <c r="F309" s="85"/>
      <c r="G309" s="85"/>
      <c r="H309" s="85"/>
      <c r="I309" s="85"/>
      <c r="J309" s="85"/>
      <c r="K309" s="85"/>
      <c r="L309" s="85"/>
      <c r="M309" s="85"/>
      <c r="N309" s="85"/>
      <c r="O309" s="85"/>
      <c r="P309" s="85"/>
      <c r="Q309" s="85"/>
      <c r="R309" s="85"/>
      <c r="S309" s="85"/>
      <c r="T309" s="85"/>
      <c r="U309" s="85"/>
      <c r="V309" s="85"/>
      <c r="W309" s="85"/>
    </row>
    <row r="310" spans="1:23" ht="14.25" customHeight="1" x14ac:dyDescent="0.3">
      <c r="A310" s="85"/>
      <c r="B310" s="85"/>
      <c r="C310" s="85"/>
      <c r="D310" s="85"/>
      <c r="E310" s="85"/>
      <c r="F310" s="85"/>
      <c r="G310" s="85"/>
      <c r="H310" s="85"/>
      <c r="I310" s="85"/>
      <c r="J310" s="85"/>
      <c r="K310" s="85"/>
      <c r="L310" s="85"/>
      <c r="M310" s="85"/>
      <c r="N310" s="85"/>
      <c r="O310" s="85"/>
      <c r="P310" s="85"/>
      <c r="Q310" s="85"/>
      <c r="R310" s="85"/>
      <c r="S310" s="85"/>
      <c r="T310" s="85"/>
      <c r="U310" s="85"/>
      <c r="V310" s="85"/>
      <c r="W310" s="85"/>
    </row>
    <row r="311" spans="1:23" ht="14.25" customHeight="1" x14ac:dyDescent="0.3">
      <c r="A311" s="85"/>
      <c r="B311" s="85"/>
      <c r="C311" s="85"/>
      <c r="D311" s="85"/>
      <c r="E311" s="85"/>
      <c r="F311" s="85"/>
      <c r="G311" s="85"/>
      <c r="H311" s="85"/>
      <c r="I311" s="85"/>
      <c r="J311" s="85"/>
      <c r="K311" s="85"/>
      <c r="L311" s="85"/>
      <c r="M311" s="85"/>
      <c r="N311" s="85"/>
      <c r="O311" s="85"/>
      <c r="P311" s="85"/>
      <c r="Q311" s="85"/>
      <c r="R311" s="85"/>
      <c r="S311" s="85"/>
      <c r="T311" s="85"/>
      <c r="U311" s="85"/>
      <c r="V311" s="85"/>
      <c r="W311" s="85"/>
    </row>
    <row r="312" spans="1:23" ht="14.25" customHeight="1" x14ac:dyDescent="0.3">
      <c r="A312" s="85"/>
      <c r="B312" s="85"/>
      <c r="C312" s="85"/>
      <c r="D312" s="85"/>
      <c r="E312" s="85"/>
      <c r="F312" s="85"/>
      <c r="G312" s="85"/>
      <c r="H312" s="85"/>
      <c r="I312" s="85"/>
      <c r="J312" s="85"/>
      <c r="K312" s="85"/>
      <c r="L312" s="85"/>
      <c r="M312" s="85"/>
      <c r="N312" s="85"/>
      <c r="O312" s="85"/>
      <c r="P312" s="85"/>
      <c r="Q312" s="85"/>
      <c r="R312" s="85"/>
      <c r="S312" s="85"/>
      <c r="T312" s="85"/>
      <c r="U312" s="85"/>
      <c r="V312" s="85"/>
      <c r="W312" s="85"/>
    </row>
    <row r="313" spans="1:23" ht="14.25" customHeight="1" x14ac:dyDescent="0.3">
      <c r="A313" s="85"/>
      <c r="B313" s="85"/>
      <c r="C313" s="85"/>
      <c r="D313" s="85"/>
      <c r="E313" s="85"/>
      <c r="F313" s="85"/>
      <c r="G313" s="85"/>
      <c r="H313" s="85"/>
      <c r="I313" s="85"/>
      <c r="J313" s="85"/>
      <c r="K313" s="85"/>
      <c r="L313" s="85"/>
      <c r="M313" s="85"/>
      <c r="N313" s="85"/>
      <c r="O313" s="85"/>
      <c r="P313" s="85"/>
      <c r="Q313" s="85"/>
      <c r="R313" s="85"/>
      <c r="S313" s="85"/>
      <c r="T313" s="85"/>
      <c r="U313" s="85"/>
      <c r="V313" s="85"/>
      <c r="W313" s="85"/>
    </row>
    <row r="314" spans="1:23" ht="14.25" customHeight="1" x14ac:dyDescent="0.3">
      <c r="A314" s="85"/>
      <c r="B314" s="85"/>
      <c r="C314" s="85"/>
      <c r="D314" s="85"/>
      <c r="E314" s="85"/>
      <c r="F314" s="85"/>
      <c r="G314" s="85"/>
      <c r="H314" s="85"/>
      <c r="I314" s="85"/>
      <c r="J314" s="85"/>
      <c r="K314" s="85"/>
      <c r="L314" s="85"/>
      <c r="M314" s="85"/>
      <c r="N314" s="85"/>
      <c r="O314" s="85"/>
      <c r="P314" s="85"/>
      <c r="Q314" s="85"/>
      <c r="R314" s="85"/>
      <c r="S314" s="85"/>
      <c r="T314" s="85"/>
      <c r="U314" s="85"/>
      <c r="V314" s="85"/>
      <c r="W314" s="85"/>
    </row>
    <row r="315" spans="1:23" ht="14.25" customHeight="1" x14ac:dyDescent="0.3">
      <c r="A315" s="85"/>
      <c r="B315" s="85"/>
      <c r="C315" s="85"/>
      <c r="D315" s="85"/>
      <c r="E315" s="85"/>
      <c r="F315" s="85"/>
      <c r="G315" s="85"/>
      <c r="H315" s="85"/>
      <c r="I315" s="85"/>
      <c r="J315" s="85"/>
      <c r="K315" s="85"/>
      <c r="L315" s="85"/>
      <c r="M315" s="85"/>
      <c r="N315" s="85"/>
      <c r="O315" s="85"/>
      <c r="P315" s="85"/>
      <c r="Q315" s="85"/>
      <c r="R315" s="85"/>
      <c r="S315" s="85"/>
      <c r="T315" s="85"/>
      <c r="U315" s="85"/>
      <c r="V315" s="85"/>
      <c r="W315" s="85"/>
    </row>
    <row r="316" spans="1:23" ht="14.25" customHeight="1" x14ac:dyDescent="0.3">
      <c r="A316" s="85"/>
      <c r="B316" s="85"/>
      <c r="C316" s="85"/>
      <c r="D316" s="85"/>
      <c r="E316" s="85"/>
      <c r="F316" s="85"/>
      <c r="G316" s="85"/>
      <c r="H316" s="85"/>
      <c r="I316" s="85"/>
      <c r="J316" s="85"/>
      <c r="K316" s="85"/>
      <c r="L316" s="85"/>
      <c r="M316" s="85"/>
      <c r="N316" s="85"/>
      <c r="O316" s="85"/>
      <c r="P316" s="85"/>
      <c r="Q316" s="85"/>
      <c r="R316" s="85"/>
      <c r="S316" s="85"/>
      <c r="T316" s="85"/>
      <c r="U316" s="85"/>
      <c r="V316" s="85"/>
      <c r="W316" s="85"/>
    </row>
    <row r="317" spans="1:23" ht="14.25" customHeight="1" x14ac:dyDescent="0.3">
      <c r="A317" s="85"/>
      <c r="B317" s="85"/>
      <c r="C317" s="85"/>
      <c r="D317" s="85"/>
      <c r="E317" s="85"/>
      <c r="F317" s="85"/>
      <c r="G317" s="85"/>
      <c r="H317" s="85"/>
      <c r="I317" s="85"/>
      <c r="J317" s="85"/>
      <c r="K317" s="85"/>
      <c r="L317" s="85"/>
      <c r="M317" s="85"/>
      <c r="N317" s="85"/>
      <c r="O317" s="85"/>
      <c r="P317" s="85"/>
      <c r="Q317" s="85"/>
      <c r="R317" s="85"/>
      <c r="S317" s="85"/>
      <c r="T317" s="85"/>
      <c r="U317" s="85"/>
      <c r="V317" s="85"/>
      <c r="W317" s="85"/>
    </row>
    <row r="318" spans="1:23" ht="14.25" customHeight="1" x14ac:dyDescent="0.3">
      <c r="A318" s="85"/>
      <c r="B318" s="85"/>
      <c r="C318" s="85"/>
      <c r="D318" s="85"/>
      <c r="E318" s="85"/>
      <c r="F318" s="85"/>
      <c r="G318" s="85"/>
      <c r="H318" s="85"/>
      <c r="I318" s="85"/>
      <c r="J318" s="85"/>
      <c r="K318" s="85"/>
      <c r="L318" s="85"/>
      <c r="M318" s="85"/>
      <c r="N318" s="85"/>
      <c r="O318" s="85"/>
      <c r="P318" s="85"/>
      <c r="Q318" s="85"/>
      <c r="R318" s="85"/>
      <c r="S318" s="85"/>
      <c r="T318" s="85"/>
      <c r="U318" s="85"/>
      <c r="V318" s="85"/>
      <c r="W318" s="85"/>
    </row>
    <row r="319" spans="1:23" ht="14.25" customHeight="1" x14ac:dyDescent="0.3">
      <c r="A319" s="85"/>
      <c r="B319" s="85"/>
      <c r="C319" s="85"/>
      <c r="D319" s="85"/>
      <c r="E319" s="85"/>
      <c r="F319" s="85"/>
      <c r="G319" s="85"/>
      <c r="H319" s="85"/>
      <c r="I319" s="85"/>
      <c r="J319" s="85"/>
      <c r="K319" s="85"/>
      <c r="L319" s="85"/>
      <c r="M319" s="85"/>
      <c r="N319" s="85"/>
      <c r="O319" s="85"/>
      <c r="P319" s="85"/>
      <c r="Q319" s="85"/>
      <c r="R319" s="85"/>
      <c r="S319" s="85"/>
      <c r="T319" s="85"/>
      <c r="U319" s="85"/>
      <c r="V319" s="85"/>
      <c r="W319" s="85"/>
    </row>
    <row r="320" spans="1:23" ht="14.25" customHeight="1" x14ac:dyDescent="0.3">
      <c r="A320" s="85"/>
      <c r="B320" s="85"/>
      <c r="C320" s="85"/>
      <c r="D320" s="85"/>
      <c r="E320" s="85"/>
      <c r="F320" s="85"/>
      <c r="G320" s="85"/>
      <c r="H320" s="85"/>
      <c r="I320" s="85"/>
      <c r="J320" s="85"/>
      <c r="K320" s="85"/>
      <c r="L320" s="85"/>
      <c r="M320" s="85"/>
      <c r="N320" s="85"/>
      <c r="O320" s="85"/>
      <c r="P320" s="85"/>
      <c r="Q320" s="85"/>
      <c r="R320" s="85"/>
      <c r="S320" s="85"/>
      <c r="T320" s="85"/>
      <c r="U320" s="85"/>
      <c r="V320" s="85"/>
      <c r="W320" s="85"/>
    </row>
    <row r="321" spans="1:23" ht="14.25" customHeight="1" x14ac:dyDescent="0.3">
      <c r="A321" s="85"/>
      <c r="B321" s="85"/>
      <c r="C321" s="85"/>
      <c r="D321" s="85"/>
      <c r="E321" s="85"/>
      <c r="F321" s="85"/>
      <c r="G321" s="85"/>
      <c r="H321" s="85"/>
      <c r="I321" s="85"/>
      <c r="J321" s="85"/>
      <c r="K321" s="85"/>
      <c r="L321" s="85"/>
      <c r="M321" s="85"/>
      <c r="N321" s="85"/>
      <c r="O321" s="85"/>
      <c r="P321" s="85"/>
      <c r="Q321" s="85"/>
      <c r="R321" s="85"/>
      <c r="S321" s="85"/>
      <c r="T321" s="85"/>
      <c r="U321" s="85"/>
      <c r="V321" s="85"/>
      <c r="W321" s="85"/>
    </row>
    <row r="322" spans="1:23" ht="14.25" customHeight="1" x14ac:dyDescent="0.3">
      <c r="A322" s="85"/>
      <c r="B322" s="85"/>
      <c r="C322" s="85"/>
      <c r="D322" s="85"/>
      <c r="E322" s="85"/>
      <c r="F322" s="85"/>
      <c r="G322" s="85"/>
      <c r="H322" s="85"/>
      <c r="I322" s="85"/>
      <c r="J322" s="85"/>
      <c r="K322" s="85"/>
      <c r="L322" s="85"/>
      <c r="M322" s="85"/>
      <c r="N322" s="85"/>
      <c r="O322" s="85"/>
      <c r="P322" s="85"/>
      <c r="Q322" s="85"/>
      <c r="R322" s="85"/>
      <c r="S322" s="85"/>
      <c r="T322" s="85"/>
      <c r="U322" s="85"/>
      <c r="V322" s="85"/>
      <c r="W322" s="85"/>
    </row>
    <row r="323" spans="1:23" ht="14.25" customHeight="1" x14ac:dyDescent="0.3">
      <c r="A323" s="85"/>
      <c r="B323" s="85"/>
      <c r="C323" s="85"/>
      <c r="D323" s="85"/>
      <c r="E323" s="85"/>
      <c r="F323" s="85"/>
      <c r="G323" s="85"/>
      <c r="H323" s="85"/>
      <c r="I323" s="85"/>
      <c r="J323" s="85"/>
      <c r="K323" s="85"/>
      <c r="L323" s="85"/>
      <c r="M323" s="85"/>
      <c r="N323" s="85"/>
      <c r="O323" s="85"/>
      <c r="P323" s="85"/>
      <c r="Q323" s="85"/>
      <c r="R323" s="85"/>
      <c r="S323" s="85"/>
      <c r="T323" s="85"/>
      <c r="U323" s="85"/>
      <c r="V323" s="85"/>
      <c r="W323" s="85"/>
    </row>
    <row r="324" spans="1:23" ht="14.25" customHeight="1" x14ac:dyDescent="0.3">
      <c r="A324" s="85"/>
      <c r="B324" s="85"/>
      <c r="C324" s="85"/>
      <c r="D324" s="85"/>
      <c r="E324" s="85"/>
      <c r="F324" s="85"/>
      <c r="G324" s="85"/>
      <c r="H324" s="85"/>
      <c r="I324" s="85"/>
      <c r="J324" s="85"/>
      <c r="K324" s="85"/>
      <c r="L324" s="85"/>
      <c r="M324" s="85"/>
      <c r="N324" s="85"/>
      <c r="O324" s="85"/>
      <c r="P324" s="85"/>
      <c r="Q324" s="85"/>
      <c r="R324" s="85"/>
      <c r="S324" s="85"/>
      <c r="T324" s="85"/>
      <c r="U324" s="85"/>
      <c r="V324" s="85"/>
      <c r="W324" s="85"/>
    </row>
    <row r="325" spans="1:23" ht="14.25" customHeight="1" x14ac:dyDescent="0.3">
      <c r="A325" s="85"/>
      <c r="B325" s="85"/>
      <c r="C325" s="85"/>
      <c r="D325" s="85"/>
      <c r="E325" s="85"/>
      <c r="F325" s="85"/>
      <c r="G325" s="85"/>
      <c r="H325" s="85"/>
      <c r="I325" s="85"/>
      <c r="J325" s="85"/>
      <c r="K325" s="85"/>
      <c r="L325" s="85"/>
      <c r="M325" s="85"/>
      <c r="N325" s="85"/>
      <c r="O325" s="85"/>
      <c r="P325" s="85"/>
      <c r="Q325" s="85"/>
      <c r="R325" s="85"/>
      <c r="S325" s="85"/>
      <c r="T325" s="85"/>
      <c r="U325" s="85"/>
      <c r="V325" s="85"/>
      <c r="W325" s="85"/>
    </row>
    <row r="326" spans="1:23" ht="14.25" customHeight="1" x14ac:dyDescent="0.3">
      <c r="A326" s="85"/>
      <c r="B326" s="85"/>
      <c r="C326" s="85"/>
      <c r="D326" s="85"/>
      <c r="E326" s="85"/>
      <c r="F326" s="85"/>
      <c r="G326" s="85"/>
      <c r="H326" s="85"/>
      <c r="I326" s="85"/>
      <c r="J326" s="85"/>
      <c r="K326" s="85"/>
      <c r="L326" s="85"/>
      <c r="M326" s="85"/>
      <c r="N326" s="85"/>
      <c r="O326" s="85"/>
      <c r="P326" s="85"/>
      <c r="Q326" s="85"/>
      <c r="R326" s="85"/>
      <c r="S326" s="85"/>
      <c r="T326" s="85"/>
      <c r="U326" s="85"/>
      <c r="V326" s="85"/>
      <c r="W326" s="85"/>
    </row>
    <row r="327" spans="1:23" ht="14.25" customHeight="1" x14ac:dyDescent="0.3">
      <c r="A327" s="85"/>
      <c r="B327" s="85"/>
      <c r="C327" s="85"/>
      <c r="D327" s="85"/>
      <c r="E327" s="85"/>
      <c r="F327" s="85"/>
      <c r="G327" s="85"/>
      <c r="H327" s="85"/>
      <c r="I327" s="85"/>
      <c r="J327" s="85"/>
      <c r="K327" s="85"/>
      <c r="L327" s="85"/>
      <c r="M327" s="85"/>
      <c r="N327" s="85"/>
      <c r="O327" s="85"/>
      <c r="P327" s="85"/>
      <c r="Q327" s="85"/>
      <c r="R327" s="85"/>
      <c r="S327" s="85"/>
      <c r="T327" s="85"/>
      <c r="U327" s="85"/>
      <c r="V327" s="85"/>
      <c r="W327" s="85"/>
    </row>
    <row r="328" spans="1:23" ht="14.25" customHeight="1" x14ac:dyDescent="0.3">
      <c r="A328" s="85"/>
      <c r="B328" s="85"/>
      <c r="C328" s="85"/>
      <c r="D328" s="85"/>
      <c r="E328" s="85"/>
      <c r="F328" s="85"/>
      <c r="G328" s="85"/>
      <c r="H328" s="85"/>
      <c r="I328" s="85"/>
      <c r="J328" s="85"/>
      <c r="K328" s="85"/>
      <c r="L328" s="85"/>
      <c r="M328" s="85"/>
      <c r="N328" s="85"/>
      <c r="O328" s="85"/>
      <c r="P328" s="85"/>
      <c r="Q328" s="85"/>
      <c r="R328" s="85"/>
      <c r="S328" s="85"/>
      <c r="T328" s="85"/>
      <c r="U328" s="85"/>
      <c r="V328" s="85"/>
      <c r="W328" s="85"/>
    </row>
    <row r="329" spans="1:23" ht="14.25" customHeight="1" x14ac:dyDescent="0.3">
      <c r="A329" s="85"/>
      <c r="B329" s="85"/>
      <c r="C329" s="85"/>
      <c r="D329" s="85"/>
      <c r="E329" s="85"/>
      <c r="F329" s="85"/>
      <c r="G329" s="85"/>
      <c r="H329" s="85"/>
      <c r="I329" s="85"/>
      <c r="J329" s="85"/>
      <c r="K329" s="85"/>
      <c r="L329" s="85"/>
      <c r="M329" s="85"/>
      <c r="N329" s="85"/>
      <c r="O329" s="85"/>
      <c r="P329" s="85"/>
      <c r="Q329" s="85"/>
      <c r="R329" s="85"/>
      <c r="S329" s="85"/>
      <c r="T329" s="85"/>
      <c r="U329" s="85"/>
      <c r="V329" s="85"/>
      <c r="W329" s="85"/>
    </row>
    <row r="330" spans="1:23" ht="14.25" customHeight="1" x14ac:dyDescent="0.3">
      <c r="A330" s="85"/>
      <c r="B330" s="85"/>
      <c r="C330" s="85"/>
      <c r="D330" s="85"/>
      <c r="E330" s="85"/>
      <c r="F330" s="85"/>
      <c r="G330" s="85"/>
      <c r="H330" s="85"/>
      <c r="I330" s="85"/>
      <c r="J330" s="85"/>
      <c r="K330" s="85"/>
      <c r="L330" s="85"/>
      <c r="M330" s="85"/>
      <c r="N330" s="85"/>
      <c r="O330" s="85"/>
      <c r="P330" s="85"/>
      <c r="Q330" s="85"/>
      <c r="R330" s="85"/>
      <c r="S330" s="85"/>
      <c r="T330" s="85"/>
      <c r="U330" s="85"/>
      <c r="V330" s="85"/>
      <c r="W330" s="85"/>
    </row>
    <row r="331" spans="1:23" ht="14.25" customHeight="1" x14ac:dyDescent="0.3">
      <c r="A331" s="85"/>
      <c r="B331" s="85"/>
      <c r="C331" s="85"/>
      <c r="D331" s="85"/>
      <c r="E331" s="85"/>
      <c r="F331" s="85"/>
      <c r="G331" s="85"/>
      <c r="H331" s="85"/>
      <c r="I331" s="85"/>
      <c r="J331" s="85"/>
      <c r="K331" s="85"/>
      <c r="L331" s="85"/>
      <c r="M331" s="85"/>
      <c r="N331" s="85"/>
      <c r="O331" s="85"/>
      <c r="P331" s="85"/>
      <c r="Q331" s="85"/>
      <c r="R331" s="85"/>
      <c r="S331" s="85"/>
      <c r="T331" s="85"/>
      <c r="U331" s="85"/>
      <c r="V331" s="85"/>
      <c r="W331" s="85"/>
    </row>
    <row r="332" spans="1:23" ht="14.25" customHeight="1" x14ac:dyDescent="0.3">
      <c r="A332" s="85"/>
      <c r="B332" s="85"/>
      <c r="C332" s="85"/>
      <c r="D332" s="85"/>
      <c r="E332" s="85"/>
      <c r="F332" s="85"/>
      <c r="G332" s="85"/>
      <c r="H332" s="85"/>
      <c r="I332" s="85"/>
      <c r="J332" s="85"/>
      <c r="K332" s="85"/>
      <c r="L332" s="85"/>
      <c r="M332" s="85"/>
      <c r="N332" s="85"/>
      <c r="O332" s="85"/>
      <c r="P332" s="85"/>
      <c r="Q332" s="85"/>
      <c r="R332" s="85"/>
      <c r="S332" s="85"/>
      <c r="T332" s="85"/>
      <c r="U332" s="85"/>
      <c r="V332" s="85"/>
      <c r="W332" s="85"/>
    </row>
    <row r="333" spans="1:23" ht="14.25" customHeight="1" x14ac:dyDescent="0.3">
      <c r="A333" s="85"/>
      <c r="B333" s="85"/>
      <c r="C333" s="85"/>
      <c r="D333" s="85"/>
      <c r="E333" s="85"/>
      <c r="F333" s="85"/>
      <c r="G333" s="85"/>
      <c r="H333" s="85"/>
      <c r="I333" s="85"/>
      <c r="J333" s="85"/>
      <c r="K333" s="85"/>
      <c r="L333" s="85"/>
      <c r="M333" s="85"/>
      <c r="N333" s="85"/>
      <c r="O333" s="85"/>
      <c r="P333" s="85"/>
      <c r="Q333" s="85"/>
      <c r="R333" s="85"/>
      <c r="S333" s="85"/>
      <c r="T333" s="85"/>
      <c r="U333" s="85"/>
      <c r="V333" s="85"/>
      <c r="W333" s="85"/>
    </row>
    <row r="334" spans="1:23" ht="14.25" customHeight="1" x14ac:dyDescent="0.3">
      <c r="A334" s="85"/>
      <c r="B334" s="85"/>
      <c r="C334" s="85"/>
      <c r="D334" s="85"/>
      <c r="E334" s="85"/>
      <c r="F334" s="85"/>
      <c r="G334" s="85"/>
      <c r="H334" s="85"/>
      <c r="I334" s="85"/>
      <c r="J334" s="85"/>
      <c r="K334" s="85"/>
      <c r="L334" s="85"/>
      <c r="M334" s="85"/>
      <c r="N334" s="85"/>
      <c r="O334" s="85"/>
      <c r="P334" s="85"/>
      <c r="Q334" s="85"/>
      <c r="R334" s="85"/>
      <c r="S334" s="85"/>
      <c r="T334" s="85"/>
      <c r="U334" s="85"/>
      <c r="V334" s="85"/>
      <c r="W334" s="85"/>
    </row>
    <row r="335" spans="1:23" ht="14.25" customHeight="1" x14ac:dyDescent="0.3">
      <c r="A335" s="85"/>
      <c r="B335" s="85"/>
      <c r="C335" s="85"/>
      <c r="D335" s="85"/>
      <c r="E335" s="85"/>
      <c r="F335" s="85"/>
      <c r="G335" s="85"/>
      <c r="H335" s="85"/>
      <c r="I335" s="85"/>
      <c r="J335" s="85"/>
      <c r="K335" s="85"/>
      <c r="L335" s="85"/>
      <c r="M335" s="85"/>
      <c r="N335" s="85"/>
      <c r="O335" s="85"/>
      <c r="P335" s="85"/>
      <c r="Q335" s="85"/>
      <c r="R335" s="85"/>
      <c r="S335" s="85"/>
      <c r="T335" s="85"/>
      <c r="U335" s="85"/>
      <c r="V335" s="85"/>
      <c r="W335" s="85"/>
    </row>
    <row r="336" spans="1:23" ht="14.25" customHeight="1" x14ac:dyDescent="0.3">
      <c r="A336" s="85"/>
      <c r="B336" s="85"/>
      <c r="C336" s="85"/>
      <c r="D336" s="85"/>
      <c r="E336" s="85"/>
      <c r="F336" s="85"/>
      <c r="G336" s="85"/>
      <c r="H336" s="85"/>
      <c r="I336" s="85"/>
      <c r="J336" s="85"/>
      <c r="K336" s="85"/>
      <c r="L336" s="85"/>
      <c r="M336" s="85"/>
      <c r="N336" s="85"/>
      <c r="O336" s="85"/>
      <c r="P336" s="85"/>
      <c r="Q336" s="85"/>
      <c r="R336" s="85"/>
      <c r="S336" s="85"/>
      <c r="T336" s="85"/>
      <c r="U336" s="85"/>
      <c r="V336" s="85"/>
      <c r="W336" s="85"/>
    </row>
    <row r="337" spans="1:23" ht="14.25" customHeight="1" x14ac:dyDescent="0.3">
      <c r="A337" s="85"/>
      <c r="B337" s="85"/>
      <c r="C337" s="85"/>
      <c r="D337" s="85"/>
      <c r="E337" s="85"/>
      <c r="F337" s="85"/>
      <c r="G337" s="85"/>
      <c r="H337" s="85"/>
      <c r="I337" s="85"/>
      <c r="J337" s="85"/>
      <c r="K337" s="85"/>
      <c r="L337" s="85"/>
      <c r="M337" s="85"/>
      <c r="N337" s="85"/>
      <c r="O337" s="85"/>
      <c r="P337" s="85"/>
      <c r="Q337" s="85"/>
      <c r="R337" s="85"/>
      <c r="S337" s="85"/>
      <c r="T337" s="85"/>
      <c r="U337" s="85"/>
      <c r="V337" s="85"/>
      <c r="W337" s="85"/>
    </row>
    <row r="338" spans="1:23" ht="14.25" customHeight="1" x14ac:dyDescent="0.3">
      <c r="A338" s="85"/>
      <c r="B338" s="85"/>
      <c r="C338" s="85"/>
      <c r="D338" s="85"/>
      <c r="E338" s="85"/>
      <c r="F338" s="85"/>
      <c r="G338" s="85"/>
      <c r="H338" s="85"/>
      <c r="I338" s="85"/>
      <c r="J338" s="85"/>
      <c r="K338" s="85"/>
      <c r="L338" s="85"/>
      <c r="M338" s="85"/>
      <c r="N338" s="85"/>
      <c r="O338" s="85"/>
      <c r="P338" s="85"/>
      <c r="Q338" s="85"/>
      <c r="R338" s="85"/>
      <c r="S338" s="85"/>
      <c r="T338" s="85"/>
      <c r="U338" s="85"/>
      <c r="V338" s="85"/>
      <c r="W338" s="85"/>
    </row>
    <row r="339" spans="1:23" ht="14.25" customHeight="1" x14ac:dyDescent="0.3">
      <c r="A339" s="85"/>
      <c r="B339" s="85"/>
      <c r="C339" s="85"/>
      <c r="D339" s="85"/>
      <c r="E339" s="85"/>
      <c r="F339" s="85"/>
      <c r="G339" s="85"/>
      <c r="H339" s="85"/>
      <c r="I339" s="85"/>
      <c r="J339" s="85"/>
      <c r="K339" s="85"/>
      <c r="L339" s="85"/>
      <c r="M339" s="85"/>
      <c r="N339" s="85"/>
      <c r="O339" s="85"/>
      <c r="P339" s="85"/>
      <c r="Q339" s="85"/>
      <c r="R339" s="85"/>
      <c r="S339" s="85"/>
      <c r="T339" s="85"/>
      <c r="U339" s="85"/>
      <c r="V339" s="85"/>
      <c r="W339" s="85"/>
    </row>
    <row r="340" spans="1:23" ht="14.25" customHeight="1" x14ac:dyDescent="0.3">
      <c r="A340" s="85"/>
      <c r="B340" s="85"/>
      <c r="C340" s="85"/>
      <c r="D340" s="85"/>
      <c r="E340" s="85"/>
      <c r="F340" s="85"/>
      <c r="G340" s="85"/>
      <c r="H340" s="85"/>
      <c r="I340" s="85"/>
      <c r="J340" s="85"/>
      <c r="K340" s="85"/>
      <c r="L340" s="85"/>
      <c r="M340" s="85"/>
      <c r="N340" s="85"/>
      <c r="O340" s="85"/>
      <c r="P340" s="85"/>
      <c r="Q340" s="85"/>
      <c r="R340" s="85"/>
      <c r="S340" s="85"/>
      <c r="T340" s="85"/>
      <c r="U340" s="85"/>
      <c r="V340" s="85"/>
      <c r="W340" s="85"/>
    </row>
    <row r="341" spans="1:23" ht="14.25" customHeight="1" x14ac:dyDescent="0.3">
      <c r="A341" s="85"/>
      <c r="B341" s="85"/>
      <c r="C341" s="85"/>
      <c r="D341" s="85"/>
      <c r="E341" s="85"/>
      <c r="F341" s="85"/>
      <c r="G341" s="85"/>
      <c r="H341" s="85"/>
      <c r="I341" s="85"/>
      <c r="J341" s="85"/>
      <c r="K341" s="85"/>
      <c r="L341" s="85"/>
      <c r="M341" s="85"/>
      <c r="N341" s="85"/>
      <c r="O341" s="85"/>
      <c r="P341" s="85"/>
      <c r="Q341" s="85"/>
      <c r="R341" s="85"/>
      <c r="S341" s="85"/>
      <c r="T341" s="85"/>
      <c r="U341" s="85"/>
      <c r="V341" s="85"/>
      <c r="W341" s="85"/>
    </row>
    <row r="342" spans="1:23" ht="14.25" customHeight="1" x14ac:dyDescent="0.3">
      <c r="A342" s="85"/>
      <c r="B342" s="85"/>
      <c r="C342" s="85"/>
      <c r="D342" s="85"/>
      <c r="E342" s="85"/>
      <c r="F342" s="85"/>
      <c r="G342" s="85"/>
      <c r="H342" s="85"/>
      <c r="I342" s="85"/>
      <c r="J342" s="85"/>
      <c r="K342" s="85"/>
      <c r="L342" s="85"/>
      <c r="M342" s="85"/>
      <c r="N342" s="85"/>
      <c r="O342" s="85"/>
      <c r="P342" s="85"/>
      <c r="Q342" s="85"/>
      <c r="R342" s="85"/>
      <c r="S342" s="85"/>
      <c r="T342" s="85"/>
      <c r="U342" s="85"/>
      <c r="V342" s="85"/>
      <c r="W342" s="85"/>
    </row>
    <row r="343" spans="1:23" ht="14.25" customHeight="1" x14ac:dyDescent="0.3">
      <c r="A343" s="85"/>
      <c r="B343" s="85"/>
      <c r="C343" s="85"/>
      <c r="D343" s="85"/>
      <c r="E343" s="85"/>
      <c r="F343" s="85"/>
      <c r="G343" s="85"/>
      <c r="H343" s="85"/>
      <c r="I343" s="85"/>
      <c r="J343" s="85"/>
      <c r="K343" s="85"/>
      <c r="L343" s="85"/>
      <c r="M343" s="85"/>
      <c r="N343" s="85"/>
      <c r="O343" s="85"/>
      <c r="P343" s="85"/>
      <c r="Q343" s="85"/>
      <c r="R343" s="85"/>
      <c r="S343" s="85"/>
      <c r="T343" s="85"/>
      <c r="U343" s="85"/>
      <c r="V343" s="85"/>
      <c r="W343" s="85"/>
    </row>
    <row r="344" spans="1:23" ht="14.25" customHeight="1" x14ac:dyDescent="0.3">
      <c r="A344" s="85"/>
      <c r="B344" s="85"/>
      <c r="C344" s="85"/>
      <c r="D344" s="85"/>
      <c r="E344" s="85"/>
      <c r="F344" s="85"/>
      <c r="G344" s="85"/>
      <c r="H344" s="85"/>
      <c r="I344" s="85"/>
      <c r="J344" s="85"/>
      <c r="K344" s="85"/>
      <c r="L344" s="85"/>
      <c r="M344" s="85"/>
      <c r="N344" s="85"/>
      <c r="O344" s="85"/>
      <c r="P344" s="85"/>
      <c r="Q344" s="85"/>
      <c r="R344" s="85"/>
      <c r="S344" s="85"/>
      <c r="T344" s="85"/>
      <c r="U344" s="85"/>
      <c r="V344" s="85"/>
      <c r="W344" s="85"/>
    </row>
    <row r="345" spans="1:23" ht="14.25" customHeight="1" x14ac:dyDescent="0.3">
      <c r="A345" s="85"/>
      <c r="B345" s="85"/>
      <c r="C345" s="85"/>
      <c r="D345" s="85"/>
      <c r="E345" s="85"/>
      <c r="F345" s="85"/>
      <c r="G345" s="85"/>
      <c r="H345" s="85"/>
      <c r="I345" s="85"/>
      <c r="J345" s="85"/>
      <c r="K345" s="85"/>
      <c r="L345" s="85"/>
      <c r="M345" s="85"/>
      <c r="N345" s="85"/>
      <c r="O345" s="85"/>
      <c r="P345" s="85"/>
      <c r="Q345" s="85"/>
      <c r="R345" s="85"/>
      <c r="S345" s="85"/>
      <c r="T345" s="85"/>
      <c r="U345" s="85"/>
      <c r="V345" s="85"/>
      <c r="W345" s="85"/>
    </row>
    <row r="346" spans="1:23" ht="14.25" customHeight="1" x14ac:dyDescent="0.3">
      <c r="A346" s="85"/>
      <c r="B346" s="85"/>
      <c r="C346" s="85"/>
      <c r="D346" s="85"/>
      <c r="E346" s="85"/>
      <c r="F346" s="85"/>
      <c r="G346" s="85"/>
      <c r="H346" s="85"/>
      <c r="I346" s="85"/>
      <c r="J346" s="85"/>
      <c r="K346" s="85"/>
      <c r="L346" s="85"/>
      <c r="M346" s="85"/>
      <c r="N346" s="85"/>
      <c r="O346" s="85"/>
      <c r="P346" s="85"/>
      <c r="Q346" s="85"/>
      <c r="R346" s="85"/>
      <c r="S346" s="85"/>
      <c r="T346" s="85"/>
      <c r="U346" s="85"/>
      <c r="V346" s="85"/>
      <c r="W346" s="85"/>
    </row>
    <row r="347" spans="1:23" ht="14.25" customHeight="1" x14ac:dyDescent="0.3">
      <c r="A347" s="85"/>
      <c r="B347" s="85"/>
      <c r="C347" s="85"/>
      <c r="D347" s="85"/>
      <c r="E347" s="85"/>
      <c r="F347" s="85"/>
      <c r="G347" s="85"/>
      <c r="H347" s="85"/>
      <c r="I347" s="85"/>
      <c r="J347" s="85"/>
      <c r="K347" s="85"/>
      <c r="L347" s="85"/>
      <c r="M347" s="85"/>
      <c r="N347" s="85"/>
      <c r="O347" s="85"/>
      <c r="P347" s="85"/>
      <c r="Q347" s="85"/>
      <c r="R347" s="85"/>
      <c r="S347" s="85"/>
      <c r="T347" s="85"/>
      <c r="U347" s="85"/>
      <c r="V347" s="85"/>
      <c r="W347" s="85"/>
    </row>
    <row r="348" spans="1:23" ht="14.25" customHeight="1" x14ac:dyDescent="0.3">
      <c r="A348" s="85"/>
      <c r="B348" s="85"/>
      <c r="C348" s="85"/>
      <c r="D348" s="85"/>
      <c r="E348" s="85"/>
      <c r="F348" s="85"/>
      <c r="G348" s="85"/>
      <c r="H348" s="85"/>
      <c r="I348" s="85"/>
      <c r="J348" s="85"/>
      <c r="K348" s="85"/>
      <c r="L348" s="85"/>
      <c r="M348" s="85"/>
      <c r="N348" s="85"/>
      <c r="O348" s="85"/>
      <c r="P348" s="85"/>
      <c r="Q348" s="85"/>
      <c r="R348" s="85"/>
      <c r="S348" s="85"/>
      <c r="T348" s="85"/>
      <c r="U348" s="85"/>
      <c r="V348" s="85"/>
      <c r="W348" s="85"/>
    </row>
    <row r="349" spans="1:23" ht="14.25" customHeight="1" x14ac:dyDescent="0.3">
      <c r="A349" s="85"/>
      <c r="B349" s="85"/>
      <c r="C349" s="85"/>
      <c r="D349" s="85"/>
      <c r="E349" s="85"/>
      <c r="F349" s="85"/>
      <c r="G349" s="85"/>
      <c r="H349" s="85"/>
      <c r="I349" s="85"/>
      <c r="J349" s="85"/>
      <c r="K349" s="85"/>
      <c r="L349" s="85"/>
      <c r="M349" s="85"/>
      <c r="N349" s="85"/>
      <c r="O349" s="85"/>
      <c r="P349" s="85"/>
      <c r="Q349" s="85"/>
      <c r="R349" s="85"/>
      <c r="S349" s="85"/>
      <c r="T349" s="85"/>
      <c r="U349" s="85"/>
      <c r="V349" s="85"/>
      <c r="W349" s="85"/>
    </row>
    <row r="350" spans="1:23" ht="14.25" customHeight="1" x14ac:dyDescent="0.3">
      <c r="A350" s="85"/>
      <c r="B350" s="85"/>
      <c r="C350" s="85"/>
      <c r="D350" s="85"/>
      <c r="E350" s="85"/>
      <c r="F350" s="85"/>
      <c r="G350" s="85"/>
      <c r="H350" s="85"/>
      <c r="I350" s="85"/>
      <c r="J350" s="85"/>
      <c r="K350" s="85"/>
      <c r="L350" s="85"/>
      <c r="M350" s="85"/>
      <c r="N350" s="85"/>
      <c r="O350" s="85"/>
      <c r="P350" s="85"/>
      <c r="Q350" s="85"/>
      <c r="R350" s="85"/>
      <c r="S350" s="85"/>
      <c r="T350" s="85"/>
      <c r="U350" s="85"/>
      <c r="V350" s="85"/>
      <c r="W350" s="85"/>
    </row>
    <row r="351" spans="1:23" ht="14.25" customHeight="1" x14ac:dyDescent="0.3">
      <c r="A351" s="85"/>
      <c r="B351" s="85"/>
      <c r="C351" s="85"/>
      <c r="D351" s="85"/>
      <c r="E351" s="85"/>
      <c r="F351" s="85"/>
      <c r="G351" s="85"/>
      <c r="H351" s="85"/>
      <c r="I351" s="85"/>
      <c r="J351" s="85"/>
      <c r="K351" s="85"/>
      <c r="L351" s="85"/>
      <c r="M351" s="85"/>
      <c r="N351" s="85"/>
      <c r="O351" s="85"/>
      <c r="P351" s="85"/>
      <c r="Q351" s="85"/>
      <c r="R351" s="85"/>
      <c r="S351" s="85"/>
      <c r="T351" s="85"/>
      <c r="U351" s="85"/>
      <c r="V351" s="85"/>
      <c r="W351" s="85"/>
    </row>
    <row r="352" spans="1:23" ht="14.25" customHeight="1" x14ac:dyDescent="0.3">
      <c r="A352" s="85"/>
      <c r="B352" s="85"/>
      <c r="C352" s="85"/>
      <c r="D352" s="85"/>
      <c r="E352" s="85"/>
      <c r="F352" s="85"/>
      <c r="G352" s="85"/>
      <c r="H352" s="85"/>
      <c r="I352" s="85"/>
      <c r="J352" s="85"/>
      <c r="K352" s="85"/>
      <c r="L352" s="85"/>
      <c r="M352" s="85"/>
      <c r="N352" s="85"/>
      <c r="O352" s="85"/>
      <c r="P352" s="85"/>
      <c r="Q352" s="85"/>
      <c r="R352" s="85"/>
      <c r="S352" s="85"/>
      <c r="T352" s="85"/>
      <c r="U352" s="85"/>
      <c r="V352" s="85"/>
      <c r="W352" s="85"/>
    </row>
    <row r="353" spans="1:23" ht="14.25" customHeight="1" x14ac:dyDescent="0.3">
      <c r="A353" s="85"/>
      <c r="B353" s="85"/>
      <c r="C353" s="85"/>
      <c r="D353" s="85"/>
      <c r="E353" s="85"/>
      <c r="F353" s="85"/>
      <c r="G353" s="85"/>
      <c r="H353" s="85"/>
      <c r="I353" s="85"/>
      <c r="J353" s="85"/>
      <c r="K353" s="85"/>
      <c r="L353" s="85"/>
      <c r="M353" s="85"/>
      <c r="N353" s="85"/>
      <c r="O353" s="85"/>
      <c r="P353" s="85"/>
      <c r="Q353" s="85"/>
      <c r="R353" s="85"/>
      <c r="S353" s="85"/>
      <c r="T353" s="85"/>
      <c r="U353" s="85"/>
      <c r="V353" s="85"/>
      <c r="W353" s="85"/>
    </row>
    <row r="354" spans="1:23" ht="14.25" customHeight="1" x14ac:dyDescent="0.3">
      <c r="A354" s="85"/>
      <c r="B354" s="85"/>
      <c r="C354" s="85"/>
      <c r="D354" s="85"/>
      <c r="E354" s="85"/>
      <c r="F354" s="85"/>
      <c r="G354" s="85"/>
      <c r="H354" s="85"/>
      <c r="I354" s="85"/>
      <c r="J354" s="85"/>
      <c r="K354" s="85"/>
      <c r="L354" s="85"/>
      <c r="M354" s="85"/>
      <c r="N354" s="85"/>
      <c r="O354" s="85"/>
      <c r="P354" s="85"/>
      <c r="Q354" s="85"/>
      <c r="R354" s="85"/>
      <c r="S354" s="85"/>
      <c r="T354" s="85"/>
      <c r="U354" s="85"/>
      <c r="V354" s="85"/>
      <c r="W354" s="85"/>
    </row>
    <row r="355" spans="1:23" ht="14.25" customHeight="1" x14ac:dyDescent="0.3">
      <c r="A355" s="85"/>
      <c r="B355" s="85"/>
      <c r="C355" s="85"/>
      <c r="D355" s="85"/>
      <c r="E355" s="85"/>
      <c r="F355" s="85"/>
      <c r="G355" s="85"/>
      <c r="H355" s="85"/>
      <c r="I355" s="85"/>
      <c r="J355" s="85"/>
      <c r="K355" s="85"/>
      <c r="L355" s="85"/>
      <c r="M355" s="85"/>
      <c r="N355" s="85"/>
      <c r="O355" s="85"/>
      <c r="P355" s="85"/>
      <c r="Q355" s="85"/>
      <c r="R355" s="85"/>
      <c r="S355" s="85"/>
      <c r="T355" s="85"/>
      <c r="U355" s="85"/>
      <c r="V355" s="85"/>
      <c r="W355" s="85"/>
    </row>
    <row r="356" spans="1:23" ht="14.25" customHeight="1" x14ac:dyDescent="0.3">
      <c r="A356" s="85"/>
      <c r="B356" s="85"/>
      <c r="C356" s="85"/>
      <c r="D356" s="85"/>
      <c r="E356" s="85"/>
      <c r="F356" s="85"/>
      <c r="G356" s="85"/>
      <c r="H356" s="85"/>
      <c r="I356" s="85"/>
      <c r="J356" s="85"/>
      <c r="K356" s="85"/>
      <c r="L356" s="85"/>
      <c r="M356" s="85"/>
      <c r="N356" s="85"/>
      <c r="O356" s="85"/>
      <c r="P356" s="85"/>
      <c r="Q356" s="85"/>
      <c r="R356" s="85"/>
      <c r="S356" s="85"/>
      <c r="T356" s="85"/>
      <c r="U356" s="85"/>
      <c r="V356" s="85"/>
      <c r="W356" s="85"/>
    </row>
    <row r="357" spans="1:23" ht="14.25" customHeight="1" x14ac:dyDescent="0.3">
      <c r="A357" s="85"/>
      <c r="B357" s="85"/>
      <c r="C357" s="85"/>
      <c r="D357" s="85"/>
      <c r="E357" s="85"/>
      <c r="F357" s="85"/>
      <c r="G357" s="85"/>
      <c r="H357" s="85"/>
      <c r="I357" s="85"/>
      <c r="J357" s="85"/>
      <c r="K357" s="85"/>
      <c r="L357" s="85"/>
      <c r="M357" s="85"/>
      <c r="N357" s="85"/>
      <c r="O357" s="85"/>
      <c r="P357" s="85"/>
      <c r="Q357" s="85"/>
      <c r="R357" s="85"/>
      <c r="S357" s="85"/>
      <c r="T357" s="85"/>
      <c r="U357" s="85"/>
      <c r="V357" s="85"/>
      <c r="W357" s="85"/>
    </row>
    <row r="358" spans="1:23" ht="14.25" customHeight="1" x14ac:dyDescent="0.3">
      <c r="A358" s="85"/>
      <c r="B358" s="85"/>
      <c r="C358" s="85"/>
      <c r="D358" s="85"/>
      <c r="E358" s="85"/>
      <c r="F358" s="85"/>
      <c r="G358" s="85"/>
      <c r="H358" s="85"/>
      <c r="I358" s="85"/>
      <c r="J358" s="85"/>
      <c r="K358" s="85"/>
      <c r="L358" s="85"/>
      <c r="M358" s="85"/>
      <c r="N358" s="85"/>
      <c r="O358" s="85"/>
      <c r="P358" s="85"/>
      <c r="Q358" s="85"/>
      <c r="R358" s="85"/>
      <c r="S358" s="85"/>
      <c r="T358" s="85"/>
      <c r="U358" s="85"/>
      <c r="V358" s="85"/>
      <c r="W358" s="85"/>
    </row>
    <row r="359" spans="1:23" ht="14.25" customHeight="1" x14ac:dyDescent="0.3">
      <c r="A359" s="85"/>
      <c r="B359" s="85"/>
      <c r="C359" s="85"/>
      <c r="D359" s="85"/>
      <c r="E359" s="85"/>
      <c r="F359" s="85"/>
      <c r="G359" s="85"/>
      <c r="H359" s="85"/>
      <c r="I359" s="85"/>
      <c r="J359" s="85"/>
      <c r="K359" s="85"/>
      <c r="L359" s="85"/>
      <c r="M359" s="85"/>
      <c r="N359" s="85"/>
      <c r="O359" s="85"/>
      <c r="P359" s="85"/>
      <c r="Q359" s="85"/>
      <c r="R359" s="85"/>
      <c r="S359" s="85"/>
      <c r="T359" s="85"/>
      <c r="U359" s="85"/>
      <c r="V359" s="85"/>
      <c r="W359" s="85"/>
    </row>
    <row r="360" spans="1:23" ht="14.25" customHeight="1" x14ac:dyDescent="0.3">
      <c r="A360" s="85"/>
      <c r="B360" s="85"/>
      <c r="C360" s="85"/>
      <c r="D360" s="85"/>
      <c r="E360" s="85"/>
      <c r="F360" s="85"/>
      <c r="G360" s="85"/>
      <c r="H360" s="85"/>
      <c r="I360" s="85"/>
      <c r="J360" s="85"/>
      <c r="K360" s="85"/>
      <c r="L360" s="85"/>
      <c r="M360" s="85"/>
      <c r="N360" s="85"/>
      <c r="O360" s="85"/>
      <c r="P360" s="85"/>
      <c r="Q360" s="85"/>
      <c r="R360" s="85"/>
      <c r="S360" s="85"/>
      <c r="T360" s="85"/>
      <c r="U360" s="85"/>
      <c r="V360" s="85"/>
      <c r="W360" s="85"/>
    </row>
    <row r="361" spans="1:23" ht="14.25" customHeight="1" x14ac:dyDescent="0.3">
      <c r="A361" s="85"/>
      <c r="B361" s="85"/>
      <c r="C361" s="85"/>
      <c r="D361" s="85"/>
      <c r="E361" s="85"/>
      <c r="F361" s="85"/>
      <c r="G361" s="85"/>
      <c r="H361" s="85"/>
      <c r="I361" s="85"/>
      <c r="J361" s="85"/>
      <c r="K361" s="85"/>
      <c r="L361" s="85"/>
      <c r="M361" s="85"/>
      <c r="N361" s="85"/>
      <c r="O361" s="85"/>
      <c r="P361" s="85"/>
      <c r="Q361" s="85"/>
      <c r="R361" s="85"/>
      <c r="S361" s="85"/>
      <c r="T361" s="85"/>
      <c r="U361" s="85"/>
      <c r="V361" s="85"/>
      <c r="W361" s="85"/>
    </row>
    <row r="362" spans="1:23" ht="14.25" customHeight="1" x14ac:dyDescent="0.3">
      <c r="A362" s="85"/>
      <c r="B362" s="85"/>
      <c r="C362" s="85"/>
      <c r="D362" s="85"/>
      <c r="E362" s="85"/>
      <c r="F362" s="85"/>
      <c r="G362" s="85"/>
      <c r="H362" s="85"/>
      <c r="I362" s="85"/>
      <c r="J362" s="85"/>
      <c r="K362" s="85"/>
      <c r="L362" s="85"/>
      <c r="M362" s="85"/>
      <c r="N362" s="85"/>
      <c r="O362" s="85"/>
      <c r="P362" s="85"/>
      <c r="Q362" s="85"/>
      <c r="R362" s="85"/>
      <c r="S362" s="85"/>
      <c r="T362" s="85"/>
      <c r="U362" s="85"/>
      <c r="V362" s="85"/>
      <c r="W362" s="85"/>
    </row>
    <row r="363" spans="1:23" ht="14.25" customHeight="1" x14ac:dyDescent="0.3">
      <c r="A363" s="85"/>
      <c r="B363" s="85"/>
      <c r="C363" s="85"/>
      <c r="D363" s="85"/>
      <c r="E363" s="85"/>
      <c r="F363" s="85"/>
      <c r="G363" s="85"/>
      <c r="H363" s="85"/>
      <c r="I363" s="85"/>
      <c r="J363" s="85"/>
      <c r="K363" s="85"/>
      <c r="L363" s="85"/>
      <c r="M363" s="85"/>
      <c r="N363" s="85"/>
      <c r="O363" s="85"/>
      <c r="P363" s="85"/>
      <c r="Q363" s="85"/>
      <c r="R363" s="85"/>
      <c r="S363" s="85"/>
      <c r="T363" s="85"/>
      <c r="U363" s="85"/>
      <c r="V363" s="85"/>
      <c r="W363" s="85"/>
    </row>
    <row r="364" spans="1:23" ht="14.25" customHeight="1" x14ac:dyDescent="0.3">
      <c r="A364" s="85"/>
      <c r="B364" s="85"/>
      <c r="C364" s="85"/>
      <c r="D364" s="85"/>
      <c r="E364" s="85"/>
      <c r="F364" s="85"/>
      <c r="G364" s="85"/>
      <c r="H364" s="85"/>
      <c r="I364" s="85"/>
      <c r="J364" s="85"/>
      <c r="K364" s="85"/>
      <c r="L364" s="85"/>
      <c r="M364" s="85"/>
      <c r="N364" s="85"/>
      <c r="O364" s="85"/>
      <c r="P364" s="85"/>
      <c r="Q364" s="85"/>
      <c r="R364" s="85"/>
      <c r="S364" s="85"/>
      <c r="T364" s="85"/>
      <c r="U364" s="85"/>
      <c r="V364" s="85"/>
      <c r="W364" s="85"/>
    </row>
    <row r="365" spans="1:23" ht="14.25" customHeight="1" x14ac:dyDescent="0.3">
      <c r="A365" s="85"/>
      <c r="B365" s="85"/>
      <c r="C365" s="85"/>
      <c r="D365" s="85"/>
      <c r="E365" s="85"/>
      <c r="F365" s="85"/>
      <c r="G365" s="85"/>
      <c r="H365" s="85"/>
      <c r="I365" s="85"/>
      <c r="J365" s="85"/>
      <c r="K365" s="85"/>
      <c r="L365" s="85"/>
      <c r="M365" s="85"/>
      <c r="N365" s="85"/>
      <c r="O365" s="85"/>
      <c r="P365" s="85"/>
      <c r="Q365" s="85"/>
      <c r="R365" s="85"/>
      <c r="S365" s="85"/>
      <c r="T365" s="85"/>
      <c r="U365" s="85"/>
      <c r="V365" s="85"/>
      <c r="W365" s="85"/>
    </row>
    <row r="366" spans="1:23" ht="14.25" customHeight="1" x14ac:dyDescent="0.3">
      <c r="A366" s="85"/>
      <c r="B366" s="85"/>
      <c r="C366" s="85"/>
      <c r="D366" s="85"/>
      <c r="E366" s="85"/>
      <c r="F366" s="85"/>
      <c r="G366" s="85"/>
      <c r="H366" s="85"/>
      <c r="I366" s="85"/>
      <c r="J366" s="85"/>
      <c r="K366" s="85"/>
      <c r="L366" s="85"/>
      <c r="M366" s="85"/>
      <c r="N366" s="85"/>
      <c r="O366" s="85"/>
      <c r="P366" s="85"/>
      <c r="Q366" s="85"/>
      <c r="R366" s="85"/>
      <c r="S366" s="85"/>
      <c r="T366" s="85"/>
      <c r="U366" s="85"/>
      <c r="V366" s="85"/>
      <c r="W366" s="85"/>
    </row>
    <row r="367" spans="1:23" ht="14.25" customHeight="1" x14ac:dyDescent="0.3">
      <c r="A367" s="85"/>
      <c r="B367" s="85"/>
      <c r="C367" s="85"/>
      <c r="D367" s="85"/>
      <c r="E367" s="85"/>
      <c r="F367" s="85"/>
      <c r="G367" s="85"/>
      <c r="H367" s="85"/>
      <c r="I367" s="85"/>
      <c r="J367" s="85"/>
      <c r="K367" s="85"/>
      <c r="L367" s="85"/>
      <c r="M367" s="85"/>
      <c r="N367" s="85"/>
      <c r="O367" s="85"/>
      <c r="P367" s="85"/>
      <c r="Q367" s="85"/>
      <c r="R367" s="85"/>
      <c r="S367" s="85"/>
      <c r="T367" s="85"/>
      <c r="U367" s="85"/>
      <c r="V367" s="85"/>
      <c r="W367" s="85"/>
    </row>
    <row r="368" spans="1:23" ht="14.25" customHeight="1" x14ac:dyDescent="0.3">
      <c r="A368" s="85"/>
      <c r="B368" s="85"/>
      <c r="C368" s="85"/>
      <c r="D368" s="85"/>
      <c r="E368" s="85"/>
      <c r="F368" s="85"/>
      <c r="G368" s="85"/>
      <c r="H368" s="85"/>
      <c r="I368" s="85"/>
      <c r="J368" s="85"/>
      <c r="K368" s="85"/>
      <c r="L368" s="85"/>
      <c r="M368" s="85"/>
      <c r="N368" s="85"/>
      <c r="O368" s="85"/>
      <c r="P368" s="85"/>
      <c r="Q368" s="85"/>
      <c r="R368" s="85"/>
      <c r="S368" s="85"/>
      <c r="T368" s="85"/>
      <c r="U368" s="85"/>
      <c r="V368" s="85"/>
      <c r="W368" s="85"/>
    </row>
    <row r="369" spans="1:23" ht="14.25" customHeight="1" x14ac:dyDescent="0.3">
      <c r="A369" s="85"/>
      <c r="B369" s="85"/>
      <c r="C369" s="85"/>
      <c r="D369" s="85"/>
      <c r="E369" s="85"/>
      <c r="F369" s="85"/>
      <c r="G369" s="85"/>
      <c r="H369" s="85"/>
      <c r="I369" s="85"/>
      <c r="J369" s="85"/>
      <c r="K369" s="85"/>
      <c r="L369" s="85"/>
      <c r="M369" s="85"/>
      <c r="N369" s="85"/>
      <c r="O369" s="85"/>
      <c r="P369" s="85"/>
      <c r="Q369" s="85"/>
      <c r="R369" s="85"/>
      <c r="S369" s="85"/>
      <c r="T369" s="85"/>
      <c r="U369" s="85"/>
      <c r="V369" s="85"/>
      <c r="W369" s="85"/>
    </row>
    <row r="370" spans="1:23" ht="14.25" customHeight="1" x14ac:dyDescent="0.3">
      <c r="A370" s="85"/>
      <c r="B370" s="85"/>
      <c r="C370" s="85"/>
      <c r="D370" s="85"/>
      <c r="E370" s="85"/>
      <c r="F370" s="85"/>
      <c r="G370" s="85"/>
      <c r="H370" s="85"/>
      <c r="I370" s="85"/>
      <c r="J370" s="85"/>
      <c r="K370" s="85"/>
      <c r="L370" s="85"/>
      <c r="M370" s="85"/>
      <c r="N370" s="85"/>
      <c r="O370" s="85"/>
      <c r="P370" s="85"/>
      <c r="Q370" s="85"/>
      <c r="R370" s="85"/>
      <c r="S370" s="85"/>
      <c r="T370" s="85"/>
      <c r="U370" s="85"/>
      <c r="V370" s="85"/>
      <c r="W370" s="85"/>
    </row>
    <row r="371" spans="1:23" ht="14.25" customHeight="1" x14ac:dyDescent="0.3">
      <c r="A371" s="85"/>
      <c r="B371" s="85"/>
      <c r="C371" s="85"/>
      <c r="D371" s="85"/>
      <c r="E371" s="85"/>
      <c r="F371" s="85"/>
      <c r="G371" s="85"/>
      <c r="H371" s="85"/>
      <c r="I371" s="85"/>
      <c r="J371" s="85"/>
      <c r="K371" s="85"/>
      <c r="L371" s="85"/>
      <c r="M371" s="85"/>
      <c r="N371" s="85"/>
      <c r="O371" s="85"/>
      <c r="P371" s="85"/>
      <c r="Q371" s="85"/>
      <c r="R371" s="85"/>
      <c r="S371" s="85"/>
      <c r="T371" s="85"/>
      <c r="U371" s="85"/>
      <c r="V371" s="85"/>
      <c r="W371" s="85"/>
    </row>
    <row r="372" spans="1:23" ht="14.25" customHeight="1" x14ac:dyDescent="0.3">
      <c r="A372" s="85"/>
      <c r="B372" s="85"/>
      <c r="C372" s="85"/>
      <c r="D372" s="85"/>
      <c r="E372" s="85"/>
      <c r="F372" s="85"/>
      <c r="G372" s="85"/>
      <c r="H372" s="85"/>
      <c r="I372" s="85"/>
      <c r="J372" s="85"/>
      <c r="K372" s="85"/>
      <c r="L372" s="85"/>
      <c r="M372" s="85"/>
      <c r="N372" s="85"/>
      <c r="O372" s="85"/>
      <c r="P372" s="85"/>
      <c r="Q372" s="85"/>
      <c r="R372" s="85"/>
      <c r="S372" s="85"/>
      <c r="T372" s="85"/>
      <c r="U372" s="85"/>
      <c r="V372" s="85"/>
      <c r="W372" s="85"/>
    </row>
    <row r="373" spans="1:23" ht="14.25" customHeight="1" x14ac:dyDescent="0.3">
      <c r="A373" s="85"/>
      <c r="B373" s="85"/>
      <c r="C373" s="85"/>
      <c r="D373" s="85"/>
      <c r="E373" s="85"/>
      <c r="F373" s="85"/>
      <c r="G373" s="85"/>
      <c r="H373" s="85"/>
      <c r="I373" s="85"/>
      <c r="J373" s="85"/>
      <c r="K373" s="85"/>
      <c r="L373" s="85"/>
      <c r="M373" s="85"/>
      <c r="N373" s="85"/>
      <c r="O373" s="85"/>
      <c r="P373" s="85"/>
      <c r="Q373" s="85"/>
      <c r="R373" s="85"/>
      <c r="S373" s="85"/>
      <c r="T373" s="85"/>
      <c r="U373" s="85"/>
      <c r="V373" s="85"/>
      <c r="W373" s="85"/>
    </row>
    <row r="374" spans="1:23" ht="14.25" customHeight="1" x14ac:dyDescent="0.3">
      <c r="A374" s="85"/>
      <c r="B374" s="85"/>
      <c r="C374" s="85"/>
      <c r="D374" s="85"/>
      <c r="E374" s="85"/>
      <c r="F374" s="85"/>
      <c r="G374" s="85"/>
      <c r="H374" s="85"/>
      <c r="I374" s="85"/>
      <c r="J374" s="85"/>
      <c r="K374" s="85"/>
      <c r="L374" s="85"/>
      <c r="M374" s="85"/>
      <c r="N374" s="85"/>
      <c r="O374" s="85"/>
      <c r="P374" s="85"/>
      <c r="Q374" s="85"/>
      <c r="R374" s="85"/>
      <c r="S374" s="85"/>
      <c r="T374" s="85"/>
      <c r="U374" s="85"/>
      <c r="V374" s="85"/>
      <c r="W374" s="85"/>
    </row>
    <row r="375" spans="1:23" ht="14.25" customHeight="1" x14ac:dyDescent="0.3">
      <c r="A375" s="85"/>
      <c r="B375" s="85"/>
      <c r="C375" s="85"/>
      <c r="D375" s="85"/>
      <c r="E375" s="85"/>
      <c r="F375" s="85"/>
      <c r="G375" s="85"/>
      <c r="H375" s="85"/>
      <c r="I375" s="85"/>
      <c r="J375" s="85"/>
      <c r="K375" s="85"/>
      <c r="L375" s="85"/>
      <c r="M375" s="85"/>
      <c r="N375" s="85"/>
      <c r="O375" s="85"/>
      <c r="P375" s="85"/>
      <c r="Q375" s="85"/>
      <c r="R375" s="85"/>
      <c r="S375" s="85"/>
      <c r="T375" s="85"/>
      <c r="U375" s="85"/>
      <c r="V375" s="85"/>
      <c r="W375" s="85"/>
    </row>
    <row r="376" spans="1:23" ht="14.25" customHeight="1" x14ac:dyDescent="0.3">
      <c r="A376" s="85"/>
      <c r="B376" s="85"/>
      <c r="C376" s="85"/>
      <c r="D376" s="85"/>
      <c r="E376" s="85"/>
      <c r="F376" s="85"/>
      <c r="G376" s="85"/>
      <c r="H376" s="85"/>
      <c r="I376" s="85"/>
      <c r="J376" s="85"/>
      <c r="K376" s="85"/>
      <c r="L376" s="85"/>
      <c r="M376" s="85"/>
      <c r="N376" s="85"/>
      <c r="O376" s="85"/>
      <c r="P376" s="85"/>
      <c r="Q376" s="85"/>
      <c r="R376" s="85"/>
      <c r="S376" s="85"/>
      <c r="T376" s="85"/>
      <c r="U376" s="85"/>
      <c r="V376" s="85"/>
      <c r="W376" s="85"/>
    </row>
    <row r="377" spans="1:23" ht="14.25" customHeight="1" x14ac:dyDescent="0.3">
      <c r="A377" s="85"/>
      <c r="B377" s="85"/>
      <c r="C377" s="85"/>
      <c r="D377" s="85"/>
      <c r="E377" s="85"/>
      <c r="F377" s="85"/>
      <c r="G377" s="85"/>
      <c r="H377" s="85"/>
      <c r="I377" s="85"/>
      <c r="J377" s="85"/>
      <c r="K377" s="85"/>
      <c r="L377" s="85"/>
      <c r="M377" s="85"/>
      <c r="N377" s="85"/>
      <c r="O377" s="85"/>
      <c r="P377" s="85"/>
      <c r="Q377" s="85"/>
      <c r="R377" s="85"/>
      <c r="S377" s="85"/>
      <c r="T377" s="85"/>
      <c r="U377" s="85"/>
      <c r="V377" s="85"/>
      <c r="W377" s="85"/>
    </row>
    <row r="378" spans="1:23" ht="14.25" customHeight="1" x14ac:dyDescent="0.3">
      <c r="A378" s="85"/>
      <c r="B378" s="85"/>
      <c r="C378" s="85"/>
      <c r="D378" s="85"/>
      <c r="E378" s="85"/>
      <c r="F378" s="85"/>
      <c r="G378" s="85"/>
      <c r="H378" s="85"/>
      <c r="I378" s="85"/>
      <c r="J378" s="85"/>
      <c r="K378" s="85"/>
      <c r="L378" s="85"/>
      <c r="M378" s="85"/>
      <c r="N378" s="85"/>
      <c r="O378" s="85"/>
      <c r="P378" s="85"/>
      <c r="Q378" s="85"/>
      <c r="R378" s="85"/>
      <c r="S378" s="85"/>
      <c r="T378" s="85"/>
      <c r="U378" s="85"/>
      <c r="V378" s="85"/>
      <c r="W378" s="85"/>
    </row>
    <row r="379" spans="1:23" ht="14.25" customHeight="1" x14ac:dyDescent="0.3">
      <c r="A379" s="85"/>
      <c r="B379" s="85"/>
      <c r="C379" s="85"/>
      <c r="D379" s="85"/>
      <c r="E379" s="85"/>
      <c r="F379" s="85"/>
      <c r="G379" s="85"/>
      <c r="H379" s="85"/>
      <c r="I379" s="85"/>
      <c r="J379" s="85"/>
      <c r="K379" s="85"/>
      <c r="L379" s="85"/>
      <c r="M379" s="85"/>
      <c r="N379" s="85"/>
      <c r="O379" s="85"/>
      <c r="P379" s="85"/>
      <c r="Q379" s="85"/>
      <c r="R379" s="85"/>
      <c r="S379" s="85"/>
      <c r="T379" s="85"/>
      <c r="U379" s="85"/>
      <c r="V379" s="85"/>
      <c r="W379" s="85"/>
    </row>
    <row r="380" spans="1:23" ht="14.25" customHeight="1" x14ac:dyDescent="0.3">
      <c r="A380" s="85"/>
      <c r="B380" s="85"/>
      <c r="C380" s="85"/>
      <c r="D380" s="85"/>
      <c r="E380" s="85"/>
      <c r="F380" s="85"/>
      <c r="G380" s="85"/>
      <c r="H380" s="85"/>
      <c r="I380" s="85"/>
      <c r="J380" s="85"/>
      <c r="K380" s="85"/>
      <c r="L380" s="85"/>
      <c r="M380" s="85"/>
      <c r="N380" s="85"/>
      <c r="O380" s="85"/>
      <c r="P380" s="85"/>
      <c r="Q380" s="85"/>
      <c r="R380" s="85"/>
      <c r="S380" s="85"/>
      <c r="T380" s="85"/>
      <c r="U380" s="85"/>
      <c r="V380" s="85"/>
      <c r="W380" s="85"/>
    </row>
    <row r="381" spans="1:23" ht="14.25" customHeight="1" x14ac:dyDescent="0.3">
      <c r="A381" s="85"/>
      <c r="B381" s="85"/>
      <c r="C381" s="85"/>
      <c r="D381" s="85"/>
      <c r="E381" s="85"/>
      <c r="F381" s="85"/>
      <c r="G381" s="85"/>
      <c r="H381" s="85"/>
      <c r="I381" s="85"/>
      <c r="J381" s="85"/>
      <c r="K381" s="85"/>
      <c r="L381" s="85"/>
      <c r="M381" s="85"/>
      <c r="N381" s="85"/>
      <c r="O381" s="85"/>
      <c r="P381" s="85"/>
      <c r="Q381" s="85"/>
      <c r="R381" s="85"/>
      <c r="S381" s="85"/>
      <c r="T381" s="85"/>
      <c r="U381" s="85"/>
      <c r="V381" s="85"/>
      <c r="W381" s="85"/>
    </row>
    <row r="382" spans="1:23" ht="14.25" customHeight="1" x14ac:dyDescent="0.3">
      <c r="A382" s="85"/>
      <c r="B382" s="85"/>
      <c r="C382" s="85"/>
      <c r="D382" s="85"/>
      <c r="E382" s="85"/>
      <c r="F382" s="85"/>
      <c r="G382" s="85"/>
      <c r="H382" s="85"/>
      <c r="I382" s="85"/>
      <c r="J382" s="85"/>
      <c r="K382" s="85"/>
      <c r="L382" s="85"/>
      <c r="M382" s="85"/>
      <c r="N382" s="85"/>
      <c r="O382" s="85"/>
      <c r="P382" s="85"/>
      <c r="Q382" s="85"/>
      <c r="R382" s="85"/>
      <c r="S382" s="85"/>
      <c r="T382" s="85"/>
      <c r="U382" s="85"/>
      <c r="V382" s="85"/>
      <c r="W382" s="85"/>
    </row>
    <row r="383" spans="1:23" ht="14.25" customHeight="1" x14ac:dyDescent="0.3">
      <c r="A383" s="85"/>
      <c r="B383" s="85"/>
      <c r="C383" s="85"/>
      <c r="D383" s="85"/>
      <c r="E383" s="85"/>
      <c r="F383" s="85"/>
      <c r="G383" s="85"/>
      <c r="H383" s="85"/>
      <c r="I383" s="85"/>
      <c r="J383" s="85"/>
      <c r="K383" s="85"/>
      <c r="L383" s="85"/>
      <c r="M383" s="85"/>
      <c r="N383" s="85"/>
      <c r="O383" s="85"/>
      <c r="P383" s="85"/>
      <c r="Q383" s="85"/>
      <c r="R383" s="85"/>
      <c r="S383" s="85"/>
      <c r="T383" s="85"/>
      <c r="U383" s="85"/>
      <c r="V383" s="85"/>
      <c r="W383" s="85"/>
    </row>
    <row r="384" spans="1:23" ht="14.25" customHeight="1" x14ac:dyDescent="0.3">
      <c r="A384" s="85"/>
      <c r="B384" s="85"/>
      <c r="C384" s="85"/>
      <c r="D384" s="85"/>
      <c r="E384" s="85"/>
      <c r="F384" s="85"/>
      <c r="G384" s="85"/>
      <c r="H384" s="85"/>
      <c r="I384" s="85"/>
      <c r="J384" s="85"/>
      <c r="K384" s="85"/>
      <c r="L384" s="85"/>
      <c r="M384" s="85"/>
      <c r="N384" s="85"/>
      <c r="O384" s="85"/>
      <c r="P384" s="85"/>
      <c r="Q384" s="85"/>
      <c r="R384" s="85"/>
      <c r="S384" s="85"/>
      <c r="T384" s="85"/>
      <c r="U384" s="85"/>
      <c r="V384" s="85"/>
      <c r="W384" s="85"/>
    </row>
    <row r="385" spans="1:23" ht="14.25" customHeight="1" x14ac:dyDescent="0.3">
      <c r="A385" s="85"/>
      <c r="B385" s="85"/>
      <c r="C385" s="85"/>
      <c r="D385" s="85"/>
      <c r="E385" s="85"/>
      <c r="F385" s="85"/>
      <c r="G385" s="85"/>
      <c r="H385" s="85"/>
      <c r="I385" s="85"/>
      <c r="J385" s="85"/>
      <c r="K385" s="85"/>
      <c r="L385" s="85"/>
      <c r="M385" s="85"/>
      <c r="N385" s="85"/>
      <c r="O385" s="85"/>
      <c r="P385" s="85"/>
      <c r="Q385" s="85"/>
      <c r="R385" s="85"/>
      <c r="S385" s="85"/>
      <c r="T385" s="85"/>
      <c r="U385" s="85"/>
      <c r="V385" s="85"/>
      <c r="W385" s="85"/>
    </row>
    <row r="386" spans="1:23" ht="14.25" customHeight="1" x14ac:dyDescent="0.3">
      <c r="A386" s="85"/>
      <c r="B386" s="85"/>
      <c r="C386" s="85"/>
      <c r="D386" s="85"/>
      <c r="E386" s="85"/>
      <c r="F386" s="85"/>
      <c r="G386" s="85"/>
      <c r="H386" s="85"/>
      <c r="I386" s="85"/>
      <c r="J386" s="85"/>
      <c r="K386" s="85"/>
      <c r="L386" s="85"/>
      <c r="M386" s="85"/>
      <c r="N386" s="85"/>
      <c r="O386" s="85"/>
      <c r="P386" s="85"/>
      <c r="Q386" s="85"/>
      <c r="R386" s="85"/>
      <c r="S386" s="85"/>
      <c r="T386" s="85"/>
      <c r="U386" s="85"/>
      <c r="V386" s="85"/>
      <c r="W386" s="85"/>
    </row>
    <row r="387" spans="1:23" ht="14.25" customHeight="1" x14ac:dyDescent="0.3">
      <c r="A387" s="85"/>
      <c r="B387" s="85"/>
      <c r="C387" s="85"/>
      <c r="D387" s="85"/>
      <c r="E387" s="85"/>
      <c r="F387" s="85"/>
      <c r="G387" s="85"/>
      <c r="H387" s="85"/>
      <c r="I387" s="85"/>
      <c r="J387" s="85"/>
      <c r="K387" s="85"/>
      <c r="L387" s="85"/>
      <c r="M387" s="85"/>
      <c r="N387" s="85"/>
      <c r="O387" s="85"/>
      <c r="P387" s="85"/>
      <c r="Q387" s="85"/>
      <c r="R387" s="85"/>
      <c r="S387" s="85"/>
      <c r="T387" s="85"/>
      <c r="U387" s="85"/>
      <c r="V387" s="85"/>
      <c r="W387" s="85"/>
    </row>
    <row r="388" spans="1:23" ht="14.25" customHeight="1" x14ac:dyDescent="0.3">
      <c r="A388" s="85"/>
      <c r="B388" s="85"/>
      <c r="C388" s="85"/>
      <c r="D388" s="85"/>
      <c r="E388" s="85"/>
      <c r="F388" s="85"/>
      <c r="G388" s="85"/>
      <c r="H388" s="85"/>
      <c r="I388" s="85"/>
      <c r="J388" s="85"/>
      <c r="K388" s="85"/>
      <c r="L388" s="85"/>
      <c r="M388" s="85"/>
      <c r="N388" s="85"/>
      <c r="O388" s="85"/>
      <c r="P388" s="85"/>
      <c r="Q388" s="85"/>
      <c r="R388" s="85"/>
      <c r="S388" s="85"/>
      <c r="T388" s="85"/>
      <c r="U388" s="85"/>
      <c r="V388" s="85"/>
      <c r="W388" s="85"/>
    </row>
    <row r="389" spans="1:23" ht="14.25" customHeight="1" x14ac:dyDescent="0.3">
      <c r="A389" s="85"/>
      <c r="B389" s="85"/>
      <c r="C389" s="85"/>
      <c r="D389" s="85"/>
      <c r="E389" s="85"/>
      <c r="F389" s="85"/>
      <c r="G389" s="85"/>
      <c r="H389" s="85"/>
      <c r="I389" s="85"/>
      <c r="J389" s="85"/>
      <c r="K389" s="85"/>
      <c r="L389" s="85"/>
      <c r="M389" s="85"/>
      <c r="N389" s="85"/>
      <c r="O389" s="85"/>
      <c r="P389" s="85"/>
      <c r="Q389" s="85"/>
      <c r="R389" s="85"/>
      <c r="S389" s="85"/>
      <c r="T389" s="85"/>
      <c r="U389" s="85"/>
      <c r="V389" s="85"/>
      <c r="W389" s="85"/>
    </row>
    <row r="390" spans="1:23" ht="14.25" customHeight="1" x14ac:dyDescent="0.3">
      <c r="A390" s="85"/>
      <c r="B390" s="85"/>
      <c r="C390" s="85"/>
      <c r="D390" s="85"/>
      <c r="E390" s="85"/>
      <c r="F390" s="85"/>
      <c r="G390" s="85"/>
      <c r="H390" s="85"/>
      <c r="I390" s="85"/>
      <c r="J390" s="85"/>
      <c r="K390" s="85"/>
      <c r="L390" s="85"/>
      <c r="M390" s="85"/>
      <c r="N390" s="85"/>
      <c r="O390" s="85"/>
      <c r="P390" s="85"/>
      <c r="Q390" s="85"/>
      <c r="R390" s="85"/>
      <c r="S390" s="85"/>
      <c r="T390" s="85"/>
      <c r="U390" s="85"/>
      <c r="V390" s="85"/>
      <c r="W390" s="85"/>
    </row>
    <row r="391" spans="1:23" ht="14.25" customHeight="1" x14ac:dyDescent="0.3">
      <c r="A391" s="85"/>
      <c r="B391" s="85"/>
      <c r="C391" s="85"/>
      <c r="D391" s="85"/>
      <c r="E391" s="85"/>
      <c r="F391" s="85"/>
      <c r="G391" s="85"/>
      <c r="H391" s="85"/>
      <c r="I391" s="85"/>
      <c r="J391" s="85"/>
      <c r="K391" s="85"/>
      <c r="L391" s="85"/>
      <c r="M391" s="85"/>
      <c r="N391" s="85"/>
      <c r="O391" s="85"/>
      <c r="P391" s="85"/>
      <c r="Q391" s="85"/>
      <c r="R391" s="85"/>
      <c r="S391" s="85"/>
      <c r="T391" s="85"/>
      <c r="U391" s="85"/>
      <c r="V391" s="85"/>
      <c r="W391" s="85"/>
    </row>
    <row r="392" spans="1:23" ht="14.25" customHeight="1" x14ac:dyDescent="0.3">
      <c r="A392" s="85"/>
      <c r="B392" s="85"/>
      <c r="C392" s="85"/>
      <c r="D392" s="85"/>
      <c r="E392" s="85"/>
      <c r="F392" s="85"/>
      <c r="G392" s="85"/>
      <c r="H392" s="85"/>
      <c r="I392" s="85"/>
      <c r="J392" s="85"/>
      <c r="K392" s="85"/>
      <c r="L392" s="85"/>
      <c r="M392" s="85"/>
      <c r="N392" s="85"/>
      <c r="O392" s="85"/>
      <c r="P392" s="85"/>
      <c r="Q392" s="85"/>
      <c r="R392" s="85"/>
      <c r="S392" s="85"/>
      <c r="T392" s="85"/>
      <c r="U392" s="85"/>
      <c r="V392" s="85"/>
      <c r="W392" s="85"/>
    </row>
    <row r="393" spans="1:23" ht="14.25" customHeight="1" x14ac:dyDescent="0.3">
      <c r="A393" s="85"/>
      <c r="B393" s="85"/>
      <c r="C393" s="85"/>
      <c r="D393" s="85"/>
      <c r="E393" s="85"/>
      <c r="F393" s="85"/>
      <c r="G393" s="85"/>
      <c r="H393" s="85"/>
      <c r="I393" s="85"/>
      <c r="J393" s="85"/>
      <c r="K393" s="85"/>
      <c r="L393" s="85"/>
      <c r="M393" s="85"/>
      <c r="N393" s="85"/>
      <c r="O393" s="85"/>
      <c r="P393" s="85"/>
      <c r="Q393" s="85"/>
      <c r="R393" s="85"/>
      <c r="S393" s="85"/>
      <c r="T393" s="85"/>
      <c r="U393" s="85"/>
      <c r="V393" s="85"/>
      <c r="W393" s="85"/>
    </row>
    <row r="394" spans="1:23" ht="14.25" customHeight="1" x14ac:dyDescent="0.3">
      <c r="A394" s="85"/>
      <c r="B394" s="85"/>
      <c r="C394" s="85"/>
      <c r="D394" s="85"/>
      <c r="E394" s="85"/>
      <c r="F394" s="85"/>
      <c r="G394" s="85"/>
      <c r="H394" s="85"/>
      <c r="I394" s="85"/>
      <c r="J394" s="85"/>
      <c r="K394" s="85"/>
      <c r="L394" s="85"/>
      <c r="M394" s="85"/>
      <c r="N394" s="85"/>
      <c r="O394" s="85"/>
      <c r="P394" s="85"/>
      <c r="Q394" s="85"/>
      <c r="R394" s="85"/>
      <c r="S394" s="85"/>
      <c r="T394" s="85"/>
      <c r="U394" s="85"/>
      <c r="V394" s="85"/>
      <c r="W394" s="85"/>
    </row>
    <row r="395" spans="1:23" ht="14.25" customHeight="1" x14ac:dyDescent="0.3">
      <c r="A395" s="85"/>
      <c r="B395" s="85"/>
      <c r="C395" s="85"/>
      <c r="D395" s="85"/>
      <c r="E395" s="85"/>
      <c r="F395" s="85"/>
      <c r="G395" s="85"/>
      <c r="H395" s="85"/>
      <c r="I395" s="85"/>
      <c r="J395" s="85"/>
      <c r="K395" s="85"/>
      <c r="L395" s="85"/>
      <c r="M395" s="85"/>
      <c r="N395" s="85"/>
      <c r="O395" s="85"/>
      <c r="P395" s="85"/>
      <c r="Q395" s="85"/>
      <c r="R395" s="85"/>
      <c r="S395" s="85"/>
      <c r="T395" s="85"/>
      <c r="U395" s="85"/>
      <c r="V395" s="85"/>
      <c r="W395" s="85"/>
    </row>
    <row r="396" spans="1:23" ht="14.25" customHeight="1" x14ac:dyDescent="0.3">
      <c r="A396" s="85"/>
      <c r="B396" s="85"/>
      <c r="C396" s="85"/>
      <c r="D396" s="85"/>
      <c r="E396" s="85"/>
      <c r="F396" s="85"/>
      <c r="G396" s="85"/>
      <c r="H396" s="85"/>
      <c r="I396" s="85"/>
      <c r="J396" s="85"/>
      <c r="K396" s="85"/>
      <c r="L396" s="85"/>
      <c r="M396" s="85"/>
      <c r="N396" s="85"/>
      <c r="O396" s="85"/>
      <c r="P396" s="85"/>
      <c r="Q396" s="85"/>
      <c r="R396" s="85"/>
      <c r="S396" s="85"/>
      <c r="T396" s="85"/>
      <c r="U396" s="85"/>
      <c r="V396" s="85"/>
      <c r="W396" s="85"/>
    </row>
    <row r="397" spans="1:23" ht="14.25" customHeight="1" x14ac:dyDescent="0.3">
      <c r="A397" s="85"/>
      <c r="B397" s="85"/>
      <c r="C397" s="85"/>
      <c r="D397" s="85"/>
      <c r="E397" s="85"/>
      <c r="F397" s="85"/>
      <c r="G397" s="85"/>
      <c r="H397" s="85"/>
      <c r="I397" s="85"/>
      <c r="J397" s="85"/>
      <c r="K397" s="85"/>
      <c r="L397" s="85"/>
      <c r="M397" s="85"/>
      <c r="N397" s="85"/>
      <c r="O397" s="85"/>
      <c r="P397" s="85"/>
      <c r="Q397" s="85"/>
      <c r="R397" s="85"/>
      <c r="S397" s="85"/>
      <c r="T397" s="85"/>
      <c r="U397" s="85"/>
      <c r="V397" s="85"/>
      <c r="W397" s="85"/>
    </row>
    <row r="398" spans="1:23" ht="14.25" customHeight="1" x14ac:dyDescent="0.3">
      <c r="A398" s="85"/>
      <c r="B398" s="85"/>
      <c r="C398" s="85"/>
      <c r="D398" s="85"/>
      <c r="E398" s="85"/>
      <c r="F398" s="85"/>
      <c r="G398" s="85"/>
      <c r="H398" s="85"/>
      <c r="I398" s="85"/>
      <c r="J398" s="85"/>
      <c r="K398" s="85"/>
      <c r="L398" s="85"/>
      <c r="M398" s="85"/>
      <c r="N398" s="85"/>
      <c r="O398" s="85"/>
      <c r="P398" s="85"/>
      <c r="Q398" s="85"/>
      <c r="R398" s="85"/>
      <c r="S398" s="85"/>
      <c r="T398" s="85"/>
      <c r="U398" s="85"/>
      <c r="V398" s="85"/>
      <c r="W398" s="85"/>
    </row>
    <row r="399" spans="1:23" ht="14.25" customHeight="1" x14ac:dyDescent="0.3">
      <c r="A399" s="85"/>
      <c r="B399" s="85"/>
      <c r="C399" s="85"/>
      <c r="D399" s="85"/>
      <c r="E399" s="85"/>
      <c r="F399" s="85"/>
      <c r="G399" s="85"/>
      <c r="H399" s="85"/>
      <c r="I399" s="85"/>
      <c r="J399" s="85"/>
      <c r="K399" s="85"/>
      <c r="L399" s="85"/>
      <c r="M399" s="85"/>
      <c r="N399" s="85"/>
      <c r="O399" s="85"/>
      <c r="P399" s="85"/>
      <c r="Q399" s="85"/>
      <c r="R399" s="85"/>
      <c r="S399" s="85"/>
      <c r="T399" s="85"/>
      <c r="U399" s="85"/>
      <c r="V399" s="85"/>
      <c r="W399" s="85"/>
    </row>
    <row r="400" spans="1:23" ht="14.25" customHeight="1" x14ac:dyDescent="0.3">
      <c r="A400" s="85"/>
      <c r="B400" s="85"/>
      <c r="C400" s="85"/>
      <c r="D400" s="85"/>
      <c r="E400" s="85"/>
      <c r="F400" s="85"/>
      <c r="G400" s="85"/>
      <c r="H400" s="85"/>
      <c r="I400" s="85"/>
      <c r="J400" s="85"/>
      <c r="K400" s="85"/>
      <c r="L400" s="85"/>
      <c r="M400" s="85"/>
      <c r="N400" s="85"/>
      <c r="O400" s="85"/>
      <c r="P400" s="85"/>
      <c r="Q400" s="85"/>
      <c r="R400" s="85"/>
      <c r="S400" s="85"/>
      <c r="T400" s="85"/>
      <c r="U400" s="85"/>
      <c r="V400" s="85"/>
      <c r="W400" s="85"/>
    </row>
    <row r="401" spans="1:23" ht="14.25" customHeight="1" x14ac:dyDescent="0.3">
      <c r="A401" s="85"/>
      <c r="B401" s="85"/>
      <c r="C401" s="85"/>
      <c r="D401" s="85"/>
      <c r="E401" s="85"/>
      <c r="F401" s="85"/>
      <c r="G401" s="85"/>
      <c r="H401" s="85"/>
      <c r="I401" s="85"/>
      <c r="J401" s="85"/>
      <c r="K401" s="85"/>
      <c r="L401" s="85"/>
      <c r="M401" s="85"/>
      <c r="N401" s="85"/>
      <c r="O401" s="85"/>
      <c r="P401" s="85"/>
      <c r="Q401" s="85"/>
      <c r="R401" s="85"/>
      <c r="S401" s="85"/>
      <c r="T401" s="85"/>
      <c r="U401" s="85"/>
      <c r="V401" s="85"/>
      <c r="W401" s="85"/>
    </row>
    <row r="402" spans="1:23" ht="14.25" customHeight="1" x14ac:dyDescent="0.3">
      <c r="A402" s="85"/>
      <c r="B402" s="85"/>
      <c r="C402" s="85"/>
      <c r="D402" s="85"/>
      <c r="E402" s="85"/>
      <c r="F402" s="85"/>
      <c r="G402" s="85"/>
      <c r="H402" s="85"/>
      <c r="I402" s="85"/>
      <c r="J402" s="85"/>
      <c r="K402" s="85"/>
      <c r="L402" s="85"/>
      <c r="M402" s="85"/>
      <c r="N402" s="85"/>
      <c r="O402" s="85"/>
      <c r="P402" s="85"/>
      <c r="Q402" s="85"/>
      <c r="R402" s="85"/>
      <c r="S402" s="85"/>
      <c r="T402" s="85"/>
      <c r="U402" s="85"/>
      <c r="V402" s="85"/>
      <c r="W402" s="85"/>
    </row>
    <row r="403" spans="1:23" ht="14.25" customHeight="1" x14ac:dyDescent="0.3">
      <c r="A403" s="85"/>
      <c r="B403" s="85"/>
      <c r="C403" s="85"/>
      <c r="D403" s="85"/>
      <c r="E403" s="85"/>
      <c r="F403" s="85"/>
      <c r="G403" s="85"/>
      <c r="H403" s="85"/>
      <c r="I403" s="85"/>
      <c r="J403" s="85"/>
      <c r="K403" s="85"/>
      <c r="L403" s="85"/>
      <c r="M403" s="85"/>
      <c r="N403" s="85"/>
      <c r="O403" s="85"/>
      <c r="P403" s="85"/>
      <c r="Q403" s="85"/>
      <c r="R403" s="85"/>
      <c r="S403" s="85"/>
      <c r="T403" s="85"/>
      <c r="U403" s="85"/>
      <c r="V403" s="85"/>
      <c r="W403" s="85"/>
    </row>
    <row r="404" spans="1:23" ht="14.25" customHeight="1" x14ac:dyDescent="0.3">
      <c r="A404" s="85"/>
      <c r="B404" s="85"/>
      <c r="C404" s="85"/>
      <c r="D404" s="85"/>
      <c r="E404" s="85"/>
      <c r="F404" s="85"/>
      <c r="G404" s="85"/>
      <c r="H404" s="85"/>
      <c r="I404" s="85"/>
      <c r="J404" s="85"/>
      <c r="K404" s="85"/>
      <c r="L404" s="85"/>
      <c r="M404" s="85"/>
      <c r="N404" s="85"/>
      <c r="O404" s="85"/>
      <c r="P404" s="85"/>
      <c r="Q404" s="85"/>
      <c r="R404" s="85"/>
      <c r="S404" s="85"/>
      <c r="T404" s="85"/>
      <c r="U404" s="85"/>
      <c r="V404" s="85"/>
      <c r="W404" s="85"/>
    </row>
    <row r="405" spans="1:23" ht="14.25" customHeight="1" x14ac:dyDescent="0.3">
      <c r="A405" s="85"/>
      <c r="B405" s="85"/>
      <c r="C405" s="85"/>
      <c r="D405" s="85"/>
      <c r="E405" s="85"/>
      <c r="F405" s="85"/>
      <c r="G405" s="85"/>
      <c r="H405" s="85"/>
      <c r="I405" s="85"/>
      <c r="J405" s="85"/>
      <c r="K405" s="85"/>
      <c r="L405" s="85"/>
      <c r="M405" s="85"/>
      <c r="N405" s="85"/>
      <c r="O405" s="85"/>
      <c r="P405" s="85"/>
      <c r="Q405" s="85"/>
      <c r="R405" s="85"/>
      <c r="S405" s="85"/>
      <c r="T405" s="85"/>
      <c r="U405" s="85"/>
      <c r="V405" s="85"/>
      <c r="W405" s="85"/>
    </row>
    <row r="406" spans="1:23" ht="14.25" customHeight="1" x14ac:dyDescent="0.3">
      <c r="A406" s="85"/>
      <c r="B406" s="85"/>
      <c r="C406" s="85"/>
      <c r="D406" s="85"/>
      <c r="E406" s="85"/>
      <c r="F406" s="85"/>
      <c r="G406" s="85"/>
      <c r="H406" s="85"/>
      <c r="I406" s="85"/>
      <c r="J406" s="85"/>
      <c r="K406" s="85"/>
      <c r="L406" s="85"/>
      <c r="M406" s="85"/>
      <c r="N406" s="85"/>
      <c r="O406" s="85"/>
      <c r="P406" s="85"/>
      <c r="Q406" s="85"/>
      <c r="R406" s="85"/>
      <c r="S406" s="85"/>
      <c r="T406" s="85"/>
      <c r="U406" s="85"/>
      <c r="V406" s="85"/>
      <c r="W406" s="85"/>
    </row>
    <row r="407" spans="1:23" ht="14.25" customHeight="1" x14ac:dyDescent="0.3">
      <c r="A407" s="85"/>
      <c r="B407" s="85"/>
      <c r="C407" s="85"/>
      <c r="D407" s="85"/>
      <c r="E407" s="85"/>
      <c r="F407" s="85"/>
      <c r="G407" s="85"/>
      <c r="H407" s="85"/>
      <c r="I407" s="85"/>
      <c r="J407" s="85"/>
      <c r="K407" s="85"/>
      <c r="L407" s="85"/>
      <c r="M407" s="85"/>
      <c r="N407" s="85"/>
      <c r="O407" s="85"/>
      <c r="P407" s="85"/>
      <c r="Q407" s="85"/>
      <c r="R407" s="85"/>
      <c r="S407" s="85"/>
      <c r="T407" s="85"/>
      <c r="U407" s="85"/>
      <c r="V407" s="85"/>
      <c r="W407" s="85"/>
    </row>
    <row r="408" spans="1:23" ht="14.25" customHeight="1" x14ac:dyDescent="0.3">
      <c r="A408" s="85"/>
      <c r="B408" s="85"/>
      <c r="C408" s="85"/>
      <c r="D408" s="85"/>
      <c r="E408" s="85"/>
      <c r="F408" s="85"/>
      <c r="G408" s="85"/>
      <c r="H408" s="85"/>
      <c r="I408" s="85"/>
      <c r="J408" s="85"/>
      <c r="K408" s="85"/>
      <c r="L408" s="85"/>
      <c r="M408" s="85"/>
      <c r="N408" s="85"/>
      <c r="O408" s="85"/>
      <c r="P408" s="85"/>
      <c r="Q408" s="85"/>
      <c r="R408" s="85"/>
      <c r="S408" s="85"/>
      <c r="T408" s="85"/>
      <c r="U408" s="85"/>
      <c r="V408" s="85"/>
      <c r="W408" s="85"/>
    </row>
    <row r="409" spans="1:23" ht="14.25" customHeight="1" x14ac:dyDescent="0.3">
      <c r="A409" s="85"/>
      <c r="B409" s="85"/>
      <c r="C409" s="85"/>
      <c r="D409" s="85"/>
      <c r="E409" s="85"/>
      <c r="F409" s="85"/>
      <c r="G409" s="85"/>
      <c r="H409" s="85"/>
      <c r="I409" s="85"/>
      <c r="J409" s="85"/>
      <c r="K409" s="85"/>
      <c r="L409" s="85"/>
      <c r="M409" s="85"/>
      <c r="N409" s="85"/>
      <c r="O409" s="85"/>
      <c r="P409" s="85"/>
      <c r="Q409" s="85"/>
      <c r="R409" s="85"/>
      <c r="S409" s="85"/>
      <c r="T409" s="85"/>
      <c r="U409" s="85"/>
      <c r="V409" s="85"/>
      <c r="W409" s="85"/>
    </row>
    <row r="410" spans="1:23" ht="14.25" customHeight="1" x14ac:dyDescent="0.3">
      <c r="A410" s="85"/>
      <c r="B410" s="85"/>
      <c r="C410" s="85"/>
      <c r="D410" s="85"/>
      <c r="E410" s="85"/>
      <c r="F410" s="85"/>
      <c r="G410" s="85"/>
      <c r="H410" s="85"/>
      <c r="I410" s="85"/>
      <c r="J410" s="85"/>
      <c r="K410" s="85"/>
      <c r="L410" s="85"/>
      <c r="M410" s="85"/>
      <c r="N410" s="85"/>
      <c r="O410" s="85"/>
      <c r="P410" s="85"/>
      <c r="Q410" s="85"/>
      <c r="R410" s="85"/>
      <c r="S410" s="85"/>
      <c r="T410" s="85"/>
      <c r="U410" s="85"/>
      <c r="V410" s="85"/>
      <c r="W410" s="85"/>
    </row>
    <row r="411" spans="1:23" ht="14.25" customHeight="1" x14ac:dyDescent="0.3">
      <c r="A411" s="85"/>
      <c r="B411" s="85"/>
      <c r="C411" s="85"/>
      <c r="D411" s="85"/>
      <c r="E411" s="85"/>
      <c r="F411" s="85"/>
      <c r="G411" s="85"/>
      <c r="H411" s="85"/>
      <c r="I411" s="85"/>
      <c r="J411" s="85"/>
      <c r="K411" s="85"/>
      <c r="L411" s="85"/>
      <c r="M411" s="85"/>
      <c r="N411" s="85"/>
      <c r="O411" s="85"/>
      <c r="P411" s="85"/>
      <c r="Q411" s="85"/>
      <c r="R411" s="85"/>
      <c r="S411" s="85"/>
      <c r="T411" s="85"/>
      <c r="U411" s="85"/>
      <c r="V411" s="85"/>
      <c r="W411" s="85"/>
    </row>
    <row r="412" spans="1:23" ht="14.25" customHeight="1" x14ac:dyDescent="0.3">
      <c r="A412" s="85"/>
      <c r="B412" s="85"/>
      <c r="C412" s="85"/>
      <c r="D412" s="85"/>
      <c r="E412" s="85"/>
      <c r="F412" s="85"/>
      <c r="G412" s="85"/>
      <c r="H412" s="85"/>
      <c r="I412" s="85"/>
      <c r="J412" s="85"/>
      <c r="K412" s="85"/>
      <c r="L412" s="85"/>
      <c r="M412" s="85"/>
      <c r="N412" s="85"/>
      <c r="O412" s="85"/>
      <c r="P412" s="85"/>
      <c r="Q412" s="85"/>
      <c r="R412" s="85"/>
      <c r="S412" s="85"/>
      <c r="T412" s="85"/>
      <c r="U412" s="85"/>
      <c r="V412" s="85"/>
      <c r="W412" s="85"/>
    </row>
    <row r="413" spans="1:23" ht="14.25" customHeight="1" x14ac:dyDescent="0.3">
      <c r="A413" s="85"/>
      <c r="B413" s="85"/>
      <c r="C413" s="85"/>
      <c r="D413" s="85"/>
      <c r="E413" s="85"/>
      <c r="F413" s="85"/>
      <c r="G413" s="85"/>
      <c r="H413" s="85"/>
      <c r="I413" s="85"/>
      <c r="J413" s="85"/>
      <c r="K413" s="85"/>
      <c r="L413" s="85"/>
      <c r="M413" s="85"/>
      <c r="N413" s="85"/>
      <c r="O413" s="85"/>
      <c r="P413" s="85"/>
      <c r="Q413" s="85"/>
      <c r="R413" s="85"/>
      <c r="S413" s="85"/>
      <c r="T413" s="85"/>
      <c r="U413" s="85"/>
      <c r="V413" s="85"/>
      <c r="W413" s="85"/>
    </row>
    <row r="414" spans="1:23" ht="14.25" customHeight="1" x14ac:dyDescent="0.3">
      <c r="A414" s="85"/>
      <c r="B414" s="85"/>
      <c r="C414" s="85"/>
      <c r="D414" s="85"/>
      <c r="E414" s="85"/>
      <c r="F414" s="85"/>
      <c r="G414" s="85"/>
      <c r="H414" s="85"/>
      <c r="I414" s="85"/>
      <c r="J414" s="85"/>
      <c r="K414" s="85"/>
      <c r="L414" s="85"/>
      <c r="M414" s="85"/>
      <c r="N414" s="85"/>
      <c r="O414" s="85"/>
      <c r="P414" s="85"/>
      <c r="Q414" s="85"/>
      <c r="R414" s="85"/>
      <c r="S414" s="85"/>
      <c r="T414" s="85"/>
      <c r="U414" s="85"/>
      <c r="V414" s="85"/>
      <c r="W414" s="85"/>
    </row>
    <row r="415" spans="1:23" ht="14.25" customHeight="1" x14ac:dyDescent="0.3">
      <c r="A415" s="85"/>
      <c r="B415" s="85"/>
      <c r="C415" s="85"/>
      <c r="D415" s="85"/>
      <c r="E415" s="85"/>
      <c r="F415" s="85"/>
      <c r="G415" s="85"/>
      <c r="H415" s="85"/>
      <c r="I415" s="85"/>
      <c r="J415" s="85"/>
      <c r="K415" s="85"/>
      <c r="L415" s="85"/>
      <c r="M415" s="85"/>
      <c r="N415" s="85"/>
      <c r="O415" s="85"/>
      <c r="P415" s="85"/>
      <c r="Q415" s="85"/>
      <c r="R415" s="85"/>
      <c r="S415" s="85"/>
      <c r="T415" s="85"/>
      <c r="U415" s="85"/>
      <c r="V415" s="85"/>
      <c r="W415" s="85"/>
    </row>
    <row r="416" spans="1:23" ht="14.25" customHeight="1" x14ac:dyDescent="0.3">
      <c r="A416" s="85"/>
      <c r="B416" s="85"/>
      <c r="C416" s="85"/>
      <c r="D416" s="85"/>
      <c r="E416" s="85"/>
      <c r="F416" s="85"/>
      <c r="G416" s="85"/>
      <c r="H416" s="85"/>
      <c r="I416" s="85"/>
      <c r="J416" s="85"/>
      <c r="K416" s="85"/>
      <c r="L416" s="85"/>
      <c r="M416" s="85"/>
      <c r="N416" s="85"/>
      <c r="O416" s="85"/>
      <c r="P416" s="85"/>
      <c r="Q416" s="85"/>
      <c r="R416" s="85"/>
      <c r="S416" s="85"/>
      <c r="T416" s="85"/>
      <c r="U416" s="85"/>
      <c r="V416" s="85"/>
      <c r="W416" s="85"/>
    </row>
    <row r="417" spans="1:23" ht="14.25" customHeight="1" x14ac:dyDescent="0.3">
      <c r="A417" s="85"/>
      <c r="B417" s="85"/>
      <c r="C417" s="85"/>
      <c r="D417" s="85"/>
      <c r="E417" s="85"/>
      <c r="F417" s="85"/>
      <c r="G417" s="85"/>
      <c r="H417" s="85"/>
      <c r="I417" s="85"/>
      <c r="J417" s="85"/>
      <c r="K417" s="85"/>
      <c r="L417" s="85"/>
      <c r="M417" s="85"/>
      <c r="N417" s="85"/>
      <c r="O417" s="85"/>
      <c r="P417" s="85"/>
      <c r="Q417" s="85"/>
      <c r="R417" s="85"/>
      <c r="S417" s="85"/>
      <c r="T417" s="85"/>
      <c r="U417" s="85"/>
      <c r="V417" s="85"/>
      <c r="W417" s="85"/>
    </row>
    <row r="418" spans="1:23" ht="14.25" customHeight="1" x14ac:dyDescent="0.3">
      <c r="A418" s="85"/>
      <c r="B418" s="85"/>
      <c r="C418" s="85"/>
      <c r="D418" s="85"/>
      <c r="E418" s="85"/>
      <c r="F418" s="85"/>
      <c r="G418" s="85"/>
      <c r="H418" s="85"/>
      <c r="I418" s="85"/>
      <c r="J418" s="85"/>
      <c r="K418" s="85"/>
      <c r="L418" s="85"/>
      <c r="M418" s="85"/>
      <c r="N418" s="85"/>
      <c r="O418" s="85"/>
      <c r="P418" s="85"/>
      <c r="Q418" s="85"/>
      <c r="R418" s="85"/>
      <c r="S418" s="85"/>
      <c r="T418" s="85"/>
      <c r="U418" s="85"/>
      <c r="V418" s="85"/>
      <c r="W418" s="85"/>
    </row>
    <row r="419" spans="1:23" ht="14.25" customHeight="1" x14ac:dyDescent="0.3">
      <c r="A419" s="85"/>
      <c r="B419" s="85"/>
      <c r="C419" s="85"/>
      <c r="D419" s="85"/>
      <c r="E419" s="85"/>
      <c r="F419" s="85"/>
      <c r="G419" s="85"/>
      <c r="H419" s="85"/>
      <c r="I419" s="85"/>
      <c r="J419" s="85"/>
      <c r="K419" s="85"/>
      <c r="L419" s="85"/>
      <c r="M419" s="85"/>
      <c r="N419" s="85"/>
      <c r="O419" s="85"/>
      <c r="P419" s="85"/>
      <c r="Q419" s="85"/>
      <c r="R419" s="85"/>
      <c r="S419" s="85"/>
      <c r="T419" s="85"/>
      <c r="U419" s="85"/>
      <c r="V419" s="85"/>
      <c r="W419" s="85"/>
    </row>
    <row r="420" spans="1:23" ht="14.25" customHeight="1" x14ac:dyDescent="0.3">
      <c r="A420" s="85"/>
      <c r="B420" s="85"/>
      <c r="C420" s="85"/>
      <c r="D420" s="85"/>
      <c r="E420" s="85"/>
      <c r="F420" s="85"/>
      <c r="G420" s="85"/>
      <c r="H420" s="85"/>
      <c r="I420" s="85"/>
      <c r="J420" s="85"/>
      <c r="K420" s="85"/>
      <c r="L420" s="85"/>
      <c r="M420" s="85"/>
      <c r="N420" s="85"/>
      <c r="O420" s="85"/>
      <c r="P420" s="85"/>
      <c r="Q420" s="85"/>
      <c r="R420" s="85"/>
      <c r="S420" s="85"/>
      <c r="T420" s="85"/>
      <c r="U420" s="85"/>
      <c r="V420" s="85"/>
      <c r="W420" s="85"/>
    </row>
    <row r="421" spans="1:23" ht="14.25" customHeight="1" x14ac:dyDescent="0.3">
      <c r="A421" s="85"/>
      <c r="B421" s="85"/>
      <c r="C421" s="85"/>
      <c r="D421" s="85"/>
      <c r="E421" s="85"/>
      <c r="F421" s="85"/>
      <c r="G421" s="85"/>
      <c r="H421" s="85"/>
      <c r="I421" s="85"/>
      <c r="J421" s="85"/>
      <c r="K421" s="85"/>
      <c r="L421" s="85"/>
      <c r="M421" s="85"/>
      <c r="N421" s="85"/>
      <c r="O421" s="85"/>
      <c r="P421" s="85"/>
      <c r="Q421" s="85"/>
      <c r="R421" s="85"/>
      <c r="S421" s="85"/>
      <c r="T421" s="85"/>
      <c r="U421" s="85"/>
      <c r="V421" s="85"/>
      <c r="W421" s="85"/>
    </row>
    <row r="422" spans="1:23" ht="14.25" customHeight="1" x14ac:dyDescent="0.3">
      <c r="A422" s="85"/>
      <c r="B422" s="85"/>
      <c r="C422" s="85"/>
      <c r="D422" s="85"/>
      <c r="E422" s="85"/>
      <c r="F422" s="85"/>
      <c r="G422" s="85"/>
      <c r="H422" s="85"/>
      <c r="I422" s="85"/>
      <c r="J422" s="85"/>
      <c r="K422" s="85"/>
      <c r="L422" s="85"/>
      <c r="M422" s="85"/>
      <c r="N422" s="85"/>
      <c r="O422" s="85"/>
      <c r="P422" s="85"/>
      <c r="Q422" s="85"/>
      <c r="R422" s="85"/>
      <c r="S422" s="85"/>
      <c r="T422" s="85"/>
      <c r="U422" s="85"/>
      <c r="V422" s="85"/>
      <c r="W422" s="85"/>
    </row>
    <row r="423" spans="1:23" ht="14.25" customHeight="1" x14ac:dyDescent="0.3">
      <c r="A423" s="85"/>
      <c r="B423" s="85"/>
      <c r="C423" s="85"/>
      <c r="D423" s="85"/>
      <c r="E423" s="85"/>
      <c r="F423" s="85"/>
      <c r="G423" s="85"/>
      <c r="H423" s="85"/>
      <c r="I423" s="85"/>
      <c r="J423" s="85"/>
      <c r="K423" s="85"/>
      <c r="L423" s="85"/>
      <c r="M423" s="85"/>
      <c r="N423" s="85"/>
      <c r="O423" s="85"/>
      <c r="P423" s="85"/>
      <c r="Q423" s="85"/>
      <c r="R423" s="85"/>
      <c r="S423" s="85"/>
      <c r="T423" s="85"/>
      <c r="U423" s="85"/>
      <c r="V423" s="85"/>
      <c r="W423" s="85"/>
    </row>
    <row r="424" spans="1:23" ht="14.25" customHeight="1" x14ac:dyDescent="0.3">
      <c r="A424" s="85"/>
      <c r="B424" s="85"/>
      <c r="C424" s="85"/>
      <c r="D424" s="85"/>
      <c r="E424" s="85"/>
      <c r="F424" s="85"/>
      <c r="G424" s="85"/>
      <c r="H424" s="85"/>
      <c r="I424" s="85"/>
      <c r="J424" s="85"/>
      <c r="K424" s="85"/>
      <c r="L424" s="85"/>
      <c r="M424" s="85"/>
      <c r="N424" s="85"/>
      <c r="O424" s="85"/>
      <c r="P424" s="85"/>
      <c r="Q424" s="85"/>
      <c r="R424" s="85"/>
      <c r="S424" s="85"/>
      <c r="T424" s="85"/>
      <c r="U424" s="85"/>
      <c r="V424" s="85"/>
      <c r="W424" s="85"/>
    </row>
    <row r="425" spans="1:23" ht="14.25" customHeight="1" x14ac:dyDescent="0.3">
      <c r="A425" s="85"/>
      <c r="B425" s="85"/>
      <c r="C425" s="85"/>
      <c r="D425" s="85"/>
      <c r="E425" s="85"/>
      <c r="F425" s="85"/>
      <c r="G425" s="85"/>
      <c r="H425" s="85"/>
      <c r="I425" s="85"/>
      <c r="J425" s="85"/>
      <c r="K425" s="85"/>
      <c r="L425" s="85"/>
      <c r="M425" s="85"/>
      <c r="N425" s="85"/>
      <c r="O425" s="85"/>
      <c r="P425" s="85"/>
      <c r="Q425" s="85"/>
      <c r="R425" s="85"/>
      <c r="S425" s="85"/>
      <c r="T425" s="85"/>
      <c r="U425" s="85"/>
      <c r="V425" s="85"/>
      <c r="W425" s="85"/>
    </row>
    <row r="426" spans="1:23" ht="14.25" customHeight="1" x14ac:dyDescent="0.3">
      <c r="A426" s="85"/>
      <c r="B426" s="85"/>
      <c r="C426" s="85"/>
      <c r="D426" s="85"/>
      <c r="E426" s="85"/>
      <c r="F426" s="85"/>
      <c r="G426" s="85"/>
      <c r="H426" s="85"/>
      <c r="I426" s="85"/>
      <c r="J426" s="85"/>
      <c r="K426" s="85"/>
      <c r="L426" s="85"/>
      <c r="M426" s="85"/>
      <c r="N426" s="85"/>
      <c r="O426" s="85"/>
      <c r="P426" s="85"/>
      <c r="Q426" s="85"/>
      <c r="R426" s="85"/>
      <c r="S426" s="85"/>
      <c r="T426" s="85"/>
      <c r="U426" s="85"/>
      <c r="V426" s="85"/>
      <c r="W426" s="85"/>
    </row>
    <row r="427" spans="1:23" ht="14.25" customHeight="1" x14ac:dyDescent="0.3">
      <c r="A427" s="85"/>
      <c r="B427" s="85"/>
      <c r="C427" s="85"/>
      <c r="D427" s="85"/>
      <c r="E427" s="85"/>
      <c r="F427" s="85"/>
      <c r="G427" s="85"/>
      <c r="H427" s="85"/>
      <c r="I427" s="85"/>
      <c r="J427" s="85"/>
      <c r="K427" s="85"/>
      <c r="L427" s="85"/>
      <c r="M427" s="85"/>
      <c r="N427" s="85"/>
      <c r="O427" s="85"/>
      <c r="P427" s="85"/>
      <c r="Q427" s="85"/>
      <c r="R427" s="85"/>
      <c r="S427" s="85"/>
      <c r="T427" s="85"/>
      <c r="U427" s="85"/>
      <c r="V427" s="85"/>
      <c r="W427" s="85"/>
    </row>
    <row r="428" spans="1:23" ht="14.25" customHeight="1" x14ac:dyDescent="0.3">
      <c r="A428" s="85"/>
      <c r="B428" s="85"/>
      <c r="C428" s="85"/>
      <c r="D428" s="85"/>
      <c r="E428" s="85"/>
      <c r="F428" s="85"/>
      <c r="G428" s="85"/>
      <c r="H428" s="85"/>
      <c r="I428" s="85"/>
      <c r="J428" s="85"/>
      <c r="K428" s="85"/>
      <c r="L428" s="85"/>
      <c r="M428" s="85"/>
      <c r="N428" s="85"/>
      <c r="O428" s="85"/>
      <c r="P428" s="85"/>
      <c r="Q428" s="85"/>
      <c r="R428" s="85"/>
      <c r="S428" s="85"/>
      <c r="T428" s="85"/>
      <c r="U428" s="85"/>
      <c r="V428" s="85"/>
      <c r="W428" s="85"/>
    </row>
    <row r="429" spans="1:23" ht="14.25" customHeight="1" x14ac:dyDescent="0.3">
      <c r="A429" s="85"/>
      <c r="B429" s="85"/>
      <c r="C429" s="85"/>
      <c r="D429" s="85"/>
      <c r="E429" s="85"/>
      <c r="F429" s="85"/>
      <c r="G429" s="85"/>
      <c r="H429" s="85"/>
      <c r="I429" s="85"/>
      <c r="J429" s="85"/>
      <c r="K429" s="85"/>
      <c r="L429" s="85"/>
      <c r="M429" s="85"/>
      <c r="N429" s="85"/>
      <c r="O429" s="85"/>
      <c r="P429" s="85"/>
      <c r="Q429" s="85"/>
      <c r="R429" s="85"/>
      <c r="S429" s="85"/>
      <c r="T429" s="85"/>
      <c r="U429" s="85"/>
      <c r="V429" s="85"/>
      <c r="W429" s="85"/>
    </row>
    <row r="430" spans="1:23" ht="14.25" customHeight="1" x14ac:dyDescent="0.3">
      <c r="A430" s="85"/>
      <c r="B430" s="85"/>
      <c r="C430" s="85"/>
      <c r="D430" s="85"/>
      <c r="E430" s="85"/>
      <c r="F430" s="85"/>
      <c r="G430" s="85"/>
      <c r="H430" s="85"/>
      <c r="I430" s="85"/>
      <c r="J430" s="85"/>
      <c r="K430" s="85"/>
      <c r="L430" s="85"/>
      <c r="M430" s="85"/>
      <c r="N430" s="85"/>
      <c r="O430" s="85"/>
      <c r="P430" s="85"/>
      <c r="Q430" s="85"/>
      <c r="R430" s="85"/>
      <c r="S430" s="85"/>
      <c r="T430" s="85"/>
      <c r="U430" s="85"/>
      <c r="V430" s="85"/>
      <c r="W430" s="85"/>
    </row>
    <row r="431" spans="1:23" ht="14.25" customHeight="1" x14ac:dyDescent="0.3">
      <c r="A431" s="85"/>
      <c r="B431" s="85"/>
      <c r="C431" s="85"/>
      <c r="D431" s="85"/>
      <c r="E431" s="85"/>
      <c r="F431" s="85"/>
      <c r="G431" s="85"/>
      <c r="H431" s="85"/>
      <c r="I431" s="85"/>
      <c r="J431" s="85"/>
      <c r="K431" s="85"/>
      <c r="L431" s="85"/>
      <c r="M431" s="85"/>
      <c r="N431" s="85"/>
      <c r="O431" s="85"/>
      <c r="P431" s="85"/>
      <c r="Q431" s="85"/>
      <c r="R431" s="85"/>
      <c r="S431" s="85"/>
      <c r="T431" s="85"/>
      <c r="U431" s="85"/>
      <c r="V431" s="85"/>
      <c r="W431" s="85"/>
    </row>
    <row r="432" spans="1:23" ht="14.25" customHeight="1" x14ac:dyDescent="0.3">
      <c r="A432" s="85"/>
      <c r="B432" s="85"/>
      <c r="C432" s="85"/>
      <c r="D432" s="85"/>
      <c r="E432" s="85"/>
      <c r="F432" s="85"/>
      <c r="G432" s="85"/>
      <c r="H432" s="85"/>
      <c r="I432" s="85"/>
      <c r="J432" s="85"/>
      <c r="K432" s="85"/>
      <c r="L432" s="85"/>
      <c r="M432" s="85"/>
      <c r="N432" s="85"/>
      <c r="O432" s="85"/>
      <c r="P432" s="85"/>
      <c r="Q432" s="85"/>
      <c r="R432" s="85"/>
      <c r="S432" s="85"/>
      <c r="T432" s="85"/>
      <c r="U432" s="85"/>
      <c r="V432" s="85"/>
      <c r="W432" s="85"/>
    </row>
    <row r="433" spans="1:23" ht="14.25" customHeight="1" x14ac:dyDescent="0.3">
      <c r="A433" s="85"/>
      <c r="B433" s="85"/>
      <c r="C433" s="85"/>
      <c r="D433" s="85"/>
      <c r="E433" s="85"/>
      <c r="F433" s="85"/>
      <c r="G433" s="85"/>
      <c r="H433" s="85"/>
      <c r="I433" s="85"/>
      <c r="J433" s="85"/>
      <c r="K433" s="85"/>
      <c r="L433" s="85"/>
      <c r="M433" s="85"/>
      <c r="N433" s="85"/>
      <c r="O433" s="85"/>
      <c r="P433" s="85"/>
      <c r="Q433" s="85"/>
      <c r="R433" s="85"/>
      <c r="S433" s="85"/>
      <c r="T433" s="85"/>
      <c r="U433" s="85"/>
      <c r="V433" s="85"/>
      <c r="W433" s="85"/>
    </row>
    <row r="434" spans="1:23" ht="14.25" customHeight="1" x14ac:dyDescent="0.3">
      <c r="A434" s="85"/>
      <c r="B434" s="85"/>
      <c r="C434" s="85"/>
      <c r="D434" s="85"/>
      <c r="E434" s="85"/>
      <c r="F434" s="85"/>
      <c r="G434" s="85"/>
      <c r="H434" s="85"/>
      <c r="I434" s="85"/>
      <c r="J434" s="85"/>
      <c r="K434" s="85"/>
      <c r="L434" s="85"/>
      <c r="M434" s="85"/>
      <c r="N434" s="85"/>
      <c r="O434" s="85"/>
      <c r="P434" s="85"/>
      <c r="Q434" s="85"/>
      <c r="R434" s="85"/>
      <c r="S434" s="85"/>
      <c r="T434" s="85"/>
      <c r="U434" s="85"/>
      <c r="V434" s="85"/>
      <c r="W434" s="85"/>
    </row>
    <row r="435" spans="1:23" ht="14.25" customHeight="1" x14ac:dyDescent="0.3">
      <c r="A435" s="85"/>
      <c r="B435" s="85"/>
      <c r="C435" s="85"/>
      <c r="D435" s="85"/>
      <c r="E435" s="85"/>
      <c r="F435" s="85"/>
      <c r="G435" s="85"/>
      <c r="H435" s="85"/>
      <c r="I435" s="85"/>
      <c r="J435" s="85"/>
      <c r="K435" s="85"/>
      <c r="L435" s="85"/>
      <c r="M435" s="85"/>
      <c r="N435" s="85"/>
      <c r="O435" s="85"/>
      <c r="P435" s="85"/>
      <c r="Q435" s="85"/>
      <c r="R435" s="85"/>
      <c r="S435" s="85"/>
      <c r="T435" s="85"/>
      <c r="U435" s="85"/>
      <c r="V435" s="85"/>
      <c r="W435" s="85"/>
    </row>
    <row r="436" spans="1:23" ht="14.25" customHeight="1" x14ac:dyDescent="0.3">
      <c r="A436" s="85"/>
      <c r="B436" s="85"/>
      <c r="C436" s="85"/>
      <c r="D436" s="85"/>
      <c r="E436" s="85"/>
      <c r="F436" s="85"/>
      <c r="G436" s="85"/>
      <c r="H436" s="85"/>
      <c r="I436" s="85"/>
      <c r="J436" s="85"/>
      <c r="K436" s="85"/>
      <c r="L436" s="85"/>
      <c r="M436" s="85"/>
      <c r="N436" s="85"/>
      <c r="O436" s="85"/>
      <c r="P436" s="85"/>
      <c r="Q436" s="85"/>
      <c r="R436" s="85"/>
      <c r="S436" s="85"/>
      <c r="T436" s="85"/>
      <c r="U436" s="85"/>
      <c r="V436" s="85"/>
      <c r="W436" s="85"/>
    </row>
    <row r="437" spans="1:23" ht="14.25" customHeight="1" x14ac:dyDescent="0.3">
      <c r="A437" s="85"/>
      <c r="B437" s="85"/>
      <c r="C437" s="85"/>
      <c r="D437" s="85"/>
      <c r="E437" s="85"/>
      <c r="F437" s="85"/>
      <c r="G437" s="85"/>
      <c r="H437" s="85"/>
      <c r="I437" s="85"/>
      <c r="J437" s="85"/>
      <c r="K437" s="85"/>
      <c r="L437" s="85"/>
      <c r="M437" s="85"/>
      <c r="N437" s="85"/>
      <c r="O437" s="85"/>
      <c r="P437" s="85"/>
      <c r="Q437" s="85"/>
      <c r="R437" s="85"/>
      <c r="S437" s="85"/>
      <c r="T437" s="85"/>
      <c r="U437" s="85"/>
      <c r="V437" s="85"/>
      <c r="W437" s="85"/>
    </row>
    <row r="438" spans="1:23" ht="14.25" customHeight="1" x14ac:dyDescent="0.3">
      <c r="A438" s="85"/>
      <c r="B438" s="85"/>
      <c r="C438" s="85"/>
      <c r="D438" s="85"/>
      <c r="E438" s="85"/>
      <c r="F438" s="85"/>
      <c r="G438" s="85"/>
      <c r="H438" s="85"/>
      <c r="I438" s="85"/>
      <c r="J438" s="85"/>
      <c r="K438" s="85"/>
      <c r="L438" s="85"/>
      <c r="M438" s="85"/>
      <c r="N438" s="85"/>
      <c r="O438" s="85"/>
      <c r="P438" s="85"/>
      <c r="Q438" s="85"/>
      <c r="R438" s="85"/>
      <c r="S438" s="85"/>
      <c r="T438" s="85"/>
      <c r="U438" s="85"/>
      <c r="V438" s="85"/>
      <c r="W438" s="85"/>
    </row>
    <row r="439" spans="1:23" ht="14.25" customHeight="1" x14ac:dyDescent="0.3">
      <c r="A439" s="85"/>
      <c r="B439" s="85"/>
      <c r="C439" s="85"/>
      <c r="D439" s="85"/>
      <c r="E439" s="85"/>
      <c r="F439" s="85"/>
      <c r="G439" s="85"/>
      <c r="H439" s="85"/>
      <c r="I439" s="85"/>
      <c r="J439" s="85"/>
      <c r="K439" s="85"/>
      <c r="L439" s="85"/>
      <c r="M439" s="85"/>
      <c r="N439" s="85"/>
      <c r="O439" s="85"/>
      <c r="P439" s="85"/>
      <c r="Q439" s="85"/>
      <c r="R439" s="85"/>
      <c r="S439" s="85"/>
      <c r="T439" s="85"/>
      <c r="U439" s="85"/>
      <c r="V439" s="85"/>
      <c r="W439" s="85"/>
    </row>
    <row r="440" spans="1:23" ht="14.25" customHeight="1" x14ac:dyDescent="0.3">
      <c r="A440" s="85"/>
      <c r="B440" s="85"/>
      <c r="C440" s="85"/>
      <c r="D440" s="85"/>
      <c r="E440" s="85"/>
      <c r="F440" s="85"/>
      <c r="G440" s="85"/>
      <c r="H440" s="85"/>
      <c r="I440" s="85"/>
      <c r="J440" s="85"/>
      <c r="K440" s="85"/>
      <c r="L440" s="85"/>
      <c r="M440" s="85"/>
      <c r="N440" s="85"/>
      <c r="O440" s="85"/>
      <c r="P440" s="85"/>
      <c r="Q440" s="85"/>
      <c r="R440" s="85"/>
      <c r="S440" s="85"/>
      <c r="T440" s="85"/>
      <c r="U440" s="85"/>
      <c r="V440" s="85"/>
      <c r="W440" s="85"/>
    </row>
    <row r="441" spans="1:23" ht="14.25" customHeight="1" x14ac:dyDescent="0.3">
      <c r="A441" s="85"/>
      <c r="B441" s="85"/>
      <c r="C441" s="85"/>
      <c r="D441" s="85"/>
      <c r="E441" s="85"/>
      <c r="F441" s="85"/>
      <c r="G441" s="85"/>
      <c r="H441" s="85"/>
      <c r="I441" s="85"/>
      <c r="J441" s="85"/>
      <c r="K441" s="85"/>
      <c r="L441" s="85"/>
      <c r="M441" s="85"/>
      <c r="N441" s="85"/>
      <c r="O441" s="85"/>
      <c r="P441" s="85"/>
      <c r="Q441" s="85"/>
      <c r="R441" s="85"/>
      <c r="S441" s="85"/>
      <c r="T441" s="85"/>
      <c r="U441" s="85"/>
      <c r="V441" s="85"/>
      <c r="W441" s="85"/>
    </row>
    <row r="442" spans="1:23" ht="14.25" customHeight="1" x14ac:dyDescent="0.3">
      <c r="A442" s="85"/>
      <c r="B442" s="85"/>
      <c r="C442" s="85"/>
      <c r="D442" s="85"/>
      <c r="E442" s="85"/>
      <c r="F442" s="85"/>
      <c r="G442" s="85"/>
      <c r="H442" s="85"/>
      <c r="I442" s="85"/>
      <c r="J442" s="85"/>
      <c r="K442" s="85"/>
      <c r="L442" s="85"/>
      <c r="M442" s="85"/>
      <c r="N442" s="85"/>
      <c r="O442" s="85"/>
      <c r="P442" s="85"/>
      <c r="Q442" s="85"/>
      <c r="R442" s="85"/>
      <c r="S442" s="85"/>
      <c r="T442" s="85"/>
      <c r="U442" s="85"/>
      <c r="V442" s="85"/>
      <c r="W442" s="85"/>
    </row>
    <row r="443" spans="1:23" ht="14.25" customHeight="1" x14ac:dyDescent="0.3">
      <c r="A443" s="85"/>
      <c r="B443" s="85"/>
      <c r="C443" s="85"/>
      <c r="D443" s="85"/>
      <c r="E443" s="85"/>
      <c r="F443" s="85"/>
      <c r="G443" s="85"/>
      <c r="H443" s="85"/>
      <c r="I443" s="85"/>
      <c r="J443" s="85"/>
      <c r="K443" s="85"/>
      <c r="L443" s="85"/>
      <c r="M443" s="85"/>
      <c r="N443" s="85"/>
      <c r="O443" s="85"/>
      <c r="P443" s="85"/>
      <c r="Q443" s="85"/>
      <c r="R443" s="85"/>
      <c r="S443" s="85"/>
      <c r="T443" s="85"/>
      <c r="U443" s="85"/>
      <c r="V443" s="85"/>
      <c r="W443" s="85"/>
    </row>
    <row r="444" spans="1:23" ht="14.25" customHeight="1" x14ac:dyDescent="0.3">
      <c r="A444" s="85"/>
      <c r="B444" s="85"/>
      <c r="C444" s="85"/>
      <c r="D444" s="85"/>
      <c r="E444" s="85"/>
      <c r="F444" s="85"/>
      <c r="G444" s="85"/>
      <c r="H444" s="85"/>
      <c r="I444" s="85"/>
      <c r="J444" s="85"/>
      <c r="K444" s="85"/>
      <c r="L444" s="85"/>
      <c r="M444" s="85"/>
      <c r="N444" s="85"/>
      <c r="O444" s="85"/>
      <c r="P444" s="85"/>
      <c r="Q444" s="85"/>
      <c r="R444" s="85"/>
      <c r="S444" s="85"/>
      <c r="T444" s="85"/>
      <c r="U444" s="85"/>
      <c r="V444" s="85"/>
      <c r="W444" s="85"/>
    </row>
    <row r="445" spans="1:23" ht="14.25" customHeight="1" x14ac:dyDescent="0.3">
      <c r="A445" s="85"/>
      <c r="B445" s="85"/>
      <c r="C445" s="85"/>
      <c r="D445" s="85"/>
      <c r="E445" s="85"/>
      <c r="F445" s="85"/>
      <c r="G445" s="85"/>
      <c r="H445" s="85"/>
      <c r="I445" s="85"/>
      <c r="J445" s="85"/>
      <c r="K445" s="85"/>
      <c r="L445" s="85"/>
      <c r="M445" s="85"/>
      <c r="N445" s="85"/>
      <c r="O445" s="85"/>
      <c r="P445" s="85"/>
      <c r="Q445" s="85"/>
      <c r="R445" s="85"/>
      <c r="S445" s="85"/>
      <c r="T445" s="85"/>
      <c r="U445" s="85"/>
      <c r="V445" s="85"/>
      <c r="W445" s="85"/>
    </row>
    <row r="446" spans="1:23" ht="14.25" customHeight="1" x14ac:dyDescent="0.3">
      <c r="A446" s="85"/>
      <c r="B446" s="85"/>
      <c r="C446" s="85"/>
      <c r="D446" s="85"/>
      <c r="E446" s="85"/>
      <c r="F446" s="85"/>
      <c r="G446" s="85"/>
      <c r="H446" s="85"/>
      <c r="I446" s="85"/>
      <c r="J446" s="85"/>
      <c r="K446" s="85"/>
      <c r="L446" s="85"/>
      <c r="M446" s="85"/>
      <c r="N446" s="85"/>
      <c r="O446" s="85"/>
      <c r="P446" s="85"/>
      <c r="Q446" s="85"/>
      <c r="R446" s="85"/>
      <c r="S446" s="85"/>
      <c r="T446" s="85"/>
      <c r="U446" s="85"/>
      <c r="V446" s="85"/>
      <c r="W446" s="85"/>
    </row>
    <row r="447" spans="1:23" ht="14.25" customHeight="1" x14ac:dyDescent="0.3">
      <c r="A447" s="85"/>
      <c r="B447" s="85"/>
      <c r="C447" s="85"/>
      <c r="D447" s="85"/>
      <c r="E447" s="85"/>
      <c r="F447" s="85"/>
      <c r="G447" s="85"/>
      <c r="H447" s="85"/>
      <c r="I447" s="85"/>
      <c r="J447" s="85"/>
      <c r="K447" s="85"/>
      <c r="L447" s="85"/>
      <c r="M447" s="85"/>
      <c r="N447" s="85"/>
      <c r="O447" s="85"/>
      <c r="P447" s="85"/>
      <c r="Q447" s="85"/>
      <c r="R447" s="85"/>
      <c r="S447" s="85"/>
      <c r="T447" s="85"/>
      <c r="U447" s="85"/>
      <c r="V447" s="85"/>
      <c r="W447" s="85"/>
    </row>
    <row r="448" spans="1:23" ht="14.25" customHeight="1" x14ac:dyDescent="0.3">
      <c r="A448" s="85"/>
      <c r="B448" s="85"/>
      <c r="C448" s="85"/>
      <c r="D448" s="85"/>
      <c r="E448" s="85"/>
      <c r="F448" s="85"/>
      <c r="G448" s="85"/>
      <c r="H448" s="85"/>
      <c r="I448" s="85"/>
      <c r="J448" s="85"/>
      <c r="K448" s="85"/>
      <c r="L448" s="85"/>
      <c r="M448" s="85"/>
      <c r="N448" s="85"/>
      <c r="O448" s="85"/>
      <c r="P448" s="85"/>
      <c r="Q448" s="85"/>
      <c r="R448" s="85"/>
      <c r="S448" s="85"/>
      <c r="T448" s="85"/>
      <c r="U448" s="85"/>
      <c r="V448" s="85"/>
      <c r="W448" s="85"/>
    </row>
    <row r="449" spans="1:23" ht="14.25" customHeight="1" x14ac:dyDescent="0.3">
      <c r="A449" s="85"/>
      <c r="B449" s="85"/>
      <c r="C449" s="85"/>
      <c r="D449" s="85"/>
      <c r="E449" s="85"/>
      <c r="F449" s="85"/>
      <c r="G449" s="85"/>
      <c r="H449" s="85"/>
      <c r="I449" s="85"/>
      <c r="J449" s="85"/>
      <c r="K449" s="85"/>
      <c r="L449" s="85"/>
      <c r="M449" s="85"/>
      <c r="N449" s="85"/>
      <c r="O449" s="85"/>
      <c r="P449" s="85"/>
      <c r="Q449" s="85"/>
      <c r="R449" s="85"/>
      <c r="S449" s="85"/>
      <c r="T449" s="85"/>
      <c r="U449" s="85"/>
      <c r="V449" s="85"/>
      <c r="W449" s="85"/>
    </row>
    <row r="450" spans="1:23" ht="14.25" customHeight="1" x14ac:dyDescent="0.3">
      <c r="A450" s="85"/>
      <c r="B450" s="85"/>
      <c r="C450" s="85"/>
      <c r="D450" s="85"/>
      <c r="E450" s="85"/>
      <c r="F450" s="85"/>
      <c r="G450" s="85"/>
      <c r="H450" s="85"/>
      <c r="I450" s="85"/>
      <c r="J450" s="85"/>
      <c r="K450" s="85"/>
      <c r="L450" s="85"/>
      <c r="M450" s="85"/>
      <c r="N450" s="85"/>
      <c r="O450" s="85"/>
      <c r="P450" s="85"/>
      <c r="Q450" s="85"/>
      <c r="R450" s="85"/>
      <c r="S450" s="85"/>
      <c r="T450" s="85"/>
      <c r="U450" s="85"/>
      <c r="V450" s="85"/>
      <c r="W450" s="85"/>
    </row>
    <row r="451" spans="1:23" ht="14.25" customHeight="1" x14ac:dyDescent="0.3">
      <c r="A451" s="85"/>
      <c r="B451" s="85"/>
      <c r="C451" s="85"/>
      <c r="D451" s="85"/>
      <c r="E451" s="85"/>
      <c r="F451" s="85"/>
      <c r="G451" s="85"/>
      <c r="H451" s="85"/>
      <c r="I451" s="85"/>
      <c r="J451" s="85"/>
      <c r="K451" s="85"/>
      <c r="L451" s="85"/>
      <c r="M451" s="85"/>
      <c r="N451" s="85"/>
      <c r="O451" s="85"/>
      <c r="P451" s="85"/>
      <c r="Q451" s="85"/>
      <c r="R451" s="85"/>
      <c r="S451" s="85"/>
      <c r="T451" s="85"/>
      <c r="U451" s="85"/>
      <c r="V451" s="85"/>
      <c r="W451" s="85"/>
    </row>
    <row r="452" spans="1:23" ht="14.25" customHeight="1" x14ac:dyDescent="0.3">
      <c r="A452" s="85"/>
      <c r="B452" s="85"/>
      <c r="C452" s="85"/>
      <c r="D452" s="85"/>
      <c r="E452" s="85"/>
      <c r="F452" s="85"/>
      <c r="G452" s="85"/>
      <c r="H452" s="85"/>
      <c r="I452" s="85"/>
      <c r="J452" s="85"/>
      <c r="K452" s="85"/>
      <c r="L452" s="85"/>
      <c r="M452" s="85"/>
      <c r="N452" s="85"/>
      <c r="O452" s="85"/>
      <c r="P452" s="85"/>
      <c r="Q452" s="85"/>
      <c r="R452" s="85"/>
      <c r="S452" s="85"/>
      <c r="T452" s="85"/>
      <c r="U452" s="85"/>
      <c r="V452" s="85"/>
      <c r="W452" s="85"/>
    </row>
    <row r="453" spans="1:23" ht="14.25" customHeight="1" x14ac:dyDescent="0.3">
      <c r="A453" s="85"/>
      <c r="B453" s="85"/>
      <c r="C453" s="85"/>
      <c r="D453" s="85"/>
      <c r="E453" s="85"/>
      <c r="F453" s="85"/>
      <c r="G453" s="85"/>
      <c r="H453" s="85"/>
      <c r="I453" s="85"/>
      <c r="J453" s="85"/>
      <c r="K453" s="85"/>
      <c r="L453" s="85"/>
      <c r="M453" s="85"/>
      <c r="N453" s="85"/>
      <c r="O453" s="85"/>
      <c r="P453" s="85"/>
      <c r="Q453" s="85"/>
      <c r="R453" s="85"/>
      <c r="S453" s="85"/>
      <c r="T453" s="85"/>
      <c r="U453" s="85"/>
      <c r="V453" s="85"/>
      <c r="W453" s="85"/>
    </row>
    <row r="454" spans="1:23" ht="14.25" customHeight="1" x14ac:dyDescent="0.3">
      <c r="A454" s="85"/>
      <c r="B454" s="85"/>
      <c r="C454" s="85"/>
      <c r="D454" s="85"/>
      <c r="E454" s="85"/>
      <c r="F454" s="85"/>
      <c r="G454" s="85"/>
      <c r="H454" s="85"/>
      <c r="I454" s="85"/>
      <c r="J454" s="85"/>
      <c r="K454" s="85"/>
      <c r="L454" s="85"/>
      <c r="M454" s="85"/>
      <c r="N454" s="85"/>
      <c r="O454" s="85"/>
      <c r="P454" s="85"/>
      <c r="Q454" s="85"/>
      <c r="R454" s="85"/>
      <c r="S454" s="85"/>
      <c r="T454" s="85"/>
      <c r="U454" s="85"/>
      <c r="V454" s="85"/>
      <c r="W454" s="85"/>
    </row>
    <row r="455" spans="1:23" ht="14.25" customHeight="1" x14ac:dyDescent="0.3">
      <c r="A455" s="85"/>
      <c r="B455" s="85"/>
      <c r="C455" s="85"/>
      <c r="D455" s="85"/>
      <c r="E455" s="85"/>
      <c r="F455" s="85"/>
      <c r="G455" s="85"/>
      <c r="H455" s="85"/>
      <c r="I455" s="85"/>
      <c r="J455" s="85"/>
      <c r="K455" s="85"/>
      <c r="L455" s="85"/>
      <c r="M455" s="85"/>
      <c r="N455" s="85"/>
      <c r="O455" s="85"/>
      <c r="P455" s="85"/>
      <c r="Q455" s="85"/>
      <c r="R455" s="85"/>
      <c r="S455" s="85"/>
      <c r="T455" s="85"/>
      <c r="U455" s="85"/>
      <c r="V455" s="85"/>
      <c r="W455" s="85"/>
    </row>
    <row r="456" spans="1:23" ht="14.25" customHeight="1" x14ac:dyDescent="0.3">
      <c r="A456" s="85"/>
      <c r="B456" s="85"/>
      <c r="C456" s="85"/>
      <c r="D456" s="85"/>
      <c r="E456" s="85"/>
      <c r="F456" s="85"/>
      <c r="G456" s="85"/>
      <c r="H456" s="85"/>
      <c r="I456" s="85"/>
      <c r="J456" s="85"/>
      <c r="K456" s="85"/>
      <c r="L456" s="85"/>
      <c r="M456" s="85"/>
      <c r="N456" s="85"/>
      <c r="O456" s="85"/>
      <c r="P456" s="85"/>
      <c r="Q456" s="85"/>
      <c r="R456" s="85"/>
      <c r="S456" s="85"/>
      <c r="T456" s="85"/>
      <c r="U456" s="85"/>
      <c r="V456" s="85"/>
      <c r="W456" s="85"/>
    </row>
    <row r="457" spans="1:23" ht="14.25" customHeight="1" x14ac:dyDescent="0.3">
      <c r="A457" s="85"/>
      <c r="B457" s="85"/>
      <c r="C457" s="85"/>
      <c r="D457" s="85"/>
      <c r="E457" s="85"/>
      <c r="F457" s="85"/>
      <c r="G457" s="85"/>
      <c r="H457" s="85"/>
      <c r="I457" s="85"/>
      <c r="J457" s="85"/>
      <c r="K457" s="85"/>
      <c r="L457" s="85"/>
      <c r="M457" s="85"/>
      <c r="N457" s="85"/>
      <c r="O457" s="85"/>
      <c r="P457" s="85"/>
      <c r="Q457" s="85"/>
      <c r="R457" s="85"/>
      <c r="S457" s="85"/>
      <c r="T457" s="85"/>
      <c r="U457" s="85"/>
      <c r="V457" s="85"/>
      <c r="W457" s="85"/>
    </row>
    <row r="458" spans="1:23" ht="14.25" customHeight="1" x14ac:dyDescent="0.3">
      <c r="A458" s="85"/>
      <c r="B458" s="85"/>
      <c r="C458" s="85"/>
      <c r="D458" s="85"/>
      <c r="E458" s="85"/>
      <c r="F458" s="85"/>
      <c r="G458" s="85"/>
      <c r="H458" s="85"/>
      <c r="I458" s="85"/>
      <c r="J458" s="85"/>
      <c r="K458" s="85"/>
      <c r="L458" s="85"/>
      <c r="M458" s="85"/>
      <c r="N458" s="85"/>
      <c r="O458" s="85"/>
      <c r="P458" s="85"/>
      <c r="Q458" s="85"/>
      <c r="R458" s="85"/>
      <c r="S458" s="85"/>
      <c r="T458" s="85"/>
      <c r="U458" s="85"/>
      <c r="V458" s="85"/>
      <c r="W458" s="85"/>
    </row>
    <row r="459" spans="1:23" ht="14.25" customHeight="1" x14ac:dyDescent="0.3">
      <c r="A459" s="85"/>
      <c r="B459" s="85"/>
      <c r="C459" s="85"/>
      <c r="D459" s="85"/>
      <c r="E459" s="85"/>
      <c r="F459" s="85"/>
      <c r="G459" s="85"/>
      <c r="H459" s="85"/>
      <c r="I459" s="85"/>
      <c r="J459" s="85"/>
      <c r="K459" s="85"/>
      <c r="L459" s="85"/>
      <c r="M459" s="85"/>
      <c r="N459" s="85"/>
      <c r="O459" s="85"/>
      <c r="P459" s="85"/>
      <c r="Q459" s="85"/>
      <c r="R459" s="85"/>
      <c r="S459" s="85"/>
      <c r="T459" s="85"/>
      <c r="U459" s="85"/>
      <c r="V459" s="85"/>
      <c r="W459" s="85"/>
    </row>
    <row r="460" spans="1:23" ht="14.25" customHeight="1" x14ac:dyDescent="0.3">
      <c r="A460" s="85"/>
      <c r="B460" s="85"/>
      <c r="C460" s="85"/>
      <c r="D460" s="85"/>
      <c r="E460" s="85"/>
      <c r="F460" s="85"/>
      <c r="G460" s="85"/>
      <c r="H460" s="85"/>
      <c r="I460" s="85"/>
      <c r="J460" s="85"/>
      <c r="K460" s="85"/>
      <c r="L460" s="85"/>
      <c r="M460" s="85"/>
      <c r="N460" s="85"/>
      <c r="O460" s="85"/>
      <c r="P460" s="85"/>
      <c r="Q460" s="85"/>
      <c r="R460" s="85"/>
      <c r="S460" s="85"/>
      <c r="T460" s="85"/>
      <c r="U460" s="85"/>
      <c r="V460" s="85"/>
      <c r="W460" s="85"/>
    </row>
    <row r="461" spans="1:23" ht="14.25" customHeight="1" x14ac:dyDescent="0.3">
      <c r="A461" s="85"/>
      <c r="B461" s="85"/>
      <c r="C461" s="85"/>
      <c r="D461" s="85"/>
      <c r="E461" s="85"/>
      <c r="F461" s="85"/>
      <c r="G461" s="85"/>
      <c r="H461" s="85"/>
      <c r="I461" s="85"/>
      <c r="J461" s="85"/>
      <c r="K461" s="85"/>
      <c r="L461" s="85"/>
      <c r="M461" s="85"/>
      <c r="N461" s="85"/>
      <c r="O461" s="85"/>
      <c r="P461" s="85"/>
      <c r="Q461" s="85"/>
      <c r="R461" s="85"/>
      <c r="S461" s="85"/>
      <c r="T461" s="85"/>
      <c r="U461" s="85"/>
      <c r="V461" s="85"/>
      <c r="W461" s="85"/>
    </row>
    <row r="462" spans="1:23" ht="14.25" customHeight="1" x14ac:dyDescent="0.3">
      <c r="A462" s="85"/>
      <c r="B462" s="85"/>
      <c r="C462" s="85"/>
      <c r="D462" s="85"/>
      <c r="E462" s="85"/>
      <c r="F462" s="85"/>
      <c r="G462" s="85"/>
      <c r="H462" s="85"/>
      <c r="I462" s="85"/>
      <c r="J462" s="85"/>
      <c r="K462" s="85"/>
      <c r="L462" s="85"/>
      <c r="M462" s="85"/>
      <c r="N462" s="85"/>
      <c r="O462" s="85"/>
      <c r="P462" s="85"/>
      <c r="Q462" s="85"/>
      <c r="R462" s="85"/>
      <c r="S462" s="85"/>
      <c r="T462" s="85"/>
      <c r="U462" s="85"/>
      <c r="V462" s="85"/>
      <c r="W462" s="85"/>
    </row>
    <row r="463" spans="1:23" ht="14.25" customHeight="1" x14ac:dyDescent="0.3">
      <c r="A463" s="85"/>
      <c r="B463" s="85"/>
      <c r="C463" s="85"/>
      <c r="D463" s="85"/>
      <c r="E463" s="85"/>
      <c r="F463" s="85"/>
      <c r="G463" s="85"/>
      <c r="H463" s="85"/>
      <c r="I463" s="85"/>
      <c r="J463" s="85"/>
      <c r="K463" s="85"/>
      <c r="L463" s="85"/>
      <c r="M463" s="85"/>
      <c r="N463" s="85"/>
      <c r="O463" s="85"/>
      <c r="P463" s="85"/>
      <c r="Q463" s="85"/>
      <c r="R463" s="85"/>
      <c r="S463" s="85"/>
      <c r="T463" s="85"/>
      <c r="U463" s="85"/>
      <c r="V463" s="85"/>
      <c r="W463" s="85"/>
    </row>
    <row r="464" spans="1:23" ht="14.25" customHeight="1" x14ac:dyDescent="0.3">
      <c r="A464" s="85"/>
      <c r="B464" s="85"/>
      <c r="C464" s="85"/>
      <c r="D464" s="85"/>
      <c r="E464" s="85"/>
      <c r="F464" s="85"/>
      <c r="G464" s="85"/>
      <c r="H464" s="85"/>
      <c r="I464" s="85"/>
      <c r="J464" s="85"/>
      <c r="K464" s="85"/>
      <c r="L464" s="85"/>
      <c r="M464" s="85"/>
      <c r="N464" s="85"/>
      <c r="O464" s="85"/>
      <c r="P464" s="85"/>
      <c r="Q464" s="85"/>
      <c r="R464" s="85"/>
      <c r="S464" s="85"/>
      <c r="T464" s="85"/>
      <c r="U464" s="85"/>
      <c r="V464" s="85"/>
      <c r="W464" s="85"/>
    </row>
    <row r="465" spans="1:23" ht="14.25" customHeight="1" x14ac:dyDescent="0.3">
      <c r="A465" s="85"/>
      <c r="B465" s="85"/>
      <c r="C465" s="85"/>
      <c r="D465" s="85"/>
      <c r="E465" s="85"/>
      <c r="F465" s="85"/>
      <c r="G465" s="85"/>
      <c r="H465" s="85"/>
      <c r="I465" s="85"/>
      <c r="J465" s="85"/>
      <c r="K465" s="85"/>
      <c r="L465" s="85"/>
      <c r="M465" s="85"/>
      <c r="N465" s="85"/>
      <c r="O465" s="85"/>
      <c r="P465" s="85"/>
      <c r="Q465" s="85"/>
      <c r="R465" s="85"/>
      <c r="S465" s="85"/>
      <c r="T465" s="85"/>
      <c r="U465" s="85"/>
      <c r="V465" s="85"/>
      <c r="W465" s="85"/>
    </row>
    <row r="466" spans="1:23" ht="14.25" customHeight="1" x14ac:dyDescent="0.3">
      <c r="A466" s="85"/>
      <c r="B466" s="85"/>
      <c r="C466" s="85"/>
      <c r="D466" s="85"/>
      <c r="E466" s="85"/>
      <c r="F466" s="85"/>
      <c r="G466" s="85"/>
      <c r="H466" s="85"/>
      <c r="I466" s="85"/>
      <c r="J466" s="85"/>
      <c r="K466" s="85"/>
      <c r="L466" s="85"/>
      <c r="M466" s="85"/>
      <c r="N466" s="85"/>
      <c r="O466" s="85"/>
      <c r="P466" s="85"/>
      <c r="Q466" s="85"/>
      <c r="R466" s="85"/>
      <c r="S466" s="85"/>
      <c r="T466" s="85"/>
      <c r="U466" s="85"/>
      <c r="V466" s="85"/>
      <c r="W466" s="85"/>
    </row>
    <row r="467" spans="1:23" ht="14.25" customHeight="1" x14ac:dyDescent="0.3">
      <c r="A467" s="85"/>
      <c r="B467" s="85"/>
      <c r="C467" s="85"/>
      <c r="D467" s="85"/>
      <c r="E467" s="85"/>
      <c r="F467" s="85"/>
      <c r="G467" s="85"/>
      <c r="H467" s="85"/>
      <c r="I467" s="85"/>
      <c r="J467" s="85"/>
      <c r="K467" s="85"/>
      <c r="L467" s="85"/>
      <c r="M467" s="85"/>
      <c r="N467" s="85"/>
      <c r="O467" s="85"/>
      <c r="P467" s="85"/>
      <c r="Q467" s="85"/>
      <c r="R467" s="85"/>
      <c r="S467" s="85"/>
      <c r="T467" s="85"/>
      <c r="U467" s="85"/>
      <c r="V467" s="85"/>
      <c r="W467" s="85"/>
    </row>
    <row r="468" spans="1:23" ht="14.25" customHeight="1" x14ac:dyDescent="0.3">
      <c r="A468" s="85"/>
      <c r="B468" s="85"/>
      <c r="C468" s="85"/>
      <c r="D468" s="85"/>
      <c r="E468" s="85"/>
      <c r="F468" s="85"/>
      <c r="G468" s="85"/>
      <c r="H468" s="85"/>
      <c r="I468" s="85"/>
      <c r="J468" s="85"/>
      <c r="K468" s="85"/>
      <c r="L468" s="85"/>
      <c r="M468" s="85"/>
      <c r="N468" s="85"/>
      <c r="O468" s="85"/>
      <c r="P468" s="85"/>
      <c r="Q468" s="85"/>
      <c r="R468" s="85"/>
      <c r="S468" s="85"/>
      <c r="T468" s="85"/>
      <c r="U468" s="85"/>
      <c r="V468" s="85"/>
      <c r="W468" s="85"/>
    </row>
    <row r="469" spans="1:23" ht="14.25" customHeight="1" x14ac:dyDescent="0.3">
      <c r="A469" s="85"/>
      <c r="B469" s="85"/>
      <c r="C469" s="85"/>
      <c r="D469" s="85"/>
      <c r="E469" s="85"/>
      <c r="F469" s="85"/>
      <c r="G469" s="85"/>
      <c r="H469" s="85"/>
      <c r="I469" s="85"/>
      <c r="J469" s="85"/>
      <c r="K469" s="85"/>
      <c r="L469" s="85"/>
      <c r="M469" s="85"/>
      <c r="N469" s="85"/>
      <c r="O469" s="85"/>
      <c r="P469" s="85"/>
      <c r="Q469" s="85"/>
      <c r="R469" s="85"/>
      <c r="S469" s="85"/>
      <c r="T469" s="85"/>
      <c r="U469" s="85"/>
      <c r="V469" s="85"/>
      <c r="W469" s="85"/>
    </row>
    <row r="470" spans="1:23" ht="14.25" customHeight="1" x14ac:dyDescent="0.3">
      <c r="A470" s="85"/>
      <c r="B470" s="85"/>
      <c r="C470" s="85"/>
      <c r="D470" s="85"/>
      <c r="E470" s="85"/>
      <c r="F470" s="85"/>
      <c r="G470" s="85"/>
      <c r="H470" s="85"/>
      <c r="I470" s="85"/>
      <c r="J470" s="85"/>
      <c r="K470" s="85"/>
      <c r="L470" s="85"/>
      <c r="M470" s="85"/>
      <c r="N470" s="85"/>
      <c r="O470" s="85"/>
      <c r="P470" s="85"/>
      <c r="Q470" s="85"/>
      <c r="R470" s="85"/>
      <c r="S470" s="85"/>
      <c r="T470" s="85"/>
      <c r="U470" s="85"/>
      <c r="V470" s="85"/>
      <c r="W470" s="85"/>
    </row>
    <row r="471" spans="1:23" ht="14.25" customHeight="1" x14ac:dyDescent="0.3">
      <c r="A471" s="85"/>
      <c r="B471" s="85"/>
      <c r="C471" s="85"/>
      <c r="D471" s="85"/>
      <c r="E471" s="85"/>
      <c r="F471" s="85"/>
      <c r="G471" s="85"/>
      <c r="H471" s="85"/>
      <c r="I471" s="85"/>
      <c r="J471" s="85"/>
      <c r="K471" s="85"/>
      <c r="L471" s="85"/>
      <c r="M471" s="85"/>
      <c r="N471" s="85"/>
      <c r="O471" s="85"/>
      <c r="P471" s="85"/>
      <c r="Q471" s="85"/>
      <c r="R471" s="85"/>
      <c r="S471" s="85"/>
      <c r="T471" s="85"/>
      <c r="U471" s="85"/>
      <c r="V471" s="85"/>
      <c r="W471" s="85"/>
    </row>
    <row r="472" spans="1:23" ht="14.25" customHeight="1" x14ac:dyDescent="0.3">
      <c r="A472" s="85"/>
      <c r="B472" s="85"/>
      <c r="C472" s="85"/>
      <c r="D472" s="85"/>
      <c r="E472" s="85"/>
      <c r="F472" s="85"/>
      <c r="G472" s="85"/>
      <c r="H472" s="85"/>
      <c r="I472" s="85"/>
      <c r="J472" s="85"/>
      <c r="K472" s="85"/>
      <c r="L472" s="85"/>
      <c r="M472" s="85"/>
      <c r="N472" s="85"/>
      <c r="O472" s="85"/>
      <c r="P472" s="85"/>
      <c r="Q472" s="85"/>
      <c r="R472" s="85"/>
      <c r="S472" s="85"/>
      <c r="T472" s="85"/>
      <c r="U472" s="85"/>
      <c r="V472" s="85"/>
      <c r="W472" s="85"/>
    </row>
    <row r="473" spans="1:23" ht="14.25" customHeight="1" x14ac:dyDescent="0.3">
      <c r="A473" s="85"/>
      <c r="B473" s="85"/>
      <c r="C473" s="85"/>
      <c r="D473" s="85"/>
      <c r="E473" s="85"/>
      <c r="F473" s="85"/>
      <c r="G473" s="85"/>
      <c r="H473" s="85"/>
      <c r="I473" s="85"/>
      <c r="J473" s="85"/>
      <c r="K473" s="85"/>
      <c r="L473" s="85"/>
      <c r="M473" s="85"/>
      <c r="N473" s="85"/>
      <c r="O473" s="85"/>
      <c r="P473" s="85"/>
      <c r="Q473" s="85"/>
      <c r="R473" s="85"/>
      <c r="S473" s="85"/>
      <c r="T473" s="85"/>
      <c r="U473" s="85"/>
      <c r="V473" s="85"/>
      <c r="W473" s="85"/>
    </row>
    <row r="474" spans="1:23" ht="14.25" customHeight="1" x14ac:dyDescent="0.3">
      <c r="A474" s="85"/>
      <c r="B474" s="85"/>
      <c r="C474" s="85"/>
      <c r="D474" s="85"/>
      <c r="E474" s="85"/>
      <c r="F474" s="85"/>
      <c r="G474" s="85"/>
      <c r="H474" s="85"/>
      <c r="I474" s="85"/>
      <c r="J474" s="85"/>
      <c r="K474" s="85"/>
      <c r="L474" s="85"/>
      <c r="M474" s="85"/>
      <c r="N474" s="85"/>
      <c r="O474" s="85"/>
      <c r="P474" s="85"/>
      <c r="Q474" s="85"/>
      <c r="R474" s="85"/>
      <c r="S474" s="85"/>
      <c r="T474" s="85"/>
      <c r="U474" s="85"/>
      <c r="V474" s="85"/>
      <c r="W474" s="85"/>
    </row>
    <row r="475" spans="1:23" ht="14.25" customHeight="1" x14ac:dyDescent="0.3">
      <c r="A475" s="85"/>
      <c r="B475" s="85"/>
      <c r="C475" s="85"/>
      <c r="D475" s="85"/>
      <c r="E475" s="85"/>
      <c r="F475" s="85"/>
      <c r="G475" s="85"/>
      <c r="H475" s="85"/>
      <c r="I475" s="85"/>
      <c r="J475" s="85"/>
      <c r="K475" s="85"/>
      <c r="L475" s="85"/>
      <c r="M475" s="85"/>
      <c r="N475" s="85"/>
      <c r="O475" s="85"/>
      <c r="P475" s="85"/>
      <c r="Q475" s="85"/>
      <c r="R475" s="85"/>
      <c r="S475" s="85"/>
      <c r="T475" s="85"/>
      <c r="U475" s="85"/>
      <c r="V475" s="85"/>
      <c r="W475" s="85"/>
    </row>
    <row r="476" spans="1:23" ht="14.25" customHeight="1" x14ac:dyDescent="0.3">
      <c r="A476" s="85"/>
      <c r="B476" s="85"/>
      <c r="C476" s="85"/>
      <c r="D476" s="85"/>
      <c r="E476" s="85"/>
      <c r="F476" s="85"/>
      <c r="G476" s="85"/>
      <c r="H476" s="85"/>
      <c r="I476" s="85"/>
      <c r="J476" s="85"/>
      <c r="K476" s="85"/>
      <c r="L476" s="85"/>
      <c r="M476" s="85"/>
      <c r="N476" s="85"/>
      <c r="O476" s="85"/>
      <c r="P476" s="85"/>
      <c r="Q476" s="85"/>
      <c r="R476" s="85"/>
      <c r="S476" s="85"/>
      <c r="T476" s="85"/>
      <c r="U476" s="85"/>
      <c r="V476" s="85"/>
      <c r="W476" s="85"/>
    </row>
    <row r="477" spans="1:23" ht="14.25" customHeight="1" x14ac:dyDescent="0.3">
      <c r="A477" s="85"/>
      <c r="B477" s="85"/>
      <c r="C477" s="85"/>
      <c r="D477" s="85"/>
      <c r="E477" s="85"/>
      <c r="F477" s="85"/>
      <c r="G477" s="85"/>
      <c r="H477" s="85"/>
      <c r="I477" s="85"/>
      <c r="J477" s="85"/>
      <c r="K477" s="85"/>
      <c r="L477" s="85"/>
      <c r="M477" s="85"/>
      <c r="N477" s="85"/>
      <c r="O477" s="85"/>
      <c r="P477" s="85"/>
      <c r="Q477" s="85"/>
      <c r="R477" s="85"/>
      <c r="S477" s="85"/>
      <c r="T477" s="85"/>
      <c r="U477" s="85"/>
      <c r="V477" s="85"/>
      <c r="W477" s="85"/>
    </row>
    <row r="478" spans="1:23" ht="14.25" customHeight="1" x14ac:dyDescent="0.3">
      <c r="A478" s="85"/>
      <c r="B478" s="85"/>
      <c r="C478" s="85"/>
      <c r="D478" s="85"/>
      <c r="E478" s="85"/>
      <c r="F478" s="85"/>
      <c r="G478" s="85"/>
      <c r="H478" s="85"/>
      <c r="I478" s="85"/>
      <c r="J478" s="85"/>
      <c r="K478" s="85"/>
      <c r="L478" s="85"/>
      <c r="M478" s="85"/>
      <c r="N478" s="85"/>
      <c r="O478" s="85"/>
      <c r="P478" s="85"/>
      <c r="Q478" s="85"/>
      <c r="R478" s="85"/>
      <c r="S478" s="85"/>
      <c r="T478" s="85"/>
      <c r="U478" s="85"/>
      <c r="V478" s="85"/>
      <c r="W478" s="85"/>
    </row>
    <row r="479" spans="1:23" ht="14.25" customHeight="1" x14ac:dyDescent="0.3">
      <c r="A479" s="85"/>
      <c r="B479" s="85"/>
      <c r="C479" s="85"/>
      <c r="D479" s="85"/>
      <c r="E479" s="85"/>
      <c r="F479" s="85"/>
      <c r="G479" s="85"/>
      <c r="H479" s="85"/>
      <c r="I479" s="85"/>
      <c r="J479" s="85"/>
      <c r="K479" s="85"/>
      <c r="L479" s="85"/>
      <c r="M479" s="85"/>
      <c r="N479" s="85"/>
      <c r="O479" s="85"/>
      <c r="P479" s="85"/>
      <c r="Q479" s="85"/>
      <c r="R479" s="85"/>
      <c r="S479" s="85"/>
      <c r="T479" s="85"/>
      <c r="U479" s="85"/>
      <c r="V479" s="85"/>
      <c r="W479" s="85"/>
    </row>
    <row r="480" spans="1:23" ht="14.25" customHeight="1" x14ac:dyDescent="0.3">
      <c r="A480" s="85"/>
      <c r="B480" s="85"/>
      <c r="C480" s="85"/>
      <c r="D480" s="85"/>
      <c r="E480" s="85"/>
      <c r="F480" s="85"/>
      <c r="G480" s="85"/>
      <c r="H480" s="85"/>
      <c r="I480" s="85"/>
      <c r="J480" s="85"/>
      <c r="K480" s="85"/>
      <c r="L480" s="85"/>
      <c r="M480" s="85"/>
      <c r="N480" s="85"/>
      <c r="O480" s="85"/>
      <c r="P480" s="85"/>
      <c r="Q480" s="85"/>
      <c r="R480" s="85"/>
      <c r="S480" s="85"/>
      <c r="T480" s="85"/>
      <c r="U480" s="85"/>
      <c r="V480" s="85"/>
      <c r="W480" s="85"/>
    </row>
    <row r="481" spans="1:23" ht="14.25" customHeight="1" x14ac:dyDescent="0.3">
      <c r="A481" s="85"/>
      <c r="B481" s="85"/>
      <c r="C481" s="85"/>
      <c r="D481" s="85"/>
      <c r="E481" s="85"/>
      <c r="F481" s="85"/>
      <c r="G481" s="85"/>
      <c r="H481" s="85"/>
      <c r="I481" s="85"/>
      <c r="J481" s="85"/>
      <c r="K481" s="85"/>
      <c r="L481" s="85"/>
      <c r="M481" s="85"/>
      <c r="N481" s="85"/>
      <c r="O481" s="85"/>
      <c r="P481" s="85"/>
      <c r="Q481" s="85"/>
      <c r="R481" s="85"/>
      <c r="S481" s="85"/>
      <c r="T481" s="85"/>
      <c r="U481" s="85"/>
      <c r="V481" s="85"/>
      <c r="W481" s="85"/>
    </row>
    <row r="482" spans="1:23" ht="14.25" customHeight="1" x14ac:dyDescent="0.3">
      <c r="A482" s="85"/>
      <c r="B482" s="85"/>
      <c r="C482" s="85"/>
      <c r="D482" s="85"/>
      <c r="E482" s="85"/>
      <c r="F482" s="85"/>
      <c r="G482" s="85"/>
      <c r="H482" s="85"/>
      <c r="I482" s="85"/>
      <c r="J482" s="85"/>
      <c r="K482" s="85"/>
      <c r="L482" s="85"/>
      <c r="M482" s="85"/>
      <c r="N482" s="85"/>
      <c r="O482" s="85"/>
      <c r="P482" s="85"/>
      <c r="Q482" s="85"/>
      <c r="R482" s="85"/>
      <c r="S482" s="85"/>
      <c r="T482" s="85"/>
      <c r="U482" s="85"/>
      <c r="V482" s="85"/>
      <c r="W482" s="85"/>
    </row>
    <row r="483" spans="1:23" ht="14.25" customHeight="1" x14ac:dyDescent="0.3">
      <c r="A483" s="85"/>
      <c r="B483" s="85"/>
      <c r="C483" s="85"/>
      <c r="D483" s="85"/>
      <c r="E483" s="85"/>
      <c r="F483" s="85"/>
      <c r="G483" s="85"/>
      <c r="H483" s="85"/>
      <c r="I483" s="85"/>
      <c r="J483" s="85"/>
      <c r="K483" s="85"/>
      <c r="L483" s="85"/>
      <c r="M483" s="85"/>
      <c r="N483" s="85"/>
      <c r="O483" s="85"/>
      <c r="P483" s="85"/>
      <c r="Q483" s="85"/>
      <c r="R483" s="85"/>
      <c r="S483" s="85"/>
      <c r="T483" s="85"/>
      <c r="U483" s="85"/>
      <c r="V483" s="85"/>
      <c r="W483" s="85"/>
    </row>
    <row r="484" spans="1:23" ht="14.25" customHeight="1" x14ac:dyDescent="0.3">
      <c r="A484" s="85"/>
      <c r="B484" s="85"/>
      <c r="C484" s="85"/>
      <c r="D484" s="85"/>
      <c r="E484" s="85"/>
      <c r="F484" s="85"/>
      <c r="G484" s="85"/>
      <c r="H484" s="85"/>
      <c r="I484" s="85"/>
      <c r="J484" s="85"/>
      <c r="K484" s="85"/>
      <c r="L484" s="85"/>
      <c r="M484" s="85"/>
      <c r="N484" s="85"/>
      <c r="O484" s="85"/>
      <c r="P484" s="85"/>
      <c r="Q484" s="85"/>
      <c r="R484" s="85"/>
      <c r="S484" s="85"/>
      <c r="T484" s="85"/>
      <c r="U484" s="85"/>
      <c r="V484" s="85"/>
      <c r="W484" s="85"/>
    </row>
    <row r="485" spans="1:23" ht="14.25" customHeight="1" x14ac:dyDescent="0.3">
      <c r="A485" s="85"/>
      <c r="B485" s="85"/>
      <c r="C485" s="85"/>
      <c r="D485" s="85"/>
      <c r="E485" s="85"/>
      <c r="F485" s="85"/>
      <c r="G485" s="85"/>
      <c r="H485" s="85"/>
      <c r="I485" s="85"/>
      <c r="J485" s="85"/>
      <c r="K485" s="85"/>
      <c r="L485" s="85"/>
      <c r="M485" s="85"/>
      <c r="N485" s="85"/>
      <c r="O485" s="85"/>
      <c r="P485" s="85"/>
      <c r="Q485" s="85"/>
      <c r="R485" s="85"/>
      <c r="S485" s="85"/>
      <c r="T485" s="85"/>
      <c r="U485" s="85"/>
      <c r="V485" s="85"/>
      <c r="W485" s="85"/>
    </row>
    <row r="486" spans="1:23" ht="14.25" customHeight="1" x14ac:dyDescent="0.3">
      <c r="A486" s="85"/>
      <c r="B486" s="85"/>
      <c r="C486" s="85"/>
      <c r="D486" s="85"/>
      <c r="E486" s="85"/>
      <c r="F486" s="85"/>
      <c r="G486" s="85"/>
      <c r="H486" s="85"/>
      <c r="I486" s="85"/>
      <c r="J486" s="85"/>
      <c r="K486" s="85"/>
      <c r="L486" s="85"/>
      <c r="M486" s="85"/>
      <c r="N486" s="85"/>
      <c r="O486" s="85"/>
      <c r="P486" s="85"/>
      <c r="Q486" s="85"/>
      <c r="R486" s="85"/>
      <c r="S486" s="85"/>
      <c r="T486" s="85"/>
      <c r="U486" s="85"/>
      <c r="V486" s="85"/>
      <c r="W486" s="85"/>
    </row>
    <row r="487" spans="1:23" ht="14.25" customHeight="1" x14ac:dyDescent="0.3">
      <c r="A487" s="85"/>
      <c r="B487" s="85"/>
      <c r="C487" s="85"/>
      <c r="D487" s="85"/>
      <c r="E487" s="85"/>
      <c r="F487" s="85"/>
      <c r="G487" s="85"/>
      <c r="H487" s="85"/>
      <c r="I487" s="85"/>
      <c r="J487" s="85"/>
      <c r="K487" s="85"/>
      <c r="L487" s="85"/>
      <c r="M487" s="85"/>
      <c r="N487" s="85"/>
      <c r="O487" s="85"/>
      <c r="P487" s="85"/>
      <c r="Q487" s="85"/>
      <c r="R487" s="85"/>
      <c r="S487" s="85"/>
      <c r="T487" s="85"/>
      <c r="U487" s="85"/>
      <c r="V487" s="85"/>
      <c r="W487" s="85"/>
    </row>
    <row r="488" spans="1:23" ht="14.25" customHeight="1" x14ac:dyDescent="0.3">
      <c r="A488" s="85"/>
      <c r="B488" s="85"/>
      <c r="C488" s="85"/>
      <c r="D488" s="85"/>
      <c r="E488" s="85"/>
      <c r="F488" s="85"/>
      <c r="G488" s="85"/>
      <c r="H488" s="85"/>
      <c r="I488" s="85"/>
      <c r="J488" s="85"/>
      <c r="K488" s="85"/>
      <c r="L488" s="85"/>
      <c r="M488" s="85"/>
      <c r="N488" s="85"/>
      <c r="O488" s="85"/>
      <c r="P488" s="85"/>
      <c r="Q488" s="85"/>
      <c r="R488" s="85"/>
      <c r="S488" s="85"/>
      <c r="T488" s="85"/>
      <c r="U488" s="85"/>
      <c r="V488" s="85"/>
      <c r="W488" s="85"/>
    </row>
    <row r="489" spans="1:23" ht="14.25" customHeight="1" x14ac:dyDescent="0.3">
      <c r="A489" s="85"/>
      <c r="B489" s="85"/>
      <c r="C489" s="85"/>
      <c r="D489" s="85"/>
      <c r="E489" s="85"/>
      <c r="F489" s="85"/>
      <c r="G489" s="85"/>
      <c r="H489" s="85"/>
      <c r="I489" s="85"/>
      <c r="J489" s="85"/>
      <c r="K489" s="85"/>
      <c r="L489" s="85"/>
      <c r="M489" s="85"/>
      <c r="N489" s="85"/>
      <c r="O489" s="85"/>
      <c r="P489" s="85"/>
      <c r="Q489" s="85"/>
      <c r="R489" s="85"/>
      <c r="S489" s="85"/>
      <c r="T489" s="85"/>
      <c r="U489" s="85"/>
      <c r="V489" s="85"/>
      <c r="W489" s="85"/>
    </row>
    <row r="490" spans="1:23" ht="14.25" customHeight="1" x14ac:dyDescent="0.3">
      <c r="A490" s="85"/>
      <c r="B490" s="85"/>
      <c r="C490" s="85"/>
      <c r="D490" s="85"/>
      <c r="E490" s="85"/>
      <c r="F490" s="85"/>
      <c r="G490" s="85"/>
      <c r="H490" s="85"/>
      <c r="I490" s="85"/>
      <c r="J490" s="85"/>
      <c r="K490" s="85"/>
      <c r="L490" s="85"/>
      <c r="M490" s="85"/>
      <c r="N490" s="85"/>
      <c r="O490" s="85"/>
      <c r="P490" s="85"/>
      <c r="Q490" s="85"/>
      <c r="R490" s="85"/>
      <c r="S490" s="85"/>
      <c r="T490" s="85"/>
      <c r="U490" s="85"/>
      <c r="V490" s="85"/>
      <c r="W490" s="85"/>
    </row>
    <row r="491" spans="1:23" ht="14.25" customHeight="1" x14ac:dyDescent="0.3">
      <c r="A491" s="85"/>
      <c r="B491" s="85"/>
      <c r="C491" s="85"/>
      <c r="D491" s="85"/>
      <c r="E491" s="85"/>
      <c r="F491" s="85"/>
      <c r="G491" s="85"/>
      <c r="H491" s="85"/>
      <c r="I491" s="85"/>
      <c r="J491" s="85"/>
      <c r="K491" s="85"/>
      <c r="L491" s="85"/>
      <c r="M491" s="85"/>
      <c r="N491" s="85"/>
      <c r="O491" s="85"/>
      <c r="P491" s="85"/>
      <c r="Q491" s="85"/>
      <c r="R491" s="85"/>
      <c r="S491" s="85"/>
      <c r="T491" s="85"/>
      <c r="U491" s="85"/>
      <c r="V491" s="85"/>
      <c r="W491" s="85"/>
    </row>
    <row r="492" spans="1:23" ht="14.25" customHeight="1" x14ac:dyDescent="0.3">
      <c r="A492" s="85"/>
      <c r="B492" s="85"/>
      <c r="C492" s="85"/>
      <c r="D492" s="85"/>
      <c r="E492" s="85"/>
      <c r="F492" s="85"/>
      <c r="G492" s="85"/>
      <c r="H492" s="85"/>
      <c r="I492" s="85"/>
      <c r="J492" s="85"/>
      <c r="K492" s="85"/>
      <c r="L492" s="85"/>
      <c r="M492" s="85"/>
      <c r="N492" s="85"/>
      <c r="O492" s="85"/>
      <c r="P492" s="85"/>
      <c r="Q492" s="85"/>
      <c r="R492" s="85"/>
      <c r="S492" s="85"/>
      <c r="T492" s="85"/>
      <c r="U492" s="85"/>
      <c r="V492" s="85"/>
      <c r="W492" s="85"/>
    </row>
    <row r="493" spans="1:23" ht="14.25" customHeight="1" x14ac:dyDescent="0.3">
      <c r="A493" s="85"/>
      <c r="B493" s="85"/>
      <c r="C493" s="85"/>
      <c r="D493" s="85"/>
      <c r="E493" s="85"/>
      <c r="F493" s="85"/>
      <c r="G493" s="85"/>
      <c r="H493" s="85"/>
      <c r="I493" s="85"/>
      <c r="J493" s="85"/>
      <c r="K493" s="85"/>
      <c r="L493" s="85"/>
      <c r="M493" s="85"/>
      <c r="N493" s="85"/>
      <c r="O493" s="85"/>
      <c r="P493" s="85"/>
      <c r="Q493" s="85"/>
      <c r="R493" s="85"/>
      <c r="S493" s="85"/>
      <c r="T493" s="85"/>
      <c r="U493" s="85"/>
      <c r="V493" s="85"/>
      <c r="W493" s="85"/>
    </row>
    <row r="494" spans="1:23" ht="14.25" customHeight="1" x14ac:dyDescent="0.3">
      <c r="A494" s="85"/>
      <c r="B494" s="85"/>
      <c r="C494" s="85"/>
      <c r="D494" s="85"/>
      <c r="E494" s="85"/>
      <c r="F494" s="85"/>
      <c r="G494" s="85"/>
      <c r="H494" s="85"/>
      <c r="I494" s="85"/>
      <c r="J494" s="85"/>
      <c r="K494" s="85"/>
      <c r="L494" s="85"/>
      <c r="M494" s="85"/>
      <c r="N494" s="85"/>
      <c r="O494" s="85"/>
      <c r="P494" s="85"/>
      <c r="Q494" s="85"/>
      <c r="R494" s="85"/>
      <c r="S494" s="85"/>
      <c r="T494" s="85"/>
      <c r="U494" s="85"/>
      <c r="V494" s="85"/>
      <c r="W494" s="85"/>
    </row>
    <row r="495" spans="1:23" ht="14.25" customHeight="1" x14ac:dyDescent="0.3">
      <c r="A495" s="85"/>
      <c r="B495" s="85"/>
      <c r="C495" s="85"/>
      <c r="D495" s="85"/>
      <c r="E495" s="85"/>
      <c r="F495" s="85"/>
      <c r="G495" s="85"/>
      <c r="H495" s="85"/>
      <c r="I495" s="85"/>
      <c r="J495" s="85"/>
      <c r="K495" s="85"/>
      <c r="L495" s="85"/>
      <c r="M495" s="85"/>
      <c r="N495" s="85"/>
      <c r="O495" s="85"/>
      <c r="P495" s="85"/>
      <c r="Q495" s="85"/>
      <c r="R495" s="85"/>
      <c r="S495" s="85"/>
      <c r="T495" s="85"/>
      <c r="U495" s="85"/>
      <c r="V495" s="85"/>
      <c r="W495" s="85"/>
    </row>
    <row r="496" spans="1:23" ht="14.25" customHeight="1" x14ac:dyDescent="0.3">
      <c r="A496" s="85"/>
      <c r="B496" s="85"/>
      <c r="C496" s="85"/>
      <c r="D496" s="85"/>
      <c r="E496" s="85"/>
      <c r="F496" s="85"/>
      <c r="G496" s="85"/>
      <c r="H496" s="85"/>
      <c r="I496" s="85"/>
      <c r="J496" s="85"/>
      <c r="K496" s="85"/>
      <c r="L496" s="85"/>
      <c r="M496" s="85"/>
      <c r="N496" s="85"/>
      <c r="O496" s="85"/>
      <c r="P496" s="85"/>
      <c r="Q496" s="85"/>
      <c r="R496" s="85"/>
      <c r="S496" s="85"/>
      <c r="T496" s="85"/>
      <c r="U496" s="85"/>
      <c r="V496" s="85"/>
      <c r="W496" s="85"/>
    </row>
    <row r="497" spans="1:23" ht="14.25" customHeight="1" x14ac:dyDescent="0.3">
      <c r="A497" s="85"/>
      <c r="B497" s="85"/>
      <c r="C497" s="85"/>
      <c r="D497" s="85"/>
      <c r="E497" s="85"/>
      <c r="F497" s="85"/>
      <c r="G497" s="85"/>
      <c r="H497" s="85"/>
      <c r="I497" s="85"/>
      <c r="J497" s="85"/>
      <c r="K497" s="85"/>
      <c r="L497" s="85"/>
      <c r="M497" s="85"/>
      <c r="N497" s="85"/>
      <c r="O497" s="85"/>
      <c r="P497" s="85"/>
      <c r="Q497" s="85"/>
      <c r="R497" s="85"/>
      <c r="S497" s="85"/>
      <c r="T497" s="85"/>
      <c r="U497" s="85"/>
      <c r="V497" s="85"/>
      <c r="W497" s="85"/>
    </row>
    <row r="498" spans="1:23" ht="14.25" customHeight="1" x14ac:dyDescent="0.3">
      <c r="A498" s="85"/>
      <c r="B498" s="85"/>
      <c r="C498" s="85"/>
      <c r="D498" s="85"/>
      <c r="E498" s="85"/>
      <c r="F498" s="85"/>
      <c r="G498" s="85"/>
      <c r="H498" s="85"/>
      <c r="I498" s="85"/>
      <c r="J498" s="85"/>
      <c r="K498" s="85"/>
      <c r="L498" s="85"/>
      <c r="M498" s="85"/>
      <c r="N498" s="85"/>
      <c r="O498" s="85"/>
      <c r="P498" s="85"/>
      <c r="Q498" s="85"/>
      <c r="R498" s="85"/>
      <c r="S498" s="85"/>
      <c r="T498" s="85"/>
      <c r="U498" s="85"/>
      <c r="V498" s="85"/>
      <c r="W498" s="85"/>
    </row>
    <row r="499" spans="1:23" ht="14.25" customHeight="1" x14ac:dyDescent="0.3">
      <c r="A499" s="85"/>
      <c r="B499" s="85"/>
      <c r="C499" s="85"/>
      <c r="D499" s="85"/>
      <c r="E499" s="85"/>
      <c r="F499" s="85"/>
      <c r="G499" s="85"/>
      <c r="H499" s="85"/>
      <c r="I499" s="85"/>
      <c r="J499" s="85"/>
      <c r="K499" s="85"/>
      <c r="L499" s="85"/>
      <c r="M499" s="85"/>
      <c r="N499" s="85"/>
      <c r="O499" s="85"/>
      <c r="P499" s="85"/>
      <c r="Q499" s="85"/>
      <c r="R499" s="85"/>
      <c r="S499" s="85"/>
      <c r="T499" s="85"/>
      <c r="U499" s="85"/>
      <c r="V499" s="85"/>
      <c r="W499" s="85"/>
    </row>
    <row r="500" spans="1:23" ht="14.25" customHeight="1" x14ac:dyDescent="0.3">
      <c r="A500" s="85"/>
      <c r="B500" s="85"/>
      <c r="C500" s="85"/>
      <c r="D500" s="85"/>
      <c r="E500" s="85"/>
      <c r="F500" s="85"/>
      <c r="G500" s="85"/>
      <c r="H500" s="85"/>
      <c r="I500" s="85"/>
      <c r="J500" s="85"/>
      <c r="K500" s="85"/>
      <c r="L500" s="85"/>
      <c r="M500" s="85"/>
      <c r="N500" s="85"/>
      <c r="O500" s="85"/>
      <c r="P500" s="85"/>
      <c r="Q500" s="85"/>
      <c r="R500" s="85"/>
      <c r="S500" s="85"/>
      <c r="T500" s="85"/>
      <c r="U500" s="85"/>
      <c r="V500" s="85"/>
      <c r="W500" s="85"/>
    </row>
    <row r="501" spans="1:23" ht="14.25" customHeight="1" x14ac:dyDescent="0.3">
      <c r="A501" s="85"/>
      <c r="B501" s="85"/>
      <c r="C501" s="85"/>
      <c r="D501" s="85"/>
      <c r="E501" s="85"/>
      <c r="F501" s="85"/>
      <c r="G501" s="85"/>
      <c r="H501" s="85"/>
      <c r="I501" s="85"/>
      <c r="J501" s="85"/>
      <c r="K501" s="85"/>
      <c r="L501" s="85"/>
      <c r="M501" s="85"/>
      <c r="N501" s="85"/>
      <c r="O501" s="85"/>
      <c r="P501" s="85"/>
      <c r="Q501" s="85"/>
      <c r="R501" s="85"/>
      <c r="S501" s="85"/>
      <c r="T501" s="85"/>
      <c r="U501" s="85"/>
      <c r="V501" s="85"/>
      <c r="W501" s="85"/>
    </row>
    <row r="502" spans="1:23" ht="14.25" customHeight="1" x14ac:dyDescent="0.3">
      <c r="A502" s="85"/>
      <c r="B502" s="85"/>
      <c r="C502" s="85"/>
      <c r="D502" s="85"/>
      <c r="E502" s="85"/>
      <c r="F502" s="85"/>
      <c r="G502" s="85"/>
      <c r="H502" s="85"/>
      <c r="I502" s="85"/>
      <c r="J502" s="85"/>
      <c r="K502" s="85"/>
      <c r="L502" s="85"/>
      <c r="M502" s="85"/>
      <c r="N502" s="85"/>
      <c r="O502" s="85"/>
      <c r="P502" s="85"/>
      <c r="Q502" s="85"/>
      <c r="R502" s="85"/>
      <c r="S502" s="85"/>
      <c r="T502" s="85"/>
      <c r="U502" s="85"/>
      <c r="V502" s="85"/>
      <c r="W502" s="85"/>
    </row>
    <row r="503" spans="1:23" ht="14.25" customHeight="1" x14ac:dyDescent="0.3">
      <c r="A503" s="85"/>
      <c r="B503" s="85"/>
      <c r="C503" s="85"/>
      <c r="D503" s="85"/>
      <c r="E503" s="85"/>
      <c r="F503" s="85"/>
      <c r="G503" s="85"/>
      <c r="H503" s="85"/>
      <c r="I503" s="85"/>
      <c r="J503" s="85"/>
      <c r="K503" s="85"/>
      <c r="L503" s="85"/>
      <c r="M503" s="85"/>
      <c r="N503" s="85"/>
      <c r="O503" s="85"/>
      <c r="P503" s="85"/>
      <c r="Q503" s="85"/>
      <c r="R503" s="85"/>
      <c r="S503" s="85"/>
      <c r="T503" s="85"/>
      <c r="U503" s="85"/>
      <c r="V503" s="85"/>
      <c r="W503" s="85"/>
    </row>
    <row r="504" spans="1:23" ht="14.25" customHeight="1" x14ac:dyDescent="0.3">
      <c r="A504" s="85"/>
      <c r="B504" s="85"/>
      <c r="C504" s="85"/>
      <c r="D504" s="85"/>
      <c r="E504" s="85"/>
      <c r="F504" s="85"/>
      <c r="G504" s="85"/>
      <c r="H504" s="85"/>
      <c r="I504" s="85"/>
      <c r="J504" s="85"/>
      <c r="K504" s="85"/>
      <c r="L504" s="85"/>
      <c r="M504" s="85"/>
      <c r="N504" s="85"/>
      <c r="O504" s="85"/>
      <c r="P504" s="85"/>
      <c r="Q504" s="85"/>
      <c r="R504" s="85"/>
      <c r="S504" s="85"/>
      <c r="T504" s="85"/>
      <c r="U504" s="85"/>
      <c r="V504" s="85"/>
      <c r="W504" s="85"/>
    </row>
    <row r="505" spans="1:23" ht="14.25" customHeight="1" x14ac:dyDescent="0.3">
      <c r="A505" s="85"/>
      <c r="B505" s="85"/>
      <c r="C505" s="85"/>
      <c r="D505" s="85"/>
      <c r="E505" s="85"/>
      <c r="F505" s="85"/>
      <c r="G505" s="85"/>
      <c r="H505" s="85"/>
      <c r="I505" s="85"/>
      <c r="J505" s="85"/>
      <c r="K505" s="85"/>
      <c r="L505" s="85"/>
      <c r="M505" s="85"/>
      <c r="N505" s="85"/>
      <c r="O505" s="85"/>
      <c r="P505" s="85"/>
      <c r="Q505" s="85"/>
      <c r="R505" s="85"/>
      <c r="S505" s="85"/>
      <c r="T505" s="85"/>
      <c r="U505" s="85"/>
      <c r="V505" s="85"/>
      <c r="W505" s="85"/>
    </row>
    <row r="506" spans="1:23" ht="14.25" customHeight="1" x14ac:dyDescent="0.3">
      <c r="A506" s="85"/>
      <c r="B506" s="85"/>
      <c r="C506" s="85"/>
      <c r="D506" s="85"/>
      <c r="E506" s="85"/>
      <c r="F506" s="85"/>
      <c r="G506" s="85"/>
      <c r="H506" s="85"/>
      <c r="I506" s="85"/>
      <c r="J506" s="85"/>
      <c r="K506" s="85"/>
      <c r="L506" s="85"/>
      <c r="M506" s="85"/>
      <c r="N506" s="85"/>
      <c r="O506" s="85"/>
      <c r="P506" s="85"/>
      <c r="Q506" s="85"/>
      <c r="R506" s="85"/>
      <c r="S506" s="85"/>
      <c r="T506" s="85"/>
      <c r="U506" s="85"/>
      <c r="V506" s="85"/>
      <c r="W506" s="85"/>
    </row>
    <row r="507" spans="1:23" ht="14.25" customHeight="1" x14ac:dyDescent="0.3">
      <c r="A507" s="85"/>
      <c r="B507" s="85"/>
      <c r="C507" s="85"/>
      <c r="D507" s="85"/>
      <c r="E507" s="85"/>
      <c r="F507" s="85"/>
      <c r="G507" s="85"/>
      <c r="H507" s="85"/>
      <c r="I507" s="85"/>
      <c r="J507" s="85"/>
      <c r="K507" s="85"/>
      <c r="L507" s="85"/>
      <c r="M507" s="85"/>
      <c r="N507" s="85"/>
      <c r="O507" s="85"/>
      <c r="P507" s="85"/>
      <c r="Q507" s="85"/>
      <c r="R507" s="85"/>
      <c r="S507" s="85"/>
      <c r="T507" s="85"/>
      <c r="U507" s="85"/>
      <c r="V507" s="85"/>
      <c r="W507" s="85"/>
    </row>
    <row r="508" spans="1:23" ht="14.25" customHeight="1" x14ac:dyDescent="0.3">
      <c r="A508" s="85"/>
      <c r="B508" s="85"/>
      <c r="C508" s="85"/>
      <c r="D508" s="85"/>
      <c r="E508" s="85"/>
      <c r="F508" s="85"/>
      <c r="G508" s="85"/>
      <c r="H508" s="85"/>
      <c r="I508" s="85"/>
      <c r="J508" s="85"/>
      <c r="K508" s="85"/>
      <c r="L508" s="85"/>
      <c r="M508" s="85"/>
      <c r="N508" s="85"/>
      <c r="O508" s="85"/>
      <c r="P508" s="85"/>
      <c r="Q508" s="85"/>
      <c r="R508" s="85"/>
      <c r="S508" s="85"/>
      <c r="T508" s="85"/>
      <c r="U508" s="85"/>
      <c r="V508" s="85"/>
      <c r="W508" s="85"/>
    </row>
    <row r="509" spans="1:23" ht="14.25" customHeight="1" x14ac:dyDescent="0.3">
      <c r="A509" s="85"/>
      <c r="B509" s="85"/>
      <c r="C509" s="85"/>
      <c r="D509" s="85"/>
      <c r="E509" s="85"/>
      <c r="F509" s="85"/>
      <c r="G509" s="85"/>
      <c r="H509" s="85"/>
      <c r="I509" s="85"/>
      <c r="J509" s="85"/>
      <c r="K509" s="85"/>
      <c r="L509" s="85"/>
      <c r="M509" s="85"/>
      <c r="N509" s="85"/>
      <c r="O509" s="85"/>
      <c r="P509" s="85"/>
      <c r="Q509" s="85"/>
      <c r="R509" s="85"/>
      <c r="S509" s="85"/>
      <c r="T509" s="85"/>
      <c r="U509" s="85"/>
      <c r="V509" s="85"/>
      <c r="W509" s="85"/>
    </row>
    <row r="510" spans="1:23" ht="14.25" customHeight="1" x14ac:dyDescent="0.3">
      <c r="A510" s="85"/>
      <c r="B510" s="85"/>
      <c r="C510" s="85"/>
      <c r="D510" s="85"/>
      <c r="E510" s="85"/>
      <c r="F510" s="85"/>
      <c r="G510" s="85"/>
      <c r="H510" s="85"/>
      <c r="I510" s="85"/>
      <c r="J510" s="85"/>
      <c r="K510" s="85"/>
      <c r="L510" s="85"/>
      <c r="M510" s="85"/>
      <c r="N510" s="85"/>
      <c r="O510" s="85"/>
      <c r="P510" s="85"/>
      <c r="Q510" s="85"/>
      <c r="R510" s="85"/>
      <c r="S510" s="85"/>
      <c r="T510" s="85"/>
      <c r="U510" s="85"/>
      <c r="V510" s="85"/>
      <c r="W510" s="85"/>
    </row>
    <row r="511" spans="1:23" ht="14.25" customHeight="1" x14ac:dyDescent="0.3">
      <c r="A511" s="85"/>
      <c r="B511" s="85"/>
      <c r="C511" s="85"/>
      <c r="D511" s="85"/>
      <c r="E511" s="85"/>
      <c r="F511" s="85"/>
      <c r="G511" s="85"/>
      <c r="H511" s="85"/>
      <c r="I511" s="85"/>
      <c r="J511" s="85"/>
      <c r="K511" s="85"/>
      <c r="L511" s="85"/>
      <c r="M511" s="85"/>
      <c r="N511" s="85"/>
      <c r="O511" s="85"/>
      <c r="P511" s="85"/>
      <c r="Q511" s="85"/>
      <c r="R511" s="85"/>
      <c r="S511" s="85"/>
      <c r="T511" s="85"/>
      <c r="U511" s="85"/>
      <c r="V511" s="85"/>
      <c r="W511" s="85"/>
    </row>
    <row r="512" spans="1:23" ht="14.25" customHeight="1" x14ac:dyDescent="0.3">
      <c r="A512" s="85"/>
      <c r="B512" s="85"/>
      <c r="C512" s="85"/>
      <c r="D512" s="85"/>
      <c r="E512" s="85"/>
      <c r="F512" s="85"/>
      <c r="G512" s="85"/>
      <c r="H512" s="85"/>
      <c r="I512" s="85"/>
      <c r="J512" s="85"/>
      <c r="K512" s="85"/>
      <c r="L512" s="85"/>
      <c r="M512" s="85"/>
      <c r="N512" s="85"/>
      <c r="O512" s="85"/>
      <c r="P512" s="85"/>
      <c r="Q512" s="85"/>
      <c r="R512" s="85"/>
      <c r="S512" s="85"/>
      <c r="T512" s="85"/>
      <c r="U512" s="85"/>
      <c r="V512" s="85"/>
      <c r="W512" s="85"/>
    </row>
    <row r="513" spans="1:23" ht="14.25" customHeight="1" x14ac:dyDescent="0.3">
      <c r="A513" s="85"/>
      <c r="B513" s="85"/>
      <c r="C513" s="85"/>
      <c r="D513" s="85"/>
      <c r="E513" s="85"/>
      <c r="F513" s="85"/>
      <c r="G513" s="85"/>
      <c r="H513" s="85"/>
      <c r="I513" s="85"/>
      <c r="J513" s="85"/>
      <c r="K513" s="85"/>
      <c r="L513" s="85"/>
      <c r="M513" s="85"/>
      <c r="N513" s="85"/>
      <c r="O513" s="85"/>
      <c r="P513" s="85"/>
      <c r="Q513" s="85"/>
      <c r="R513" s="85"/>
      <c r="S513" s="85"/>
      <c r="T513" s="85"/>
      <c r="U513" s="85"/>
      <c r="V513" s="85"/>
      <c r="W513" s="85"/>
    </row>
    <row r="514" spans="1:23" ht="14.25" customHeight="1" x14ac:dyDescent="0.3">
      <c r="A514" s="85"/>
      <c r="B514" s="85"/>
      <c r="C514" s="85"/>
      <c r="D514" s="85"/>
      <c r="E514" s="85"/>
      <c r="F514" s="85"/>
      <c r="G514" s="85"/>
      <c r="H514" s="85"/>
      <c r="I514" s="85"/>
      <c r="J514" s="85"/>
      <c r="K514" s="85"/>
      <c r="L514" s="85"/>
      <c r="M514" s="85"/>
      <c r="N514" s="85"/>
      <c r="O514" s="85"/>
      <c r="P514" s="85"/>
      <c r="Q514" s="85"/>
      <c r="R514" s="85"/>
      <c r="S514" s="85"/>
      <c r="T514" s="85"/>
      <c r="U514" s="85"/>
      <c r="V514" s="85"/>
      <c r="W514" s="85"/>
    </row>
    <row r="515" spans="1:23" ht="14.25" customHeight="1" x14ac:dyDescent="0.3">
      <c r="A515" s="85"/>
      <c r="B515" s="85"/>
      <c r="C515" s="85"/>
      <c r="D515" s="85"/>
      <c r="E515" s="85"/>
      <c r="F515" s="85"/>
      <c r="G515" s="85"/>
      <c r="H515" s="85"/>
      <c r="I515" s="85"/>
      <c r="J515" s="85"/>
      <c r="K515" s="85"/>
      <c r="L515" s="85"/>
      <c r="M515" s="85"/>
      <c r="N515" s="85"/>
      <c r="O515" s="85"/>
      <c r="P515" s="85"/>
      <c r="Q515" s="85"/>
      <c r="R515" s="85"/>
      <c r="S515" s="85"/>
      <c r="T515" s="85"/>
      <c r="U515" s="85"/>
      <c r="V515" s="85"/>
      <c r="W515" s="85"/>
    </row>
    <row r="516" spans="1:23" ht="14.25" customHeight="1" x14ac:dyDescent="0.3">
      <c r="A516" s="85"/>
      <c r="B516" s="85"/>
      <c r="C516" s="85"/>
      <c r="D516" s="85"/>
      <c r="E516" s="85"/>
      <c r="F516" s="85"/>
      <c r="G516" s="85"/>
      <c r="H516" s="85"/>
      <c r="I516" s="85"/>
      <c r="J516" s="85"/>
      <c r="K516" s="85"/>
      <c r="L516" s="85"/>
      <c r="M516" s="85"/>
      <c r="N516" s="85"/>
      <c r="O516" s="85"/>
      <c r="P516" s="85"/>
      <c r="Q516" s="85"/>
      <c r="R516" s="85"/>
      <c r="S516" s="85"/>
      <c r="T516" s="85"/>
      <c r="U516" s="85"/>
      <c r="V516" s="85"/>
      <c r="W516" s="85"/>
    </row>
    <row r="517" spans="1:23" ht="14.25" customHeight="1" x14ac:dyDescent="0.3">
      <c r="A517" s="85"/>
      <c r="B517" s="85"/>
      <c r="C517" s="85"/>
      <c r="D517" s="85"/>
      <c r="E517" s="85"/>
      <c r="F517" s="85"/>
      <c r="G517" s="85"/>
      <c r="H517" s="85"/>
      <c r="I517" s="85"/>
      <c r="J517" s="85"/>
      <c r="K517" s="85"/>
      <c r="L517" s="85"/>
      <c r="M517" s="85"/>
      <c r="N517" s="85"/>
      <c r="O517" s="85"/>
      <c r="P517" s="85"/>
      <c r="Q517" s="85"/>
      <c r="R517" s="85"/>
      <c r="S517" s="85"/>
      <c r="T517" s="85"/>
      <c r="U517" s="85"/>
      <c r="V517" s="85"/>
      <c r="W517" s="85"/>
    </row>
    <row r="518" spans="1:23" ht="14.25" customHeight="1" x14ac:dyDescent="0.3">
      <c r="A518" s="85"/>
      <c r="B518" s="85"/>
      <c r="C518" s="85"/>
      <c r="D518" s="85"/>
      <c r="E518" s="85"/>
      <c r="F518" s="85"/>
      <c r="G518" s="85"/>
      <c r="H518" s="85"/>
      <c r="I518" s="85"/>
      <c r="J518" s="85"/>
      <c r="K518" s="85"/>
      <c r="L518" s="85"/>
      <c r="M518" s="85"/>
      <c r="N518" s="85"/>
      <c r="O518" s="85"/>
      <c r="P518" s="85"/>
      <c r="Q518" s="85"/>
      <c r="R518" s="85"/>
      <c r="S518" s="85"/>
      <c r="T518" s="85"/>
      <c r="U518" s="85"/>
      <c r="V518" s="85"/>
      <c r="W518" s="85"/>
    </row>
    <row r="519" spans="1:23" ht="14.25" customHeight="1" x14ac:dyDescent="0.3">
      <c r="A519" s="85"/>
      <c r="B519" s="85"/>
      <c r="C519" s="85"/>
      <c r="D519" s="85"/>
      <c r="E519" s="85"/>
      <c r="F519" s="85"/>
      <c r="G519" s="85"/>
      <c r="H519" s="85"/>
      <c r="I519" s="85"/>
      <c r="J519" s="85"/>
      <c r="K519" s="85"/>
      <c r="L519" s="85"/>
      <c r="M519" s="85"/>
      <c r="N519" s="85"/>
      <c r="O519" s="85"/>
      <c r="P519" s="85"/>
      <c r="Q519" s="85"/>
      <c r="R519" s="85"/>
      <c r="S519" s="85"/>
      <c r="T519" s="85"/>
      <c r="U519" s="85"/>
      <c r="V519" s="85"/>
      <c r="W519" s="85"/>
    </row>
    <row r="520" spans="1:23" ht="14.25" customHeight="1" x14ac:dyDescent="0.3">
      <c r="A520" s="85"/>
      <c r="B520" s="85"/>
      <c r="C520" s="85"/>
      <c r="D520" s="85"/>
      <c r="E520" s="85"/>
      <c r="F520" s="85"/>
      <c r="G520" s="85"/>
      <c r="H520" s="85"/>
      <c r="I520" s="85"/>
      <c r="J520" s="85"/>
      <c r="K520" s="85"/>
      <c r="L520" s="85"/>
      <c r="M520" s="85"/>
      <c r="N520" s="85"/>
      <c r="O520" s="85"/>
      <c r="P520" s="85"/>
      <c r="Q520" s="85"/>
      <c r="R520" s="85"/>
      <c r="S520" s="85"/>
      <c r="T520" s="85"/>
      <c r="U520" s="85"/>
      <c r="V520" s="85"/>
      <c r="W520" s="85"/>
    </row>
    <row r="521" spans="1:23" ht="14.25" customHeight="1" x14ac:dyDescent="0.3">
      <c r="A521" s="85"/>
      <c r="B521" s="85"/>
      <c r="C521" s="85"/>
      <c r="D521" s="85"/>
      <c r="E521" s="85"/>
      <c r="F521" s="85"/>
      <c r="G521" s="85"/>
      <c r="H521" s="85"/>
      <c r="I521" s="85"/>
      <c r="J521" s="85"/>
      <c r="K521" s="85"/>
      <c r="L521" s="85"/>
      <c r="M521" s="85"/>
      <c r="N521" s="85"/>
      <c r="O521" s="85"/>
      <c r="P521" s="85"/>
      <c r="Q521" s="85"/>
      <c r="R521" s="85"/>
      <c r="S521" s="85"/>
      <c r="T521" s="85"/>
      <c r="U521" s="85"/>
      <c r="V521" s="85"/>
      <c r="W521" s="85"/>
    </row>
    <row r="522" spans="1:23" ht="14.25" customHeight="1" x14ac:dyDescent="0.3">
      <c r="A522" s="85"/>
      <c r="B522" s="85"/>
      <c r="C522" s="85"/>
      <c r="D522" s="85"/>
      <c r="E522" s="85"/>
      <c r="F522" s="85"/>
      <c r="G522" s="85"/>
      <c r="H522" s="85"/>
      <c r="I522" s="85"/>
      <c r="J522" s="85"/>
      <c r="K522" s="85"/>
      <c r="L522" s="85"/>
      <c r="M522" s="85"/>
      <c r="N522" s="85"/>
      <c r="O522" s="85"/>
      <c r="P522" s="85"/>
      <c r="Q522" s="85"/>
      <c r="R522" s="85"/>
      <c r="S522" s="85"/>
      <c r="T522" s="85"/>
      <c r="U522" s="85"/>
      <c r="V522" s="85"/>
      <c r="W522" s="85"/>
    </row>
    <row r="523" spans="1:23" ht="14.25" customHeight="1" x14ac:dyDescent="0.3">
      <c r="A523" s="85"/>
      <c r="B523" s="85"/>
      <c r="C523" s="85"/>
      <c r="D523" s="85"/>
      <c r="E523" s="85"/>
      <c r="F523" s="85"/>
      <c r="G523" s="85"/>
      <c r="H523" s="85"/>
      <c r="I523" s="85"/>
      <c r="J523" s="85"/>
      <c r="K523" s="85"/>
      <c r="L523" s="85"/>
      <c r="M523" s="85"/>
      <c r="N523" s="85"/>
      <c r="O523" s="85"/>
      <c r="P523" s="85"/>
      <c r="Q523" s="85"/>
      <c r="R523" s="85"/>
      <c r="S523" s="85"/>
      <c r="T523" s="85"/>
      <c r="U523" s="85"/>
      <c r="V523" s="85"/>
      <c r="W523" s="85"/>
    </row>
    <row r="524" spans="1:23" ht="14.25" customHeight="1" x14ac:dyDescent="0.3">
      <c r="A524" s="85"/>
      <c r="B524" s="85"/>
      <c r="C524" s="85"/>
      <c r="D524" s="85"/>
      <c r="E524" s="85"/>
      <c r="F524" s="85"/>
      <c r="G524" s="85"/>
      <c r="H524" s="85"/>
      <c r="I524" s="85"/>
      <c r="J524" s="85"/>
      <c r="K524" s="85"/>
      <c r="L524" s="85"/>
      <c r="M524" s="85"/>
      <c r="N524" s="85"/>
      <c r="O524" s="85"/>
      <c r="P524" s="85"/>
      <c r="Q524" s="85"/>
      <c r="R524" s="85"/>
      <c r="S524" s="85"/>
      <c r="T524" s="85"/>
      <c r="U524" s="85"/>
      <c r="V524" s="85"/>
      <c r="W524" s="85"/>
    </row>
    <row r="525" spans="1:23" ht="14.25" customHeight="1" x14ac:dyDescent="0.3">
      <c r="A525" s="85"/>
      <c r="B525" s="85"/>
      <c r="C525" s="85"/>
      <c r="D525" s="85"/>
      <c r="E525" s="85"/>
      <c r="F525" s="85"/>
      <c r="G525" s="85"/>
      <c r="H525" s="85"/>
      <c r="I525" s="85"/>
      <c r="J525" s="85"/>
      <c r="K525" s="85"/>
      <c r="L525" s="85"/>
      <c r="M525" s="85"/>
      <c r="N525" s="85"/>
      <c r="O525" s="85"/>
      <c r="P525" s="85"/>
      <c r="Q525" s="85"/>
      <c r="R525" s="85"/>
      <c r="S525" s="85"/>
      <c r="T525" s="85"/>
      <c r="U525" s="85"/>
      <c r="V525" s="85"/>
      <c r="W525" s="85"/>
    </row>
    <row r="526" spans="1:23" ht="14.25" customHeight="1" x14ac:dyDescent="0.3">
      <c r="A526" s="85"/>
      <c r="B526" s="85"/>
      <c r="C526" s="85"/>
      <c r="D526" s="85"/>
      <c r="E526" s="85"/>
      <c r="F526" s="85"/>
      <c r="G526" s="85"/>
      <c r="H526" s="85"/>
      <c r="I526" s="85"/>
      <c r="J526" s="85"/>
      <c r="K526" s="85"/>
      <c r="L526" s="85"/>
      <c r="M526" s="85"/>
      <c r="N526" s="85"/>
      <c r="O526" s="85"/>
      <c r="P526" s="85"/>
      <c r="Q526" s="85"/>
      <c r="R526" s="85"/>
      <c r="S526" s="85"/>
      <c r="T526" s="85"/>
      <c r="U526" s="85"/>
      <c r="V526" s="85"/>
      <c r="W526" s="85"/>
    </row>
    <row r="527" spans="1:23" ht="14.25" customHeight="1" x14ac:dyDescent="0.3">
      <c r="A527" s="85"/>
      <c r="B527" s="85"/>
      <c r="C527" s="85"/>
      <c r="D527" s="85"/>
      <c r="E527" s="85"/>
      <c r="F527" s="85"/>
      <c r="G527" s="85"/>
      <c r="H527" s="85"/>
      <c r="I527" s="85"/>
      <c r="J527" s="85"/>
      <c r="K527" s="85"/>
      <c r="L527" s="85"/>
      <c r="M527" s="85"/>
      <c r="N527" s="85"/>
      <c r="O527" s="85"/>
      <c r="P527" s="85"/>
      <c r="Q527" s="85"/>
      <c r="R527" s="85"/>
      <c r="S527" s="85"/>
      <c r="T527" s="85"/>
      <c r="U527" s="85"/>
      <c r="V527" s="85"/>
      <c r="W527" s="85"/>
    </row>
    <row r="528" spans="1:23" ht="14.25" customHeight="1" x14ac:dyDescent="0.3">
      <c r="A528" s="85"/>
      <c r="B528" s="85"/>
      <c r="C528" s="85"/>
      <c r="D528" s="85"/>
      <c r="E528" s="85"/>
      <c r="F528" s="85"/>
      <c r="G528" s="85"/>
      <c r="H528" s="85"/>
      <c r="I528" s="85"/>
      <c r="J528" s="85"/>
      <c r="K528" s="85"/>
      <c r="L528" s="85"/>
      <c r="M528" s="85"/>
      <c r="N528" s="85"/>
      <c r="O528" s="85"/>
      <c r="P528" s="85"/>
      <c r="Q528" s="85"/>
      <c r="R528" s="85"/>
      <c r="S528" s="85"/>
      <c r="T528" s="85"/>
      <c r="U528" s="85"/>
      <c r="V528" s="85"/>
      <c r="W528" s="85"/>
    </row>
    <row r="529" spans="1:23" ht="14.25" customHeight="1" x14ac:dyDescent="0.3">
      <c r="A529" s="85"/>
      <c r="B529" s="85"/>
      <c r="C529" s="85"/>
      <c r="D529" s="85"/>
      <c r="E529" s="85"/>
      <c r="F529" s="85"/>
      <c r="G529" s="85"/>
      <c r="H529" s="85"/>
      <c r="I529" s="85"/>
      <c r="J529" s="85"/>
      <c r="K529" s="85"/>
      <c r="L529" s="85"/>
      <c r="M529" s="85"/>
      <c r="N529" s="85"/>
      <c r="O529" s="85"/>
      <c r="P529" s="85"/>
      <c r="Q529" s="85"/>
      <c r="R529" s="85"/>
      <c r="S529" s="85"/>
      <c r="T529" s="85"/>
      <c r="U529" s="85"/>
      <c r="V529" s="85"/>
      <c r="W529" s="85"/>
    </row>
    <row r="530" spans="1:23" ht="14.25" customHeight="1" x14ac:dyDescent="0.3">
      <c r="A530" s="85"/>
      <c r="B530" s="85"/>
      <c r="C530" s="85"/>
      <c r="D530" s="85"/>
      <c r="E530" s="85"/>
      <c r="F530" s="85"/>
      <c r="G530" s="85"/>
      <c r="H530" s="85"/>
      <c r="I530" s="85"/>
      <c r="J530" s="85"/>
      <c r="K530" s="85"/>
      <c r="L530" s="85"/>
      <c r="M530" s="85"/>
      <c r="N530" s="85"/>
      <c r="O530" s="85"/>
      <c r="P530" s="85"/>
      <c r="Q530" s="85"/>
      <c r="R530" s="85"/>
      <c r="S530" s="85"/>
      <c r="T530" s="85"/>
      <c r="U530" s="85"/>
      <c r="V530" s="85"/>
      <c r="W530" s="85"/>
    </row>
    <row r="531" spans="1:23" ht="14.25" customHeight="1" x14ac:dyDescent="0.3">
      <c r="A531" s="85"/>
      <c r="B531" s="85"/>
      <c r="C531" s="85"/>
      <c r="D531" s="85"/>
      <c r="E531" s="85"/>
      <c r="F531" s="85"/>
      <c r="G531" s="85"/>
      <c r="H531" s="85"/>
      <c r="I531" s="85"/>
      <c r="J531" s="85"/>
      <c r="K531" s="85"/>
      <c r="L531" s="85"/>
      <c r="M531" s="85"/>
      <c r="N531" s="85"/>
      <c r="O531" s="85"/>
      <c r="P531" s="85"/>
      <c r="Q531" s="85"/>
      <c r="R531" s="85"/>
      <c r="S531" s="85"/>
      <c r="T531" s="85"/>
      <c r="U531" s="85"/>
      <c r="V531" s="85"/>
      <c r="W531" s="85"/>
    </row>
    <row r="532" spans="1:23" ht="14.25" customHeight="1" x14ac:dyDescent="0.3">
      <c r="A532" s="85"/>
      <c r="B532" s="85"/>
      <c r="C532" s="85"/>
      <c r="D532" s="85"/>
      <c r="E532" s="85"/>
      <c r="F532" s="85"/>
      <c r="G532" s="85"/>
      <c r="H532" s="85"/>
      <c r="I532" s="85"/>
      <c r="J532" s="85"/>
      <c r="K532" s="85"/>
      <c r="L532" s="85"/>
      <c r="M532" s="85"/>
      <c r="N532" s="85"/>
      <c r="O532" s="85"/>
      <c r="P532" s="85"/>
      <c r="Q532" s="85"/>
      <c r="R532" s="85"/>
      <c r="S532" s="85"/>
      <c r="T532" s="85"/>
      <c r="U532" s="85"/>
      <c r="V532" s="85"/>
      <c r="W532" s="85"/>
    </row>
    <row r="533" spans="1:23" ht="14.25" customHeight="1" x14ac:dyDescent="0.3">
      <c r="A533" s="85"/>
      <c r="B533" s="85"/>
      <c r="C533" s="85"/>
      <c r="D533" s="85"/>
      <c r="E533" s="85"/>
      <c r="F533" s="85"/>
      <c r="G533" s="85"/>
      <c r="H533" s="85"/>
      <c r="I533" s="85"/>
      <c r="J533" s="85"/>
      <c r="K533" s="85"/>
      <c r="L533" s="85"/>
      <c r="M533" s="85"/>
      <c r="N533" s="85"/>
      <c r="O533" s="85"/>
      <c r="P533" s="85"/>
      <c r="Q533" s="85"/>
      <c r="R533" s="85"/>
      <c r="S533" s="85"/>
      <c r="T533" s="85"/>
      <c r="U533" s="85"/>
      <c r="V533" s="85"/>
      <c r="W533" s="85"/>
    </row>
    <row r="534" spans="1:23" ht="14.25" customHeight="1" x14ac:dyDescent="0.3">
      <c r="A534" s="85"/>
      <c r="B534" s="85"/>
      <c r="C534" s="85"/>
      <c r="D534" s="85"/>
      <c r="E534" s="85"/>
      <c r="F534" s="85"/>
      <c r="G534" s="85"/>
      <c r="H534" s="85"/>
      <c r="I534" s="85"/>
      <c r="J534" s="85"/>
      <c r="K534" s="85"/>
      <c r="L534" s="85"/>
      <c r="M534" s="85"/>
      <c r="N534" s="85"/>
      <c r="O534" s="85"/>
      <c r="P534" s="85"/>
      <c r="Q534" s="85"/>
      <c r="R534" s="85"/>
      <c r="S534" s="85"/>
      <c r="T534" s="85"/>
      <c r="U534" s="85"/>
      <c r="V534" s="85"/>
      <c r="W534" s="85"/>
    </row>
    <row r="535" spans="1:23" ht="14.25" customHeight="1" x14ac:dyDescent="0.3">
      <c r="A535" s="85"/>
      <c r="B535" s="85"/>
      <c r="C535" s="85"/>
      <c r="D535" s="85"/>
      <c r="E535" s="85"/>
      <c r="F535" s="85"/>
      <c r="G535" s="85"/>
      <c r="H535" s="85"/>
      <c r="I535" s="85"/>
      <c r="J535" s="85"/>
      <c r="K535" s="85"/>
      <c r="L535" s="85"/>
      <c r="M535" s="85"/>
      <c r="N535" s="85"/>
      <c r="O535" s="85"/>
      <c r="P535" s="85"/>
      <c r="Q535" s="85"/>
      <c r="R535" s="85"/>
      <c r="S535" s="85"/>
      <c r="T535" s="85"/>
      <c r="U535" s="85"/>
      <c r="V535" s="85"/>
      <c r="W535" s="85"/>
    </row>
    <row r="536" spans="1:23" ht="14.25" customHeight="1" x14ac:dyDescent="0.3">
      <c r="A536" s="85"/>
      <c r="B536" s="85"/>
      <c r="C536" s="85"/>
      <c r="D536" s="85"/>
      <c r="E536" s="85"/>
      <c r="F536" s="85"/>
      <c r="G536" s="85"/>
      <c r="H536" s="85"/>
      <c r="I536" s="85"/>
      <c r="J536" s="85"/>
      <c r="K536" s="85"/>
      <c r="L536" s="85"/>
      <c r="M536" s="85"/>
      <c r="N536" s="85"/>
      <c r="O536" s="85"/>
      <c r="P536" s="85"/>
      <c r="Q536" s="85"/>
      <c r="R536" s="85"/>
      <c r="S536" s="85"/>
      <c r="T536" s="85"/>
      <c r="U536" s="85"/>
      <c r="V536" s="85"/>
      <c r="W536" s="85"/>
    </row>
    <row r="537" spans="1:23" ht="14.25" customHeight="1" x14ac:dyDescent="0.3">
      <c r="A537" s="85"/>
      <c r="B537" s="85"/>
      <c r="C537" s="85"/>
      <c r="D537" s="85"/>
      <c r="E537" s="85"/>
      <c r="F537" s="85"/>
      <c r="G537" s="85"/>
      <c r="H537" s="85"/>
      <c r="I537" s="85"/>
      <c r="J537" s="85"/>
      <c r="K537" s="85"/>
      <c r="L537" s="85"/>
      <c r="M537" s="85"/>
      <c r="N537" s="85"/>
      <c r="O537" s="85"/>
      <c r="P537" s="85"/>
      <c r="Q537" s="85"/>
      <c r="R537" s="85"/>
      <c r="S537" s="85"/>
      <c r="T537" s="85"/>
      <c r="U537" s="85"/>
      <c r="V537" s="85"/>
      <c r="W537" s="85"/>
    </row>
    <row r="538" spans="1:23" ht="14.25" customHeight="1" x14ac:dyDescent="0.3">
      <c r="A538" s="85"/>
      <c r="B538" s="85"/>
      <c r="C538" s="85"/>
      <c r="D538" s="85"/>
      <c r="E538" s="85"/>
      <c r="F538" s="85"/>
      <c r="G538" s="85"/>
      <c r="H538" s="85"/>
      <c r="I538" s="85"/>
      <c r="J538" s="85"/>
      <c r="K538" s="85"/>
      <c r="L538" s="85"/>
      <c r="M538" s="85"/>
      <c r="N538" s="85"/>
      <c r="O538" s="85"/>
      <c r="P538" s="85"/>
      <c r="Q538" s="85"/>
      <c r="R538" s="85"/>
      <c r="S538" s="85"/>
      <c r="T538" s="85"/>
      <c r="U538" s="85"/>
      <c r="V538" s="85"/>
      <c r="W538" s="85"/>
    </row>
    <row r="539" spans="1:23" ht="14.25" customHeight="1" x14ac:dyDescent="0.3">
      <c r="A539" s="85"/>
      <c r="B539" s="85"/>
      <c r="C539" s="85"/>
      <c r="D539" s="85"/>
      <c r="E539" s="85"/>
      <c r="F539" s="85"/>
      <c r="G539" s="85"/>
      <c r="H539" s="85"/>
      <c r="I539" s="85"/>
      <c r="J539" s="85"/>
      <c r="K539" s="85"/>
      <c r="L539" s="85"/>
      <c r="M539" s="85"/>
      <c r="N539" s="85"/>
      <c r="O539" s="85"/>
      <c r="P539" s="85"/>
      <c r="Q539" s="85"/>
      <c r="R539" s="85"/>
      <c r="S539" s="85"/>
      <c r="T539" s="85"/>
      <c r="U539" s="85"/>
      <c r="V539" s="85"/>
      <c r="W539" s="85"/>
    </row>
    <row r="540" spans="1:23" ht="14.25" customHeight="1" x14ac:dyDescent="0.3">
      <c r="A540" s="85"/>
      <c r="B540" s="85"/>
      <c r="C540" s="85"/>
      <c r="D540" s="85"/>
      <c r="E540" s="85"/>
      <c r="F540" s="85"/>
      <c r="G540" s="85"/>
      <c r="H540" s="85"/>
      <c r="I540" s="85"/>
      <c r="J540" s="85"/>
      <c r="K540" s="85"/>
      <c r="L540" s="85"/>
      <c r="M540" s="85"/>
      <c r="N540" s="85"/>
      <c r="O540" s="85"/>
      <c r="P540" s="85"/>
      <c r="Q540" s="85"/>
      <c r="R540" s="85"/>
      <c r="S540" s="85"/>
      <c r="T540" s="85"/>
      <c r="U540" s="85"/>
      <c r="V540" s="85"/>
      <c r="W540" s="85"/>
    </row>
    <row r="541" spans="1:23" ht="14.25" customHeight="1" x14ac:dyDescent="0.3">
      <c r="A541" s="85"/>
      <c r="B541" s="85"/>
      <c r="C541" s="85"/>
      <c r="D541" s="85"/>
      <c r="E541" s="85"/>
      <c r="F541" s="85"/>
      <c r="G541" s="85"/>
      <c r="H541" s="85"/>
      <c r="I541" s="85"/>
      <c r="J541" s="85"/>
      <c r="K541" s="85"/>
      <c r="L541" s="85"/>
      <c r="M541" s="85"/>
      <c r="N541" s="85"/>
      <c r="O541" s="85"/>
      <c r="P541" s="85"/>
      <c r="Q541" s="85"/>
      <c r="R541" s="85"/>
      <c r="S541" s="85"/>
      <c r="T541" s="85"/>
      <c r="U541" s="85"/>
      <c r="V541" s="85"/>
      <c r="W541" s="85"/>
    </row>
    <row r="542" spans="1:23" ht="14.25" customHeight="1" x14ac:dyDescent="0.3">
      <c r="A542" s="85"/>
      <c r="B542" s="85"/>
      <c r="C542" s="85"/>
      <c r="D542" s="85"/>
      <c r="E542" s="85"/>
      <c r="F542" s="85"/>
      <c r="G542" s="85"/>
      <c r="H542" s="85"/>
      <c r="I542" s="85"/>
      <c r="J542" s="85"/>
      <c r="K542" s="85"/>
      <c r="L542" s="85"/>
      <c r="M542" s="85"/>
      <c r="N542" s="85"/>
      <c r="O542" s="85"/>
      <c r="P542" s="85"/>
      <c r="Q542" s="85"/>
      <c r="R542" s="85"/>
      <c r="S542" s="85"/>
      <c r="T542" s="85"/>
      <c r="U542" s="85"/>
      <c r="V542" s="85"/>
      <c r="W542" s="85"/>
    </row>
    <row r="543" spans="1:23" ht="14.25" customHeight="1" x14ac:dyDescent="0.3">
      <c r="A543" s="85"/>
      <c r="B543" s="85"/>
      <c r="C543" s="85"/>
      <c r="D543" s="85"/>
      <c r="E543" s="85"/>
      <c r="F543" s="85"/>
      <c r="G543" s="85"/>
      <c r="H543" s="85"/>
      <c r="I543" s="85"/>
      <c r="J543" s="85"/>
      <c r="K543" s="85"/>
      <c r="L543" s="85"/>
      <c r="M543" s="85"/>
      <c r="N543" s="85"/>
      <c r="O543" s="85"/>
      <c r="P543" s="85"/>
      <c r="Q543" s="85"/>
      <c r="R543" s="85"/>
      <c r="S543" s="85"/>
      <c r="T543" s="85"/>
      <c r="U543" s="85"/>
      <c r="V543" s="85"/>
      <c r="W543" s="85"/>
    </row>
    <row r="544" spans="1:23" ht="14.25" customHeight="1" x14ac:dyDescent="0.3">
      <c r="A544" s="85"/>
      <c r="B544" s="85"/>
      <c r="C544" s="85"/>
      <c r="D544" s="85"/>
      <c r="E544" s="85"/>
      <c r="F544" s="85"/>
      <c r="G544" s="85"/>
      <c r="H544" s="85"/>
      <c r="I544" s="85"/>
      <c r="J544" s="85"/>
      <c r="K544" s="85"/>
      <c r="L544" s="85"/>
      <c r="M544" s="85"/>
      <c r="N544" s="85"/>
      <c r="O544" s="85"/>
      <c r="P544" s="85"/>
      <c r="Q544" s="85"/>
      <c r="R544" s="85"/>
      <c r="S544" s="85"/>
      <c r="T544" s="85"/>
      <c r="U544" s="85"/>
      <c r="V544" s="85"/>
      <c r="W544" s="85"/>
    </row>
    <row r="545" spans="1:23" ht="14.25" customHeight="1" x14ac:dyDescent="0.3">
      <c r="A545" s="85"/>
      <c r="B545" s="85"/>
      <c r="C545" s="85"/>
      <c r="D545" s="85"/>
      <c r="E545" s="85"/>
      <c r="F545" s="85"/>
      <c r="G545" s="85"/>
      <c r="H545" s="85"/>
      <c r="I545" s="85"/>
      <c r="J545" s="85"/>
      <c r="K545" s="85"/>
      <c r="L545" s="85"/>
      <c r="M545" s="85"/>
      <c r="N545" s="85"/>
      <c r="O545" s="85"/>
      <c r="P545" s="85"/>
      <c r="Q545" s="85"/>
      <c r="R545" s="85"/>
      <c r="S545" s="85"/>
      <c r="T545" s="85"/>
      <c r="U545" s="85"/>
      <c r="V545" s="85"/>
      <c r="W545" s="85"/>
    </row>
    <row r="546" spans="1:23" ht="14.25" customHeight="1" x14ac:dyDescent="0.3">
      <c r="A546" s="85"/>
      <c r="B546" s="85"/>
      <c r="C546" s="85"/>
      <c r="D546" s="85"/>
      <c r="E546" s="85"/>
      <c r="F546" s="85"/>
      <c r="G546" s="85"/>
      <c r="H546" s="85"/>
      <c r="I546" s="85"/>
      <c r="J546" s="85"/>
      <c r="K546" s="85"/>
      <c r="L546" s="85"/>
      <c r="M546" s="85"/>
      <c r="N546" s="85"/>
      <c r="O546" s="85"/>
      <c r="P546" s="85"/>
      <c r="Q546" s="85"/>
      <c r="R546" s="85"/>
      <c r="S546" s="85"/>
      <c r="T546" s="85"/>
      <c r="U546" s="85"/>
      <c r="V546" s="85"/>
      <c r="W546" s="85"/>
    </row>
    <row r="547" spans="1:23" ht="14.25" customHeight="1" x14ac:dyDescent="0.3">
      <c r="A547" s="85"/>
      <c r="B547" s="85"/>
      <c r="C547" s="85"/>
      <c r="D547" s="85"/>
      <c r="E547" s="85"/>
      <c r="F547" s="85"/>
      <c r="G547" s="85"/>
      <c r="H547" s="85"/>
      <c r="I547" s="85"/>
      <c r="J547" s="85"/>
      <c r="K547" s="85"/>
      <c r="L547" s="85"/>
      <c r="M547" s="85"/>
      <c r="N547" s="85"/>
      <c r="O547" s="85"/>
      <c r="P547" s="85"/>
      <c r="Q547" s="85"/>
      <c r="R547" s="85"/>
      <c r="S547" s="85"/>
      <c r="T547" s="85"/>
      <c r="U547" s="85"/>
      <c r="V547" s="85"/>
      <c r="W547" s="85"/>
    </row>
    <row r="548" spans="1:23" ht="14.25" customHeight="1" x14ac:dyDescent="0.3">
      <c r="A548" s="85"/>
      <c r="B548" s="85"/>
      <c r="C548" s="85"/>
      <c r="D548" s="85"/>
      <c r="E548" s="85"/>
      <c r="F548" s="85"/>
      <c r="G548" s="85"/>
      <c r="H548" s="85"/>
      <c r="I548" s="85"/>
      <c r="J548" s="85"/>
      <c r="K548" s="85"/>
      <c r="L548" s="85"/>
      <c r="M548" s="85"/>
      <c r="N548" s="85"/>
      <c r="O548" s="85"/>
      <c r="P548" s="85"/>
      <c r="Q548" s="85"/>
      <c r="R548" s="85"/>
      <c r="S548" s="85"/>
      <c r="T548" s="85"/>
      <c r="U548" s="85"/>
      <c r="V548" s="85"/>
      <c r="W548" s="85"/>
    </row>
    <row r="549" spans="1:23" ht="14.25" customHeight="1" x14ac:dyDescent="0.3">
      <c r="A549" s="85"/>
      <c r="B549" s="85"/>
      <c r="C549" s="85"/>
      <c r="D549" s="85"/>
      <c r="E549" s="85"/>
      <c r="F549" s="85"/>
      <c r="G549" s="85"/>
      <c r="H549" s="85"/>
      <c r="I549" s="85"/>
      <c r="J549" s="85"/>
      <c r="K549" s="85"/>
      <c r="L549" s="85"/>
      <c r="M549" s="85"/>
      <c r="N549" s="85"/>
      <c r="O549" s="85"/>
      <c r="P549" s="85"/>
      <c r="Q549" s="85"/>
      <c r="R549" s="85"/>
      <c r="S549" s="85"/>
      <c r="T549" s="85"/>
      <c r="U549" s="85"/>
      <c r="V549" s="85"/>
      <c r="W549" s="85"/>
    </row>
    <row r="550" spans="1:23" ht="14.25" customHeight="1" x14ac:dyDescent="0.3">
      <c r="A550" s="85"/>
      <c r="B550" s="85"/>
      <c r="C550" s="85"/>
      <c r="D550" s="85"/>
      <c r="E550" s="85"/>
      <c r="F550" s="85"/>
      <c r="G550" s="85"/>
      <c r="H550" s="85"/>
      <c r="I550" s="85"/>
      <c r="J550" s="85"/>
      <c r="K550" s="85"/>
      <c r="L550" s="85"/>
      <c r="M550" s="85"/>
      <c r="N550" s="85"/>
      <c r="O550" s="85"/>
      <c r="P550" s="85"/>
      <c r="Q550" s="85"/>
      <c r="R550" s="85"/>
      <c r="S550" s="85"/>
      <c r="T550" s="85"/>
      <c r="U550" s="85"/>
      <c r="V550" s="85"/>
      <c r="W550" s="85"/>
    </row>
    <row r="551" spans="1:23" ht="14.25" customHeight="1" x14ac:dyDescent="0.3">
      <c r="A551" s="85"/>
      <c r="B551" s="85"/>
      <c r="C551" s="85"/>
      <c r="D551" s="85"/>
      <c r="E551" s="85"/>
      <c r="F551" s="85"/>
      <c r="G551" s="85"/>
      <c r="H551" s="85"/>
      <c r="I551" s="85"/>
      <c r="J551" s="85"/>
      <c r="K551" s="85"/>
      <c r="L551" s="85"/>
      <c r="M551" s="85"/>
      <c r="N551" s="85"/>
      <c r="O551" s="85"/>
      <c r="P551" s="85"/>
      <c r="Q551" s="85"/>
      <c r="R551" s="85"/>
      <c r="S551" s="85"/>
      <c r="T551" s="85"/>
      <c r="U551" s="85"/>
      <c r="V551" s="85"/>
      <c r="W551" s="85"/>
    </row>
    <row r="552" spans="1:23" ht="14.25" customHeight="1" x14ac:dyDescent="0.3">
      <c r="A552" s="85"/>
      <c r="B552" s="85"/>
      <c r="C552" s="85"/>
      <c r="D552" s="85"/>
      <c r="E552" s="85"/>
      <c r="F552" s="85"/>
      <c r="G552" s="85"/>
      <c r="H552" s="85"/>
      <c r="I552" s="85"/>
      <c r="J552" s="85"/>
      <c r="K552" s="85"/>
      <c r="L552" s="85"/>
      <c r="M552" s="85"/>
      <c r="N552" s="85"/>
      <c r="O552" s="85"/>
      <c r="P552" s="85"/>
      <c r="Q552" s="85"/>
      <c r="R552" s="85"/>
      <c r="S552" s="85"/>
      <c r="T552" s="85"/>
      <c r="U552" s="85"/>
      <c r="V552" s="85"/>
      <c r="W552" s="85"/>
    </row>
    <row r="553" spans="1:23" ht="14.25" customHeight="1" x14ac:dyDescent="0.3">
      <c r="A553" s="85"/>
      <c r="B553" s="85"/>
      <c r="C553" s="85"/>
      <c r="D553" s="85"/>
      <c r="E553" s="85"/>
      <c r="F553" s="85"/>
      <c r="G553" s="85"/>
      <c r="H553" s="85"/>
      <c r="I553" s="85"/>
      <c r="J553" s="85"/>
      <c r="K553" s="85"/>
      <c r="L553" s="85"/>
      <c r="M553" s="85"/>
      <c r="N553" s="85"/>
      <c r="O553" s="85"/>
      <c r="P553" s="85"/>
      <c r="Q553" s="85"/>
      <c r="R553" s="85"/>
      <c r="S553" s="85"/>
      <c r="T553" s="85"/>
      <c r="U553" s="85"/>
      <c r="V553" s="85"/>
      <c r="W553" s="85"/>
    </row>
    <row r="554" spans="1:23" ht="14.25" customHeight="1" x14ac:dyDescent="0.3">
      <c r="A554" s="85"/>
      <c r="B554" s="85"/>
      <c r="C554" s="85"/>
      <c r="D554" s="85"/>
      <c r="E554" s="85"/>
      <c r="F554" s="85"/>
      <c r="G554" s="85"/>
      <c r="H554" s="85"/>
      <c r="I554" s="85"/>
      <c r="J554" s="85"/>
      <c r="K554" s="85"/>
      <c r="L554" s="85"/>
      <c r="M554" s="85"/>
      <c r="N554" s="85"/>
      <c r="O554" s="85"/>
      <c r="P554" s="85"/>
      <c r="Q554" s="85"/>
      <c r="R554" s="85"/>
      <c r="S554" s="85"/>
      <c r="T554" s="85"/>
      <c r="U554" s="85"/>
      <c r="V554" s="85"/>
      <c r="W554" s="85"/>
    </row>
    <row r="555" spans="1:23" ht="14.25" customHeight="1" x14ac:dyDescent="0.3">
      <c r="A555" s="85"/>
      <c r="B555" s="85"/>
      <c r="C555" s="85"/>
      <c r="D555" s="85"/>
      <c r="E555" s="85"/>
      <c r="F555" s="85"/>
      <c r="G555" s="85"/>
      <c r="H555" s="85"/>
      <c r="I555" s="85"/>
      <c r="J555" s="85"/>
      <c r="K555" s="85"/>
      <c r="L555" s="85"/>
      <c r="M555" s="85"/>
      <c r="N555" s="85"/>
      <c r="O555" s="85"/>
      <c r="P555" s="85"/>
      <c r="Q555" s="85"/>
      <c r="R555" s="85"/>
      <c r="S555" s="85"/>
      <c r="T555" s="85"/>
      <c r="U555" s="85"/>
      <c r="V555" s="85"/>
      <c r="W555" s="85"/>
    </row>
    <row r="556" spans="1:23" ht="14.25" customHeight="1" x14ac:dyDescent="0.3">
      <c r="A556" s="85"/>
      <c r="B556" s="85"/>
      <c r="C556" s="85"/>
      <c r="D556" s="85"/>
      <c r="E556" s="85"/>
      <c r="F556" s="85"/>
      <c r="G556" s="85"/>
      <c r="H556" s="85"/>
      <c r="I556" s="85"/>
      <c r="J556" s="85"/>
      <c r="K556" s="85"/>
      <c r="L556" s="85"/>
      <c r="M556" s="85"/>
      <c r="N556" s="85"/>
      <c r="O556" s="85"/>
      <c r="P556" s="85"/>
      <c r="Q556" s="85"/>
      <c r="R556" s="85"/>
      <c r="S556" s="85"/>
      <c r="T556" s="85"/>
      <c r="U556" s="85"/>
      <c r="V556" s="85"/>
      <c r="W556" s="85"/>
    </row>
    <row r="557" spans="1:23" ht="14.25" customHeight="1" x14ac:dyDescent="0.3">
      <c r="A557" s="85"/>
      <c r="B557" s="85"/>
      <c r="C557" s="85"/>
      <c r="D557" s="85"/>
      <c r="E557" s="85"/>
      <c r="F557" s="85"/>
      <c r="G557" s="85"/>
      <c r="H557" s="85"/>
      <c r="I557" s="85"/>
      <c r="J557" s="85"/>
      <c r="K557" s="85"/>
      <c r="L557" s="85"/>
      <c r="M557" s="85"/>
      <c r="N557" s="85"/>
      <c r="O557" s="85"/>
      <c r="P557" s="85"/>
      <c r="Q557" s="85"/>
      <c r="R557" s="85"/>
      <c r="S557" s="85"/>
      <c r="T557" s="85"/>
      <c r="U557" s="85"/>
      <c r="V557" s="85"/>
      <c r="W557" s="85"/>
    </row>
    <row r="558" spans="1:23" ht="14.25" customHeight="1" x14ac:dyDescent="0.3">
      <c r="A558" s="85"/>
      <c r="B558" s="85"/>
      <c r="C558" s="85"/>
      <c r="D558" s="85"/>
      <c r="E558" s="85"/>
      <c r="F558" s="85"/>
      <c r="G558" s="85"/>
      <c r="H558" s="85"/>
      <c r="I558" s="85"/>
      <c r="J558" s="85"/>
      <c r="K558" s="85"/>
      <c r="L558" s="85"/>
      <c r="M558" s="85"/>
      <c r="N558" s="85"/>
      <c r="O558" s="85"/>
      <c r="P558" s="85"/>
      <c r="Q558" s="85"/>
      <c r="R558" s="85"/>
      <c r="S558" s="85"/>
      <c r="T558" s="85"/>
      <c r="U558" s="85"/>
      <c r="V558" s="85"/>
      <c r="W558" s="85"/>
    </row>
    <row r="559" spans="1:23" ht="14.25" customHeight="1" x14ac:dyDescent="0.3">
      <c r="A559" s="85"/>
      <c r="B559" s="85"/>
      <c r="C559" s="85"/>
      <c r="D559" s="85"/>
      <c r="E559" s="85"/>
      <c r="F559" s="85"/>
      <c r="G559" s="85"/>
      <c r="H559" s="85"/>
      <c r="I559" s="85"/>
      <c r="J559" s="85"/>
      <c r="K559" s="85"/>
      <c r="L559" s="85"/>
      <c r="M559" s="85"/>
      <c r="N559" s="85"/>
      <c r="O559" s="85"/>
      <c r="P559" s="85"/>
      <c r="Q559" s="85"/>
      <c r="R559" s="85"/>
      <c r="S559" s="85"/>
      <c r="T559" s="85"/>
      <c r="U559" s="85"/>
      <c r="V559" s="85"/>
      <c r="W559" s="85"/>
    </row>
    <row r="560" spans="1:23" ht="14.25" customHeight="1" x14ac:dyDescent="0.3">
      <c r="A560" s="85"/>
      <c r="B560" s="85"/>
      <c r="C560" s="85"/>
      <c r="D560" s="85"/>
      <c r="E560" s="85"/>
      <c r="F560" s="85"/>
      <c r="G560" s="85"/>
      <c r="H560" s="85"/>
      <c r="I560" s="85"/>
      <c r="J560" s="85"/>
      <c r="K560" s="85"/>
      <c r="L560" s="85"/>
      <c r="M560" s="85"/>
      <c r="N560" s="85"/>
      <c r="O560" s="85"/>
      <c r="P560" s="85"/>
      <c r="Q560" s="85"/>
      <c r="R560" s="85"/>
      <c r="S560" s="85"/>
      <c r="T560" s="85"/>
      <c r="U560" s="85"/>
      <c r="V560" s="85"/>
      <c r="W560" s="85"/>
    </row>
    <row r="561" spans="1:23" ht="14.25" customHeight="1" x14ac:dyDescent="0.3">
      <c r="A561" s="85"/>
      <c r="B561" s="85"/>
      <c r="C561" s="85"/>
      <c r="D561" s="85"/>
      <c r="E561" s="85"/>
      <c r="F561" s="85"/>
      <c r="G561" s="85"/>
      <c r="H561" s="85"/>
      <c r="I561" s="85"/>
      <c r="J561" s="85"/>
      <c r="K561" s="85"/>
      <c r="L561" s="85"/>
      <c r="M561" s="85"/>
      <c r="N561" s="85"/>
      <c r="O561" s="85"/>
      <c r="P561" s="85"/>
      <c r="Q561" s="85"/>
      <c r="R561" s="85"/>
      <c r="S561" s="85"/>
      <c r="T561" s="85"/>
      <c r="U561" s="85"/>
      <c r="V561" s="85"/>
      <c r="W561" s="85"/>
    </row>
    <row r="562" spans="1:23" ht="14.25" customHeight="1" x14ac:dyDescent="0.3">
      <c r="A562" s="85"/>
      <c r="B562" s="85"/>
      <c r="C562" s="85"/>
      <c r="D562" s="85"/>
      <c r="E562" s="85"/>
      <c r="F562" s="85"/>
      <c r="G562" s="85"/>
      <c r="H562" s="85"/>
      <c r="I562" s="85"/>
      <c r="J562" s="85"/>
      <c r="K562" s="85"/>
      <c r="L562" s="85"/>
      <c r="M562" s="85"/>
      <c r="N562" s="85"/>
      <c r="O562" s="85"/>
      <c r="P562" s="85"/>
      <c r="Q562" s="85"/>
      <c r="R562" s="85"/>
      <c r="S562" s="85"/>
      <c r="T562" s="85"/>
      <c r="U562" s="85"/>
      <c r="V562" s="85"/>
      <c r="W562" s="85"/>
    </row>
    <row r="563" spans="1:23" ht="14.25" customHeight="1" x14ac:dyDescent="0.3">
      <c r="A563" s="85"/>
      <c r="B563" s="85"/>
      <c r="C563" s="85"/>
      <c r="D563" s="85"/>
      <c r="E563" s="85"/>
      <c r="F563" s="85"/>
      <c r="G563" s="85"/>
      <c r="H563" s="85"/>
      <c r="I563" s="85"/>
      <c r="J563" s="85"/>
      <c r="K563" s="85"/>
      <c r="L563" s="85"/>
      <c r="M563" s="85"/>
      <c r="N563" s="85"/>
      <c r="O563" s="85"/>
      <c r="P563" s="85"/>
      <c r="Q563" s="85"/>
      <c r="R563" s="85"/>
      <c r="S563" s="85"/>
      <c r="T563" s="85"/>
      <c r="U563" s="85"/>
      <c r="V563" s="85"/>
      <c r="W563" s="85"/>
    </row>
    <row r="564" spans="1:23" ht="14.25" customHeight="1" x14ac:dyDescent="0.3">
      <c r="A564" s="85"/>
      <c r="B564" s="85"/>
      <c r="C564" s="85"/>
      <c r="D564" s="85"/>
      <c r="E564" s="85"/>
      <c r="F564" s="85"/>
      <c r="G564" s="85"/>
      <c r="H564" s="85"/>
      <c r="I564" s="85"/>
      <c r="J564" s="85"/>
      <c r="K564" s="85"/>
      <c r="L564" s="85"/>
      <c r="M564" s="85"/>
      <c r="N564" s="85"/>
      <c r="O564" s="85"/>
      <c r="P564" s="85"/>
      <c r="Q564" s="85"/>
      <c r="R564" s="85"/>
      <c r="S564" s="85"/>
      <c r="T564" s="85"/>
      <c r="U564" s="85"/>
      <c r="V564" s="85"/>
      <c r="W564" s="85"/>
    </row>
    <row r="565" spans="1:23" ht="14.25" customHeight="1" x14ac:dyDescent="0.3">
      <c r="A565" s="85"/>
      <c r="B565" s="85"/>
      <c r="C565" s="85"/>
      <c r="D565" s="85"/>
      <c r="E565" s="85"/>
      <c r="F565" s="85"/>
      <c r="G565" s="85"/>
      <c r="H565" s="85"/>
      <c r="I565" s="85"/>
      <c r="J565" s="85"/>
      <c r="K565" s="85"/>
      <c r="L565" s="85"/>
      <c r="M565" s="85"/>
      <c r="N565" s="85"/>
      <c r="O565" s="85"/>
      <c r="P565" s="85"/>
      <c r="Q565" s="85"/>
      <c r="R565" s="85"/>
      <c r="S565" s="85"/>
      <c r="T565" s="85"/>
      <c r="U565" s="85"/>
      <c r="V565" s="85"/>
      <c r="W565" s="85"/>
    </row>
    <row r="566" spans="1:23" ht="14.25" customHeight="1" x14ac:dyDescent="0.3">
      <c r="A566" s="85"/>
      <c r="B566" s="85"/>
      <c r="C566" s="85"/>
      <c r="D566" s="85"/>
      <c r="E566" s="85"/>
      <c r="F566" s="85"/>
      <c r="G566" s="85"/>
      <c r="H566" s="85"/>
      <c r="I566" s="85"/>
      <c r="J566" s="85"/>
      <c r="K566" s="85"/>
      <c r="L566" s="85"/>
      <c r="M566" s="85"/>
      <c r="N566" s="85"/>
      <c r="O566" s="85"/>
      <c r="P566" s="85"/>
      <c r="Q566" s="85"/>
      <c r="R566" s="85"/>
      <c r="S566" s="85"/>
      <c r="T566" s="85"/>
      <c r="U566" s="85"/>
      <c r="V566" s="85"/>
      <c r="W566" s="85"/>
    </row>
    <row r="567" spans="1:23" ht="14.25" customHeight="1" x14ac:dyDescent="0.3">
      <c r="A567" s="85"/>
      <c r="B567" s="85"/>
      <c r="C567" s="85"/>
      <c r="D567" s="85"/>
      <c r="E567" s="85"/>
      <c r="F567" s="85"/>
      <c r="G567" s="85"/>
      <c r="H567" s="85"/>
      <c r="I567" s="85"/>
      <c r="J567" s="85"/>
      <c r="K567" s="85"/>
      <c r="L567" s="85"/>
      <c r="M567" s="85"/>
      <c r="N567" s="85"/>
      <c r="O567" s="85"/>
      <c r="P567" s="85"/>
      <c r="Q567" s="85"/>
      <c r="R567" s="85"/>
      <c r="S567" s="85"/>
      <c r="T567" s="85"/>
      <c r="U567" s="85"/>
      <c r="V567" s="85"/>
      <c r="W567" s="85"/>
    </row>
    <row r="568" spans="1:23" ht="14.25" customHeight="1" x14ac:dyDescent="0.3">
      <c r="A568" s="85"/>
      <c r="B568" s="85"/>
      <c r="C568" s="85"/>
      <c r="D568" s="85"/>
      <c r="E568" s="85"/>
      <c r="F568" s="85"/>
      <c r="G568" s="85"/>
      <c r="H568" s="85"/>
      <c r="I568" s="85"/>
      <c r="J568" s="85"/>
      <c r="K568" s="85"/>
      <c r="L568" s="85"/>
      <c r="M568" s="85"/>
      <c r="N568" s="85"/>
      <c r="O568" s="85"/>
      <c r="P568" s="85"/>
      <c r="Q568" s="85"/>
      <c r="R568" s="85"/>
      <c r="S568" s="85"/>
      <c r="T568" s="85"/>
      <c r="U568" s="85"/>
      <c r="V568" s="85"/>
      <c r="W568" s="85"/>
    </row>
    <row r="569" spans="1:23" ht="14.25" customHeight="1" x14ac:dyDescent="0.3">
      <c r="A569" s="85"/>
      <c r="B569" s="85"/>
      <c r="C569" s="85"/>
      <c r="D569" s="85"/>
      <c r="E569" s="85"/>
      <c r="F569" s="85"/>
      <c r="G569" s="85"/>
      <c r="H569" s="85"/>
      <c r="I569" s="85"/>
      <c r="J569" s="85"/>
      <c r="K569" s="85"/>
      <c r="L569" s="85"/>
      <c r="M569" s="85"/>
      <c r="N569" s="85"/>
      <c r="O569" s="85"/>
      <c r="P569" s="85"/>
      <c r="Q569" s="85"/>
      <c r="R569" s="85"/>
      <c r="S569" s="85"/>
      <c r="T569" s="85"/>
      <c r="U569" s="85"/>
      <c r="V569" s="85"/>
      <c r="W569" s="85"/>
    </row>
    <row r="570" spans="1:23" ht="14.25" customHeight="1" x14ac:dyDescent="0.3">
      <c r="A570" s="85"/>
      <c r="B570" s="85"/>
      <c r="C570" s="85"/>
      <c r="D570" s="85"/>
      <c r="E570" s="85"/>
      <c r="F570" s="85"/>
      <c r="G570" s="85"/>
      <c r="H570" s="85"/>
      <c r="I570" s="85"/>
      <c r="J570" s="85"/>
      <c r="K570" s="85"/>
      <c r="L570" s="85"/>
      <c r="M570" s="85"/>
      <c r="N570" s="85"/>
      <c r="O570" s="85"/>
      <c r="P570" s="85"/>
      <c r="Q570" s="85"/>
      <c r="R570" s="85"/>
      <c r="S570" s="85"/>
      <c r="T570" s="85"/>
      <c r="U570" s="85"/>
      <c r="V570" s="85"/>
      <c r="W570" s="85"/>
    </row>
    <row r="571" spans="1:23" ht="14.25" customHeight="1" x14ac:dyDescent="0.3">
      <c r="A571" s="85"/>
      <c r="B571" s="85"/>
      <c r="C571" s="85"/>
      <c r="D571" s="85"/>
      <c r="E571" s="85"/>
      <c r="F571" s="85"/>
      <c r="G571" s="85"/>
      <c r="H571" s="85"/>
      <c r="I571" s="85"/>
      <c r="J571" s="85"/>
      <c r="K571" s="85"/>
      <c r="L571" s="85"/>
      <c r="M571" s="85"/>
      <c r="N571" s="85"/>
      <c r="O571" s="85"/>
      <c r="P571" s="85"/>
      <c r="Q571" s="85"/>
      <c r="R571" s="85"/>
      <c r="S571" s="85"/>
      <c r="T571" s="85"/>
      <c r="U571" s="85"/>
      <c r="V571" s="85"/>
      <c r="W571" s="85"/>
    </row>
    <row r="572" spans="1:23" ht="14.25" customHeight="1" x14ac:dyDescent="0.3">
      <c r="A572" s="85"/>
      <c r="B572" s="85"/>
      <c r="C572" s="85"/>
      <c r="D572" s="85"/>
      <c r="E572" s="85"/>
      <c r="F572" s="85"/>
      <c r="G572" s="85"/>
      <c r="H572" s="85"/>
      <c r="I572" s="85"/>
      <c r="J572" s="85"/>
      <c r="K572" s="85"/>
      <c r="L572" s="85"/>
      <c r="M572" s="85"/>
      <c r="N572" s="85"/>
      <c r="O572" s="85"/>
      <c r="P572" s="85"/>
      <c r="Q572" s="85"/>
      <c r="R572" s="85"/>
      <c r="S572" s="85"/>
      <c r="T572" s="85"/>
      <c r="U572" s="85"/>
      <c r="V572" s="85"/>
      <c r="W572" s="85"/>
    </row>
    <row r="573" spans="1:23" ht="14.25" customHeight="1" x14ac:dyDescent="0.3">
      <c r="A573" s="85"/>
      <c r="B573" s="85"/>
      <c r="C573" s="85"/>
      <c r="D573" s="85"/>
      <c r="E573" s="85"/>
      <c r="F573" s="85"/>
      <c r="G573" s="85"/>
      <c r="H573" s="85"/>
      <c r="I573" s="85"/>
      <c r="J573" s="85"/>
      <c r="K573" s="85"/>
      <c r="L573" s="85"/>
      <c r="M573" s="85"/>
      <c r="N573" s="85"/>
      <c r="O573" s="85"/>
      <c r="P573" s="85"/>
      <c r="Q573" s="85"/>
      <c r="R573" s="85"/>
      <c r="S573" s="85"/>
      <c r="T573" s="85"/>
      <c r="U573" s="85"/>
      <c r="V573" s="85"/>
      <c r="W573" s="85"/>
    </row>
    <row r="574" spans="1:23" ht="14.25" customHeight="1" x14ac:dyDescent="0.3">
      <c r="A574" s="85"/>
      <c r="B574" s="85"/>
      <c r="C574" s="85"/>
      <c r="D574" s="85"/>
      <c r="E574" s="85"/>
      <c r="F574" s="85"/>
      <c r="G574" s="85"/>
      <c r="H574" s="85"/>
      <c r="I574" s="85"/>
      <c r="J574" s="85"/>
      <c r="K574" s="85"/>
      <c r="L574" s="85"/>
      <c r="M574" s="85"/>
      <c r="N574" s="85"/>
      <c r="O574" s="85"/>
      <c r="P574" s="85"/>
      <c r="Q574" s="85"/>
      <c r="R574" s="85"/>
      <c r="S574" s="85"/>
      <c r="T574" s="85"/>
      <c r="U574" s="85"/>
      <c r="V574" s="85"/>
      <c r="W574" s="85"/>
    </row>
    <row r="575" spans="1:23" ht="14.25" customHeight="1" x14ac:dyDescent="0.3">
      <c r="A575" s="85"/>
      <c r="B575" s="85"/>
      <c r="C575" s="85"/>
      <c r="D575" s="85"/>
      <c r="E575" s="85"/>
      <c r="F575" s="85"/>
      <c r="G575" s="85"/>
      <c r="H575" s="85"/>
      <c r="I575" s="85"/>
      <c r="J575" s="85"/>
      <c r="K575" s="85"/>
      <c r="L575" s="85"/>
      <c r="M575" s="85"/>
      <c r="N575" s="85"/>
      <c r="O575" s="85"/>
      <c r="P575" s="85"/>
      <c r="Q575" s="85"/>
      <c r="R575" s="85"/>
      <c r="S575" s="85"/>
      <c r="T575" s="85"/>
      <c r="U575" s="85"/>
      <c r="V575" s="85"/>
      <c r="W575" s="85"/>
    </row>
    <row r="576" spans="1:23" ht="14.25" customHeight="1" x14ac:dyDescent="0.3">
      <c r="A576" s="85"/>
      <c r="B576" s="85"/>
      <c r="C576" s="85"/>
      <c r="D576" s="85"/>
      <c r="E576" s="85"/>
      <c r="F576" s="85"/>
      <c r="G576" s="85"/>
      <c r="H576" s="85"/>
      <c r="I576" s="85"/>
      <c r="J576" s="85"/>
      <c r="K576" s="85"/>
      <c r="L576" s="85"/>
      <c r="M576" s="85"/>
      <c r="N576" s="85"/>
      <c r="O576" s="85"/>
      <c r="P576" s="85"/>
      <c r="Q576" s="85"/>
      <c r="R576" s="85"/>
      <c r="S576" s="85"/>
      <c r="T576" s="85"/>
      <c r="U576" s="85"/>
      <c r="V576" s="85"/>
      <c r="W576" s="85"/>
    </row>
    <row r="577" spans="1:23" ht="14.25" customHeight="1" x14ac:dyDescent="0.3">
      <c r="A577" s="85"/>
      <c r="B577" s="85"/>
      <c r="C577" s="85"/>
      <c r="D577" s="85"/>
      <c r="E577" s="85"/>
      <c r="F577" s="85"/>
      <c r="G577" s="85"/>
      <c r="H577" s="85"/>
      <c r="I577" s="85"/>
      <c r="J577" s="85"/>
      <c r="K577" s="85"/>
      <c r="L577" s="85"/>
      <c r="M577" s="85"/>
      <c r="N577" s="85"/>
      <c r="O577" s="85"/>
      <c r="P577" s="85"/>
      <c r="Q577" s="85"/>
      <c r="R577" s="85"/>
      <c r="S577" s="85"/>
      <c r="T577" s="85"/>
      <c r="U577" s="85"/>
      <c r="V577" s="85"/>
      <c r="W577" s="85"/>
    </row>
    <row r="578" spans="1:23" ht="14.25" customHeight="1" x14ac:dyDescent="0.3">
      <c r="A578" s="85"/>
      <c r="B578" s="85"/>
      <c r="C578" s="85"/>
      <c r="D578" s="85"/>
      <c r="E578" s="85"/>
      <c r="F578" s="85"/>
      <c r="G578" s="85"/>
      <c r="H578" s="85"/>
      <c r="I578" s="85"/>
      <c r="J578" s="85"/>
      <c r="K578" s="85"/>
      <c r="L578" s="85"/>
      <c r="M578" s="85"/>
      <c r="N578" s="85"/>
      <c r="O578" s="85"/>
      <c r="P578" s="85"/>
      <c r="Q578" s="85"/>
      <c r="R578" s="85"/>
      <c r="S578" s="85"/>
      <c r="T578" s="85"/>
      <c r="U578" s="85"/>
      <c r="V578" s="85"/>
      <c r="W578" s="85"/>
    </row>
    <row r="579" spans="1:23" ht="14.25" customHeight="1" x14ac:dyDescent="0.3">
      <c r="A579" s="85"/>
      <c r="B579" s="85"/>
      <c r="C579" s="85"/>
      <c r="D579" s="85"/>
      <c r="E579" s="85"/>
      <c r="F579" s="85"/>
      <c r="G579" s="85"/>
      <c r="H579" s="85"/>
      <c r="I579" s="85"/>
      <c r="J579" s="85"/>
      <c r="K579" s="85"/>
      <c r="L579" s="85"/>
      <c r="M579" s="85"/>
      <c r="N579" s="85"/>
      <c r="O579" s="85"/>
      <c r="P579" s="85"/>
      <c r="Q579" s="85"/>
      <c r="R579" s="85"/>
      <c r="S579" s="85"/>
      <c r="T579" s="85"/>
      <c r="U579" s="85"/>
      <c r="V579" s="85"/>
      <c r="W579" s="85"/>
    </row>
    <row r="580" spans="1:23" ht="14.25" customHeight="1" x14ac:dyDescent="0.3">
      <c r="A580" s="85"/>
      <c r="B580" s="85"/>
      <c r="C580" s="85"/>
      <c r="D580" s="85"/>
      <c r="E580" s="85"/>
      <c r="F580" s="85"/>
      <c r="G580" s="85"/>
      <c r="H580" s="85"/>
      <c r="I580" s="85"/>
      <c r="J580" s="85"/>
      <c r="K580" s="85"/>
      <c r="L580" s="85"/>
      <c r="M580" s="85"/>
      <c r="N580" s="85"/>
      <c r="O580" s="85"/>
      <c r="P580" s="85"/>
      <c r="Q580" s="85"/>
      <c r="R580" s="85"/>
      <c r="S580" s="85"/>
      <c r="T580" s="85"/>
      <c r="U580" s="85"/>
      <c r="V580" s="85"/>
      <c r="W580" s="85"/>
    </row>
    <row r="581" spans="1:23" ht="14.25" customHeight="1" x14ac:dyDescent="0.3">
      <c r="A581" s="85"/>
      <c r="B581" s="85"/>
      <c r="C581" s="85"/>
      <c r="D581" s="85"/>
      <c r="E581" s="85"/>
      <c r="F581" s="85"/>
      <c r="G581" s="85"/>
      <c r="H581" s="85"/>
      <c r="I581" s="85"/>
      <c r="J581" s="85"/>
      <c r="K581" s="85"/>
      <c r="L581" s="85"/>
      <c r="M581" s="85"/>
      <c r="N581" s="85"/>
      <c r="O581" s="85"/>
      <c r="P581" s="85"/>
      <c r="Q581" s="85"/>
      <c r="R581" s="85"/>
      <c r="S581" s="85"/>
      <c r="T581" s="85"/>
      <c r="U581" s="85"/>
      <c r="V581" s="85"/>
      <c r="W581" s="85"/>
    </row>
    <row r="582" spans="1:23" ht="14.25" customHeight="1" x14ac:dyDescent="0.3">
      <c r="A582" s="85"/>
      <c r="B582" s="85"/>
      <c r="C582" s="85"/>
      <c r="D582" s="85"/>
      <c r="E582" s="85"/>
      <c r="F582" s="85"/>
      <c r="G582" s="85"/>
      <c r="H582" s="85"/>
      <c r="I582" s="85"/>
      <c r="J582" s="85"/>
      <c r="K582" s="85"/>
      <c r="L582" s="85"/>
      <c r="M582" s="85"/>
      <c r="N582" s="85"/>
      <c r="O582" s="85"/>
      <c r="P582" s="85"/>
      <c r="Q582" s="85"/>
      <c r="R582" s="85"/>
      <c r="S582" s="85"/>
      <c r="T582" s="85"/>
      <c r="U582" s="85"/>
      <c r="V582" s="85"/>
      <c r="W582" s="85"/>
    </row>
    <row r="583" spans="1:23" ht="14.25" customHeight="1" x14ac:dyDescent="0.3">
      <c r="A583" s="85"/>
      <c r="B583" s="85"/>
      <c r="C583" s="85"/>
      <c r="D583" s="85"/>
      <c r="E583" s="85"/>
      <c r="F583" s="85"/>
      <c r="G583" s="85"/>
      <c r="H583" s="85"/>
      <c r="I583" s="85"/>
      <c r="J583" s="85"/>
      <c r="K583" s="85"/>
      <c r="L583" s="85"/>
      <c r="M583" s="85"/>
      <c r="N583" s="85"/>
      <c r="O583" s="85"/>
      <c r="P583" s="85"/>
      <c r="Q583" s="85"/>
      <c r="R583" s="85"/>
      <c r="S583" s="85"/>
      <c r="T583" s="85"/>
      <c r="U583" s="85"/>
      <c r="V583" s="85"/>
      <c r="W583" s="85"/>
    </row>
    <row r="584" spans="1:23" ht="14.25" customHeight="1" x14ac:dyDescent="0.3">
      <c r="A584" s="85"/>
      <c r="B584" s="85"/>
      <c r="C584" s="85"/>
      <c r="D584" s="85"/>
      <c r="E584" s="85"/>
      <c r="F584" s="85"/>
      <c r="G584" s="85"/>
      <c r="H584" s="85"/>
      <c r="I584" s="85"/>
      <c r="J584" s="85"/>
      <c r="K584" s="85"/>
      <c r="L584" s="85"/>
      <c r="M584" s="85"/>
      <c r="N584" s="85"/>
      <c r="O584" s="85"/>
      <c r="P584" s="85"/>
      <c r="Q584" s="85"/>
      <c r="R584" s="85"/>
      <c r="S584" s="85"/>
      <c r="T584" s="85"/>
      <c r="U584" s="85"/>
      <c r="V584" s="85"/>
      <c r="W584" s="85"/>
    </row>
    <row r="585" spans="1:23" ht="14.25" customHeight="1" x14ac:dyDescent="0.3">
      <c r="A585" s="85"/>
      <c r="B585" s="85"/>
      <c r="C585" s="85"/>
      <c r="D585" s="85"/>
      <c r="E585" s="85"/>
      <c r="F585" s="85"/>
      <c r="G585" s="85"/>
      <c r="H585" s="85"/>
      <c r="I585" s="85"/>
      <c r="J585" s="85"/>
      <c r="K585" s="85"/>
      <c r="L585" s="85"/>
      <c r="M585" s="85"/>
      <c r="N585" s="85"/>
      <c r="O585" s="85"/>
      <c r="P585" s="85"/>
      <c r="Q585" s="85"/>
      <c r="R585" s="85"/>
      <c r="S585" s="85"/>
      <c r="T585" s="85"/>
      <c r="U585" s="85"/>
      <c r="V585" s="85"/>
      <c r="W585" s="85"/>
    </row>
    <row r="586" spans="1:23" ht="14.25" customHeight="1" x14ac:dyDescent="0.3">
      <c r="A586" s="85"/>
      <c r="B586" s="85"/>
      <c r="C586" s="85"/>
      <c r="D586" s="85"/>
      <c r="E586" s="85"/>
      <c r="F586" s="85"/>
      <c r="G586" s="85"/>
      <c r="H586" s="85"/>
      <c r="I586" s="85"/>
      <c r="J586" s="85"/>
      <c r="K586" s="85"/>
      <c r="L586" s="85"/>
      <c r="M586" s="85"/>
      <c r="N586" s="85"/>
      <c r="O586" s="85"/>
      <c r="P586" s="85"/>
      <c r="Q586" s="85"/>
      <c r="R586" s="85"/>
      <c r="S586" s="85"/>
      <c r="T586" s="85"/>
      <c r="U586" s="85"/>
      <c r="V586" s="85"/>
      <c r="W586" s="85"/>
    </row>
    <row r="587" spans="1:23" ht="14.25" customHeight="1" x14ac:dyDescent="0.3">
      <c r="A587" s="85"/>
      <c r="B587" s="85"/>
      <c r="C587" s="85"/>
      <c r="D587" s="85"/>
      <c r="E587" s="85"/>
      <c r="F587" s="85"/>
      <c r="G587" s="85"/>
      <c r="H587" s="85"/>
      <c r="I587" s="85"/>
      <c r="J587" s="85"/>
      <c r="K587" s="85"/>
      <c r="L587" s="85"/>
      <c r="M587" s="85"/>
      <c r="N587" s="85"/>
      <c r="O587" s="85"/>
      <c r="P587" s="85"/>
      <c r="Q587" s="85"/>
      <c r="R587" s="85"/>
      <c r="S587" s="85"/>
      <c r="T587" s="85"/>
      <c r="U587" s="85"/>
      <c r="V587" s="85"/>
      <c r="W587" s="85"/>
    </row>
    <row r="588" spans="1:23" ht="14.25" customHeight="1" x14ac:dyDescent="0.3">
      <c r="A588" s="85"/>
      <c r="B588" s="85"/>
      <c r="C588" s="85"/>
      <c r="D588" s="85"/>
      <c r="E588" s="85"/>
      <c r="F588" s="85"/>
      <c r="G588" s="85"/>
      <c r="H588" s="85"/>
      <c r="I588" s="85"/>
      <c r="J588" s="85"/>
      <c r="K588" s="85"/>
      <c r="L588" s="85"/>
      <c r="M588" s="85"/>
      <c r="N588" s="85"/>
      <c r="O588" s="85"/>
      <c r="P588" s="85"/>
      <c r="Q588" s="85"/>
      <c r="R588" s="85"/>
      <c r="S588" s="85"/>
      <c r="T588" s="85"/>
      <c r="U588" s="85"/>
      <c r="V588" s="85"/>
      <c r="W588" s="85"/>
    </row>
    <row r="589" spans="1:23" ht="14.25" customHeight="1" x14ac:dyDescent="0.3">
      <c r="A589" s="85"/>
      <c r="B589" s="85"/>
      <c r="C589" s="85"/>
      <c r="D589" s="85"/>
      <c r="E589" s="85"/>
      <c r="F589" s="85"/>
      <c r="G589" s="85"/>
      <c r="H589" s="85"/>
      <c r="I589" s="85"/>
      <c r="J589" s="85"/>
      <c r="K589" s="85"/>
      <c r="L589" s="85"/>
      <c r="M589" s="85"/>
      <c r="N589" s="85"/>
      <c r="O589" s="85"/>
      <c r="P589" s="85"/>
      <c r="Q589" s="85"/>
      <c r="R589" s="85"/>
      <c r="S589" s="85"/>
      <c r="T589" s="85"/>
      <c r="U589" s="85"/>
      <c r="V589" s="85"/>
      <c r="W589" s="85"/>
    </row>
    <row r="590" spans="1:23" ht="14.25" customHeight="1" x14ac:dyDescent="0.3">
      <c r="A590" s="85"/>
      <c r="B590" s="85"/>
      <c r="C590" s="85"/>
      <c r="D590" s="85"/>
      <c r="E590" s="85"/>
      <c r="F590" s="85"/>
      <c r="G590" s="85"/>
      <c r="H590" s="85"/>
      <c r="I590" s="85"/>
      <c r="J590" s="85"/>
      <c r="K590" s="85"/>
      <c r="L590" s="85"/>
      <c r="M590" s="85"/>
      <c r="N590" s="85"/>
      <c r="O590" s="85"/>
      <c r="P590" s="85"/>
      <c r="Q590" s="85"/>
      <c r="R590" s="85"/>
      <c r="S590" s="85"/>
      <c r="T590" s="85"/>
      <c r="U590" s="85"/>
      <c r="V590" s="85"/>
      <c r="W590" s="85"/>
    </row>
    <row r="591" spans="1:23" ht="14.25" customHeight="1" x14ac:dyDescent="0.3">
      <c r="A591" s="85"/>
      <c r="B591" s="85"/>
      <c r="C591" s="85"/>
      <c r="D591" s="85"/>
      <c r="E591" s="85"/>
      <c r="F591" s="85"/>
      <c r="G591" s="85"/>
      <c r="H591" s="85"/>
      <c r="I591" s="85"/>
      <c r="J591" s="85"/>
      <c r="K591" s="85"/>
      <c r="L591" s="85"/>
      <c r="M591" s="85"/>
      <c r="N591" s="85"/>
      <c r="O591" s="85"/>
      <c r="P591" s="85"/>
      <c r="Q591" s="85"/>
      <c r="R591" s="85"/>
      <c r="S591" s="85"/>
      <c r="T591" s="85"/>
      <c r="U591" s="85"/>
      <c r="V591" s="85"/>
      <c r="W591" s="85"/>
    </row>
    <row r="592" spans="1:23" ht="14.25" customHeight="1" x14ac:dyDescent="0.3">
      <c r="A592" s="85"/>
      <c r="B592" s="85"/>
      <c r="C592" s="85"/>
      <c r="D592" s="85"/>
      <c r="E592" s="85"/>
      <c r="F592" s="85"/>
      <c r="G592" s="85"/>
      <c r="H592" s="85"/>
      <c r="I592" s="85"/>
      <c r="J592" s="85"/>
      <c r="K592" s="85"/>
      <c r="L592" s="85"/>
      <c r="M592" s="85"/>
      <c r="N592" s="85"/>
      <c r="O592" s="85"/>
      <c r="P592" s="85"/>
      <c r="Q592" s="85"/>
      <c r="R592" s="85"/>
      <c r="S592" s="85"/>
      <c r="T592" s="85"/>
      <c r="U592" s="85"/>
      <c r="V592" s="85"/>
      <c r="W592" s="85"/>
    </row>
    <row r="593" spans="1:23" ht="14.25" customHeight="1" x14ac:dyDescent="0.3">
      <c r="A593" s="85"/>
      <c r="B593" s="85"/>
      <c r="C593" s="85"/>
      <c r="D593" s="85"/>
      <c r="E593" s="85"/>
      <c r="F593" s="85"/>
      <c r="G593" s="85"/>
      <c r="H593" s="85"/>
      <c r="I593" s="85"/>
      <c r="J593" s="85"/>
      <c r="K593" s="85"/>
      <c r="L593" s="85"/>
      <c r="M593" s="85"/>
      <c r="N593" s="85"/>
      <c r="O593" s="85"/>
      <c r="P593" s="85"/>
      <c r="Q593" s="85"/>
      <c r="R593" s="85"/>
      <c r="S593" s="85"/>
      <c r="T593" s="85"/>
      <c r="U593" s="85"/>
      <c r="V593" s="85"/>
      <c r="W593" s="85"/>
    </row>
    <row r="594" spans="1:23" ht="14.25" customHeight="1" x14ac:dyDescent="0.3">
      <c r="A594" s="85"/>
      <c r="B594" s="85"/>
      <c r="C594" s="85"/>
      <c r="D594" s="85"/>
      <c r="E594" s="85"/>
      <c r="F594" s="85"/>
      <c r="G594" s="85"/>
      <c r="H594" s="85"/>
      <c r="I594" s="85"/>
      <c r="J594" s="85"/>
      <c r="K594" s="85"/>
      <c r="L594" s="85"/>
      <c r="M594" s="85"/>
      <c r="N594" s="85"/>
      <c r="O594" s="85"/>
      <c r="P594" s="85"/>
      <c r="Q594" s="85"/>
      <c r="R594" s="85"/>
      <c r="S594" s="85"/>
      <c r="T594" s="85"/>
      <c r="U594" s="85"/>
      <c r="V594" s="85"/>
      <c r="W594" s="85"/>
    </row>
    <row r="595" spans="1:23" ht="14.25" customHeight="1" x14ac:dyDescent="0.3">
      <c r="A595" s="85"/>
      <c r="B595" s="85"/>
      <c r="C595" s="85"/>
      <c r="D595" s="85"/>
      <c r="E595" s="85"/>
      <c r="F595" s="85"/>
      <c r="G595" s="85"/>
      <c r="H595" s="85"/>
      <c r="I595" s="85"/>
      <c r="J595" s="85"/>
      <c r="K595" s="85"/>
      <c r="L595" s="85"/>
      <c r="M595" s="85"/>
      <c r="N595" s="85"/>
      <c r="O595" s="85"/>
      <c r="P595" s="85"/>
      <c r="Q595" s="85"/>
      <c r="R595" s="85"/>
      <c r="S595" s="85"/>
      <c r="T595" s="85"/>
      <c r="U595" s="85"/>
      <c r="V595" s="85"/>
      <c r="W595" s="85"/>
    </row>
    <row r="596" spans="1:23" ht="14.25" customHeight="1" x14ac:dyDescent="0.3">
      <c r="A596" s="85"/>
      <c r="B596" s="85"/>
      <c r="C596" s="85"/>
      <c r="D596" s="85"/>
      <c r="E596" s="85"/>
      <c r="F596" s="85"/>
      <c r="G596" s="85"/>
      <c r="H596" s="85"/>
      <c r="I596" s="85"/>
      <c r="J596" s="85"/>
      <c r="K596" s="85"/>
      <c r="L596" s="85"/>
      <c r="M596" s="85"/>
      <c r="N596" s="85"/>
      <c r="O596" s="85"/>
      <c r="P596" s="85"/>
      <c r="Q596" s="85"/>
      <c r="R596" s="85"/>
      <c r="S596" s="85"/>
      <c r="T596" s="85"/>
      <c r="U596" s="85"/>
      <c r="V596" s="85"/>
      <c r="W596" s="85"/>
    </row>
    <row r="597" spans="1:23" ht="14.25" customHeight="1" x14ac:dyDescent="0.3">
      <c r="A597" s="85"/>
      <c r="B597" s="85"/>
      <c r="C597" s="85"/>
      <c r="D597" s="85"/>
      <c r="E597" s="85"/>
      <c r="F597" s="85"/>
      <c r="G597" s="85"/>
      <c r="H597" s="85"/>
      <c r="I597" s="85"/>
      <c r="J597" s="85"/>
      <c r="K597" s="85"/>
      <c r="L597" s="85"/>
      <c r="M597" s="85"/>
      <c r="N597" s="85"/>
      <c r="O597" s="85"/>
      <c r="P597" s="85"/>
      <c r="Q597" s="85"/>
      <c r="R597" s="85"/>
      <c r="S597" s="85"/>
      <c r="T597" s="85"/>
      <c r="U597" s="85"/>
      <c r="V597" s="85"/>
      <c r="W597" s="85"/>
    </row>
    <row r="598" spans="1:23" ht="14.25" customHeight="1" x14ac:dyDescent="0.3">
      <c r="A598" s="85"/>
      <c r="B598" s="85"/>
      <c r="C598" s="85"/>
      <c r="D598" s="85"/>
      <c r="E598" s="85"/>
      <c r="F598" s="85"/>
      <c r="G598" s="85"/>
      <c r="H598" s="85"/>
      <c r="I598" s="85"/>
      <c r="J598" s="85"/>
      <c r="K598" s="85"/>
      <c r="L598" s="85"/>
      <c r="M598" s="85"/>
      <c r="N598" s="85"/>
      <c r="O598" s="85"/>
      <c r="P598" s="85"/>
      <c r="Q598" s="85"/>
      <c r="R598" s="85"/>
      <c r="S598" s="85"/>
      <c r="T598" s="85"/>
      <c r="U598" s="85"/>
      <c r="V598" s="85"/>
      <c r="W598" s="85"/>
    </row>
    <row r="599" spans="1:23" ht="14.25" customHeight="1" x14ac:dyDescent="0.3">
      <c r="A599" s="85"/>
      <c r="B599" s="85"/>
      <c r="C599" s="85"/>
      <c r="D599" s="85"/>
      <c r="E599" s="85"/>
      <c r="F599" s="85"/>
      <c r="G599" s="85"/>
      <c r="H599" s="85"/>
      <c r="I599" s="85"/>
      <c r="J599" s="85"/>
      <c r="K599" s="85"/>
      <c r="L599" s="85"/>
      <c r="M599" s="85"/>
      <c r="N599" s="85"/>
      <c r="O599" s="85"/>
      <c r="P599" s="85"/>
      <c r="Q599" s="85"/>
      <c r="R599" s="85"/>
      <c r="S599" s="85"/>
      <c r="T599" s="85"/>
      <c r="U599" s="85"/>
      <c r="V599" s="85"/>
      <c r="W599" s="85"/>
    </row>
    <row r="600" spans="1:23" ht="14.25" customHeight="1" x14ac:dyDescent="0.3">
      <c r="A600" s="85"/>
      <c r="B600" s="85"/>
      <c r="C600" s="85"/>
      <c r="D600" s="85"/>
      <c r="E600" s="85"/>
      <c r="F600" s="85"/>
      <c r="G600" s="85"/>
      <c r="H600" s="85"/>
      <c r="I600" s="85"/>
      <c r="J600" s="85"/>
      <c r="K600" s="85"/>
      <c r="L600" s="85"/>
      <c r="M600" s="85"/>
      <c r="N600" s="85"/>
      <c r="O600" s="85"/>
      <c r="P600" s="85"/>
      <c r="Q600" s="85"/>
      <c r="R600" s="85"/>
      <c r="S600" s="85"/>
      <c r="T600" s="85"/>
      <c r="U600" s="85"/>
      <c r="V600" s="85"/>
      <c r="W600" s="85"/>
    </row>
    <row r="601" spans="1:23" ht="14.25" customHeight="1" x14ac:dyDescent="0.3">
      <c r="A601" s="85"/>
      <c r="B601" s="85"/>
      <c r="C601" s="85"/>
      <c r="D601" s="85"/>
      <c r="E601" s="85"/>
      <c r="F601" s="85"/>
      <c r="G601" s="85"/>
      <c r="H601" s="85"/>
      <c r="I601" s="85"/>
      <c r="J601" s="85"/>
      <c r="K601" s="85"/>
      <c r="L601" s="85"/>
      <c r="M601" s="85"/>
      <c r="N601" s="85"/>
      <c r="O601" s="85"/>
      <c r="P601" s="85"/>
      <c r="Q601" s="85"/>
      <c r="R601" s="85"/>
      <c r="S601" s="85"/>
      <c r="T601" s="85"/>
      <c r="U601" s="85"/>
      <c r="V601" s="85"/>
      <c r="W601" s="85"/>
    </row>
    <row r="602" spans="1:23" ht="14.25" customHeight="1" x14ac:dyDescent="0.3">
      <c r="A602" s="85"/>
      <c r="B602" s="85"/>
      <c r="C602" s="85"/>
      <c r="D602" s="85"/>
      <c r="E602" s="85"/>
      <c r="F602" s="85"/>
      <c r="G602" s="85"/>
      <c r="H602" s="85"/>
      <c r="I602" s="85"/>
      <c r="J602" s="85"/>
      <c r="K602" s="85"/>
      <c r="L602" s="85"/>
      <c r="M602" s="85"/>
      <c r="N602" s="85"/>
      <c r="O602" s="85"/>
      <c r="P602" s="85"/>
      <c r="Q602" s="85"/>
      <c r="R602" s="85"/>
      <c r="S602" s="85"/>
      <c r="T602" s="85"/>
      <c r="U602" s="85"/>
      <c r="V602" s="85"/>
      <c r="W602" s="85"/>
    </row>
    <row r="603" spans="1:23" ht="14.25" customHeight="1" x14ac:dyDescent="0.3">
      <c r="A603" s="85"/>
      <c r="B603" s="85"/>
      <c r="C603" s="85"/>
      <c r="D603" s="85"/>
      <c r="E603" s="85"/>
      <c r="F603" s="85"/>
      <c r="G603" s="85"/>
      <c r="H603" s="85"/>
      <c r="I603" s="85"/>
      <c r="J603" s="85"/>
      <c r="K603" s="85"/>
      <c r="L603" s="85"/>
      <c r="M603" s="85"/>
      <c r="N603" s="85"/>
      <c r="O603" s="85"/>
      <c r="P603" s="85"/>
      <c r="Q603" s="85"/>
      <c r="R603" s="85"/>
      <c r="S603" s="85"/>
      <c r="T603" s="85"/>
      <c r="U603" s="85"/>
      <c r="V603" s="85"/>
      <c r="W603" s="85"/>
    </row>
    <row r="604" spans="1:23" ht="14.25" customHeight="1" x14ac:dyDescent="0.3">
      <c r="A604" s="85"/>
      <c r="B604" s="85"/>
      <c r="C604" s="85"/>
      <c r="D604" s="85"/>
      <c r="E604" s="85"/>
      <c r="F604" s="85"/>
      <c r="G604" s="85"/>
      <c r="H604" s="85"/>
      <c r="I604" s="85"/>
      <c r="J604" s="85"/>
      <c r="K604" s="85"/>
      <c r="L604" s="85"/>
      <c r="M604" s="85"/>
      <c r="N604" s="85"/>
      <c r="O604" s="85"/>
      <c r="P604" s="85"/>
      <c r="Q604" s="85"/>
      <c r="R604" s="85"/>
      <c r="S604" s="85"/>
      <c r="T604" s="85"/>
      <c r="U604" s="85"/>
      <c r="V604" s="85"/>
      <c r="W604" s="85"/>
    </row>
    <row r="605" spans="1:23" ht="14.25" customHeight="1" x14ac:dyDescent="0.3">
      <c r="A605" s="85"/>
      <c r="B605" s="85"/>
      <c r="C605" s="85"/>
      <c r="D605" s="85"/>
      <c r="E605" s="85"/>
      <c r="F605" s="85"/>
      <c r="G605" s="85"/>
      <c r="H605" s="85"/>
      <c r="I605" s="85"/>
      <c r="J605" s="85"/>
      <c r="K605" s="85"/>
      <c r="L605" s="85"/>
      <c r="M605" s="85"/>
      <c r="N605" s="85"/>
      <c r="O605" s="85"/>
      <c r="P605" s="85"/>
      <c r="Q605" s="85"/>
      <c r="R605" s="85"/>
      <c r="S605" s="85"/>
      <c r="T605" s="85"/>
      <c r="U605" s="85"/>
      <c r="V605" s="85"/>
      <c r="W605" s="85"/>
    </row>
    <row r="606" spans="1:23" ht="14.25" customHeight="1" x14ac:dyDescent="0.3">
      <c r="A606" s="85"/>
      <c r="B606" s="85"/>
      <c r="C606" s="85"/>
      <c r="D606" s="85"/>
      <c r="E606" s="85"/>
      <c r="F606" s="85"/>
      <c r="G606" s="85"/>
      <c r="H606" s="85"/>
      <c r="I606" s="85"/>
      <c r="J606" s="85"/>
      <c r="K606" s="85"/>
      <c r="L606" s="85"/>
      <c r="M606" s="85"/>
      <c r="N606" s="85"/>
      <c r="O606" s="85"/>
      <c r="P606" s="85"/>
      <c r="Q606" s="85"/>
      <c r="R606" s="85"/>
      <c r="S606" s="85"/>
      <c r="T606" s="85"/>
      <c r="U606" s="85"/>
      <c r="V606" s="85"/>
      <c r="W606" s="85"/>
    </row>
    <row r="607" spans="1:23" ht="14.25" customHeight="1" x14ac:dyDescent="0.3">
      <c r="A607" s="85"/>
      <c r="B607" s="85"/>
      <c r="C607" s="85"/>
      <c r="D607" s="85"/>
      <c r="E607" s="85"/>
      <c r="F607" s="85"/>
      <c r="G607" s="85"/>
      <c r="H607" s="85"/>
      <c r="I607" s="85"/>
      <c r="J607" s="85"/>
      <c r="K607" s="85"/>
      <c r="L607" s="85"/>
      <c r="M607" s="85"/>
      <c r="N607" s="85"/>
      <c r="O607" s="85"/>
      <c r="P607" s="85"/>
      <c r="Q607" s="85"/>
      <c r="R607" s="85"/>
      <c r="S607" s="85"/>
      <c r="T607" s="85"/>
      <c r="U607" s="85"/>
      <c r="V607" s="85"/>
      <c r="W607" s="85"/>
    </row>
    <row r="608" spans="1:23" ht="14.25" customHeight="1" x14ac:dyDescent="0.3">
      <c r="A608" s="85"/>
      <c r="B608" s="85"/>
      <c r="C608" s="85"/>
      <c r="D608" s="85"/>
      <c r="E608" s="85"/>
      <c r="F608" s="85"/>
      <c r="G608" s="85"/>
      <c r="H608" s="85"/>
      <c r="I608" s="85"/>
      <c r="J608" s="85"/>
      <c r="K608" s="85"/>
      <c r="L608" s="85"/>
      <c r="M608" s="85"/>
      <c r="N608" s="85"/>
      <c r="O608" s="85"/>
      <c r="P608" s="85"/>
      <c r="Q608" s="85"/>
      <c r="R608" s="85"/>
      <c r="S608" s="85"/>
      <c r="T608" s="85"/>
      <c r="U608" s="85"/>
      <c r="V608" s="85"/>
      <c r="W608" s="85"/>
    </row>
    <row r="609" spans="1:23" ht="14.25" customHeight="1" x14ac:dyDescent="0.3">
      <c r="A609" s="85"/>
      <c r="B609" s="85"/>
      <c r="C609" s="85"/>
      <c r="D609" s="85"/>
      <c r="E609" s="85"/>
      <c r="F609" s="85"/>
      <c r="G609" s="85"/>
      <c r="H609" s="85"/>
      <c r="I609" s="85"/>
      <c r="J609" s="85"/>
      <c r="K609" s="85"/>
      <c r="L609" s="85"/>
      <c r="M609" s="85"/>
      <c r="N609" s="85"/>
      <c r="O609" s="85"/>
      <c r="P609" s="85"/>
      <c r="Q609" s="85"/>
      <c r="R609" s="85"/>
      <c r="S609" s="85"/>
      <c r="T609" s="85"/>
      <c r="U609" s="85"/>
      <c r="V609" s="85"/>
      <c r="W609" s="85"/>
    </row>
    <row r="610" spans="1:23" ht="14.25" customHeight="1" x14ac:dyDescent="0.3">
      <c r="A610" s="85"/>
      <c r="B610" s="85"/>
      <c r="C610" s="85"/>
      <c r="D610" s="85"/>
      <c r="E610" s="85"/>
      <c r="F610" s="85"/>
      <c r="G610" s="85"/>
      <c r="H610" s="85"/>
      <c r="I610" s="85"/>
      <c r="J610" s="85"/>
      <c r="K610" s="85"/>
      <c r="L610" s="85"/>
      <c r="M610" s="85"/>
      <c r="N610" s="85"/>
      <c r="O610" s="85"/>
      <c r="P610" s="85"/>
      <c r="Q610" s="85"/>
      <c r="R610" s="85"/>
      <c r="S610" s="85"/>
      <c r="T610" s="85"/>
      <c r="U610" s="85"/>
      <c r="V610" s="85"/>
      <c r="W610" s="85"/>
    </row>
    <row r="611" spans="1:23" ht="14.25" customHeight="1" x14ac:dyDescent="0.3">
      <c r="A611" s="85"/>
      <c r="B611" s="85"/>
      <c r="C611" s="85"/>
      <c r="D611" s="85"/>
      <c r="E611" s="85"/>
      <c r="F611" s="85"/>
      <c r="G611" s="85"/>
      <c r="H611" s="85"/>
      <c r="I611" s="85"/>
      <c r="J611" s="85"/>
      <c r="K611" s="85"/>
      <c r="L611" s="85"/>
      <c r="M611" s="85"/>
      <c r="N611" s="85"/>
      <c r="O611" s="85"/>
      <c r="P611" s="85"/>
      <c r="Q611" s="85"/>
      <c r="R611" s="85"/>
      <c r="S611" s="85"/>
      <c r="T611" s="85"/>
      <c r="U611" s="85"/>
      <c r="V611" s="85"/>
      <c r="W611" s="85"/>
    </row>
    <row r="612" spans="1:23" ht="14.25" customHeight="1" x14ac:dyDescent="0.3">
      <c r="A612" s="85"/>
      <c r="B612" s="85"/>
      <c r="C612" s="85"/>
      <c r="D612" s="85"/>
      <c r="E612" s="85"/>
      <c r="F612" s="85"/>
      <c r="G612" s="85"/>
      <c r="H612" s="85"/>
      <c r="I612" s="85"/>
      <c r="J612" s="85"/>
      <c r="K612" s="85"/>
      <c r="L612" s="85"/>
      <c r="M612" s="85"/>
      <c r="N612" s="85"/>
      <c r="O612" s="85"/>
      <c r="P612" s="85"/>
      <c r="Q612" s="85"/>
      <c r="R612" s="85"/>
      <c r="S612" s="85"/>
      <c r="T612" s="85"/>
      <c r="U612" s="85"/>
      <c r="V612" s="85"/>
      <c r="W612" s="85"/>
    </row>
    <row r="613" spans="1:23" ht="14.25" customHeight="1" x14ac:dyDescent="0.3">
      <c r="A613" s="85"/>
      <c r="B613" s="85"/>
      <c r="C613" s="85"/>
      <c r="D613" s="85"/>
      <c r="E613" s="85"/>
      <c r="F613" s="85"/>
      <c r="G613" s="85"/>
      <c r="H613" s="85"/>
      <c r="I613" s="85"/>
      <c r="J613" s="85"/>
      <c r="K613" s="85"/>
      <c r="L613" s="85"/>
      <c r="M613" s="85"/>
      <c r="N613" s="85"/>
      <c r="O613" s="85"/>
      <c r="P613" s="85"/>
      <c r="Q613" s="85"/>
      <c r="R613" s="85"/>
      <c r="S613" s="85"/>
      <c r="T613" s="85"/>
      <c r="U613" s="85"/>
      <c r="V613" s="85"/>
      <c r="W613" s="85"/>
    </row>
    <row r="614" spans="1:23" ht="14.25" customHeight="1" x14ac:dyDescent="0.3">
      <c r="A614" s="85"/>
      <c r="B614" s="85"/>
      <c r="C614" s="85"/>
      <c r="D614" s="85"/>
      <c r="E614" s="85"/>
      <c r="F614" s="85"/>
      <c r="G614" s="85"/>
      <c r="H614" s="85"/>
      <c r="I614" s="85"/>
      <c r="J614" s="85"/>
      <c r="K614" s="85"/>
      <c r="L614" s="85"/>
      <c r="M614" s="85"/>
      <c r="N614" s="85"/>
      <c r="O614" s="85"/>
      <c r="P614" s="85"/>
      <c r="Q614" s="85"/>
      <c r="R614" s="85"/>
      <c r="S614" s="85"/>
      <c r="T614" s="85"/>
      <c r="U614" s="85"/>
      <c r="V614" s="85"/>
      <c r="W614" s="85"/>
    </row>
    <row r="615" spans="1:23" ht="14.25" customHeight="1" x14ac:dyDescent="0.3">
      <c r="A615" s="85"/>
      <c r="B615" s="85"/>
      <c r="C615" s="85"/>
      <c r="D615" s="85"/>
      <c r="E615" s="85"/>
      <c r="F615" s="85"/>
      <c r="G615" s="85"/>
      <c r="H615" s="85"/>
      <c r="I615" s="85"/>
      <c r="J615" s="85"/>
      <c r="K615" s="85"/>
      <c r="L615" s="85"/>
      <c r="M615" s="85"/>
      <c r="N615" s="85"/>
      <c r="O615" s="85"/>
      <c r="P615" s="85"/>
      <c r="Q615" s="85"/>
      <c r="R615" s="85"/>
      <c r="S615" s="85"/>
      <c r="T615" s="85"/>
      <c r="U615" s="85"/>
      <c r="V615" s="85"/>
      <c r="W615" s="85"/>
    </row>
    <row r="616" spans="1:23" ht="14.25" customHeight="1" x14ac:dyDescent="0.3">
      <c r="A616" s="85"/>
      <c r="B616" s="85"/>
      <c r="C616" s="85"/>
      <c r="D616" s="85"/>
      <c r="E616" s="85"/>
      <c r="F616" s="85"/>
      <c r="G616" s="85"/>
      <c r="H616" s="85"/>
      <c r="I616" s="85"/>
      <c r="J616" s="85"/>
      <c r="K616" s="85"/>
      <c r="L616" s="85"/>
      <c r="M616" s="85"/>
      <c r="N616" s="85"/>
      <c r="O616" s="85"/>
      <c r="P616" s="85"/>
      <c r="Q616" s="85"/>
      <c r="R616" s="85"/>
      <c r="S616" s="85"/>
      <c r="T616" s="85"/>
      <c r="U616" s="85"/>
      <c r="V616" s="85"/>
      <c r="W616" s="85"/>
    </row>
    <row r="617" spans="1:23" ht="14.25" customHeight="1" x14ac:dyDescent="0.3">
      <c r="A617" s="85"/>
      <c r="B617" s="85"/>
      <c r="C617" s="85"/>
      <c r="D617" s="85"/>
      <c r="E617" s="85"/>
      <c r="F617" s="85"/>
      <c r="G617" s="85"/>
      <c r="H617" s="85"/>
      <c r="I617" s="85"/>
      <c r="J617" s="85"/>
      <c r="K617" s="85"/>
      <c r="L617" s="85"/>
      <c r="M617" s="85"/>
      <c r="N617" s="85"/>
      <c r="O617" s="85"/>
      <c r="P617" s="85"/>
      <c r="Q617" s="85"/>
      <c r="R617" s="85"/>
      <c r="S617" s="85"/>
      <c r="T617" s="85"/>
      <c r="U617" s="85"/>
      <c r="V617" s="85"/>
      <c r="W617" s="85"/>
    </row>
    <row r="618" spans="1:23" ht="14.25" customHeight="1" x14ac:dyDescent="0.3">
      <c r="A618" s="85"/>
      <c r="B618" s="85"/>
      <c r="C618" s="85"/>
      <c r="D618" s="85"/>
      <c r="E618" s="85"/>
      <c r="F618" s="85"/>
      <c r="G618" s="85"/>
      <c r="H618" s="85"/>
      <c r="I618" s="85"/>
      <c r="J618" s="85"/>
      <c r="K618" s="85"/>
      <c r="L618" s="85"/>
      <c r="M618" s="85"/>
      <c r="N618" s="85"/>
      <c r="O618" s="85"/>
      <c r="P618" s="85"/>
      <c r="Q618" s="85"/>
      <c r="R618" s="85"/>
      <c r="S618" s="85"/>
      <c r="T618" s="85"/>
      <c r="U618" s="85"/>
      <c r="V618" s="85"/>
      <c r="W618" s="85"/>
    </row>
    <row r="619" spans="1:23" ht="14.25" customHeight="1" x14ac:dyDescent="0.3">
      <c r="A619" s="85"/>
      <c r="B619" s="85"/>
      <c r="C619" s="85"/>
      <c r="D619" s="85"/>
      <c r="E619" s="85"/>
      <c r="F619" s="85"/>
      <c r="G619" s="85"/>
      <c r="H619" s="85"/>
      <c r="I619" s="85"/>
      <c r="J619" s="85"/>
      <c r="K619" s="85"/>
      <c r="L619" s="85"/>
      <c r="M619" s="85"/>
      <c r="N619" s="85"/>
      <c r="O619" s="85"/>
      <c r="P619" s="85"/>
      <c r="Q619" s="85"/>
      <c r="R619" s="85"/>
      <c r="S619" s="85"/>
      <c r="T619" s="85"/>
      <c r="U619" s="85"/>
      <c r="V619" s="85"/>
      <c r="W619" s="85"/>
    </row>
    <row r="620" spans="1:23" ht="14.25" customHeight="1" x14ac:dyDescent="0.3">
      <c r="A620" s="85"/>
      <c r="B620" s="85"/>
      <c r="C620" s="85"/>
      <c r="D620" s="85"/>
      <c r="E620" s="85"/>
      <c r="F620" s="85"/>
      <c r="G620" s="85"/>
      <c r="H620" s="85"/>
      <c r="I620" s="85"/>
      <c r="J620" s="85"/>
      <c r="K620" s="85"/>
      <c r="L620" s="85"/>
      <c r="M620" s="85"/>
      <c r="N620" s="85"/>
      <c r="O620" s="85"/>
      <c r="P620" s="85"/>
      <c r="Q620" s="85"/>
      <c r="R620" s="85"/>
      <c r="S620" s="85"/>
      <c r="T620" s="85"/>
      <c r="U620" s="85"/>
      <c r="V620" s="85"/>
      <c r="W620" s="85"/>
    </row>
    <row r="621" spans="1:23" ht="14.25" customHeight="1" x14ac:dyDescent="0.3">
      <c r="A621" s="85"/>
      <c r="B621" s="85"/>
      <c r="C621" s="85"/>
      <c r="D621" s="85"/>
      <c r="E621" s="85"/>
      <c r="F621" s="85"/>
      <c r="G621" s="85"/>
      <c r="H621" s="85"/>
      <c r="I621" s="85"/>
      <c r="J621" s="85"/>
      <c r="K621" s="85"/>
      <c r="L621" s="85"/>
      <c r="M621" s="85"/>
      <c r="N621" s="85"/>
      <c r="O621" s="85"/>
      <c r="P621" s="85"/>
      <c r="Q621" s="85"/>
      <c r="R621" s="85"/>
      <c r="S621" s="85"/>
      <c r="T621" s="85"/>
      <c r="U621" s="85"/>
      <c r="V621" s="85"/>
      <c r="W621" s="85"/>
    </row>
    <row r="622" spans="1:23" ht="14.25" customHeight="1" x14ac:dyDescent="0.3">
      <c r="A622" s="85"/>
      <c r="B622" s="85"/>
      <c r="C622" s="85"/>
      <c r="D622" s="85"/>
      <c r="E622" s="85"/>
      <c r="F622" s="85"/>
      <c r="G622" s="85"/>
      <c r="H622" s="85"/>
      <c r="I622" s="85"/>
      <c r="J622" s="85"/>
      <c r="K622" s="85"/>
      <c r="L622" s="85"/>
      <c r="M622" s="85"/>
      <c r="N622" s="85"/>
      <c r="O622" s="85"/>
      <c r="P622" s="85"/>
      <c r="Q622" s="85"/>
      <c r="R622" s="85"/>
      <c r="S622" s="85"/>
      <c r="T622" s="85"/>
      <c r="U622" s="85"/>
      <c r="V622" s="85"/>
      <c r="W622" s="85"/>
    </row>
    <row r="623" spans="1:23" ht="14.25" customHeight="1" x14ac:dyDescent="0.3">
      <c r="A623" s="85"/>
      <c r="B623" s="85"/>
      <c r="C623" s="85"/>
      <c r="D623" s="85"/>
      <c r="E623" s="85"/>
      <c r="F623" s="85"/>
      <c r="G623" s="85"/>
      <c r="H623" s="85"/>
      <c r="I623" s="85"/>
      <c r="J623" s="85"/>
      <c r="K623" s="85"/>
      <c r="L623" s="85"/>
      <c r="M623" s="85"/>
      <c r="N623" s="85"/>
      <c r="O623" s="85"/>
      <c r="P623" s="85"/>
      <c r="Q623" s="85"/>
      <c r="R623" s="85"/>
      <c r="S623" s="85"/>
      <c r="T623" s="85"/>
      <c r="U623" s="85"/>
      <c r="V623" s="85"/>
      <c r="W623" s="85"/>
    </row>
    <row r="624" spans="1:23" ht="14.25" customHeight="1" x14ac:dyDescent="0.3">
      <c r="A624" s="85"/>
      <c r="B624" s="85"/>
      <c r="C624" s="85"/>
      <c r="D624" s="85"/>
      <c r="E624" s="85"/>
      <c r="F624" s="85"/>
      <c r="G624" s="85"/>
      <c r="H624" s="85"/>
      <c r="I624" s="85"/>
      <c r="J624" s="85"/>
      <c r="K624" s="85"/>
      <c r="L624" s="85"/>
      <c r="M624" s="85"/>
      <c r="N624" s="85"/>
      <c r="O624" s="85"/>
      <c r="P624" s="85"/>
      <c r="Q624" s="85"/>
      <c r="R624" s="85"/>
      <c r="S624" s="85"/>
      <c r="T624" s="85"/>
      <c r="U624" s="85"/>
      <c r="V624" s="85"/>
      <c r="W624" s="85"/>
    </row>
    <row r="625" spans="1:23" ht="14.25" customHeight="1" x14ac:dyDescent="0.3">
      <c r="A625" s="85"/>
      <c r="B625" s="85"/>
      <c r="C625" s="85"/>
      <c r="D625" s="85"/>
      <c r="E625" s="85"/>
      <c r="F625" s="85"/>
      <c r="G625" s="85"/>
      <c r="H625" s="85"/>
      <c r="I625" s="85"/>
      <c r="J625" s="85"/>
      <c r="K625" s="85"/>
      <c r="L625" s="85"/>
      <c r="M625" s="85"/>
      <c r="N625" s="85"/>
      <c r="O625" s="85"/>
      <c r="P625" s="85"/>
      <c r="Q625" s="85"/>
      <c r="R625" s="85"/>
      <c r="S625" s="85"/>
      <c r="T625" s="85"/>
      <c r="U625" s="85"/>
      <c r="V625" s="85"/>
      <c r="W625" s="85"/>
    </row>
    <row r="626" spans="1:23" ht="14.25" customHeight="1" x14ac:dyDescent="0.3">
      <c r="A626" s="85"/>
      <c r="B626" s="85"/>
      <c r="C626" s="85"/>
      <c r="D626" s="85"/>
      <c r="E626" s="85"/>
      <c r="F626" s="85"/>
      <c r="G626" s="85"/>
      <c r="H626" s="85"/>
      <c r="I626" s="85"/>
      <c r="J626" s="85"/>
      <c r="K626" s="85"/>
      <c r="L626" s="85"/>
      <c r="M626" s="85"/>
      <c r="N626" s="85"/>
      <c r="O626" s="85"/>
      <c r="P626" s="85"/>
      <c r="Q626" s="85"/>
      <c r="R626" s="85"/>
      <c r="S626" s="85"/>
      <c r="T626" s="85"/>
      <c r="U626" s="85"/>
      <c r="V626" s="85"/>
      <c r="W626" s="85"/>
    </row>
    <row r="627" spans="1:23" ht="14.25" customHeight="1" x14ac:dyDescent="0.3">
      <c r="A627" s="85"/>
      <c r="B627" s="85"/>
      <c r="C627" s="85"/>
      <c r="D627" s="85"/>
      <c r="E627" s="85"/>
      <c r="F627" s="85"/>
      <c r="G627" s="85"/>
      <c r="H627" s="85"/>
      <c r="I627" s="85"/>
      <c r="J627" s="85"/>
      <c r="K627" s="85"/>
      <c r="L627" s="85"/>
      <c r="M627" s="85"/>
      <c r="N627" s="85"/>
      <c r="O627" s="85"/>
      <c r="P627" s="85"/>
      <c r="Q627" s="85"/>
      <c r="R627" s="85"/>
      <c r="S627" s="85"/>
      <c r="T627" s="85"/>
      <c r="U627" s="85"/>
      <c r="V627" s="85"/>
      <c r="W627" s="85"/>
    </row>
    <row r="628" spans="1:23" ht="14.25" customHeight="1" x14ac:dyDescent="0.3">
      <c r="A628" s="85"/>
      <c r="B628" s="85"/>
      <c r="C628" s="85"/>
      <c r="D628" s="85"/>
      <c r="E628" s="85"/>
      <c r="F628" s="85"/>
      <c r="G628" s="85"/>
      <c r="H628" s="85"/>
      <c r="I628" s="85"/>
      <c r="J628" s="85"/>
      <c r="K628" s="85"/>
      <c r="L628" s="85"/>
      <c r="M628" s="85"/>
      <c r="N628" s="85"/>
      <c r="O628" s="85"/>
      <c r="P628" s="85"/>
      <c r="Q628" s="85"/>
      <c r="R628" s="85"/>
      <c r="S628" s="85"/>
      <c r="T628" s="85"/>
      <c r="U628" s="85"/>
      <c r="V628" s="85"/>
      <c r="W628" s="85"/>
    </row>
    <row r="629" spans="1:23" ht="14.25" customHeight="1" x14ac:dyDescent="0.3">
      <c r="A629" s="85"/>
      <c r="B629" s="85"/>
      <c r="C629" s="85"/>
      <c r="D629" s="85"/>
      <c r="E629" s="85"/>
      <c r="F629" s="85"/>
      <c r="G629" s="85"/>
      <c r="H629" s="85"/>
      <c r="I629" s="85"/>
      <c r="J629" s="85"/>
      <c r="K629" s="85"/>
      <c r="L629" s="85"/>
      <c r="M629" s="85"/>
      <c r="N629" s="85"/>
      <c r="O629" s="85"/>
      <c r="P629" s="85"/>
      <c r="Q629" s="85"/>
      <c r="R629" s="85"/>
      <c r="S629" s="85"/>
      <c r="T629" s="85"/>
      <c r="U629" s="85"/>
      <c r="V629" s="85"/>
      <c r="W629" s="85"/>
    </row>
    <row r="630" spans="1:23" ht="14.25" customHeight="1" x14ac:dyDescent="0.3">
      <c r="A630" s="85"/>
      <c r="B630" s="85"/>
      <c r="C630" s="85"/>
      <c r="D630" s="85"/>
      <c r="E630" s="85"/>
      <c r="F630" s="85"/>
      <c r="G630" s="85"/>
      <c r="H630" s="85"/>
      <c r="I630" s="85"/>
      <c r="J630" s="85"/>
      <c r="K630" s="85"/>
      <c r="L630" s="85"/>
      <c r="M630" s="85"/>
      <c r="N630" s="85"/>
      <c r="O630" s="85"/>
      <c r="P630" s="85"/>
      <c r="Q630" s="85"/>
      <c r="R630" s="85"/>
      <c r="S630" s="85"/>
      <c r="T630" s="85"/>
      <c r="U630" s="85"/>
      <c r="V630" s="85"/>
      <c r="W630" s="85"/>
    </row>
    <row r="631" spans="1:23" ht="14.25" customHeight="1" x14ac:dyDescent="0.3">
      <c r="A631" s="85"/>
      <c r="B631" s="85"/>
      <c r="C631" s="85"/>
      <c r="D631" s="85"/>
      <c r="E631" s="85"/>
      <c r="F631" s="85"/>
      <c r="G631" s="85"/>
      <c r="H631" s="85"/>
      <c r="I631" s="85"/>
      <c r="J631" s="85"/>
      <c r="K631" s="85"/>
      <c r="L631" s="85"/>
      <c r="M631" s="85"/>
      <c r="N631" s="85"/>
      <c r="O631" s="85"/>
      <c r="P631" s="85"/>
      <c r="Q631" s="85"/>
      <c r="R631" s="85"/>
      <c r="S631" s="85"/>
      <c r="T631" s="85"/>
      <c r="U631" s="85"/>
      <c r="V631" s="85"/>
      <c r="W631" s="85"/>
    </row>
    <row r="632" spans="1:23" ht="14.25" customHeight="1" x14ac:dyDescent="0.3">
      <c r="A632" s="85"/>
      <c r="B632" s="85"/>
      <c r="C632" s="85"/>
      <c r="D632" s="85"/>
      <c r="E632" s="85"/>
      <c r="F632" s="85"/>
      <c r="G632" s="85"/>
      <c r="H632" s="85"/>
      <c r="I632" s="85"/>
      <c r="J632" s="85"/>
      <c r="K632" s="85"/>
      <c r="L632" s="85"/>
      <c r="M632" s="85"/>
      <c r="N632" s="85"/>
      <c r="O632" s="85"/>
      <c r="P632" s="85"/>
      <c r="Q632" s="85"/>
      <c r="R632" s="85"/>
      <c r="S632" s="85"/>
      <c r="T632" s="85"/>
      <c r="U632" s="85"/>
      <c r="V632" s="85"/>
      <c r="W632" s="85"/>
    </row>
    <row r="633" spans="1:23" ht="14.25" customHeight="1" x14ac:dyDescent="0.3">
      <c r="A633" s="85"/>
      <c r="B633" s="85"/>
      <c r="C633" s="85"/>
      <c r="D633" s="85"/>
      <c r="E633" s="85"/>
      <c r="F633" s="85"/>
      <c r="G633" s="85"/>
      <c r="H633" s="85"/>
      <c r="I633" s="85"/>
      <c r="J633" s="85"/>
      <c r="K633" s="85"/>
      <c r="L633" s="85"/>
      <c r="M633" s="85"/>
      <c r="N633" s="85"/>
      <c r="O633" s="85"/>
      <c r="P633" s="85"/>
      <c r="Q633" s="85"/>
      <c r="R633" s="85"/>
      <c r="S633" s="85"/>
      <c r="T633" s="85"/>
      <c r="U633" s="85"/>
      <c r="V633" s="85"/>
      <c r="W633" s="85"/>
    </row>
    <row r="634" spans="1:23" ht="14.25" customHeight="1" x14ac:dyDescent="0.3">
      <c r="A634" s="85"/>
      <c r="B634" s="85"/>
      <c r="C634" s="85"/>
      <c r="D634" s="85"/>
      <c r="E634" s="85"/>
      <c r="F634" s="85"/>
      <c r="G634" s="85"/>
      <c r="H634" s="85"/>
      <c r="I634" s="85"/>
      <c r="J634" s="85"/>
      <c r="K634" s="85"/>
      <c r="L634" s="85"/>
      <c r="M634" s="85"/>
      <c r="N634" s="85"/>
      <c r="O634" s="85"/>
      <c r="P634" s="85"/>
      <c r="Q634" s="85"/>
      <c r="R634" s="85"/>
      <c r="S634" s="85"/>
      <c r="T634" s="85"/>
      <c r="U634" s="85"/>
      <c r="V634" s="85"/>
      <c r="W634" s="85"/>
    </row>
    <row r="635" spans="1:23" ht="14.25" customHeight="1" x14ac:dyDescent="0.3">
      <c r="A635" s="85"/>
      <c r="B635" s="85"/>
      <c r="C635" s="85"/>
      <c r="D635" s="85"/>
      <c r="E635" s="85"/>
      <c r="F635" s="85"/>
      <c r="G635" s="85"/>
      <c r="H635" s="85"/>
      <c r="I635" s="85"/>
      <c r="J635" s="85"/>
      <c r="K635" s="85"/>
      <c r="L635" s="85"/>
      <c r="M635" s="85"/>
      <c r="N635" s="85"/>
      <c r="O635" s="85"/>
      <c r="P635" s="85"/>
      <c r="Q635" s="85"/>
      <c r="R635" s="85"/>
      <c r="S635" s="85"/>
      <c r="T635" s="85"/>
      <c r="U635" s="85"/>
      <c r="V635" s="85"/>
      <c r="W635" s="85"/>
    </row>
    <row r="636" spans="1:23" ht="14.25" customHeight="1" x14ac:dyDescent="0.3">
      <c r="A636" s="85"/>
      <c r="B636" s="85"/>
      <c r="C636" s="85"/>
      <c r="D636" s="85"/>
      <c r="E636" s="85"/>
      <c r="F636" s="85"/>
      <c r="G636" s="85"/>
      <c r="H636" s="85"/>
      <c r="I636" s="85"/>
      <c r="J636" s="85"/>
      <c r="K636" s="85"/>
      <c r="L636" s="85"/>
      <c r="M636" s="85"/>
      <c r="N636" s="85"/>
      <c r="O636" s="85"/>
      <c r="P636" s="85"/>
      <c r="Q636" s="85"/>
      <c r="R636" s="85"/>
      <c r="S636" s="85"/>
      <c r="T636" s="85"/>
      <c r="U636" s="85"/>
      <c r="V636" s="85"/>
      <c r="W636" s="85"/>
    </row>
    <row r="637" spans="1:23" ht="14.25" customHeight="1" x14ac:dyDescent="0.3">
      <c r="A637" s="85"/>
      <c r="B637" s="85"/>
      <c r="C637" s="85"/>
      <c r="D637" s="85"/>
      <c r="E637" s="85"/>
      <c r="F637" s="85"/>
      <c r="G637" s="85"/>
      <c r="H637" s="85"/>
      <c r="I637" s="85"/>
      <c r="J637" s="85"/>
      <c r="K637" s="85"/>
      <c r="L637" s="85"/>
      <c r="M637" s="85"/>
      <c r="N637" s="85"/>
      <c r="O637" s="85"/>
      <c r="P637" s="85"/>
      <c r="Q637" s="85"/>
      <c r="R637" s="85"/>
      <c r="S637" s="85"/>
      <c r="T637" s="85"/>
      <c r="U637" s="85"/>
      <c r="V637" s="85"/>
      <c r="W637" s="85"/>
    </row>
    <row r="638" spans="1:23" ht="14.25" customHeight="1" x14ac:dyDescent="0.3">
      <c r="A638" s="85"/>
      <c r="B638" s="85"/>
      <c r="C638" s="85"/>
      <c r="D638" s="85"/>
      <c r="E638" s="85"/>
      <c r="F638" s="85"/>
      <c r="G638" s="85"/>
      <c r="H638" s="85"/>
      <c r="I638" s="85"/>
      <c r="J638" s="85"/>
      <c r="K638" s="85"/>
      <c r="L638" s="85"/>
      <c r="M638" s="85"/>
      <c r="N638" s="85"/>
      <c r="O638" s="85"/>
      <c r="P638" s="85"/>
      <c r="Q638" s="85"/>
      <c r="R638" s="85"/>
      <c r="S638" s="85"/>
      <c r="T638" s="85"/>
      <c r="U638" s="85"/>
      <c r="V638" s="85"/>
      <c r="W638" s="85"/>
    </row>
    <row r="639" spans="1:23" ht="14.25" customHeight="1" x14ac:dyDescent="0.3">
      <c r="A639" s="85"/>
      <c r="B639" s="85"/>
      <c r="C639" s="85"/>
      <c r="D639" s="85"/>
      <c r="E639" s="85"/>
      <c r="F639" s="85"/>
      <c r="G639" s="85"/>
      <c r="H639" s="85"/>
      <c r="I639" s="85"/>
      <c r="J639" s="85"/>
      <c r="K639" s="85"/>
      <c r="L639" s="85"/>
      <c r="M639" s="85"/>
      <c r="N639" s="85"/>
      <c r="O639" s="85"/>
      <c r="P639" s="85"/>
      <c r="Q639" s="85"/>
      <c r="R639" s="85"/>
      <c r="S639" s="85"/>
      <c r="T639" s="85"/>
      <c r="U639" s="85"/>
      <c r="V639" s="85"/>
      <c r="W639" s="85"/>
    </row>
    <row r="640" spans="1:23" ht="14.25" customHeight="1" x14ac:dyDescent="0.3">
      <c r="A640" s="85"/>
      <c r="B640" s="85"/>
      <c r="C640" s="85"/>
      <c r="D640" s="85"/>
      <c r="E640" s="85"/>
      <c r="F640" s="85"/>
      <c r="G640" s="85"/>
      <c r="H640" s="85"/>
      <c r="I640" s="85"/>
      <c r="J640" s="85"/>
      <c r="K640" s="85"/>
      <c r="L640" s="85"/>
      <c r="M640" s="85"/>
      <c r="N640" s="85"/>
      <c r="O640" s="85"/>
      <c r="P640" s="85"/>
      <c r="Q640" s="85"/>
      <c r="R640" s="85"/>
      <c r="S640" s="85"/>
      <c r="T640" s="85"/>
      <c r="U640" s="85"/>
      <c r="V640" s="85"/>
      <c r="W640" s="85"/>
    </row>
    <row r="641" spans="1:23" ht="14.25" customHeight="1" x14ac:dyDescent="0.3">
      <c r="A641" s="85"/>
      <c r="B641" s="85"/>
      <c r="C641" s="85"/>
      <c r="D641" s="85"/>
      <c r="E641" s="85"/>
      <c r="F641" s="85"/>
      <c r="G641" s="85"/>
      <c r="H641" s="85"/>
      <c r="I641" s="85"/>
      <c r="J641" s="85"/>
      <c r="K641" s="85"/>
      <c r="L641" s="85"/>
      <c r="M641" s="85"/>
      <c r="N641" s="85"/>
      <c r="O641" s="85"/>
      <c r="P641" s="85"/>
      <c r="Q641" s="85"/>
      <c r="R641" s="85"/>
      <c r="S641" s="85"/>
      <c r="T641" s="85"/>
      <c r="U641" s="85"/>
      <c r="V641" s="85"/>
      <c r="W641" s="85"/>
    </row>
    <row r="642" spans="1:23" ht="14.25" customHeight="1" x14ac:dyDescent="0.3">
      <c r="A642" s="85"/>
      <c r="B642" s="85"/>
      <c r="C642" s="85"/>
      <c r="D642" s="85"/>
      <c r="E642" s="85"/>
      <c r="F642" s="85"/>
      <c r="G642" s="85"/>
      <c r="H642" s="85"/>
      <c r="I642" s="85"/>
      <c r="J642" s="85"/>
      <c r="K642" s="85"/>
      <c r="L642" s="85"/>
      <c r="M642" s="85"/>
      <c r="N642" s="85"/>
      <c r="O642" s="85"/>
      <c r="P642" s="85"/>
      <c r="Q642" s="85"/>
      <c r="R642" s="85"/>
      <c r="S642" s="85"/>
      <c r="T642" s="85"/>
      <c r="U642" s="85"/>
      <c r="V642" s="85"/>
      <c r="W642" s="85"/>
    </row>
    <row r="643" spans="1:23" ht="14.25" customHeight="1" x14ac:dyDescent="0.3">
      <c r="A643" s="85"/>
      <c r="B643" s="85"/>
      <c r="C643" s="85"/>
      <c r="D643" s="85"/>
      <c r="E643" s="85"/>
      <c r="F643" s="85"/>
      <c r="G643" s="85"/>
      <c r="H643" s="85"/>
      <c r="I643" s="85"/>
      <c r="J643" s="85"/>
      <c r="K643" s="85"/>
      <c r="L643" s="85"/>
      <c r="M643" s="85"/>
      <c r="N643" s="85"/>
      <c r="O643" s="85"/>
      <c r="P643" s="85"/>
      <c r="Q643" s="85"/>
      <c r="R643" s="85"/>
      <c r="S643" s="85"/>
      <c r="T643" s="85"/>
      <c r="U643" s="85"/>
      <c r="V643" s="85"/>
      <c r="W643" s="85"/>
    </row>
    <row r="644" spans="1:23" ht="14.25" customHeight="1" x14ac:dyDescent="0.3">
      <c r="A644" s="85"/>
      <c r="B644" s="85"/>
      <c r="C644" s="85"/>
      <c r="D644" s="85"/>
      <c r="E644" s="85"/>
      <c r="F644" s="85"/>
      <c r="G644" s="85"/>
      <c r="H644" s="85"/>
      <c r="I644" s="85"/>
      <c r="J644" s="85"/>
      <c r="K644" s="85"/>
      <c r="L644" s="85"/>
      <c r="M644" s="85"/>
      <c r="N644" s="85"/>
      <c r="O644" s="85"/>
      <c r="P644" s="85"/>
      <c r="Q644" s="85"/>
      <c r="R644" s="85"/>
      <c r="S644" s="85"/>
      <c r="T644" s="85"/>
      <c r="U644" s="85"/>
      <c r="V644" s="85"/>
      <c r="W644" s="85"/>
    </row>
    <row r="645" spans="1:23" ht="14.25" customHeight="1" x14ac:dyDescent="0.3">
      <c r="A645" s="85"/>
      <c r="B645" s="85"/>
      <c r="C645" s="85"/>
      <c r="D645" s="85"/>
      <c r="E645" s="85"/>
      <c r="F645" s="85"/>
      <c r="G645" s="85"/>
      <c r="H645" s="85"/>
      <c r="I645" s="85"/>
      <c r="J645" s="85"/>
      <c r="K645" s="85"/>
      <c r="L645" s="85"/>
      <c r="M645" s="85"/>
      <c r="N645" s="85"/>
      <c r="O645" s="85"/>
      <c r="P645" s="85"/>
      <c r="Q645" s="85"/>
      <c r="R645" s="85"/>
      <c r="S645" s="85"/>
      <c r="T645" s="85"/>
      <c r="U645" s="85"/>
      <c r="V645" s="85"/>
      <c r="W645" s="85"/>
    </row>
    <row r="646" spans="1:23" ht="14.25" customHeight="1" x14ac:dyDescent="0.3">
      <c r="A646" s="85"/>
      <c r="B646" s="85"/>
      <c r="C646" s="85"/>
      <c r="D646" s="85"/>
      <c r="E646" s="85"/>
      <c r="F646" s="85"/>
      <c r="G646" s="85"/>
      <c r="H646" s="85"/>
      <c r="I646" s="85"/>
      <c r="J646" s="85"/>
      <c r="K646" s="85"/>
      <c r="L646" s="85"/>
      <c r="M646" s="85"/>
      <c r="N646" s="85"/>
      <c r="O646" s="85"/>
      <c r="P646" s="85"/>
      <c r="Q646" s="85"/>
      <c r="R646" s="85"/>
      <c r="S646" s="85"/>
      <c r="T646" s="85"/>
      <c r="U646" s="85"/>
      <c r="V646" s="85"/>
      <c r="W646" s="85"/>
    </row>
    <row r="647" spans="1:23" ht="14.25" customHeight="1" x14ac:dyDescent="0.3">
      <c r="A647" s="85"/>
      <c r="B647" s="85"/>
      <c r="C647" s="85"/>
      <c r="D647" s="85"/>
      <c r="E647" s="85"/>
      <c r="F647" s="85"/>
      <c r="G647" s="85"/>
      <c r="H647" s="85"/>
      <c r="I647" s="85"/>
      <c r="J647" s="85"/>
      <c r="K647" s="85"/>
      <c r="L647" s="85"/>
      <c r="M647" s="85"/>
      <c r="N647" s="85"/>
      <c r="O647" s="85"/>
      <c r="P647" s="85"/>
      <c r="Q647" s="85"/>
      <c r="R647" s="85"/>
      <c r="S647" s="85"/>
      <c r="T647" s="85"/>
      <c r="U647" s="85"/>
      <c r="V647" s="85"/>
      <c r="W647" s="85"/>
    </row>
    <row r="648" spans="1:23" ht="14.25" customHeight="1" x14ac:dyDescent="0.3">
      <c r="A648" s="85"/>
      <c r="B648" s="85"/>
      <c r="C648" s="85"/>
      <c r="D648" s="85"/>
      <c r="E648" s="85"/>
      <c r="F648" s="85"/>
      <c r="G648" s="85"/>
      <c r="H648" s="85"/>
      <c r="I648" s="85"/>
      <c r="J648" s="85"/>
      <c r="K648" s="85"/>
      <c r="L648" s="85"/>
      <c r="M648" s="85"/>
      <c r="N648" s="85"/>
      <c r="O648" s="85"/>
      <c r="P648" s="85"/>
      <c r="Q648" s="85"/>
      <c r="R648" s="85"/>
      <c r="S648" s="85"/>
      <c r="T648" s="85"/>
      <c r="U648" s="85"/>
      <c r="V648" s="85"/>
      <c r="W648" s="85"/>
    </row>
    <row r="649" spans="1:23" ht="14.25" customHeight="1" x14ac:dyDescent="0.3">
      <c r="A649" s="85"/>
      <c r="B649" s="85"/>
      <c r="C649" s="85"/>
      <c r="D649" s="85"/>
      <c r="E649" s="85"/>
      <c r="F649" s="85"/>
      <c r="G649" s="85"/>
      <c r="H649" s="85"/>
      <c r="I649" s="85"/>
      <c r="J649" s="85"/>
      <c r="K649" s="85"/>
      <c r="L649" s="85"/>
      <c r="M649" s="85"/>
      <c r="N649" s="85"/>
      <c r="O649" s="85"/>
      <c r="P649" s="85"/>
      <c r="Q649" s="85"/>
      <c r="R649" s="85"/>
      <c r="S649" s="85"/>
      <c r="T649" s="85"/>
      <c r="U649" s="85"/>
      <c r="V649" s="85"/>
      <c r="W649" s="85"/>
    </row>
    <row r="650" spans="1:23" ht="14.25" customHeight="1" x14ac:dyDescent="0.3">
      <c r="A650" s="85"/>
      <c r="B650" s="85"/>
      <c r="C650" s="85"/>
      <c r="D650" s="85"/>
      <c r="E650" s="85"/>
      <c r="F650" s="85"/>
      <c r="G650" s="85"/>
      <c r="H650" s="85"/>
      <c r="I650" s="85"/>
      <c r="J650" s="85"/>
      <c r="K650" s="85"/>
      <c r="L650" s="85"/>
      <c r="M650" s="85"/>
      <c r="N650" s="85"/>
      <c r="O650" s="85"/>
      <c r="P650" s="85"/>
      <c r="Q650" s="85"/>
      <c r="R650" s="85"/>
      <c r="S650" s="85"/>
      <c r="T650" s="85"/>
      <c r="U650" s="85"/>
      <c r="V650" s="85"/>
      <c r="W650" s="85"/>
    </row>
    <row r="651" spans="1:23" ht="14.25" customHeight="1" x14ac:dyDescent="0.3">
      <c r="A651" s="85"/>
      <c r="B651" s="85"/>
      <c r="C651" s="85"/>
      <c r="D651" s="85"/>
      <c r="E651" s="85"/>
      <c r="F651" s="85"/>
      <c r="G651" s="85"/>
      <c r="H651" s="85"/>
      <c r="I651" s="85"/>
      <c r="J651" s="85"/>
      <c r="K651" s="85"/>
      <c r="L651" s="85"/>
      <c r="M651" s="85"/>
      <c r="N651" s="85"/>
      <c r="O651" s="85"/>
      <c r="P651" s="85"/>
      <c r="Q651" s="85"/>
      <c r="R651" s="85"/>
      <c r="S651" s="85"/>
      <c r="T651" s="85"/>
      <c r="U651" s="85"/>
      <c r="V651" s="85"/>
      <c r="W651" s="85"/>
    </row>
    <row r="652" spans="1:23" ht="14.25" customHeight="1" x14ac:dyDescent="0.3">
      <c r="A652" s="85"/>
      <c r="B652" s="85"/>
      <c r="C652" s="85"/>
      <c r="D652" s="85"/>
      <c r="E652" s="85"/>
      <c r="F652" s="85"/>
      <c r="G652" s="85"/>
      <c r="H652" s="85"/>
      <c r="I652" s="85"/>
      <c r="J652" s="85"/>
      <c r="K652" s="85"/>
      <c r="L652" s="85"/>
      <c r="M652" s="85"/>
      <c r="N652" s="85"/>
      <c r="O652" s="85"/>
      <c r="P652" s="85"/>
      <c r="Q652" s="85"/>
      <c r="R652" s="85"/>
      <c r="S652" s="85"/>
      <c r="T652" s="85"/>
      <c r="U652" s="85"/>
      <c r="V652" s="85"/>
      <c r="W652" s="85"/>
    </row>
    <row r="653" spans="1:23" ht="14.25" customHeight="1" x14ac:dyDescent="0.3">
      <c r="A653" s="85"/>
      <c r="B653" s="85"/>
      <c r="C653" s="85"/>
      <c r="D653" s="85"/>
      <c r="E653" s="85"/>
      <c r="F653" s="85"/>
      <c r="G653" s="85"/>
      <c r="H653" s="85"/>
      <c r="I653" s="85"/>
      <c r="J653" s="85"/>
      <c r="K653" s="85"/>
      <c r="L653" s="85"/>
      <c r="M653" s="85"/>
      <c r="N653" s="85"/>
      <c r="O653" s="85"/>
      <c r="P653" s="85"/>
      <c r="Q653" s="85"/>
      <c r="R653" s="85"/>
      <c r="S653" s="85"/>
      <c r="T653" s="85"/>
      <c r="U653" s="85"/>
      <c r="V653" s="85"/>
      <c r="W653" s="85"/>
    </row>
    <row r="654" spans="1:23" ht="14.25" customHeight="1" x14ac:dyDescent="0.3">
      <c r="A654" s="85"/>
      <c r="B654" s="85"/>
      <c r="C654" s="85"/>
      <c r="D654" s="85"/>
      <c r="E654" s="85"/>
      <c r="F654" s="85"/>
      <c r="G654" s="85"/>
      <c r="H654" s="85"/>
      <c r="I654" s="85"/>
      <c r="J654" s="85"/>
      <c r="K654" s="85"/>
      <c r="L654" s="85"/>
      <c r="M654" s="85"/>
      <c r="N654" s="85"/>
      <c r="O654" s="85"/>
      <c r="P654" s="85"/>
      <c r="Q654" s="85"/>
      <c r="R654" s="85"/>
      <c r="S654" s="85"/>
      <c r="T654" s="85"/>
      <c r="U654" s="85"/>
      <c r="V654" s="85"/>
      <c r="W654" s="85"/>
    </row>
    <row r="655" spans="1:23" ht="14.25" customHeight="1" x14ac:dyDescent="0.3">
      <c r="A655" s="85"/>
      <c r="B655" s="85"/>
      <c r="C655" s="85"/>
      <c r="D655" s="85"/>
      <c r="E655" s="85"/>
      <c r="F655" s="85"/>
      <c r="G655" s="85"/>
      <c r="H655" s="85"/>
      <c r="I655" s="85"/>
      <c r="J655" s="85"/>
      <c r="K655" s="85"/>
      <c r="L655" s="85"/>
      <c r="M655" s="85"/>
      <c r="N655" s="85"/>
      <c r="O655" s="85"/>
      <c r="P655" s="85"/>
      <c r="Q655" s="85"/>
      <c r="R655" s="85"/>
      <c r="S655" s="85"/>
      <c r="T655" s="85"/>
      <c r="U655" s="85"/>
      <c r="V655" s="85"/>
      <c r="W655" s="85"/>
    </row>
    <row r="656" spans="1:23" ht="14.25" customHeight="1" x14ac:dyDescent="0.3">
      <c r="A656" s="85"/>
      <c r="B656" s="85"/>
      <c r="C656" s="85"/>
      <c r="D656" s="85"/>
      <c r="E656" s="85"/>
      <c r="F656" s="85"/>
      <c r="G656" s="85"/>
      <c r="H656" s="85"/>
      <c r="I656" s="85"/>
      <c r="J656" s="85"/>
      <c r="K656" s="85"/>
      <c r="L656" s="85"/>
      <c r="M656" s="85"/>
      <c r="N656" s="85"/>
      <c r="O656" s="85"/>
      <c r="P656" s="85"/>
      <c r="Q656" s="85"/>
      <c r="R656" s="85"/>
      <c r="S656" s="85"/>
      <c r="T656" s="85"/>
      <c r="U656" s="85"/>
      <c r="V656" s="85"/>
      <c r="W656" s="85"/>
    </row>
    <row r="657" spans="1:23" ht="14.25" customHeight="1" x14ac:dyDescent="0.3">
      <c r="A657" s="85"/>
      <c r="B657" s="85"/>
      <c r="C657" s="85"/>
      <c r="D657" s="85"/>
      <c r="E657" s="85"/>
      <c r="F657" s="85"/>
      <c r="G657" s="85"/>
      <c r="H657" s="85"/>
      <c r="I657" s="85"/>
      <c r="J657" s="85"/>
      <c r="K657" s="85"/>
      <c r="L657" s="85"/>
      <c r="M657" s="85"/>
      <c r="N657" s="85"/>
      <c r="O657" s="85"/>
      <c r="P657" s="85"/>
      <c r="Q657" s="85"/>
      <c r="R657" s="85"/>
      <c r="S657" s="85"/>
      <c r="T657" s="85"/>
      <c r="U657" s="85"/>
      <c r="V657" s="85"/>
      <c r="W657" s="85"/>
    </row>
    <row r="658" spans="1:23" ht="14.25" customHeight="1" x14ac:dyDescent="0.3">
      <c r="A658" s="85"/>
      <c r="B658" s="85"/>
      <c r="C658" s="85"/>
      <c r="D658" s="85"/>
      <c r="E658" s="85"/>
      <c r="F658" s="85"/>
      <c r="G658" s="85"/>
      <c r="H658" s="85"/>
      <c r="I658" s="85"/>
      <c r="J658" s="85"/>
      <c r="K658" s="85"/>
      <c r="L658" s="85"/>
      <c r="M658" s="85"/>
      <c r="N658" s="85"/>
      <c r="O658" s="85"/>
      <c r="P658" s="85"/>
      <c r="Q658" s="85"/>
      <c r="R658" s="85"/>
      <c r="S658" s="85"/>
      <c r="T658" s="85"/>
      <c r="U658" s="85"/>
      <c r="V658" s="85"/>
      <c r="W658" s="85"/>
    </row>
    <row r="659" spans="1:23" ht="14.25" customHeight="1" x14ac:dyDescent="0.3">
      <c r="A659" s="85"/>
      <c r="B659" s="85"/>
      <c r="C659" s="85"/>
      <c r="D659" s="85"/>
      <c r="E659" s="85"/>
      <c r="F659" s="85"/>
      <c r="G659" s="85"/>
      <c r="H659" s="85"/>
      <c r="I659" s="85"/>
      <c r="J659" s="85"/>
      <c r="K659" s="85"/>
      <c r="L659" s="85"/>
      <c r="M659" s="85"/>
      <c r="N659" s="85"/>
      <c r="O659" s="85"/>
      <c r="P659" s="85"/>
      <c r="Q659" s="85"/>
      <c r="R659" s="85"/>
      <c r="S659" s="85"/>
      <c r="T659" s="85"/>
      <c r="U659" s="85"/>
      <c r="V659" s="85"/>
      <c r="W659" s="85"/>
    </row>
    <row r="660" spans="1:23" ht="14.25" customHeight="1" x14ac:dyDescent="0.3">
      <c r="A660" s="85"/>
      <c r="B660" s="85"/>
      <c r="C660" s="85"/>
      <c r="D660" s="85"/>
      <c r="E660" s="85"/>
      <c r="F660" s="85"/>
      <c r="G660" s="85"/>
      <c r="H660" s="85"/>
      <c r="I660" s="85"/>
      <c r="J660" s="85"/>
      <c r="K660" s="85"/>
      <c r="L660" s="85"/>
      <c r="M660" s="85"/>
      <c r="N660" s="85"/>
      <c r="O660" s="85"/>
      <c r="P660" s="85"/>
      <c r="Q660" s="85"/>
      <c r="R660" s="85"/>
      <c r="S660" s="85"/>
      <c r="T660" s="85"/>
      <c r="U660" s="85"/>
      <c r="V660" s="85"/>
      <c r="W660" s="85"/>
    </row>
    <row r="661" spans="1:23" ht="14.25" customHeight="1" x14ac:dyDescent="0.3">
      <c r="A661" s="85"/>
      <c r="B661" s="85"/>
      <c r="C661" s="85"/>
      <c r="D661" s="85"/>
      <c r="E661" s="85"/>
      <c r="F661" s="85"/>
      <c r="G661" s="85"/>
      <c r="H661" s="85"/>
      <c r="I661" s="85"/>
      <c r="J661" s="85"/>
      <c r="K661" s="85"/>
      <c r="L661" s="85"/>
      <c r="M661" s="85"/>
      <c r="N661" s="85"/>
      <c r="O661" s="85"/>
      <c r="P661" s="85"/>
      <c r="Q661" s="85"/>
      <c r="R661" s="85"/>
      <c r="S661" s="85"/>
      <c r="T661" s="85"/>
      <c r="U661" s="85"/>
      <c r="V661" s="85"/>
      <c r="W661" s="85"/>
    </row>
    <row r="662" spans="1:23" ht="14.25" customHeight="1" x14ac:dyDescent="0.3">
      <c r="A662" s="85"/>
      <c r="B662" s="85"/>
      <c r="C662" s="85"/>
      <c r="D662" s="85"/>
      <c r="E662" s="85"/>
      <c r="F662" s="85"/>
      <c r="G662" s="85"/>
      <c r="H662" s="85"/>
      <c r="I662" s="85"/>
      <c r="J662" s="85"/>
      <c r="K662" s="85"/>
      <c r="L662" s="85"/>
      <c r="M662" s="85"/>
      <c r="N662" s="85"/>
      <c r="O662" s="85"/>
      <c r="P662" s="85"/>
      <c r="Q662" s="85"/>
      <c r="R662" s="85"/>
      <c r="S662" s="85"/>
      <c r="T662" s="85"/>
      <c r="U662" s="85"/>
      <c r="V662" s="85"/>
      <c r="W662" s="85"/>
    </row>
    <row r="663" spans="1:23" ht="14.25" customHeight="1" x14ac:dyDescent="0.3">
      <c r="A663" s="85"/>
      <c r="B663" s="85"/>
      <c r="C663" s="85"/>
      <c r="D663" s="85"/>
      <c r="E663" s="85"/>
      <c r="F663" s="85"/>
      <c r="G663" s="85"/>
      <c r="H663" s="85"/>
      <c r="I663" s="85"/>
      <c r="J663" s="85"/>
      <c r="K663" s="85"/>
      <c r="L663" s="85"/>
      <c r="M663" s="85"/>
      <c r="N663" s="85"/>
      <c r="O663" s="85"/>
      <c r="P663" s="85"/>
      <c r="Q663" s="85"/>
      <c r="R663" s="85"/>
      <c r="S663" s="85"/>
      <c r="T663" s="85"/>
      <c r="U663" s="85"/>
      <c r="V663" s="85"/>
      <c r="W663" s="85"/>
    </row>
    <row r="664" spans="1:23" ht="14.25" customHeight="1" x14ac:dyDescent="0.3">
      <c r="A664" s="85"/>
      <c r="B664" s="85"/>
      <c r="C664" s="85"/>
      <c r="D664" s="85"/>
      <c r="E664" s="85"/>
      <c r="F664" s="85"/>
      <c r="G664" s="85"/>
      <c r="H664" s="85"/>
      <c r="I664" s="85"/>
      <c r="J664" s="85"/>
      <c r="K664" s="85"/>
      <c r="L664" s="85"/>
      <c r="M664" s="85"/>
      <c r="N664" s="85"/>
      <c r="O664" s="85"/>
      <c r="P664" s="85"/>
      <c r="Q664" s="85"/>
      <c r="R664" s="85"/>
      <c r="S664" s="85"/>
      <c r="T664" s="85"/>
      <c r="U664" s="85"/>
      <c r="V664" s="85"/>
      <c r="W664" s="85"/>
    </row>
    <row r="665" spans="1:23" ht="14.25" customHeight="1" x14ac:dyDescent="0.3">
      <c r="A665" s="85"/>
      <c r="B665" s="85"/>
      <c r="C665" s="85"/>
      <c r="D665" s="85"/>
      <c r="E665" s="85"/>
      <c r="F665" s="85"/>
      <c r="G665" s="85"/>
      <c r="H665" s="85"/>
      <c r="I665" s="85"/>
      <c r="J665" s="85"/>
      <c r="K665" s="85"/>
      <c r="L665" s="85"/>
      <c r="M665" s="85"/>
      <c r="N665" s="85"/>
      <c r="O665" s="85"/>
      <c r="P665" s="85"/>
      <c r="Q665" s="85"/>
      <c r="R665" s="85"/>
      <c r="S665" s="85"/>
      <c r="T665" s="85"/>
      <c r="U665" s="85"/>
      <c r="V665" s="85"/>
      <c r="W665" s="85"/>
    </row>
    <row r="666" spans="1:23" ht="14.25" customHeight="1" x14ac:dyDescent="0.3">
      <c r="A666" s="85"/>
      <c r="B666" s="85"/>
      <c r="C666" s="85"/>
      <c r="D666" s="85"/>
      <c r="E666" s="85"/>
      <c r="F666" s="85"/>
      <c r="G666" s="85"/>
      <c r="H666" s="85"/>
      <c r="I666" s="85"/>
      <c r="J666" s="85"/>
      <c r="K666" s="85"/>
      <c r="L666" s="85"/>
      <c r="M666" s="85"/>
      <c r="N666" s="85"/>
      <c r="O666" s="85"/>
      <c r="P666" s="85"/>
      <c r="Q666" s="85"/>
      <c r="R666" s="85"/>
      <c r="S666" s="85"/>
      <c r="T666" s="85"/>
      <c r="U666" s="85"/>
      <c r="V666" s="85"/>
      <c r="W666" s="85"/>
    </row>
    <row r="667" spans="1:23" ht="14.25" customHeight="1" x14ac:dyDescent="0.3">
      <c r="A667" s="85"/>
      <c r="B667" s="85"/>
      <c r="C667" s="85"/>
      <c r="D667" s="85"/>
      <c r="E667" s="85"/>
      <c r="F667" s="85"/>
      <c r="G667" s="85"/>
      <c r="H667" s="85"/>
      <c r="I667" s="85"/>
      <c r="J667" s="85"/>
      <c r="K667" s="85"/>
      <c r="L667" s="85"/>
      <c r="M667" s="85"/>
      <c r="N667" s="85"/>
      <c r="O667" s="85"/>
      <c r="P667" s="85"/>
      <c r="Q667" s="85"/>
      <c r="R667" s="85"/>
      <c r="S667" s="85"/>
      <c r="T667" s="85"/>
      <c r="U667" s="85"/>
      <c r="V667" s="85"/>
      <c r="W667" s="85"/>
    </row>
    <row r="668" spans="1:23" ht="14.25" customHeight="1" x14ac:dyDescent="0.3">
      <c r="A668" s="85"/>
      <c r="B668" s="85"/>
      <c r="C668" s="85"/>
      <c r="D668" s="85"/>
      <c r="E668" s="85"/>
      <c r="F668" s="85"/>
      <c r="G668" s="85"/>
      <c r="H668" s="85"/>
      <c r="I668" s="85"/>
      <c r="J668" s="85"/>
      <c r="K668" s="85"/>
      <c r="L668" s="85"/>
      <c r="M668" s="85"/>
      <c r="N668" s="85"/>
      <c r="O668" s="85"/>
      <c r="P668" s="85"/>
      <c r="Q668" s="85"/>
      <c r="R668" s="85"/>
      <c r="S668" s="85"/>
      <c r="T668" s="85"/>
      <c r="U668" s="85"/>
      <c r="V668" s="85"/>
      <c r="W668" s="85"/>
    </row>
    <row r="669" spans="1:23" ht="14.25" customHeight="1" x14ac:dyDescent="0.3">
      <c r="A669" s="85"/>
      <c r="B669" s="85"/>
      <c r="C669" s="85"/>
      <c r="D669" s="85"/>
      <c r="E669" s="85"/>
      <c r="F669" s="85"/>
      <c r="G669" s="85"/>
      <c r="H669" s="85"/>
      <c r="I669" s="85"/>
      <c r="J669" s="85"/>
      <c r="K669" s="85"/>
      <c r="L669" s="85"/>
      <c r="M669" s="85"/>
      <c r="N669" s="85"/>
      <c r="O669" s="85"/>
      <c r="P669" s="85"/>
      <c r="Q669" s="85"/>
      <c r="R669" s="85"/>
      <c r="S669" s="85"/>
      <c r="T669" s="85"/>
      <c r="U669" s="85"/>
      <c r="V669" s="85"/>
      <c r="W669" s="85"/>
    </row>
    <row r="670" spans="1:23" ht="14.25" customHeight="1" x14ac:dyDescent="0.3">
      <c r="A670" s="85"/>
      <c r="B670" s="85"/>
      <c r="C670" s="85"/>
      <c r="D670" s="85"/>
      <c r="E670" s="85"/>
      <c r="F670" s="85"/>
      <c r="G670" s="85"/>
      <c r="H670" s="85"/>
      <c r="I670" s="85"/>
      <c r="J670" s="85"/>
      <c r="K670" s="85"/>
      <c r="L670" s="85"/>
      <c r="M670" s="85"/>
      <c r="N670" s="85"/>
      <c r="O670" s="85"/>
      <c r="P670" s="85"/>
      <c r="Q670" s="85"/>
      <c r="R670" s="85"/>
      <c r="S670" s="85"/>
      <c r="T670" s="85"/>
      <c r="U670" s="85"/>
      <c r="V670" s="85"/>
      <c r="W670" s="85"/>
    </row>
    <row r="671" spans="1:23" ht="14.25" customHeight="1" x14ac:dyDescent="0.3">
      <c r="A671" s="85"/>
      <c r="B671" s="85"/>
      <c r="C671" s="85"/>
      <c r="D671" s="85"/>
      <c r="E671" s="85"/>
      <c r="F671" s="85"/>
      <c r="G671" s="85"/>
      <c r="H671" s="85"/>
      <c r="I671" s="85"/>
      <c r="J671" s="85"/>
      <c r="K671" s="85"/>
      <c r="L671" s="85"/>
      <c r="M671" s="85"/>
      <c r="N671" s="85"/>
      <c r="O671" s="85"/>
      <c r="P671" s="85"/>
      <c r="Q671" s="85"/>
      <c r="R671" s="85"/>
      <c r="S671" s="85"/>
      <c r="T671" s="85"/>
      <c r="U671" s="85"/>
      <c r="V671" s="85"/>
      <c r="W671" s="85"/>
    </row>
    <row r="672" spans="1:23" ht="14.25" customHeight="1" x14ac:dyDescent="0.3">
      <c r="A672" s="85"/>
      <c r="B672" s="85"/>
      <c r="C672" s="85"/>
      <c r="D672" s="85"/>
      <c r="E672" s="85"/>
      <c r="F672" s="85"/>
      <c r="G672" s="85"/>
      <c r="H672" s="85"/>
      <c r="I672" s="85"/>
      <c r="J672" s="85"/>
      <c r="K672" s="85"/>
      <c r="L672" s="85"/>
      <c r="M672" s="85"/>
      <c r="N672" s="85"/>
      <c r="O672" s="85"/>
      <c r="P672" s="85"/>
      <c r="Q672" s="85"/>
      <c r="R672" s="85"/>
      <c r="S672" s="85"/>
      <c r="T672" s="85"/>
      <c r="U672" s="85"/>
      <c r="V672" s="85"/>
      <c r="W672" s="85"/>
    </row>
    <row r="673" spans="1:23" ht="14.25" customHeight="1" x14ac:dyDescent="0.3">
      <c r="A673" s="85"/>
      <c r="B673" s="85"/>
      <c r="C673" s="85"/>
      <c r="D673" s="85"/>
      <c r="E673" s="85"/>
      <c r="F673" s="85"/>
      <c r="G673" s="85"/>
      <c r="H673" s="85"/>
      <c r="I673" s="85"/>
      <c r="J673" s="85"/>
      <c r="K673" s="85"/>
      <c r="L673" s="85"/>
      <c r="M673" s="85"/>
      <c r="N673" s="85"/>
      <c r="O673" s="85"/>
      <c r="P673" s="85"/>
      <c r="Q673" s="85"/>
      <c r="R673" s="85"/>
      <c r="S673" s="85"/>
      <c r="T673" s="85"/>
      <c r="U673" s="85"/>
      <c r="V673" s="85"/>
      <c r="W673" s="85"/>
    </row>
    <row r="674" spans="1:23" ht="14.25" customHeight="1" x14ac:dyDescent="0.3">
      <c r="A674" s="85"/>
      <c r="B674" s="85"/>
      <c r="C674" s="85"/>
      <c r="D674" s="85"/>
      <c r="E674" s="85"/>
      <c r="F674" s="85"/>
      <c r="G674" s="85"/>
      <c r="H674" s="85"/>
      <c r="I674" s="85"/>
      <c r="J674" s="85"/>
      <c r="K674" s="85"/>
      <c r="L674" s="85"/>
      <c r="M674" s="85"/>
      <c r="N674" s="85"/>
      <c r="O674" s="85"/>
      <c r="P674" s="85"/>
      <c r="Q674" s="85"/>
      <c r="R674" s="85"/>
      <c r="S674" s="85"/>
      <c r="T674" s="85"/>
      <c r="U674" s="85"/>
      <c r="V674" s="85"/>
      <c r="W674" s="85"/>
    </row>
    <row r="675" spans="1:23" ht="14.25" customHeight="1" x14ac:dyDescent="0.3">
      <c r="A675" s="85"/>
      <c r="B675" s="85"/>
      <c r="C675" s="85"/>
      <c r="D675" s="85"/>
      <c r="E675" s="85"/>
      <c r="F675" s="85"/>
      <c r="G675" s="85"/>
      <c r="H675" s="85"/>
      <c r="I675" s="85"/>
      <c r="J675" s="85"/>
      <c r="K675" s="85"/>
      <c r="L675" s="85"/>
      <c r="M675" s="85"/>
      <c r="N675" s="85"/>
      <c r="O675" s="85"/>
      <c r="P675" s="85"/>
      <c r="Q675" s="85"/>
      <c r="R675" s="85"/>
      <c r="S675" s="85"/>
      <c r="T675" s="85"/>
      <c r="U675" s="85"/>
      <c r="V675" s="85"/>
      <c r="W675" s="85"/>
    </row>
    <row r="676" spans="1:23" ht="14.25" customHeight="1" x14ac:dyDescent="0.3">
      <c r="A676" s="85"/>
      <c r="B676" s="85"/>
      <c r="C676" s="85"/>
      <c r="D676" s="85"/>
      <c r="E676" s="85"/>
      <c r="F676" s="85"/>
      <c r="G676" s="85"/>
      <c r="H676" s="85"/>
      <c r="I676" s="85"/>
      <c r="J676" s="85"/>
      <c r="K676" s="85"/>
      <c r="L676" s="85"/>
      <c r="M676" s="85"/>
      <c r="N676" s="85"/>
      <c r="O676" s="85"/>
      <c r="P676" s="85"/>
      <c r="Q676" s="85"/>
      <c r="R676" s="85"/>
      <c r="S676" s="85"/>
      <c r="T676" s="85"/>
      <c r="U676" s="85"/>
      <c r="V676" s="85"/>
      <c r="W676" s="85"/>
    </row>
    <row r="677" spans="1:23" ht="14.25" customHeight="1" x14ac:dyDescent="0.3">
      <c r="A677" s="85"/>
      <c r="B677" s="85"/>
      <c r="C677" s="85"/>
      <c r="D677" s="85"/>
      <c r="E677" s="85"/>
      <c r="F677" s="85"/>
      <c r="G677" s="85"/>
      <c r="H677" s="85"/>
      <c r="I677" s="85"/>
      <c r="J677" s="85"/>
      <c r="K677" s="85"/>
      <c r="L677" s="85"/>
      <c r="M677" s="85"/>
      <c r="N677" s="85"/>
      <c r="O677" s="85"/>
      <c r="P677" s="85"/>
      <c r="Q677" s="85"/>
      <c r="R677" s="85"/>
      <c r="S677" s="85"/>
      <c r="T677" s="85"/>
      <c r="U677" s="85"/>
      <c r="V677" s="85"/>
      <c r="W677" s="85"/>
    </row>
    <row r="678" spans="1:23" ht="14.25" customHeight="1" x14ac:dyDescent="0.3">
      <c r="A678" s="85"/>
      <c r="B678" s="85"/>
      <c r="C678" s="85"/>
      <c r="D678" s="85"/>
      <c r="E678" s="85"/>
      <c r="F678" s="85"/>
      <c r="G678" s="85"/>
      <c r="H678" s="85"/>
      <c r="I678" s="85"/>
      <c r="J678" s="85"/>
      <c r="K678" s="85"/>
      <c r="L678" s="85"/>
      <c r="M678" s="85"/>
      <c r="N678" s="85"/>
      <c r="O678" s="85"/>
      <c r="P678" s="85"/>
      <c r="Q678" s="85"/>
      <c r="R678" s="85"/>
      <c r="S678" s="85"/>
      <c r="T678" s="85"/>
      <c r="U678" s="85"/>
      <c r="V678" s="85"/>
      <c r="W678" s="85"/>
    </row>
    <row r="679" spans="1:23" ht="14.25" customHeight="1" x14ac:dyDescent="0.3">
      <c r="A679" s="85"/>
      <c r="B679" s="85"/>
      <c r="C679" s="85"/>
      <c r="D679" s="85"/>
      <c r="E679" s="85"/>
      <c r="F679" s="85"/>
      <c r="G679" s="85"/>
      <c r="H679" s="85"/>
      <c r="I679" s="85"/>
      <c r="J679" s="85"/>
      <c r="K679" s="85"/>
      <c r="L679" s="85"/>
      <c r="M679" s="85"/>
      <c r="N679" s="85"/>
      <c r="O679" s="85"/>
      <c r="P679" s="85"/>
      <c r="Q679" s="85"/>
      <c r="R679" s="85"/>
      <c r="S679" s="85"/>
      <c r="T679" s="85"/>
      <c r="U679" s="85"/>
      <c r="V679" s="85"/>
      <c r="W679" s="85"/>
    </row>
    <row r="680" spans="1:23" ht="14.25" customHeight="1" x14ac:dyDescent="0.3">
      <c r="A680" s="85"/>
      <c r="B680" s="85"/>
      <c r="C680" s="85"/>
      <c r="D680" s="85"/>
      <c r="E680" s="85"/>
      <c r="F680" s="85"/>
      <c r="G680" s="85"/>
      <c r="H680" s="85"/>
      <c r="I680" s="85"/>
      <c r="J680" s="85"/>
      <c r="K680" s="85"/>
      <c r="L680" s="85"/>
      <c r="M680" s="85"/>
      <c r="N680" s="85"/>
      <c r="O680" s="85"/>
      <c r="P680" s="85"/>
      <c r="Q680" s="85"/>
      <c r="R680" s="85"/>
      <c r="S680" s="85"/>
      <c r="T680" s="85"/>
      <c r="U680" s="85"/>
      <c r="V680" s="85"/>
      <c r="W680" s="85"/>
    </row>
    <row r="681" spans="1:23" ht="14.25" customHeight="1" x14ac:dyDescent="0.3">
      <c r="A681" s="85"/>
      <c r="B681" s="85"/>
      <c r="C681" s="85"/>
      <c r="D681" s="85"/>
      <c r="E681" s="85"/>
      <c r="F681" s="85"/>
      <c r="G681" s="85"/>
      <c r="H681" s="85"/>
      <c r="I681" s="85"/>
      <c r="J681" s="85"/>
      <c r="K681" s="85"/>
      <c r="L681" s="85"/>
      <c r="M681" s="85"/>
      <c r="N681" s="85"/>
      <c r="O681" s="85"/>
      <c r="P681" s="85"/>
      <c r="Q681" s="85"/>
      <c r="R681" s="85"/>
      <c r="S681" s="85"/>
      <c r="T681" s="85"/>
      <c r="U681" s="85"/>
      <c r="V681" s="85"/>
      <c r="W681" s="85"/>
    </row>
    <row r="682" spans="1:23" ht="14.25" customHeight="1" x14ac:dyDescent="0.3">
      <c r="A682" s="85"/>
      <c r="B682" s="85"/>
      <c r="C682" s="85"/>
      <c r="D682" s="85"/>
      <c r="E682" s="85"/>
      <c r="F682" s="85"/>
      <c r="G682" s="85"/>
      <c r="H682" s="85"/>
      <c r="I682" s="85"/>
      <c r="J682" s="85"/>
      <c r="K682" s="85"/>
      <c r="L682" s="85"/>
      <c r="M682" s="85"/>
      <c r="N682" s="85"/>
      <c r="O682" s="85"/>
      <c r="P682" s="85"/>
      <c r="Q682" s="85"/>
      <c r="R682" s="85"/>
      <c r="S682" s="85"/>
      <c r="T682" s="85"/>
      <c r="U682" s="85"/>
      <c r="V682" s="85"/>
      <c r="W682" s="85"/>
    </row>
    <row r="683" spans="1:23" ht="14.25" customHeight="1" x14ac:dyDescent="0.3">
      <c r="A683" s="85"/>
      <c r="B683" s="85"/>
      <c r="C683" s="85"/>
      <c r="D683" s="85"/>
      <c r="E683" s="85"/>
      <c r="F683" s="85"/>
      <c r="G683" s="85"/>
      <c r="H683" s="85"/>
      <c r="I683" s="85"/>
      <c r="J683" s="85"/>
      <c r="K683" s="85"/>
      <c r="L683" s="85"/>
      <c r="M683" s="85"/>
      <c r="N683" s="85"/>
      <c r="O683" s="85"/>
      <c r="P683" s="85"/>
      <c r="Q683" s="85"/>
      <c r="R683" s="85"/>
      <c r="S683" s="85"/>
      <c r="T683" s="85"/>
      <c r="U683" s="85"/>
      <c r="V683" s="85"/>
      <c r="W683" s="85"/>
    </row>
    <row r="684" spans="1:23" ht="14.25" customHeight="1" x14ac:dyDescent="0.3">
      <c r="A684" s="85"/>
      <c r="B684" s="85"/>
      <c r="C684" s="85"/>
      <c r="D684" s="85"/>
      <c r="E684" s="85"/>
      <c r="F684" s="85"/>
      <c r="G684" s="85"/>
      <c r="H684" s="85"/>
      <c r="I684" s="85"/>
      <c r="J684" s="85"/>
      <c r="K684" s="85"/>
      <c r="L684" s="85"/>
      <c r="M684" s="85"/>
      <c r="N684" s="85"/>
      <c r="O684" s="85"/>
      <c r="P684" s="85"/>
      <c r="Q684" s="85"/>
      <c r="R684" s="85"/>
      <c r="S684" s="85"/>
      <c r="T684" s="85"/>
      <c r="U684" s="85"/>
      <c r="V684" s="85"/>
      <c r="W684" s="85"/>
    </row>
    <row r="685" spans="1:23" ht="14.25" customHeight="1" x14ac:dyDescent="0.3">
      <c r="A685" s="85"/>
      <c r="B685" s="85"/>
      <c r="C685" s="85"/>
      <c r="D685" s="85"/>
      <c r="E685" s="85"/>
      <c r="F685" s="85"/>
      <c r="G685" s="85"/>
      <c r="H685" s="85"/>
      <c r="I685" s="85"/>
      <c r="J685" s="85"/>
      <c r="K685" s="85"/>
      <c r="L685" s="85"/>
      <c r="M685" s="85"/>
      <c r="N685" s="85"/>
      <c r="O685" s="85"/>
      <c r="P685" s="85"/>
      <c r="Q685" s="85"/>
      <c r="R685" s="85"/>
      <c r="S685" s="85"/>
      <c r="T685" s="85"/>
      <c r="U685" s="85"/>
      <c r="V685" s="85"/>
      <c r="W685" s="85"/>
    </row>
    <row r="686" spans="1:23" ht="14.25" customHeight="1" x14ac:dyDescent="0.3">
      <c r="A686" s="85"/>
      <c r="B686" s="85"/>
      <c r="C686" s="85"/>
      <c r="D686" s="85"/>
      <c r="E686" s="85"/>
      <c r="F686" s="85"/>
      <c r="G686" s="85"/>
      <c r="H686" s="85"/>
      <c r="I686" s="85"/>
      <c r="J686" s="85"/>
      <c r="K686" s="85"/>
      <c r="L686" s="85"/>
      <c r="M686" s="85"/>
      <c r="N686" s="85"/>
      <c r="O686" s="85"/>
      <c r="P686" s="85"/>
      <c r="Q686" s="85"/>
      <c r="R686" s="85"/>
      <c r="S686" s="85"/>
      <c r="T686" s="85"/>
      <c r="U686" s="85"/>
      <c r="V686" s="85"/>
      <c r="W686" s="85"/>
    </row>
    <row r="687" spans="1:23" ht="14.25" customHeight="1" x14ac:dyDescent="0.3">
      <c r="A687" s="85"/>
      <c r="B687" s="85"/>
      <c r="C687" s="85"/>
      <c r="D687" s="85"/>
      <c r="E687" s="85"/>
      <c r="F687" s="85"/>
      <c r="G687" s="85"/>
      <c r="H687" s="85"/>
      <c r="I687" s="85"/>
      <c r="J687" s="85"/>
      <c r="K687" s="85"/>
      <c r="L687" s="85"/>
      <c r="M687" s="85"/>
      <c r="N687" s="85"/>
      <c r="O687" s="85"/>
      <c r="P687" s="85"/>
      <c r="Q687" s="85"/>
      <c r="R687" s="85"/>
      <c r="S687" s="85"/>
      <c r="T687" s="85"/>
      <c r="U687" s="85"/>
      <c r="V687" s="85"/>
      <c r="W687" s="85"/>
    </row>
    <row r="688" spans="1:23" ht="14.25" customHeight="1" x14ac:dyDescent="0.3">
      <c r="A688" s="85"/>
      <c r="B688" s="85"/>
      <c r="C688" s="85"/>
      <c r="D688" s="85"/>
      <c r="E688" s="85"/>
      <c r="F688" s="85"/>
      <c r="G688" s="85"/>
      <c r="H688" s="85"/>
      <c r="I688" s="85"/>
      <c r="J688" s="85"/>
      <c r="K688" s="85"/>
      <c r="L688" s="85"/>
      <c r="M688" s="85"/>
      <c r="N688" s="85"/>
      <c r="O688" s="85"/>
      <c r="P688" s="85"/>
      <c r="Q688" s="85"/>
      <c r="R688" s="85"/>
      <c r="S688" s="85"/>
      <c r="T688" s="85"/>
      <c r="U688" s="85"/>
      <c r="V688" s="85"/>
      <c r="W688" s="85"/>
    </row>
    <row r="689" spans="1:23" ht="14.25" customHeight="1" x14ac:dyDescent="0.3">
      <c r="A689" s="85"/>
      <c r="B689" s="85"/>
      <c r="C689" s="85"/>
      <c r="D689" s="85"/>
      <c r="E689" s="85"/>
      <c r="F689" s="85"/>
      <c r="G689" s="85"/>
      <c r="H689" s="85"/>
      <c r="I689" s="85"/>
      <c r="J689" s="85"/>
      <c r="K689" s="85"/>
      <c r="L689" s="85"/>
      <c r="M689" s="85"/>
      <c r="N689" s="85"/>
      <c r="O689" s="85"/>
      <c r="P689" s="85"/>
      <c r="Q689" s="85"/>
      <c r="R689" s="85"/>
      <c r="S689" s="85"/>
      <c r="T689" s="85"/>
      <c r="U689" s="85"/>
      <c r="V689" s="85"/>
      <c r="W689" s="85"/>
    </row>
    <row r="690" spans="1:23" ht="14.25" customHeight="1" x14ac:dyDescent="0.3">
      <c r="A690" s="85"/>
      <c r="B690" s="85"/>
      <c r="C690" s="85"/>
      <c r="D690" s="85"/>
      <c r="E690" s="85"/>
      <c r="F690" s="85"/>
      <c r="G690" s="85"/>
      <c r="H690" s="85"/>
      <c r="I690" s="85"/>
      <c r="J690" s="85"/>
      <c r="K690" s="85"/>
      <c r="L690" s="85"/>
      <c r="M690" s="85"/>
      <c r="N690" s="85"/>
      <c r="O690" s="85"/>
      <c r="P690" s="85"/>
      <c r="Q690" s="85"/>
      <c r="R690" s="85"/>
      <c r="S690" s="85"/>
      <c r="T690" s="85"/>
      <c r="U690" s="85"/>
      <c r="V690" s="85"/>
      <c r="W690" s="85"/>
    </row>
    <row r="691" spans="1:23" ht="14.25" customHeight="1" x14ac:dyDescent="0.3">
      <c r="A691" s="85"/>
      <c r="B691" s="85"/>
      <c r="C691" s="85"/>
      <c r="D691" s="85"/>
      <c r="E691" s="85"/>
      <c r="F691" s="85"/>
      <c r="G691" s="85"/>
      <c r="H691" s="85"/>
      <c r="I691" s="85"/>
      <c r="J691" s="85"/>
      <c r="K691" s="85"/>
      <c r="L691" s="85"/>
      <c r="M691" s="85"/>
      <c r="N691" s="85"/>
      <c r="O691" s="85"/>
      <c r="P691" s="85"/>
      <c r="Q691" s="85"/>
      <c r="R691" s="85"/>
      <c r="S691" s="85"/>
      <c r="T691" s="85"/>
      <c r="U691" s="85"/>
      <c r="V691" s="85"/>
      <c r="W691" s="85"/>
    </row>
    <row r="692" spans="1:23" ht="14.25" customHeight="1" x14ac:dyDescent="0.3">
      <c r="A692" s="85"/>
      <c r="B692" s="85"/>
      <c r="C692" s="85"/>
      <c r="D692" s="85"/>
      <c r="E692" s="85"/>
      <c r="F692" s="85"/>
      <c r="G692" s="85"/>
      <c r="H692" s="85"/>
      <c r="I692" s="85"/>
      <c r="J692" s="85"/>
      <c r="K692" s="85"/>
      <c r="L692" s="85"/>
      <c r="M692" s="85"/>
      <c r="N692" s="85"/>
      <c r="O692" s="85"/>
      <c r="P692" s="85"/>
      <c r="Q692" s="85"/>
      <c r="R692" s="85"/>
      <c r="S692" s="85"/>
      <c r="T692" s="85"/>
      <c r="U692" s="85"/>
      <c r="V692" s="85"/>
      <c r="W692" s="85"/>
    </row>
    <row r="693" spans="1:23" ht="14.25" customHeight="1" x14ac:dyDescent="0.3">
      <c r="A693" s="85"/>
      <c r="B693" s="85"/>
      <c r="C693" s="85"/>
      <c r="D693" s="85"/>
      <c r="E693" s="85"/>
      <c r="F693" s="85"/>
      <c r="G693" s="85"/>
      <c r="H693" s="85"/>
      <c r="I693" s="85"/>
      <c r="J693" s="85"/>
      <c r="K693" s="85"/>
      <c r="L693" s="85"/>
      <c r="M693" s="85"/>
      <c r="N693" s="85"/>
      <c r="O693" s="85"/>
      <c r="P693" s="85"/>
      <c r="Q693" s="85"/>
      <c r="R693" s="85"/>
      <c r="S693" s="85"/>
      <c r="T693" s="85"/>
      <c r="U693" s="85"/>
      <c r="V693" s="85"/>
      <c r="W693" s="85"/>
    </row>
    <row r="694" spans="1:23" ht="14.25" customHeight="1" x14ac:dyDescent="0.3">
      <c r="A694" s="85"/>
      <c r="B694" s="85"/>
      <c r="C694" s="85"/>
      <c r="D694" s="85"/>
      <c r="E694" s="85"/>
      <c r="F694" s="85"/>
      <c r="G694" s="85"/>
      <c r="H694" s="85"/>
      <c r="I694" s="85"/>
      <c r="J694" s="85"/>
      <c r="K694" s="85"/>
      <c r="L694" s="85"/>
      <c r="M694" s="85"/>
      <c r="N694" s="85"/>
      <c r="O694" s="85"/>
      <c r="P694" s="85"/>
      <c r="Q694" s="85"/>
      <c r="R694" s="85"/>
      <c r="S694" s="85"/>
      <c r="T694" s="85"/>
      <c r="U694" s="85"/>
      <c r="V694" s="85"/>
      <c r="W694" s="85"/>
    </row>
    <row r="695" spans="1:23" ht="14.25" customHeight="1" x14ac:dyDescent="0.3">
      <c r="A695" s="85"/>
      <c r="B695" s="85"/>
      <c r="C695" s="85"/>
      <c r="D695" s="85"/>
      <c r="E695" s="85"/>
      <c r="F695" s="85"/>
      <c r="G695" s="85"/>
      <c r="H695" s="85"/>
      <c r="I695" s="85"/>
      <c r="J695" s="85"/>
      <c r="K695" s="85"/>
      <c r="L695" s="85"/>
      <c r="M695" s="85"/>
      <c r="N695" s="85"/>
      <c r="O695" s="85"/>
      <c r="P695" s="85"/>
      <c r="Q695" s="85"/>
      <c r="R695" s="85"/>
      <c r="S695" s="85"/>
      <c r="T695" s="85"/>
      <c r="U695" s="85"/>
      <c r="V695" s="85"/>
      <c r="W695" s="85"/>
    </row>
    <row r="696" spans="1:23" ht="14.25" customHeight="1" x14ac:dyDescent="0.3">
      <c r="A696" s="85"/>
      <c r="B696" s="85"/>
      <c r="C696" s="85"/>
      <c r="D696" s="85"/>
      <c r="E696" s="85"/>
      <c r="F696" s="85"/>
      <c r="G696" s="85"/>
      <c r="H696" s="85"/>
      <c r="I696" s="85"/>
      <c r="J696" s="85"/>
      <c r="K696" s="85"/>
      <c r="L696" s="85"/>
      <c r="M696" s="85"/>
      <c r="N696" s="85"/>
      <c r="O696" s="85"/>
      <c r="P696" s="85"/>
      <c r="Q696" s="85"/>
      <c r="R696" s="85"/>
      <c r="S696" s="85"/>
      <c r="T696" s="85"/>
      <c r="U696" s="85"/>
      <c r="V696" s="85"/>
      <c r="W696" s="85"/>
    </row>
    <row r="697" spans="1:23" ht="14.25" customHeight="1" x14ac:dyDescent="0.3">
      <c r="A697" s="85"/>
      <c r="B697" s="85"/>
      <c r="C697" s="85"/>
      <c r="D697" s="85"/>
      <c r="E697" s="85"/>
      <c r="F697" s="85"/>
      <c r="G697" s="85"/>
      <c r="H697" s="85"/>
      <c r="I697" s="85"/>
      <c r="J697" s="85"/>
      <c r="K697" s="85"/>
      <c r="L697" s="85"/>
      <c r="M697" s="85"/>
      <c r="N697" s="85"/>
      <c r="O697" s="85"/>
      <c r="P697" s="85"/>
      <c r="Q697" s="85"/>
      <c r="R697" s="85"/>
      <c r="S697" s="85"/>
      <c r="T697" s="85"/>
      <c r="U697" s="85"/>
      <c r="V697" s="85"/>
      <c r="W697" s="85"/>
    </row>
    <row r="698" spans="1:23" ht="14.25" customHeight="1" x14ac:dyDescent="0.3">
      <c r="A698" s="85"/>
      <c r="B698" s="85"/>
      <c r="C698" s="85"/>
      <c r="D698" s="85"/>
      <c r="E698" s="85"/>
      <c r="F698" s="85"/>
      <c r="G698" s="85"/>
      <c r="H698" s="85"/>
      <c r="I698" s="85"/>
      <c r="J698" s="85"/>
      <c r="K698" s="85"/>
      <c r="L698" s="85"/>
      <c r="M698" s="85"/>
      <c r="N698" s="85"/>
      <c r="O698" s="85"/>
      <c r="P698" s="85"/>
      <c r="Q698" s="85"/>
      <c r="R698" s="85"/>
      <c r="S698" s="85"/>
      <c r="T698" s="85"/>
      <c r="U698" s="85"/>
      <c r="V698" s="85"/>
      <c r="W698" s="85"/>
    </row>
    <row r="699" spans="1:23" ht="14.25" customHeight="1" x14ac:dyDescent="0.3">
      <c r="A699" s="85"/>
      <c r="B699" s="85"/>
      <c r="C699" s="85"/>
      <c r="D699" s="85"/>
      <c r="E699" s="85"/>
      <c r="F699" s="85"/>
      <c r="G699" s="85"/>
      <c r="H699" s="85"/>
      <c r="I699" s="85"/>
      <c r="J699" s="85"/>
      <c r="K699" s="85"/>
      <c r="L699" s="85"/>
      <c r="M699" s="85"/>
      <c r="N699" s="85"/>
      <c r="O699" s="85"/>
      <c r="P699" s="85"/>
      <c r="Q699" s="85"/>
      <c r="R699" s="85"/>
      <c r="S699" s="85"/>
      <c r="T699" s="85"/>
      <c r="U699" s="85"/>
      <c r="V699" s="85"/>
      <c r="W699" s="85"/>
    </row>
    <row r="700" spans="1:23" ht="14.25" customHeight="1" x14ac:dyDescent="0.3">
      <c r="A700" s="85"/>
      <c r="B700" s="85"/>
      <c r="C700" s="85"/>
      <c r="D700" s="85"/>
      <c r="E700" s="85"/>
      <c r="F700" s="85"/>
      <c r="G700" s="85"/>
      <c r="H700" s="85"/>
      <c r="I700" s="85"/>
      <c r="J700" s="85"/>
      <c r="K700" s="85"/>
      <c r="L700" s="85"/>
      <c r="M700" s="85"/>
      <c r="N700" s="85"/>
      <c r="O700" s="85"/>
      <c r="P700" s="85"/>
      <c r="Q700" s="85"/>
      <c r="R700" s="85"/>
      <c r="S700" s="85"/>
      <c r="T700" s="85"/>
      <c r="U700" s="85"/>
      <c r="V700" s="85"/>
      <c r="W700" s="85"/>
    </row>
    <row r="701" spans="1:23" ht="14.25" customHeight="1" x14ac:dyDescent="0.3">
      <c r="A701" s="85"/>
      <c r="B701" s="85"/>
      <c r="C701" s="85"/>
      <c r="D701" s="85"/>
      <c r="E701" s="85"/>
      <c r="F701" s="85"/>
      <c r="G701" s="85"/>
      <c r="H701" s="85"/>
      <c r="I701" s="85"/>
      <c r="J701" s="85"/>
      <c r="K701" s="85"/>
      <c r="L701" s="85"/>
      <c r="M701" s="85"/>
      <c r="N701" s="85"/>
      <c r="O701" s="85"/>
      <c r="P701" s="85"/>
      <c r="Q701" s="85"/>
      <c r="R701" s="85"/>
      <c r="S701" s="85"/>
      <c r="T701" s="85"/>
      <c r="U701" s="85"/>
      <c r="V701" s="85"/>
      <c r="W701" s="85"/>
    </row>
    <row r="702" spans="1:23" ht="14.25" customHeight="1" x14ac:dyDescent="0.3">
      <c r="A702" s="85"/>
      <c r="B702" s="85"/>
      <c r="C702" s="85"/>
      <c r="D702" s="85"/>
      <c r="E702" s="85"/>
      <c r="F702" s="85"/>
      <c r="G702" s="85"/>
      <c r="H702" s="85"/>
      <c r="I702" s="85"/>
      <c r="J702" s="85"/>
      <c r="K702" s="85"/>
      <c r="L702" s="85"/>
      <c r="M702" s="85"/>
      <c r="N702" s="85"/>
      <c r="O702" s="85"/>
      <c r="P702" s="85"/>
      <c r="Q702" s="85"/>
      <c r="R702" s="85"/>
      <c r="S702" s="85"/>
      <c r="T702" s="85"/>
      <c r="U702" s="85"/>
      <c r="V702" s="85"/>
      <c r="W702" s="85"/>
    </row>
    <row r="703" spans="1:23" ht="14.25" customHeight="1" x14ac:dyDescent="0.3">
      <c r="A703" s="85"/>
      <c r="B703" s="85"/>
      <c r="C703" s="85"/>
      <c r="D703" s="85"/>
      <c r="E703" s="85"/>
      <c r="F703" s="85"/>
      <c r="G703" s="85"/>
      <c r="H703" s="85"/>
      <c r="I703" s="85"/>
      <c r="J703" s="85"/>
      <c r="K703" s="85"/>
      <c r="L703" s="85"/>
      <c r="M703" s="85"/>
      <c r="N703" s="85"/>
      <c r="O703" s="85"/>
      <c r="P703" s="85"/>
      <c r="Q703" s="85"/>
      <c r="R703" s="85"/>
      <c r="S703" s="85"/>
      <c r="T703" s="85"/>
      <c r="U703" s="85"/>
      <c r="V703" s="85"/>
      <c r="W703" s="85"/>
    </row>
    <row r="704" spans="1:23" ht="14.25" customHeight="1" x14ac:dyDescent="0.3">
      <c r="A704" s="85"/>
      <c r="B704" s="85"/>
      <c r="C704" s="85"/>
      <c r="D704" s="85"/>
      <c r="E704" s="85"/>
      <c r="F704" s="85"/>
      <c r="G704" s="85"/>
      <c r="H704" s="85"/>
      <c r="I704" s="85"/>
      <c r="J704" s="85"/>
      <c r="K704" s="85"/>
      <c r="L704" s="85"/>
      <c r="M704" s="85"/>
      <c r="N704" s="85"/>
      <c r="O704" s="85"/>
      <c r="P704" s="85"/>
      <c r="Q704" s="85"/>
      <c r="R704" s="85"/>
      <c r="S704" s="85"/>
      <c r="T704" s="85"/>
      <c r="U704" s="85"/>
      <c r="V704" s="85"/>
      <c r="W704" s="85"/>
    </row>
    <row r="705" spans="1:23" ht="14.25" customHeight="1" x14ac:dyDescent="0.3">
      <c r="A705" s="85"/>
      <c r="B705" s="85"/>
      <c r="C705" s="85"/>
      <c r="D705" s="85"/>
      <c r="E705" s="85"/>
      <c r="F705" s="85"/>
      <c r="G705" s="85"/>
      <c r="H705" s="85"/>
      <c r="I705" s="85"/>
      <c r="J705" s="85"/>
      <c r="K705" s="85"/>
      <c r="L705" s="85"/>
      <c r="M705" s="85"/>
      <c r="N705" s="85"/>
      <c r="O705" s="85"/>
      <c r="P705" s="85"/>
      <c r="Q705" s="85"/>
      <c r="R705" s="85"/>
      <c r="S705" s="85"/>
      <c r="T705" s="85"/>
      <c r="U705" s="85"/>
      <c r="V705" s="85"/>
      <c r="W705" s="85"/>
    </row>
    <row r="706" spans="1:23" ht="14.25" customHeight="1" x14ac:dyDescent="0.3">
      <c r="A706" s="85"/>
      <c r="B706" s="85"/>
      <c r="C706" s="85"/>
      <c r="D706" s="85"/>
      <c r="E706" s="85"/>
      <c r="F706" s="85"/>
      <c r="G706" s="85"/>
      <c r="H706" s="85"/>
      <c r="I706" s="85"/>
      <c r="J706" s="85"/>
      <c r="K706" s="85"/>
      <c r="L706" s="85"/>
      <c r="M706" s="85"/>
      <c r="N706" s="85"/>
      <c r="O706" s="85"/>
      <c r="P706" s="85"/>
      <c r="Q706" s="85"/>
      <c r="R706" s="85"/>
      <c r="S706" s="85"/>
      <c r="T706" s="85"/>
      <c r="U706" s="85"/>
      <c r="V706" s="85"/>
      <c r="W706" s="85"/>
    </row>
    <row r="707" spans="1:23" ht="14.25" customHeight="1" x14ac:dyDescent="0.3">
      <c r="A707" s="85"/>
      <c r="B707" s="85"/>
      <c r="C707" s="85"/>
      <c r="D707" s="85"/>
      <c r="E707" s="85"/>
      <c r="F707" s="85"/>
      <c r="G707" s="85"/>
      <c r="H707" s="85"/>
      <c r="I707" s="85"/>
      <c r="J707" s="85"/>
      <c r="K707" s="85"/>
      <c r="L707" s="85"/>
      <c r="M707" s="85"/>
      <c r="N707" s="85"/>
      <c r="O707" s="85"/>
      <c r="P707" s="85"/>
      <c r="Q707" s="85"/>
      <c r="R707" s="85"/>
      <c r="S707" s="85"/>
      <c r="T707" s="85"/>
      <c r="U707" s="85"/>
      <c r="V707" s="85"/>
      <c r="W707" s="85"/>
    </row>
    <row r="708" spans="1:23" ht="14.25" customHeight="1" x14ac:dyDescent="0.3">
      <c r="A708" s="85"/>
      <c r="B708" s="85"/>
      <c r="C708" s="85"/>
      <c r="D708" s="85"/>
      <c r="E708" s="85"/>
      <c r="F708" s="85"/>
      <c r="G708" s="85"/>
      <c r="H708" s="85"/>
      <c r="I708" s="85"/>
      <c r="J708" s="85"/>
      <c r="K708" s="85"/>
      <c r="L708" s="85"/>
      <c r="M708" s="85"/>
      <c r="N708" s="85"/>
      <c r="O708" s="85"/>
      <c r="P708" s="85"/>
      <c r="Q708" s="85"/>
      <c r="R708" s="85"/>
      <c r="S708" s="85"/>
      <c r="T708" s="85"/>
      <c r="U708" s="85"/>
      <c r="V708" s="85"/>
      <c r="W708" s="85"/>
    </row>
    <row r="709" spans="1:23" ht="14.25" customHeight="1" x14ac:dyDescent="0.3">
      <c r="A709" s="85"/>
      <c r="B709" s="85"/>
      <c r="C709" s="85"/>
      <c r="D709" s="85"/>
      <c r="E709" s="85"/>
      <c r="F709" s="85"/>
      <c r="G709" s="85"/>
      <c r="H709" s="85"/>
      <c r="I709" s="85"/>
      <c r="J709" s="85"/>
      <c r="K709" s="85"/>
      <c r="L709" s="85"/>
      <c r="M709" s="85"/>
      <c r="N709" s="85"/>
      <c r="O709" s="85"/>
      <c r="P709" s="85"/>
      <c r="Q709" s="85"/>
      <c r="R709" s="85"/>
      <c r="S709" s="85"/>
      <c r="T709" s="85"/>
      <c r="U709" s="85"/>
      <c r="V709" s="85"/>
      <c r="W709" s="85"/>
    </row>
    <row r="710" spans="1:23" ht="14.25" customHeight="1" x14ac:dyDescent="0.3">
      <c r="A710" s="85"/>
      <c r="B710" s="85"/>
      <c r="C710" s="85"/>
      <c r="D710" s="85"/>
      <c r="E710" s="85"/>
      <c r="F710" s="85"/>
      <c r="G710" s="85"/>
      <c r="H710" s="85"/>
      <c r="I710" s="85"/>
      <c r="J710" s="85"/>
      <c r="K710" s="85"/>
      <c r="L710" s="85"/>
      <c r="M710" s="85"/>
      <c r="N710" s="85"/>
      <c r="O710" s="85"/>
      <c r="P710" s="85"/>
      <c r="Q710" s="85"/>
      <c r="R710" s="85"/>
      <c r="S710" s="85"/>
      <c r="T710" s="85"/>
      <c r="U710" s="85"/>
      <c r="V710" s="85"/>
      <c r="W710" s="85"/>
    </row>
    <row r="711" spans="1:23" ht="14.25" customHeight="1" x14ac:dyDescent="0.3">
      <c r="A711" s="85"/>
      <c r="B711" s="85"/>
      <c r="C711" s="85"/>
      <c r="D711" s="85"/>
      <c r="E711" s="85"/>
      <c r="F711" s="85"/>
      <c r="G711" s="85"/>
      <c r="H711" s="85"/>
      <c r="I711" s="85"/>
      <c r="J711" s="85"/>
      <c r="K711" s="85"/>
      <c r="L711" s="85"/>
      <c r="M711" s="85"/>
      <c r="N711" s="85"/>
      <c r="O711" s="85"/>
      <c r="P711" s="85"/>
      <c r="Q711" s="85"/>
      <c r="R711" s="85"/>
      <c r="S711" s="85"/>
      <c r="T711" s="85"/>
      <c r="U711" s="85"/>
      <c r="V711" s="85"/>
      <c r="W711" s="85"/>
    </row>
    <row r="712" spans="1:23" ht="14.25" customHeight="1" x14ac:dyDescent="0.3">
      <c r="A712" s="85"/>
      <c r="B712" s="85"/>
      <c r="C712" s="85"/>
      <c r="D712" s="85"/>
      <c r="E712" s="85"/>
      <c r="F712" s="85"/>
      <c r="G712" s="85"/>
      <c r="H712" s="85"/>
      <c r="I712" s="85"/>
      <c r="J712" s="85"/>
      <c r="K712" s="85"/>
      <c r="L712" s="85"/>
      <c r="M712" s="85"/>
      <c r="N712" s="85"/>
      <c r="O712" s="85"/>
      <c r="P712" s="85"/>
      <c r="Q712" s="85"/>
      <c r="R712" s="85"/>
      <c r="S712" s="85"/>
      <c r="T712" s="85"/>
      <c r="U712" s="85"/>
      <c r="V712" s="85"/>
      <c r="W712" s="85"/>
    </row>
    <row r="713" spans="1:23" ht="14.25" customHeight="1" x14ac:dyDescent="0.3">
      <c r="A713" s="85"/>
      <c r="B713" s="85"/>
      <c r="C713" s="85"/>
      <c r="D713" s="85"/>
      <c r="E713" s="85"/>
      <c r="F713" s="85"/>
      <c r="G713" s="85"/>
      <c r="H713" s="85"/>
      <c r="I713" s="85"/>
      <c r="J713" s="85"/>
      <c r="K713" s="85"/>
      <c r="L713" s="85"/>
      <c r="M713" s="85"/>
      <c r="N713" s="85"/>
      <c r="O713" s="85"/>
      <c r="P713" s="85"/>
      <c r="Q713" s="85"/>
      <c r="R713" s="85"/>
      <c r="S713" s="85"/>
      <c r="T713" s="85"/>
      <c r="U713" s="85"/>
      <c r="V713" s="85"/>
      <c r="W713" s="85"/>
    </row>
    <row r="714" spans="1:23" ht="14.25" customHeight="1" x14ac:dyDescent="0.3">
      <c r="A714" s="85"/>
      <c r="B714" s="85"/>
      <c r="C714" s="85"/>
      <c r="D714" s="85"/>
      <c r="E714" s="85"/>
      <c r="F714" s="85"/>
      <c r="G714" s="85"/>
      <c r="H714" s="85"/>
      <c r="I714" s="85"/>
      <c r="J714" s="85"/>
      <c r="K714" s="85"/>
      <c r="L714" s="85"/>
      <c r="M714" s="85"/>
      <c r="N714" s="85"/>
      <c r="O714" s="85"/>
      <c r="P714" s="85"/>
      <c r="Q714" s="85"/>
      <c r="R714" s="85"/>
      <c r="S714" s="85"/>
      <c r="T714" s="85"/>
      <c r="U714" s="85"/>
      <c r="V714" s="85"/>
      <c r="W714" s="85"/>
    </row>
    <row r="715" spans="1:23" ht="14.25" customHeight="1" x14ac:dyDescent="0.3">
      <c r="A715" s="85"/>
      <c r="B715" s="85"/>
      <c r="C715" s="85"/>
      <c r="D715" s="85"/>
      <c r="E715" s="85"/>
      <c r="F715" s="85"/>
      <c r="G715" s="85"/>
      <c r="H715" s="85"/>
      <c r="I715" s="85"/>
      <c r="J715" s="85"/>
      <c r="K715" s="85"/>
      <c r="L715" s="85"/>
      <c r="M715" s="85"/>
      <c r="N715" s="85"/>
      <c r="O715" s="85"/>
      <c r="P715" s="85"/>
      <c r="Q715" s="85"/>
      <c r="R715" s="85"/>
      <c r="S715" s="85"/>
      <c r="T715" s="85"/>
      <c r="U715" s="85"/>
      <c r="V715" s="85"/>
      <c r="W715" s="85"/>
    </row>
    <row r="716" spans="1:23" ht="14.25" customHeight="1" x14ac:dyDescent="0.3">
      <c r="A716" s="85"/>
      <c r="B716" s="85"/>
      <c r="C716" s="85"/>
      <c r="D716" s="85"/>
      <c r="E716" s="85"/>
      <c r="F716" s="85"/>
      <c r="G716" s="85"/>
      <c r="H716" s="85"/>
      <c r="I716" s="85"/>
      <c r="J716" s="85"/>
      <c r="K716" s="85"/>
      <c r="L716" s="85"/>
      <c r="M716" s="85"/>
      <c r="N716" s="85"/>
      <c r="O716" s="85"/>
      <c r="P716" s="85"/>
      <c r="Q716" s="85"/>
      <c r="R716" s="85"/>
      <c r="S716" s="85"/>
      <c r="T716" s="85"/>
      <c r="U716" s="85"/>
      <c r="V716" s="85"/>
      <c r="W716" s="85"/>
    </row>
    <row r="717" spans="1:23" ht="14.25" customHeight="1" x14ac:dyDescent="0.3">
      <c r="A717" s="85"/>
      <c r="B717" s="85"/>
      <c r="C717" s="85"/>
      <c r="D717" s="85"/>
      <c r="E717" s="85"/>
      <c r="F717" s="85"/>
      <c r="G717" s="85"/>
      <c r="H717" s="85"/>
      <c r="I717" s="85"/>
      <c r="J717" s="85"/>
      <c r="K717" s="85"/>
      <c r="L717" s="85"/>
      <c r="M717" s="85"/>
      <c r="N717" s="85"/>
      <c r="O717" s="85"/>
      <c r="P717" s="85"/>
      <c r="Q717" s="85"/>
      <c r="R717" s="85"/>
      <c r="S717" s="85"/>
      <c r="T717" s="85"/>
      <c r="U717" s="85"/>
      <c r="V717" s="85"/>
      <c r="W717" s="85"/>
    </row>
    <row r="718" spans="1:23" ht="14.25" customHeight="1" x14ac:dyDescent="0.3">
      <c r="A718" s="85"/>
      <c r="B718" s="85"/>
      <c r="C718" s="85"/>
      <c r="D718" s="85"/>
      <c r="E718" s="85"/>
      <c r="F718" s="85"/>
      <c r="G718" s="85"/>
      <c r="H718" s="85"/>
      <c r="I718" s="85"/>
      <c r="J718" s="85"/>
      <c r="K718" s="85"/>
      <c r="L718" s="85"/>
      <c r="M718" s="85"/>
      <c r="N718" s="85"/>
      <c r="O718" s="85"/>
      <c r="P718" s="85"/>
      <c r="Q718" s="85"/>
      <c r="R718" s="85"/>
      <c r="S718" s="85"/>
      <c r="T718" s="85"/>
      <c r="U718" s="85"/>
      <c r="V718" s="85"/>
      <c r="W718" s="85"/>
    </row>
    <row r="719" spans="1:23" ht="14.25" customHeight="1" x14ac:dyDescent="0.3">
      <c r="A719" s="85"/>
      <c r="B719" s="85"/>
      <c r="C719" s="85"/>
      <c r="D719" s="85"/>
      <c r="E719" s="85"/>
      <c r="F719" s="85"/>
      <c r="G719" s="85"/>
      <c r="H719" s="85"/>
      <c r="I719" s="85"/>
      <c r="J719" s="85"/>
      <c r="K719" s="85"/>
      <c r="L719" s="85"/>
      <c r="M719" s="85"/>
      <c r="N719" s="85"/>
      <c r="O719" s="85"/>
      <c r="P719" s="85"/>
      <c r="Q719" s="85"/>
      <c r="R719" s="85"/>
      <c r="S719" s="85"/>
      <c r="T719" s="85"/>
      <c r="U719" s="85"/>
      <c r="V719" s="85"/>
      <c r="W719" s="85"/>
    </row>
    <row r="720" spans="1:23" ht="14.25" customHeight="1" x14ac:dyDescent="0.3">
      <c r="A720" s="85"/>
      <c r="B720" s="85"/>
      <c r="C720" s="85"/>
      <c r="D720" s="85"/>
      <c r="E720" s="85"/>
      <c r="F720" s="85"/>
      <c r="G720" s="85"/>
      <c r="H720" s="85"/>
      <c r="I720" s="85"/>
      <c r="J720" s="85"/>
      <c r="K720" s="85"/>
      <c r="L720" s="85"/>
      <c r="M720" s="85"/>
      <c r="N720" s="85"/>
      <c r="O720" s="85"/>
      <c r="P720" s="85"/>
      <c r="Q720" s="85"/>
      <c r="R720" s="85"/>
      <c r="S720" s="85"/>
      <c r="T720" s="85"/>
      <c r="U720" s="85"/>
      <c r="V720" s="85"/>
      <c r="W720" s="85"/>
    </row>
    <row r="721" spans="1:23" ht="14.25" customHeight="1" x14ac:dyDescent="0.3">
      <c r="A721" s="85"/>
      <c r="B721" s="85"/>
      <c r="C721" s="85"/>
      <c r="D721" s="85"/>
      <c r="E721" s="85"/>
      <c r="F721" s="85"/>
      <c r="G721" s="85"/>
      <c r="H721" s="85"/>
      <c r="I721" s="85"/>
      <c r="J721" s="85"/>
      <c r="K721" s="85"/>
      <c r="L721" s="85"/>
      <c r="M721" s="85"/>
      <c r="N721" s="85"/>
      <c r="O721" s="85"/>
      <c r="P721" s="85"/>
      <c r="Q721" s="85"/>
      <c r="R721" s="85"/>
      <c r="S721" s="85"/>
      <c r="T721" s="85"/>
      <c r="U721" s="85"/>
      <c r="V721" s="85"/>
      <c r="W721" s="85"/>
    </row>
    <row r="722" spans="1:23" ht="14.25" customHeight="1" x14ac:dyDescent="0.3">
      <c r="A722" s="85"/>
      <c r="B722" s="85"/>
      <c r="C722" s="85"/>
      <c r="D722" s="85"/>
      <c r="E722" s="85"/>
      <c r="F722" s="85"/>
      <c r="G722" s="85"/>
      <c r="H722" s="85"/>
      <c r="I722" s="85"/>
      <c r="J722" s="85"/>
      <c r="K722" s="85"/>
      <c r="L722" s="85"/>
      <c r="M722" s="85"/>
      <c r="N722" s="85"/>
      <c r="O722" s="85"/>
      <c r="P722" s="85"/>
      <c r="Q722" s="85"/>
      <c r="R722" s="85"/>
      <c r="S722" s="85"/>
      <c r="T722" s="85"/>
      <c r="U722" s="85"/>
      <c r="V722" s="85"/>
      <c r="W722" s="85"/>
    </row>
    <row r="723" spans="1:23" ht="14.25" customHeight="1" x14ac:dyDescent="0.3">
      <c r="A723" s="85"/>
      <c r="B723" s="85"/>
      <c r="C723" s="85"/>
      <c r="D723" s="85"/>
      <c r="E723" s="85"/>
      <c r="F723" s="85"/>
      <c r="G723" s="85"/>
      <c r="H723" s="85"/>
      <c r="I723" s="85"/>
      <c r="J723" s="85"/>
      <c r="K723" s="85"/>
      <c r="L723" s="85"/>
      <c r="M723" s="85"/>
      <c r="N723" s="85"/>
      <c r="O723" s="85"/>
      <c r="P723" s="85"/>
      <c r="Q723" s="85"/>
      <c r="R723" s="85"/>
      <c r="S723" s="85"/>
      <c r="T723" s="85"/>
      <c r="U723" s="85"/>
      <c r="V723" s="85"/>
      <c r="W723" s="85"/>
    </row>
    <row r="724" spans="1:23" ht="14.25" customHeight="1" x14ac:dyDescent="0.3">
      <c r="A724" s="85"/>
      <c r="B724" s="85"/>
      <c r="C724" s="85"/>
      <c r="D724" s="85"/>
      <c r="E724" s="85"/>
      <c r="F724" s="85"/>
      <c r="G724" s="85"/>
      <c r="H724" s="85"/>
      <c r="I724" s="85"/>
      <c r="J724" s="85"/>
      <c r="K724" s="85"/>
      <c r="L724" s="85"/>
      <c r="M724" s="85"/>
      <c r="N724" s="85"/>
      <c r="O724" s="85"/>
      <c r="P724" s="85"/>
      <c r="Q724" s="85"/>
      <c r="R724" s="85"/>
      <c r="S724" s="85"/>
      <c r="T724" s="85"/>
      <c r="U724" s="85"/>
      <c r="V724" s="85"/>
      <c r="W724" s="85"/>
    </row>
    <row r="725" spans="1:23" ht="14.25" customHeight="1" x14ac:dyDescent="0.3">
      <c r="A725" s="85"/>
      <c r="B725" s="85"/>
      <c r="C725" s="85"/>
      <c r="D725" s="85"/>
      <c r="E725" s="85"/>
      <c r="F725" s="85"/>
      <c r="G725" s="85"/>
      <c r="H725" s="85"/>
      <c r="I725" s="85"/>
      <c r="J725" s="85"/>
      <c r="K725" s="85"/>
      <c r="L725" s="85"/>
      <c r="M725" s="85"/>
      <c r="N725" s="85"/>
      <c r="O725" s="85"/>
      <c r="P725" s="85"/>
      <c r="Q725" s="85"/>
      <c r="R725" s="85"/>
      <c r="S725" s="85"/>
      <c r="T725" s="85"/>
      <c r="U725" s="85"/>
      <c r="V725" s="85"/>
      <c r="W725" s="85"/>
    </row>
    <row r="726" spans="1:23" ht="14.25" customHeight="1" x14ac:dyDescent="0.3">
      <c r="A726" s="85"/>
      <c r="B726" s="85"/>
      <c r="C726" s="85"/>
      <c r="D726" s="85"/>
      <c r="E726" s="85"/>
      <c r="F726" s="85"/>
      <c r="G726" s="85"/>
      <c r="H726" s="85"/>
      <c r="I726" s="85"/>
      <c r="J726" s="85"/>
      <c r="K726" s="85"/>
      <c r="L726" s="85"/>
      <c r="M726" s="85"/>
      <c r="N726" s="85"/>
      <c r="O726" s="85"/>
      <c r="P726" s="85"/>
      <c r="Q726" s="85"/>
      <c r="R726" s="85"/>
      <c r="S726" s="85"/>
      <c r="T726" s="85"/>
      <c r="U726" s="85"/>
      <c r="V726" s="85"/>
      <c r="W726" s="85"/>
    </row>
    <row r="727" spans="1:23" ht="14.25" customHeight="1" x14ac:dyDescent="0.3">
      <c r="A727" s="85"/>
      <c r="B727" s="85"/>
      <c r="C727" s="85"/>
      <c r="D727" s="85"/>
      <c r="E727" s="85"/>
      <c r="F727" s="85"/>
      <c r="G727" s="85"/>
      <c r="H727" s="85"/>
      <c r="I727" s="85"/>
      <c r="J727" s="85"/>
      <c r="K727" s="85"/>
      <c r="L727" s="85"/>
      <c r="M727" s="85"/>
      <c r="N727" s="85"/>
      <c r="O727" s="85"/>
      <c r="P727" s="85"/>
      <c r="Q727" s="85"/>
      <c r="R727" s="85"/>
      <c r="S727" s="85"/>
      <c r="T727" s="85"/>
      <c r="U727" s="85"/>
      <c r="V727" s="85"/>
      <c r="W727" s="85"/>
    </row>
    <row r="728" spans="1:23" ht="14.25" customHeight="1" x14ac:dyDescent="0.3">
      <c r="A728" s="85"/>
      <c r="B728" s="85"/>
      <c r="C728" s="85"/>
      <c r="D728" s="85"/>
      <c r="E728" s="85"/>
      <c r="F728" s="85"/>
      <c r="G728" s="85"/>
      <c r="H728" s="85"/>
      <c r="I728" s="85"/>
      <c r="J728" s="85"/>
      <c r="K728" s="85"/>
      <c r="L728" s="85"/>
      <c r="M728" s="85"/>
      <c r="N728" s="85"/>
      <c r="O728" s="85"/>
      <c r="P728" s="85"/>
      <c r="Q728" s="85"/>
      <c r="R728" s="85"/>
      <c r="S728" s="85"/>
      <c r="T728" s="85"/>
      <c r="U728" s="85"/>
      <c r="V728" s="85"/>
      <c r="W728" s="85"/>
    </row>
    <row r="729" spans="1:23" ht="14.25" customHeight="1" x14ac:dyDescent="0.3">
      <c r="A729" s="85"/>
      <c r="B729" s="85"/>
      <c r="C729" s="85"/>
      <c r="D729" s="85"/>
      <c r="E729" s="85"/>
      <c r="F729" s="85"/>
      <c r="G729" s="85"/>
      <c r="H729" s="85"/>
      <c r="I729" s="85"/>
      <c r="J729" s="85"/>
      <c r="K729" s="85"/>
      <c r="L729" s="85"/>
      <c r="M729" s="85"/>
      <c r="N729" s="85"/>
      <c r="O729" s="85"/>
      <c r="P729" s="85"/>
      <c r="Q729" s="85"/>
      <c r="R729" s="85"/>
      <c r="S729" s="85"/>
      <c r="T729" s="85"/>
      <c r="U729" s="85"/>
      <c r="V729" s="85"/>
      <c r="W729" s="85"/>
    </row>
    <row r="730" spans="1:23" ht="14.25" customHeight="1" x14ac:dyDescent="0.3">
      <c r="A730" s="85"/>
      <c r="B730" s="85"/>
      <c r="C730" s="85"/>
      <c r="D730" s="85"/>
      <c r="E730" s="85"/>
      <c r="F730" s="85"/>
      <c r="G730" s="85"/>
      <c r="H730" s="85"/>
      <c r="I730" s="85"/>
      <c r="J730" s="85"/>
      <c r="K730" s="85"/>
      <c r="L730" s="85"/>
      <c r="M730" s="85"/>
      <c r="N730" s="85"/>
      <c r="O730" s="85"/>
      <c r="P730" s="85"/>
      <c r="Q730" s="85"/>
      <c r="R730" s="85"/>
      <c r="S730" s="85"/>
      <c r="T730" s="85"/>
      <c r="U730" s="85"/>
      <c r="V730" s="85"/>
      <c r="W730" s="85"/>
    </row>
    <row r="731" spans="1:23" ht="14.25" customHeight="1" x14ac:dyDescent="0.3">
      <c r="A731" s="85"/>
      <c r="B731" s="85"/>
      <c r="C731" s="85"/>
      <c r="D731" s="85"/>
      <c r="E731" s="85"/>
      <c r="F731" s="85"/>
      <c r="G731" s="85"/>
      <c r="H731" s="85"/>
      <c r="I731" s="85"/>
      <c r="J731" s="85"/>
      <c r="K731" s="85"/>
      <c r="L731" s="85"/>
      <c r="M731" s="85"/>
      <c r="N731" s="85"/>
      <c r="O731" s="85"/>
      <c r="P731" s="85"/>
      <c r="Q731" s="85"/>
      <c r="R731" s="85"/>
      <c r="S731" s="85"/>
      <c r="T731" s="85"/>
      <c r="U731" s="85"/>
      <c r="V731" s="85"/>
      <c r="W731" s="85"/>
    </row>
    <row r="732" spans="1:23" ht="14.25" customHeight="1" x14ac:dyDescent="0.3">
      <c r="A732" s="85"/>
      <c r="B732" s="85"/>
      <c r="C732" s="85"/>
      <c r="D732" s="85"/>
      <c r="E732" s="85"/>
      <c r="F732" s="85"/>
      <c r="G732" s="85"/>
      <c r="H732" s="85"/>
      <c r="I732" s="85"/>
      <c r="J732" s="85"/>
      <c r="K732" s="85"/>
      <c r="L732" s="85"/>
      <c r="M732" s="85"/>
      <c r="N732" s="85"/>
      <c r="O732" s="85"/>
      <c r="P732" s="85"/>
      <c r="Q732" s="85"/>
      <c r="R732" s="85"/>
      <c r="S732" s="85"/>
      <c r="T732" s="85"/>
      <c r="U732" s="85"/>
      <c r="V732" s="85"/>
      <c r="W732" s="85"/>
    </row>
    <row r="733" spans="1:23" ht="14.25" customHeight="1" x14ac:dyDescent="0.3">
      <c r="A733" s="85"/>
      <c r="B733" s="85"/>
      <c r="C733" s="85"/>
      <c r="D733" s="85"/>
      <c r="E733" s="85"/>
      <c r="F733" s="85"/>
      <c r="G733" s="85"/>
      <c r="H733" s="85"/>
      <c r="I733" s="85"/>
      <c r="J733" s="85"/>
      <c r="K733" s="85"/>
      <c r="L733" s="85"/>
      <c r="M733" s="85"/>
      <c r="N733" s="85"/>
      <c r="O733" s="85"/>
      <c r="P733" s="85"/>
      <c r="Q733" s="85"/>
      <c r="R733" s="85"/>
      <c r="S733" s="85"/>
      <c r="T733" s="85"/>
      <c r="U733" s="85"/>
      <c r="V733" s="85"/>
      <c r="W733" s="85"/>
    </row>
    <row r="734" spans="1:23" ht="14.25" customHeight="1" x14ac:dyDescent="0.3">
      <c r="A734" s="85"/>
      <c r="B734" s="85"/>
      <c r="C734" s="85"/>
      <c r="D734" s="85"/>
      <c r="E734" s="85"/>
      <c r="F734" s="85"/>
      <c r="G734" s="85"/>
      <c r="H734" s="85"/>
      <c r="I734" s="85"/>
      <c r="J734" s="85"/>
      <c r="K734" s="85"/>
      <c r="L734" s="85"/>
      <c r="M734" s="85"/>
      <c r="N734" s="85"/>
      <c r="O734" s="85"/>
      <c r="P734" s="85"/>
      <c r="Q734" s="85"/>
      <c r="R734" s="85"/>
      <c r="S734" s="85"/>
      <c r="T734" s="85"/>
      <c r="U734" s="85"/>
      <c r="V734" s="85"/>
      <c r="W734" s="85"/>
    </row>
    <row r="735" spans="1:23" ht="14.25" customHeight="1" x14ac:dyDescent="0.3">
      <c r="A735" s="85"/>
      <c r="B735" s="85"/>
      <c r="C735" s="85"/>
      <c r="D735" s="85"/>
      <c r="E735" s="85"/>
      <c r="F735" s="85"/>
      <c r="G735" s="85"/>
      <c r="H735" s="85"/>
      <c r="I735" s="85"/>
      <c r="J735" s="85"/>
      <c r="K735" s="85"/>
      <c r="L735" s="85"/>
      <c r="M735" s="85"/>
      <c r="N735" s="85"/>
      <c r="O735" s="85"/>
      <c r="P735" s="85"/>
      <c r="Q735" s="85"/>
      <c r="R735" s="85"/>
      <c r="S735" s="85"/>
      <c r="T735" s="85"/>
      <c r="U735" s="85"/>
      <c r="V735" s="85"/>
      <c r="W735" s="85"/>
    </row>
    <row r="736" spans="1:23" ht="14.25" customHeight="1" x14ac:dyDescent="0.3">
      <c r="A736" s="85"/>
      <c r="B736" s="85"/>
      <c r="C736" s="85"/>
      <c r="D736" s="85"/>
      <c r="E736" s="85"/>
      <c r="F736" s="85"/>
      <c r="G736" s="85"/>
      <c r="H736" s="85"/>
      <c r="I736" s="85"/>
      <c r="J736" s="85"/>
      <c r="K736" s="85"/>
      <c r="L736" s="85"/>
      <c r="M736" s="85"/>
      <c r="N736" s="85"/>
      <c r="O736" s="85"/>
      <c r="P736" s="85"/>
      <c r="Q736" s="85"/>
      <c r="R736" s="85"/>
      <c r="S736" s="85"/>
      <c r="T736" s="85"/>
      <c r="U736" s="85"/>
      <c r="V736" s="85"/>
      <c r="W736" s="85"/>
    </row>
    <row r="737" spans="1:23" ht="14.25" customHeight="1" x14ac:dyDescent="0.3">
      <c r="A737" s="85"/>
      <c r="B737" s="85"/>
      <c r="C737" s="85"/>
      <c r="D737" s="85"/>
      <c r="E737" s="85"/>
      <c r="F737" s="85"/>
      <c r="G737" s="85"/>
      <c r="H737" s="85"/>
      <c r="I737" s="85"/>
      <c r="J737" s="85"/>
      <c r="K737" s="85"/>
      <c r="L737" s="85"/>
      <c r="M737" s="85"/>
      <c r="N737" s="85"/>
      <c r="O737" s="85"/>
      <c r="P737" s="85"/>
      <c r="Q737" s="85"/>
      <c r="R737" s="85"/>
      <c r="S737" s="85"/>
      <c r="T737" s="85"/>
      <c r="U737" s="85"/>
      <c r="V737" s="85"/>
      <c r="W737" s="85"/>
    </row>
    <row r="738" spans="1:23" ht="14.25" customHeight="1" x14ac:dyDescent="0.3">
      <c r="A738" s="85"/>
      <c r="B738" s="85"/>
      <c r="C738" s="85"/>
      <c r="D738" s="85"/>
      <c r="E738" s="85"/>
      <c r="F738" s="85"/>
      <c r="G738" s="85"/>
      <c r="H738" s="85"/>
      <c r="I738" s="85"/>
      <c r="J738" s="85"/>
      <c r="K738" s="85"/>
      <c r="L738" s="85"/>
      <c r="M738" s="85"/>
      <c r="N738" s="85"/>
      <c r="O738" s="85"/>
      <c r="P738" s="85"/>
      <c r="Q738" s="85"/>
      <c r="R738" s="85"/>
      <c r="S738" s="85"/>
      <c r="T738" s="85"/>
      <c r="U738" s="85"/>
      <c r="V738" s="85"/>
      <c r="W738" s="85"/>
    </row>
    <row r="739" spans="1:23" ht="14.25" customHeight="1" x14ac:dyDescent="0.3">
      <c r="A739" s="85"/>
      <c r="B739" s="85"/>
      <c r="C739" s="85"/>
      <c r="D739" s="85"/>
      <c r="E739" s="85"/>
      <c r="F739" s="85"/>
      <c r="G739" s="85"/>
      <c r="H739" s="85"/>
      <c r="I739" s="85"/>
      <c r="J739" s="85"/>
      <c r="K739" s="85"/>
      <c r="L739" s="85"/>
      <c r="M739" s="85"/>
      <c r="N739" s="85"/>
      <c r="O739" s="85"/>
      <c r="P739" s="85"/>
      <c r="Q739" s="85"/>
      <c r="R739" s="85"/>
      <c r="S739" s="85"/>
      <c r="T739" s="85"/>
      <c r="U739" s="85"/>
      <c r="V739" s="85"/>
      <c r="W739" s="85"/>
    </row>
    <row r="740" spans="1:23" ht="14.25" customHeight="1" x14ac:dyDescent="0.3">
      <c r="A740" s="85"/>
      <c r="B740" s="85"/>
      <c r="C740" s="85"/>
      <c r="D740" s="85"/>
      <c r="E740" s="85"/>
      <c r="F740" s="85"/>
      <c r="G740" s="85"/>
      <c r="H740" s="85"/>
      <c r="I740" s="85"/>
      <c r="J740" s="85"/>
      <c r="K740" s="85"/>
      <c r="L740" s="85"/>
      <c r="M740" s="85"/>
      <c r="N740" s="85"/>
      <c r="O740" s="85"/>
      <c r="P740" s="85"/>
      <c r="Q740" s="85"/>
      <c r="R740" s="85"/>
      <c r="S740" s="85"/>
      <c r="T740" s="85"/>
      <c r="U740" s="85"/>
      <c r="V740" s="85"/>
      <c r="W740" s="85"/>
    </row>
    <row r="741" spans="1:23" ht="14.25" customHeight="1" x14ac:dyDescent="0.3">
      <c r="A741" s="85"/>
      <c r="B741" s="85"/>
      <c r="C741" s="85"/>
      <c r="D741" s="85"/>
      <c r="E741" s="85"/>
      <c r="F741" s="85"/>
      <c r="G741" s="85"/>
      <c r="H741" s="85"/>
      <c r="I741" s="85"/>
      <c r="J741" s="85"/>
      <c r="K741" s="85"/>
      <c r="L741" s="85"/>
      <c r="M741" s="85"/>
      <c r="N741" s="85"/>
      <c r="O741" s="85"/>
      <c r="P741" s="85"/>
      <c r="Q741" s="85"/>
      <c r="R741" s="85"/>
      <c r="S741" s="85"/>
      <c r="T741" s="85"/>
      <c r="U741" s="85"/>
      <c r="V741" s="85"/>
      <c r="W741" s="85"/>
    </row>
    <row r="742" spans="1:23" ht="14.25" customHeight="1" x14ac:dyDescent="0.3">
      <c r="A742" s="85"/>
      <c r="B742" s="85"/>
      <c r="C742" s="85"/>
      <c r="D742" s="85"/>
      <c r="E742" s="85"/>
      <c r="F742" s="85"/>
      <c r="G742" s="85"/>
      <c r="H742" s="85"/>
      <c r="I742" s="85"/>
      <c r="J742" s="85"/>
      <c r="K742" s="85"/>
      <c r="L742" s="85"/>
      <c r="M742" s="85"/>
      <c r="N742" s="85"/>
      <c r="O742" s="85"/>
      <c r="P742" s="85"/>
      <c r="Q742" s="85"/>
      <c r="R742" s="85"/>
      <c r="S742" s="85"/>
      <c r="T742" s="85"/>
      <c r="U742" s="85"/>
      <c r="V742" s="85"/>
      <c r="W742" s="85"/>
    </row>
    <row r="743" spans="1:23" ht="14.25" customHeight="1" x14ac:dyDescent="0.3">
      <c r="A743" s="85"/>
      <c r="B743" s="85"/>
      <c r="C743" s="85"/>
      <c r="D743" s="85"/>
      <c r="E743" s="85"/>
      <c r="F743" s="85"/>
      <c r="G743" s="85"/>
      <c r="H743" s="85"/>
      <c r="I743" s="85"/>
      <c r="J743" s="85"/>
      <c r="K743" s="85"/>
      <c r="L743" s="85"/>
      <c r="M743" s="85"/>
      <c r="N743" s="85"/>
      <c r="O743" s="85"/>
      <c r="P743" s="85"/>
      <c r="Q743" s="85"/>
      <c r="R743" s="85"/>
      <c r="S743" s="85"/>
      <c r="T743" s="85"/>
      <c r="U743" s="85"/>
      <c r="V743" s="85"/>
      <c r="W743" s="85"/>
    </row>
    <row r="744" spans="1:23" ht="14.25" customHeight="1" x14ac:dyDescent="0.3">
      <c r="A744" s="85"/>
      <c r="B744" s="85"/>
      <c r="C744" s="85"/>
      <c r="D744" s="85"/>
      <c r="E744" s="85"/>
      <c r="F744" s="85"/>
      <c r="G744" s="85"/>
      <c r="H744" s="85"/>
      <c r="I744" s="85"/>
      <c r="J744" s="85"/>
      <c r="K744" s="85"/>
      <c r="L744" s="85"/>
      <c r="M744" s="85"/>
      <c r="N744" s="85"/>
      <c r="O744" s="85"/>
      <c r="P744" s="85"/>
      <c r="Q744" s="85"/>
      <c r="R744" s="85"/>
      <c r="S744" s="85"/>
      <c r="T744" s="85"/>
      <c r="U744" s="85"/>
      <c r="V744" s="85"/>
      <c r="W744" s="85"/>
    </row>
    <row r="745" spans="1:23" ht="14.25" customHeight="1" x14ac:dyDescent="0.3">
      <c r="A745" s="85"/>
      <c r="B745" s="85"/>
      <c r="C745" s="85"/>
      <c r="D745" s="85"/>
      <c r="E745" s="85"/>
      <c r="F745" s="85"/>
      <c r="G745" s="85"/>
      <c r="H745" s="85"/>
      <c r="I745" s="85"/>
      <c r="J745" s="85"/>
      <c r="K745" s="85"/>
      <c r="L745" s="85"/>
      <c r="M745" s="85"/>
      <c r="N745" s="85"/>
      <c r="O745" s="85"/>
      <c r="P745" s="85"/>
      <c r="Q745" s="85"/>
      <c r="R745" s="85"/>
      <c r="S745" s="85"/>
      <c r="T745" s="85"/>
      <c r="U745" s="85"/>
      <c r="V745" s="85"/>
      <c r="W745" s="85"/>
    </row>
    <row r="746" spans="1:23" ht="14.25" customHeight="1" x14ac:dyDescent="0.3">
      <c r="A746" s="85"/>
      <c r="B746" s="85"/>
      <c r="C746" s="85"/>
      <c r="D746" s="85"/>
      <c r="E746" s="85"/>
      <c r="F746" s="85"/>
      <c r="G746" s="85"/>
      <c r="H746" s="85"/>
      <c r="I746" s="85"/>
      <c r="J746" s="85"/>
      <c r="K746" s="85"/>
      <c r="L746" s="85"/>
      <c r="M746" s="85"/>
      <c r="N746" s="85"/>
      <c r="O746" s="85"/>
      <c r="P746" s="85"/>
      <c r="Q746" s="85"/>
      <c r="R746" s="85"/>
      <c r="S746" s="85"/>
      <c r="T746" s="85"/>
      <c r="U746" s="85"/>
      <c r="V746" s="85"/>
      <c r="W746" s="85"/>
    </row>
    <row r="747" spans="1:23" ht="14.25" customHeight="1" x14ac:dyDescent="0.3">
      <c r="A747" s="85"/>
      <c r="B747" s="85"/>
      <c r="C747" s="85"/>
      <c r="D747" s="85"/>
      <c r="E747" s="85"/>
      <c r="F747" s="85"/>
      <c r="G747" s="85"/>
      <c r="H747" s="85"/>
      <c r="I747" s="85"/>
      <c r="J747" s="85"/>
      <c r="K747" s="85"/>
      <c r="L747" s="85"/>
      <c r="M747" s="85"/>
      <c r="N747" s="85"/>
      <c r="O747" s="85"/>
      <c r="P747" s="85"/>
      <c r="Q747" s="85"/>
      <c r="R747" s="85"/>
      <c r="S747" s="85"/>
      <c r="T747" s="85"/>
      <c r="U747" s="85"/>
      <c r="V747" s="85"/>
      <c r="W747" s="85"/>
    </row>
    <row r="748" spans="1:23" ht="14.25" customHeight="1" x14ac:dyDescent="0.3">
      <c r="A748" s="85"/>
      <c r="B748" s="85"/>
      <c r="C748" s="85"/>
      <c r="D748" s="85"/>
      <c r="E748" s="85"/>
      <c r="F748" s="85"/>
      <c r="G748" s="85"/>
      <c r="H748" s="85"/>
      <c r="I748" s="85"/>
      <c r="J748" s="85"/>
      <c r="K748" s="85"/>
      <c r="L748" s="85"/>
      <c r="M748" s="85"/>
      <c r="N748" s="85"/>
      <c r="O748" s="85"/>
      <c r="P748" s="85"/>
      <c r="Q748" s="85"/>
      <c r="R748" s="85"/>
      <c r="S748" s="85"/>
      <c r="T748" s="85"/>
      <c r="U748" s="85"/>
      <c r="V748" s="85"/>
      <c r="W748" s="85"/>
    </row>
    <row r="749" spans="1:23" ht="14.25" customHeight="1" x14ac:dyDescent="0.3">
      <c r="A749" s="85"/>
      <c r="B749" s="85"/>
      <c r="C749" s="85"/>
      <c r="D749" s="85"/>
      <c r="E749" s="85"/>
      <c r="F749" s="85"/>
      <c r="G749" s="85"/>
      <c r="H749" s="85"/>
      <c r="I749" s="85"/>
      <c r="J749" s="85"/>
      <c r="K749" s="85"/>
      <c r="L749" s="85"/>
      <c r="M749" s="85"/>
      <c r="N749" s="85"/>
      <c r="O749" s="85"/>
      <c r="P749" s="85"/>
      <c r="Q749" s="85"/>
      <c r="R749" s="85"/>
      <c r="S749" s="85"/>
      <c r="T749" s="85"/>
      <c r="U749" s="85"/>
      <c r="V749" s="85"/>
      <c r="W749" s="85"/>
    </row>
    <row r="750" spans="1:23" ht="14.25" customHeight="1" x14ac:dyDescent="0.3">
      <c r="A750" s="85"/>
      <c r="B750" s="85"/>
      <c r="C750" s="85"/>
      <c r="D750" s="85"/>
      <c r="E750" s="85"/>
      <c r="F750" s="85"/>
      <c r="G750" s="85"/>
      <c r="H750" s="85"/>
      <c r="I750" s="85"/>
      <c r="J750" s="85"/>
      <c r="K750" s="85"/>
      <c r="L750" s="85"/>
      <c r="M750" s="85"/>
      <c r="N750" s="85"/>
      <c r="O750" s="85"/>
      <c r="P750" s="85"/>
      <c r="Q750" s="85"/>
      <c r="R750" s="85"/>
      <c r="S750" s="85"/>
      <c r="T750" s="85"/>
      <c r="U750" s="85"/>
      <c r="V750" s="85"/>
      <c r="W750" s="85"/>
    </row>
    <row r="751" spans="1:23" ht="14.25" customHeight="1" x14ac:dyDescent="0.3">
      <c r="A751" s="85"/>
      <c r="B751" s="85"/>
      <c r="C751" s="85"/>
      <c r="D751" s="85"/>
      <c r="E751" s="85"/>
      <c r="F751" s="85"/>
      <c r="G751" s="85"/>
      <c r="H751" s="85"/>
      <c r="I751" s="85"/>
      <c r="J751" s="85"/>
      <c r="K751" s="85"/>
      <c r="L751" s="85"/>
      <c r="M751" s="85"/>
      <c r="N751" s="85"/>
      <c r="O751" s="85"/>
      <c r="P751" s="85"/>
      <c r="Q751" s="85"/>
      <c r="R751" s="85"/>
      <c r="S751" s="85"/>
      <c r="T751" s="85"/>
      <c r="U751" s="85"/>
      <c r="V751" s="85"/>
      <c r="W751" s="85"/>
    </row>
    <row r="752" spans="1:23" ht="14.25" customHeight="1" x14ac:dyDescent="0.3">
      <c r="A752" s="85"/>
      <c r="B752" s="85"/>
      <c r="C752" s="85"/>
      <c r="D752" s="85"/>
      <c r="E752" s="85"/>
      <c r="F752" s="85"/>
      <c r="G752" s="85"/>
      <c r="H752" s="85"/>
      <c r="I752" s="85"/>
      <c r="J752" s="85"/>
      <c r="K752" s="85"/>
      <c r="L752" s="85"/>
      <c r="M752" s="85"/>
      <c r="N752" s="85"/>
      <c r="O752" s="85"/>
      <c r="P752" s="85"/>
      <c r="Q752" s="85"/>
      <c r="R752" s="85"/>
      <c r="S752" s="85"/>
      <c r="T752" s="85"/>
      <c r="U752" s="85"/>
      <c r="V752" s="85"/>
      <c r="W752" s="85"/>
    </row>
    <row r="753" spans="1:23" ht="14.25" customHeight="1" x14ac:dyDescent="0.3">
      <c r="A753" s="85"/>
      <c r="B753" s="85"/>
      <c r="C753" s="85"/>
      <c r="D753" s="85"/>
      <c r="E753" s="85"/>
      <c r="F753" s="85"/>
      <c r="G753" s="85"/>
      <c r="H753" s="85"/>
      <c r="I753" s="85"/>
      <c r="J753" s="85"/>
      <c r="K753" s="85"/>
      <c r="L753" s="85"/>
      <c r="M753" s="85"/>
      <c r="N753" s="85"/>
      <c r="O753" s="85"/>
      <c r="P753" s="85"/>
      <c r="Q753" s="85"/>
      <c r="R753" s="85"/>
      <c r="S753" s="85"/>
      <c r="T753" s="85"/>
      <c r="U753" s="85"/>
      <c r="V753" s="85"/>
      <c r="W753" s="85"/>
    </row>
    <row r="754" spans="1:23" ht="14.25" customHeight="1" x14ac:dyDescent="0.3">
      <c r="A754" s="85"/>
      <c r="B754" s="85"/>
      <c r="C754" s="85"/>
      <c r="D754" s="85"/>
      <c r="E754" s="85"/>
      <c r="F754" s="85"/>
      <c r="G754" s="85"/>
      <c r="H754" s="85"/>
      <c r="I754" s="85"/>
      <c r="J754" s="85"/>
      <c r="K754" s="85"/>
      <c r="L754" s="85"/>
      <c r="M754" s="85"/>
      <c r="N754" s="85"/>
      <c r="O754" s="85"/>
      <c r="P754" s="85"/>
      <c r="Q754" s="85"/>
      <c r="R754" s="85"/>
      <c r="S754" s="85"/>
      <c r="T754" s="85"/>
      <c r="U754" s="85"/>
      <c r="V754" s="85"/>
      <c r="W754" s="85"/>
    </row>
    <row r="755" spans="1:23" ht="14.25" customHeight="1" x14ac:dyDescent="0.3">
      <c r="A755" s="85"/>
      <c r="B755" s="85"/>
      <c r="C755" s="85"/>
      <c r="D755" s="85"/>
      <c r="E755" s="85"/>
      <c r="F755" s="85"/>
      <c r="G755" s="85"/>
      <c r="H755" s="85"/>
      <c r="I755" s="85"/>
      <c r="J755" s="85"/>
      <c r="K755" s="85"/>
      <c r="L755" s="85"/>
      <c r="M755" s="85"/>
      <c r="N755" s="85"/>
      <c r="O755" s="85"/>
      <c r="P755" s="85"/>
      <c r="Q755" s="85"/>
      <c r="R755" s="85"/>
      <c r="S755" s="85"/>
      <c r="T755" s="85"/>
      <c r="U755" s="85"/>
      <c r="V755" s="85"/>
      <c r="W755" s="85"/>
    </row>
    <row r="756" spans="1:23" ht="14.25" customHeight="1" x14ac:dyDescent="0.3">
      <c r="A756" s="85"/>
      <c r="B756" s="85"/>
      <c r="C756" s="85"/>
      <c r="D756" s="85"/>
      <c r="E756" s="85"/>
      <c r="F756" s="85"/>
      <c r="G756" s="85"/>
      <c r="H756" s="85"/>
      <c r="I756" s="85"/>
      <c r="J756" s="85"/>
      <c r="K756" s="85"/>
      <c r="L756" s="85"/>
      <c r="M756" s="85"/>
      <c r="N756" s="85"/>
      <c r="O756" s="85"/>
      <c r="P756" s="85"/>
      <c r="Q756" s="85"/>
      <c r="R756" s="85"/>
      <c r="S756" s="85"/>
      <c r="T756" s="85"/>
      <c r="U756" s="85"/>
      <c r="V756" s="85"/>
      <c r="W756" s="85"/>
    </row>
    <row r="757" spans="1:23" ht="14.25" customHeight="1" x14ac:dyDescent="0.3">
      <c r="A757" s="85"/>
      <c r="B757" s="85"/>
      <c r="C757" s="85"/>
      <c r="D757" s="85"/>
      <c r="E757" s="85"/>
      <c r="F757" s="85"/>
      <c r="G757" s="85"/>
      <c r="H757" s="85"/>
      <c r="I757" s="85"/>
      <c r="J757" s="85"/>
      <c r="K757" s="85"/>
      <c r="L757" s="85"/>
      <c r="M757" s="85"/>
      <c r="N757" s="85"/>
      <c r="O757" s="85"/>
      <c r="P757" s="85"/>
      <c r="Q757" s="85"/>
      <c r="R757" s="85"/>
      <c r="S757" s="85"/>
      <c r="T757" s="85"/>
      <c r="U757" s="85"/>
      <c r="V757" s="85"/>
      <c r="W757" s="85"/>
    </row>
    <row r="758" spans="1:23" ht="14.25" customHeight="1" x14ac:dyDescent="0.3">
      <c r="A758" s="85"/>
      <c r="B758" s="85"/>
      <c r="C758" s="85"/>
      <c r="D758" s="85"/>
      <c r="E758" s="85"/>
      <c r="F758" s="85"/>
      <c r="G758" s="85"/>
      <c r="H758" s="85"/>
      <c r="I758" s="85"/>
      <c r="J758" s="85"/>
      <c r="K758" s="85"/>
      <c r="L758" s="85"/>
      <c r="M758" s="85"/>
      <c r="N758" s="85"/>
      <c r="O758" s="85"/>
      <c r="P758" s="85"/>
      <c r="Q758" s="85"/>
      <c r="R758" s="85"/>
      <c r="S758" s="85"/>
      <c r="T758" s="85"/>
      <c r="U758" s="85"/>
      <c r="V758" s="85"/>
      <c r="W758" s="85"/>
    </row>
    <row r="759" spans="1:23" ht="14.25" customHeight="1" x14ac:dyDescent="0.3">
      <c r="A759" s="85"/>
      <c r="B759" s="85"/>
      <c r="C759" s="85"/>
      <c r="D759" s="85"/>
      <c r="E759" s="85"/>
      <c r="F759" s="85"/>
      <c r="G759" s="85"/>
      <c r="H759" s="85"/>
      <c r="I759" s="85"/>
      <c r="J759" s="85"/>
      <c r="K759" s="85"/>
      <c r="L759" s="85"/>
      <c r="M759" s="85"/>
      <c r="N759" s="85"/>
      <c r="O759" s="85"/>
      <c r="P759" s="85"/>
      <c r="Q759" s="85"/>
      <c r="R759" s="85"/>
      <c r="S759" s="85"/>
      <c r="T759" s="85"/>
      <c r="U759" s="85"/>
      <c r="V759" s="85"/>
      <c r="W759" s="85"/>
    </row>
    <row r="760" spans="1:23" ht="14.25" customHeight="1" x14ac:dyDescent="0.3">
      <c r="A760" s="85"/>
      <c r="B760" s="85"/>
      <c r="C760" s="85"/>
      <c r="D760" s="85"/>
      <c r="E760" s="85"/>
      <c r="F760" s="85"/>
      <c r="G760" s="85"/>
      <c r="H760" s="85"/>
      <c r="I760" s="85"/>
      <c r="J760" s="85"/>
      <c r="K760" s="85"/>
      <c r="L760" s="85"/>
      <c r="M760" s="85"/>
      <c r="N760" s="85"/>
      <c r="O760" s="85"/>
      <c r="P760" s="85"/>
      <c r="Q760" s="85"/>
      <c r="R760" s="85"/>
      <c r="S760" s="85"/>
      <c r="T760" s="85"/>
      <c r="U760" s="85"/>
      <c r="V760" s="85"/>
      <c r="W760" s="85"/>
    </row>
    <row r="761" spans="1:23" ht="14.25" customHeight="1" x14ac:dyDescent="0.3">
      <c r="A761" s="85"/>
      <c r="B761" s="85"/>
      <c r="C761" s="85"/>
      <c r="D761" s="85"/>
      <c r="E761" s="85"/>
      <c r="F761" s="85"/>
      <c r="G761" s="85"/>
      <c r="H761" s="85"/>
      <c r="I761" s="85"/>
      <c r="J761" s="85"/>
      <c r="K761" s="85"/>
      <c r="L761" s="85"/>
      <c r="M761" s="85"/>
      <c r="N761" s="85"/>
      <c r="O761" s="85"/>
      <c r="P761" s="85"/>
      <c r="Q761" s="85"/>
      <c r="R761" s="85"/>
      <c r="S761" s="85"/>
      <c r="T761" s="85"/>
      <c r="U761" s="85"/>
      <c r="V761" s="85"/>
      <c r="W761" s="85"/>
    </row>
    <row r="762" spans="1:23" ht="14.25" customHeight="1" x14ac:dyDescent="0.3">
      <c r="A762" s="85"/>
      <c r="B762" s="85"/>
      <c r="C762" s="85"/>
      <c r="D762" s="85"/>
      <c r="E762" s="85"/>
      <c r="F762" s="85"/>
      <c r="G762" s="85"/>
      <c r="H762" s="85"/>
      <c r="I762" s="85"/>
      <c r="J762" s="85"/>
      <c r="K762" s="85"/>
      <c r="L762" s="85"/>
      <c r="M762" s="85"/>
      <c r="N762" s="85"/>
      <c r="O762" s="85"/>
      <c r="P762" s="85"/>
      <c r="Q762" s="85"/>
      <c r="R762" s="85"/>
      <c r="S762" s="85"/>
      <c r="T762" s="85"/>
      <c r="U762" s="85"/>
      <c r="V762" s="85"/>
      <c r="W762" s="85"/>
    </row>
    <row r="763" spans="1:23" ht="14.25" customHeight="1" x14ac:dyDescent="0.3">
      <c r="A763" s="85"/>
      <c r="B763" s="85"/>
      <c r="C763" s="85"/>
      <c r="D763" s="85"/>
      <c r="E763" s="85"/>
      <c r="F763" s="85"/>
      <c r="G763" s="85"/>
      <c r="H763" s="85"/>
      <c r="I763" s="85"/>
      <c r="J763" s="85"/>
      <c r="K763" s="85"/>
      <c r="L763" s="85"/>
      <c r="M763" s="85"/>
      <c r="N763" s="85"/>
      <c r="O763" s="85"/>
      <c r="P763" s="85"/>
      <c r="Q763" s="85"/>
      <c r="R763" s="85"/>
      <c r="S763" s="85"/>
      <c r="T763" s="85"/>
      <c r="U763" s="85"/>
      <c r="V763" s="85"/>
      <c r="W763" s="85"/>
    </row>
    <row r="764" spans="1:23" ht="14.25" customHeight="1" x14ac:dyDescent="0.3">
      <c r="A764" s="85"/>
      <c r="B764" s="85"/>
      <c r="C764" s="85"/>
      <c r="D764" s="85"/>
      <c r="E764" s="85"/>
      <c r="F764" s="85"/>
      <c r="G764" s="85"/>
      <c r="H764" s="85"/>
      <c r="I764" s="85"/>
      <c r="J764" s="85"/>
      <c r="K764" s="85"/>
      <c r="L764" s="85"/>
      <c r="M764" s="85"/>
      <c r="N764" s="85"/>
      <c r="O764" s="85"/>
      <c r="P764" s="85"/>
      <c r="Q764" s="85"/>
      <c r="R764" s="85"/>
      <c r="S764" s="85"/>
      <c r="T764" s="85"/>
      <c r="U764" s="85"/>
      <c r="V764" s="85"/>
      <c r="W764" s="85"/>
    </row>
    <row r="765" spans="1:23" ht="14.25" customHeight="1" x14ac:dyDescent="0.3">
      <c r="A765" s="85"/>
      <c r="B765" s="85"/>
      <c r="C765" s="85"/>
      <c r="D765" s="85"/>
      <c r="E765" s="85"/>
      <c r="F765" s="85"/>
      <c r="G765" s="85"/>
      <c r="H765" s="85"/>
      <c r="I765" s="85"/>
      <c r="J765" s="85"/>
      <c r="K765" s="85"/>
      <c r="L765" s="85"/>
      <c r="M765" s="85"/>
      <c r="N765" s="85"/>
      <c r="O765" s="85"/>
      <c r="P765" s="85"/>
      <c r="Q765" s="85"/>
      <c r="R765" s="85"/>
      <c r="S765" s="85"/>
      <c r="T765" s="85"/>
      <c r="U765" s="85"/>
      <c r="V765" s="85"/>
      <c r="W765" s="85"/>
    </row>
    <row r="766" spans="1:23" ht="14.25" customHeight="1" x14ac:dyDescent="0.3">
      <c r="A766" s="85"/>
      <c r="B766" s="85"/>
      <c r="C766" s="85"/>
      <c r="D766" s="85"/>
      <c r="E766" s="85"/>
      <c r="F766" s="85"/>
      <c r="G766" s="85"/>
      <c r="H766" s="85"/>
      <c r="I766" s="85"/>
      <c r="J766" s="85"/>
      <c r="K766" s="85"/>
      <c r="L766" s="85"/>
      <c r="M766" s="85"/>
      <c r="N766" s="85"/>
      <c r="O766" s="85"/>
      <c r="P766" s="85"/>
      <c r="Q766" s="85"/>
      <c r="R766" s="85"/>
      <c r="S766" s="85"/>
      <c r="T766" s="85"/>
      <c r="U766" s="85"/>
      <c r="V766" s="85"/>
      <c r="W766" s="85"/>
    </row>
    <row r="767" spans="1:23" ht="14.25" customHeight="1" x14ac:dyDescent="0.3">
      <c r="A767" s="85"/>
      <c r="B767" s="85"/>
      <c r="C767" s="85"/>
      <c r="D767" s="85"/>
      <c r="E767" s="85"/>
      <c r="F767" s="85"/>
      <c r="G767" s="85"/>
      <c r="H767" s="85"/>
      <c r="I767" s="85"/>
      <c r="J767" s="85"/>
      <c r="K767" s="85"/>
      <c r="L767" s="85"/>
      <c r="M767" s="85"/>
      <c r="N767" s="85"/>
      <c r="O767" s="85"/>
      <c r="P767" s="85"/>
      <c r="Q767" s="85"/>
      <c r="R767" s="85"/>
      <c r="S767" s="85"/>
      <c r="T767" s="85"/>
      <c r="U767" s="85"/>
      <c r="V767" s="85"/>
      <c r="W767" s="85"/>
    </row>
    <row r="768" spans="1:23" ht="14.25" customHeight="1" x14ac:dyDescent="0.3">
      <c r="A768" s="85"/>
      <c r="B768" s="85"/>
      <c r="C768" s="85"/>
      <c r="D768" s="85"/>
      <c r="E768" s="85"/>
      <c r="F768" s="85"/>
      <c r="G768" s="85"/>
      <c r="H768" s="85"/>
      <c r="I768" s="85"/>
      <c r="J768" s="85"/>
      <c r="K768" s="85"/>
      <c r="L768" s="85"/>
      <c r="M768" s="85"/>
      <c r="N768" s="85"/>
      <c r="O768" s="85"/>
      <c r="P768" s="85"/>
      <c r="Q768" s="85"/>
      <c r="R768" s="85"/>
      <c r="S768" s="85"/>
      <c r="T768" s="85"/>
      <c r="U768" s="85"/>
      <c r="V768" s="85"/>
      <c r="W768" s="85"/>
    </row>
    <row r="769" spans="1:23" ht="14.25" customHeight="1" x14ac:dyDescent="0.3">
      <c r="A769" s="85"/>
      <c r="B769" s="85"/>
      <c r="C769" s="85"/>
      <c r="D769" s="85"/>
      <c r="E769" s="85"/>
      <c r="F769" s="85"/>
      <c r="G769" s="85"/>
      <c r="H769" s="85"/>
      <c r="I769" s="85"/>
      <c r="J769" s="85"/>
      <c r="K769" s="85"/>
      <c r="L769" s="85"/>
      <c r="M769" s="85"/>
      <c r="N769" s="85"/>
      <c r="O769" s="85"/>
      <c r="P769" s="85"/>
      <c r="Q769" s="85"/>
      <c r="R769" s="85"/>
      <c r="S769" s="85"/>
      <c r="T769" s="85"/>
      <c r="U769" s="85"/>
      <c r="V769" s="85"/>
      <c r="W769" s="85"/>
    </row>
    <row r="770" spans="1:23" ht="14.25" customHeight="1" x14ac:dyDescent="0.3">
      <c r="A770" s="85"/>
      <c r="B770" s="85"/>
      <c r="C770" s="85"/>
      <c r="D770" s="85"/>
      <c r="E770" s="85"/>
      <c r="F770" s="85"/>
      <c r="G770" s="85"/>
      <c r="H770" s="85"/>
      <c r="I770" s="85"/>
      <c r="J770" s="85"/>
      <c r="K770" s="85"/>
      <c r="L770" s="85"/>
      <c r="M770" s="85"/>
      <c r="N770" s="85"/>
      <c r="O770" s="85"/>
      <c r="P770" s="85"/>
      <c r="Q770" s="85"/>
      <c r="R770" s="85"/>
      <c r="S770" s="85"/>
      <c r="T770" s="85"/>
      <c r="U770" s="85"/>
      <c r="V770" s="85"/>
      <c r="W770" s="85"/>
    </row>
    <row r="771" spans="1:23" ht="14.25" customHeight="1" x14ac:dyDescent="0.3">
      <c r="A771" s="85"/>
      <c r="B771" s="85"/>
      <c r="C771" s="85"/>
      <c r="D771" s="85"/>
      <c r="E771" s="85"/>
      <c r="F771" s="85"/>
      <c r="G771" s="85"/>
      <c r="H771" s="85"/>
      <c r="I771" s="85"/>
      <c r="J771" s="85"/>
      <c r="K771" s="85"/>
      <c r="L771" s="85"/>
      <c r="M771" s="85"/>
      <c r="N771" s="85"/>
      <c r="O771" s="85"/>
      <c r="P771" s="85"/>
      <c r="Q771" s="85"/>
      <c r="R771" s="85"/>
      <c r="S771" s="85"/>
      <c r="T771" s="85"/>
      <c r="U771" s="85"/>
      <c r="V771" s="85"/>
      <c r="W771" s="85"/>
    </row>
    <row r="772" spans="1:23" ht="14.25" customHeight="1" x14ac:dyDescent="0.3">
      <c r="A772" s="85"/>
      <c r="B772" s="85"/>
      <c r="C772" s="85"/>
      <c r="D772" s="85"/>
      <c r="E772" s="85"/>
      <c r="F772" s="85"/>
      <c r="G772" s="85"/>
      <c r="H772" s="85"/>
      <c r="I772" s="85"/>
      <c r="J772" s="85"/>
      <c r="K772" s="85"/>
      <c r="L772" s="85"/>
      <c r="M772" s="85"/>
      <c r="N772" s="85"/>
      <c r="O772" s="85"/>
      <c r="P772" s="85"/>
      <c r="Q772" s="85"/>
      <c r="R772" s="85"/>
      <c r="S772" s="85"/>
      <c r="T772" s="85"/>
      <c r="U772" s="85"/>
      <c r="V772" s="85"/>
      <c r="W772" s="85"/>
    </row>
    <row r="773" spans="1:23" ht="14.25" customHeight="1" x14ac:dyDescent="0.3">
      <c r="A773" s="85"/>
      <c r="B773" s="85"/>
      <c r="C773" s="85"/>
      <c r="D773" s="85"/>
      <c r="E773" s="85"/>
      <c r="F773" s="85"/>
      <c r="G773" s="85"/>
      <c r="H773" s="85"/>
      <c r="I773" s="85"/>
      <c r="J773" s="85"/>
      <c r="K773" s="85"/>
      <c r="L773" s="85"/>
      <c r="M773" s="85"/>
      <c r="N773" s="85"/>
      <c r="O773" s="85"/>
      <c r="P773" s="85"/>
      <c r="Q773" s="85"/>
      <c r="R773" s="85"/>
      <c r="S773" s="85"/>
      <c r="T773" s="85"/>
      <c r="U773" s="85"/>
      <c r="V773" s="85"/>
      <c r="W773" s="85"/>
    </row>
    <row r="774" spans="1:23" ht="14.25" customHeight="1" x14ac:dyDescent="0.3">
      <c r="A774" s="85"/>
      <c r="B774" s="85"/>
      <c r="C774" s="85"/>
      <c r="D774" s="85"/>
      <c r="E774" s="85"/>
      <c r="F774" s="85"/>
      <c r="G774" s="85"/>
      <c r="H774" s="85"/>
      <c r="I774" s="85"/>
      <c r="J774" s="85"/>
      <c r="K774" s="85"/>
      <c r="L774" s="85"/>
      <c r="M774" s="85"/>
      <c r="N774" s="85"/>
      <c r="O774" s="85"/>
      <c r="P774" s="85"/>
      <c r="Q774" s="85"/>
      <c r="R774" s="85"/>
      <c r="S774" s="85"/>
      <c r="T774" s="85"/>
      <c r="U774" s="85"/>
      <c r="V774" s="85"/>
      <c r="W774" s="85"/>
    </row>
    <row r="775" spans="1:23" ht="14.25" customHeight="1" x14ac:dyDescent="0.3">
      <c r="A775" s="85"/>
      <c r="B775" s="85"/>
      <c r="C775" s="85"/>
      <c r="D775" s="85"/>
      <c r="E775" s="85"/>
      <c r="F775" s="85"/>
      <c r="G775" s="85"/>
      <c r="H775" s="85"/>
      <c r="I775" s="85"/>
      <c r="J775" s="85"/>
      <c r="K775" s="85"/>
      <c r="L775" s="85"/>
      <c r="M775" s="85"/>
      <c r="N775" s="85"/>
      <c r="O775" s="85"/>
      <c r="P775" s="85"/>
      <c r="Q775" s="85"/>
      <c r="R775" s="85"/>
      <c r="S775" s="85"/>
      <c r="T775" s="85"/>
      <c r="U775" s="85"/>
      <c r="V775" s="85"/>
      <c r="W775" s="85"/>
    </row>
    <row r="776" spans="1:23" ht="14.25" customHeight="1" x14ac:dyDescent="0.3">
      <c r="A776" s="85"/>
      <c r="B776" s="85"/>
      <c r="C776" s="85"/>
      <c r="D776" s="85"/>
      <c r="E776" s="85"/>
      <c r="F776" s="85"/>
      <c r="G776" s="85"/>
      <c r="H776" s="85"/>
      <c r="I776" s="85"/>
      <c r="J776" s="85"/>
      <c r="K776" s="85"/>
      <c r="L776" s="85"/>
      <c r="M776" s="85"/>
      <c r="N776" s="85"/>
      <c r="O776" s="85"/>
      <c r="P776" s="85"/>
      <c r="Q776" s="85"/>
      <c r="R776" s="85"/>
      <c r="S776" s="85"/>
      <c r="T776" s="85"/>
      <c r="U776" s="85"/>
      <c r="V776" s="85"/>
      <c r="W776" s="85"/>
    </row>
    <row r="777" spans="1:23" ht="14.25" customHeight="1" x14ac:dyDescent="0.3">
      <c r="A777" s="85"/>
      <c r="B777" s="85"/>
      <c r="C777" s="85"/>
      <c r="D777" s="85"/>
      <c r="E777" s="85"/>
      <c r="F777" s="85"/>
      <c r="G777" s="85"/>
      <c r="H777" s="85"/>
      <c r="I777" s="85"/>
      <c r="J777" s="85"/>
      <c r="K777" s="85"/>
      <c r="L777" s="85"/>
      <c r="M777" s="85"/>
      <c r="N777" s="85"/>
      <c r="O777" s="85"/>
      <c r="P777" s="85"/>
      <c r="Q777" s="85"/>
      <c r="R777" s="85"/>
      <c r="S777" s="85"/>
      <c r="T777" s="85"/>
      <c r="U777" s="85"/>
      <c r="V777" s="85"/>
      <c r="W777" s="85"/>
    </row>
    <row r="778" spans="1:23" ht="14.25" customHeight="1" x14ac:dyDescent="0.3">
      <c r="A778" s="85"/>
      <c r="B778" s="85"/>
      <c r="C778" s="85"/>
      <c r="D778" s="85"/>
      <c r="E778" s="85"/>
      <c r="F778" s="85"/>
      <c r="G778" s="85"/>
      <c r="H778" s="85"/>
      <c r="I778" s="85"/>
      <c r="J778" s="85"/>
      <c r="K778" s="85"/>
      <c r="L778" s="85"/>
      <c r="M778" s="85"/>
      <c r="N778" s="85"/>
      <c r="O778" s="85"/>
      <c r="P778" s="85"/>
      <c r="Q778" s="85"/>
      <c r="R778" s="85"/>
      <c r="S778" s="85"/>
      <c r="T778" s="85"/>
      <c r="U778" s="85"/>
      <c r="V778" s="85"/>
      <c r="W778" s="85"/>
    </row>
    <row r="779" spans="1:23" ht="14.25" customHeight="1" x14ac:dyDescent="0.3">
      <c r="A779" s="85"/>
      <c r="B779" s="85"/>
      <c r="C779" s="85"/>
      <c r="D779" s="85"/>
      <c r="E779" s="85"/>
      <c r="F779" s="85"/>
      <c r="G779" s="85"/>
      <c r="H779" s="85"/>
      <c r="I779" s="85"/>
      <c r="J779" s="85"/>
      <c r="K779" s="85"/>
      <c r="L779" s="85"/>
      <c r="M779" s="85"/>
      <c r="N779" s="85"/>
      <c r="O779" s="85"/>
      <c r="P779" s="85"/>
      <c r="Q779" s="85"/>
      <c r="R779" s="85"/>
      <c r="S779" s="85"/>
      <c r="T779" s="85"/>
      <c r="U779" s="85"/>
      <c r="V779" s="85"/>
      <c r="W779" s="85"/>
    </row>
    <row r="780" spans="1:23" ht="14.25" customHeight="1" x14ac:dyDescent="0.3">
      <c r="A780" s="85"/>
      <c r="B780" s="85"/>
      <c r="C780" s="85"/>
      <c r="D780" s="85"/>
      <c r="E780" s="85"/>
      <c r="F780" s="85"/>
      <c r="G780" s="85"/>
      <c r="H780" s="85"/>
      <c r="I780" s="85"/>
      <c r="J780" s="85"/>
      <c r="K780" s="85"/>
      <c r="L780" s="85"/>
      <c r="M780" s="85"/>
      <c r="N780" s="85"/>
      <c r="O780" s="85"/>
      <c r="P780" s="85"/>
      <c r="Q780" s="85"/>
      <c r="R780" s="85"/>
      <c r="S780" s="85"/>
      <c r="T780" s="85"/>
      <c r="U780" s="85"/>
      <c r="V780" s="85"/>
      <c r="W780" s="85"/>
    </row>
    <row r="781" spans="1:23" ht="14.25" customHeight="1" x14ac:dyDescent="0.3">
      <c r="A781" s="85"/>
      <c r="B781" s="85"/>
      <c r="C781" s="85"/>
      <c r="D781" s="85"/>
      <c r="E781" s="85"/>
      <c r="F781" s="85"/>
      <c r="G781" s="85"/>
      <c r="H781" s="85"/>
      <c r="I781" s="85"/>
      <c r="J781" s="85"/>
      <c r="K781" s="85"/>
      <c r="L781" s="85"/>
      <c r="M781" s="85"/>
      <c r="N781" s="85"/>
      <c r="O781" s="85"/>
      <c r="P781" s="85"/>
      <c r="Q781" s="85"/>
      <c r="R781" s="85"/>
      <c r="S781" s="85"/>
      <c r="T781" s="85"/>
      <c r="U781" s="85"/>
      <c r="V781" s="85"/>
      <c r="W781" s="85"/>
    </row>
    <row r="782" spans="1:23" ht="14.25" customHeight="1" x14ac:dyDescent="0.3">
      <c r="A782" s="85"/>
      <c r="B782" s="85"/>
      <c r="C782" s="85"/>
      <c r="D782" s="85"/>
      <c r="E782" s="85"/>
      <c r="F782" s="85"/>
      <c r="G782" s="85"/>
      <c r="H782" s="85"/>
      <c r="I782" s="85"/>
      <c r="J782" s="85"/>
      <c r="K782" s="85"/>
      <c r="L782" s="85"/>
      <c r="M782" s="85"/>
      <c r="N782" s="85"/>
      <c r="O782" s="85"/>
      <c r="P782" s="85"/>
      <c r="Q782" s="85"/>
      <c r="R782" s="85"/>
      <c r="S782" s="85"/>
      <c r="T782" s="85"/>
      <c r="U782" s="85"/>
      <c r="V782" s="85"/>
      <c r="W782" s="85"/>
    </row>
    <row r="783" spans="1:23" ht="14.25" customHeight="1" x14ac:dyDescent="0.3">
      <c r="A783" s="85"/>
      <c r="B783" s="85"/>
      <c r="C783" s="85"/>
      <c r="D783" s="85"/>
      <c r="E783" s="85"/>
      <c r="F783" s="85"/>
      <c r="G783" s="85"/>
      <c r="H783" s="85"/>
      <c r="I783" s="85"/>
      <c r="J783" s="85"/>
      <c r="K783" s="85"/>
      <c r="L783" s="85"/>
      <c r="M783" s="85"/>
      <c r="N783" s="85"/>
      <c r="O783" s="85"/>
      <c r="P783" s="85"/>
      <c r="Q783" s="85"/>
      <c r="R783" s="85"/>
      <c r="S783" s="85"/>
      <c r="T783" s="85"/>
      <c r="U783" s="85"/>
      <c r="V783" s="85"/>
      <c r="W783" s="85"/>
    </row>
    <row r="784" spans="1:23" ht="14.25" customHeight="1" x14ac:dyDescent="0.3">
      <c r="A784" s="85"/>
      <c r="B784" s="85"/>
      <c r="C784" s="85"/>
      <c r="D784" s="85"/>
      <c r="E784" s="85"/>
      <c r="F784" s="85"/>
      <c r="G784" s="85"/>
      <c r="H784" s="85"/>
      <c r="I784" s="85"/>
      <c r="J784" s="85"/>
      <c r="K784" s="85"/>
      <c r="L784" s="85"/>
      <c r="M784" s="85"/>
      <c r="N784" s="85"/>
      <c r="O784" s="85"/>
      <c r="P784" s="85"/>
      <c r="Q784" s="85"/>
      <c r="R784" s="85"/>
      <c r="S784" s="85"/>
      <c r="T784" s="85"/>
      <c r="U784" s="85"/>
      <c r="V784" s="85"/>
      <c r="W784" s="85"/>
    </row>
    <row r="785" spans="1:23" ht="14.25" customHeight="1" x14ac:dyDescent="0.3">
      <c r="A785" s="85"/>
      <c r="B785" s="85"/>
      <c r="C785" s="85"/>
      <c r="D785" s="85"/>
      <c r="E785" s="85"/>
      <c r="F785" s="85"/>
      <c r="G785" s="85"/>
      <c r="H785" s="85"/>
      <c r="I785" s="85"/>
      <c r="J785" s="85"/>
      <c r="K785" s="85"/>
      <c r="L785" s="85"/>
      <c r="M785" s="85"/>
      <c r="N785" s="85"/>
      <c r="O785" s="85"/>
      <c r="P785" s="85"/>
      <c r="Q785" s="85"/>
      <c r="R785" s="85"/>
      <c r="S785" s="85"/>
      <c r="T785" s="85"/>
      <c r="U785" s="85"/>
      <c r="V785" s="85"/>
      <c r="W785" s="85"/>
    </row>
    <row r="786" spans="1:23" ht="14.25" customHeight="1" x14ac:dyDescent="0.3">
      <c r="A786" s="85"/>
      <c r="B786" s="85"/>
      <c r="C786" s="85"/>
      <c r="D786" s="85"/>
      <c r="E786" s="85"/>
      <c r="F786" s="85"/>
      <c r="G786" s="85"/>
      <c r="H786" s="85"/>
      <c r="I786" s="85"/>
      <c r="J786" s="85"/>
      <c r="K786" s="85"/>
      <c r="L786" s="85"/>
      <c r="M786" s="85"/>
      <c r="N786" s="85"/>
      <c r="O786" s="85"/>
      <c r="P786" s="85"/>
      <c r="Q786" s="85"/>
      <c r="R786" s="85"/>
      <c r="S786" s="85"/>
      <c r="T786" s="85"/>
      <c r="U786" s="85"/>
      <c r="V786" s="85"/>
      <c r="W786" s="85"/>
    </row>
    <row r="787" spans="1:23" ht="14.25" customHeight="1" x14ac:dyDescent="0.3">
      <c r="A787" s="85"/>
      <c r="B787" s="85"/>
      <c r="C787" s="85"/>
      <c r="D787" s="85"/>
      <c r="E787" s="85"/>
      <c r="F787" s="85"/>
      <c r="G787" s="85"/>
      <c r="H787" s="85"/>
      <c r="I787" s="85"/>
      <c r="J787" s="85"/>
      <c r="K787" s="85"/>
      <c r="L787" s="85"/>
      <c r="M787" s="85"/>
      <c r="N787" s="85"/>
      <c r="O787" s="85"/>
      <c r="P787" s="85"/>
      <c r="Q787" s="85"/>
      <c r="R787" s="85"/>
      <c r="S787" s="85"/>
      <c r="T787" s="85"/>
      <c r="U787" s="85"/>
      <c r="V787" s="85"/>
      <c r="W787" s="85"/>
    </row>
    <row r="788" spans="1:23" ht="14.25" customHeight="1" x14ac:dyDescent="0.3">
      <c r="A788" s="85"/>
      <c r="B788" s="85"/>
      <c r="C788" s="85"/>
      <c r="D788" s="85"/>
      <c r="E788" s="85"/>
      <c r="F788" s="85"/>
      <c r="G788" s="85"/>
      <c r="H788" s="85"/>
      <c r="I788" s="85"/>
      <c r="J788" s="85"/>
      <c r="K788" s="85"/>
      <c r="L788" s="85"/>
      <c r="M788" s="85"/>
      <c r="N788" s="85"/>
      <c r="O788" s="85"/>
      <c r="P788" s="85"/>
      <c r="Q788" s="85"/>
      <c r="R788" s="85"/>
      <c r="S788" s="85"/>
      <c r="T788" s="85"/>
      <c r="U788" s="85"/>
      <c r="V788" s="85"/>
      <c r="W788" s="85"/>
    </row>
    <row r="789" spans="1:23" ht="14.25" customHeight="1" x14ac:dyDescent="0.3">
      <c r="A789" s="85"/>
      <c r="B789" s="85"/>
      <c r="C789" s="85"/>
      <c r="D789" s="85"/>
      <c r="E789" s="85"/>
      <c r="F789" s="85"/>
      <c r="G789" s="85"/>
      <c r="H789" s="85"/>
      <c r="I789" s="85"/>
      <c r="J789" s="85"/>
      <c r="K789" s="85"/>
      <c r="L789" s="85"/>
      <c r="M789" s="85"/>
      <c r="N789" s="85"/>
      <c r="O789" s="85"/>
      <c r="P789" s="85"/>
      <c r="Q789" s="85"/>
      <c r="R789" s="85"/>
      <c r="S789" s="85"/>
      <c r="T789" s="85"/>
      <c r="U789" s="85"/>
      <c r="V789" s="85"/>
      <c r="W789" s="85"/>
    </row>
    <row r="790" spans="1:23" ht="14.25" customHeight="1" x14ac:dyDescent="0.3">
      <c r="A790" s="85"/>
      <c r="B790" s="85"/>
      <c r="C790" s="85"/>
      <c r="D790" s="85"/>
      <c r="E790" s="85"/>
      <c r="F790" s="85"/>
      <c r="G790" s="85"/>
      <c r="H790" s="85"/>
      <c r="I790" s="85"/>
      <c r="J790" s="85"/>
      <c r="K790" s="85"/>
      <c r="L790" s="85"/>
      <c r="M790" s="85"/>
      <c r="N790" s="85"/>
      <c r="O790" s="85"/>
      <c r="P790" s="85"/>
      <c r="Q790" s="85"/>
      <c r="R790" s="85"/>
      <c r="S790" s="85"/>
      <c r="T790" s="85"/>
      <c r="U790" s="85"/>
      <c r="V790" s="85"/>
      <c r="W790" s="85"/>
    </row>
    <row r="791" spans="1:23" ht="14.25" customHeight="1" x14ac:dyDescent="0.3">
      <c r="A791" s="85"/>
      <c r="B791" s="85"/>
      <c r="C791" s="85"/>
      <c r="D791" s="85"/>
      <c r="E791" s="85"/>
      <c r="F791" s="85"/>
      <c r="G791" s="85"/>
      <c r="H791" s="85"/>
      <c r="I791" s="85"/>
      <c r="J791" s="85"/>
      <c r="K791" s="85"/>
      <c r="L791" s="85"/>
      <c r="M791" s="85"/>
      <c r="N791" s="85"/>
      <c r="O791" s="85"/>
      <c r="P791" s="85"/>
      <c r="Q791" s="85"/>
      <c r="R791" s="85"/>
      <c r="S791" s="85"/>
      <c r="T791" s="85"/>
      <c r="U791" s="85"/>
      <c r="V791" s="85"/>
      <c r="W791" s="85"/>
    </row>
    <row r="792" spans="1:23" ht="14.25" customHeight="1" x14ac:dyDescent="0.3">
      <c r="A792" s="85"/>
      <c r="B792" s="85"/>
      <c r="C792" s="85"/>
      <c r="D792" s="85"/>
      <c r="E792" s="85"/>
      <c r="F792" s="85"/>
      <c r="G792" s="85"/>
      <c r="H792" s="85"/>
      <c r="I792" s="85"/>
      <c r="J792" s="85"/>
      <c r="K792" s="85"/>
      <c r="L792" s="85"/>
      <c r="M792" s="85"/>
      <c r="N792" s="85"/>
      <c r="O792" s="85"/>
      <c r="P792" s="85"/>
      <c r="Q792" s="85"/>
      <c r="R792" s="85"/>
      <c r="S792" s="85"/>
      <c r="T792" s="85"/>
      <c r="U792" s="85"/>
      <c r="V792" s="85"/>
      <c r="W792" s="85"/>
    </row>
    <row r="793" spans="1:23" ht="14.25" customHeight="1" x14ac:dyDescent="0.3">
      <c r="A793" s="85"/>
      <c r="B793" s="85"/>
      <c r="C793" s="85"/>
      <c r="D793" s="85"/>
      <c r="E793" s="85"/>
      <c r="F793" s="85"/>
      <c r="G793" s="85"/>
      <c r="H793" s="85"/>
      <c r="I793" s="85"/>
      <c r="J793" s="85"/>
      <c r="K793" s="85"/>
      <c r="L793" s="85"/>
      <c r="M793" s="85"/>
      <c r="N793" s="85"/>
      <c r="O793" s="85"/>
      <c r="P793" s="85"/>
      <c r="Q793" s="85"/>
      <c r="R793" s="85"/>
      <c r="S793" s="85"/>
      <c r="T793" s="85"/>
      <c r="U793" s="85"/>
      <c r="V793" s="85"/>
      <c r="W793" s="85"/>
    </row>
    <row r="794" spans="1:23" ht="14.25" customHeight="1" x14ac:dyDescent="0.3">
      <c r="A794" s="85"/>
      <c r="B794" s="85"/>
      <c r="C794" s="85"/>
      <c r="D794" s="85"/>
      <c r="E794" s="85"/>
      <c r="F794" s="85"/>
      <c r="G794" s="85"/>
      <c r="H794" s="85"/>
      <c r="I794" s="85"/>
      <c r="J794" s="85"/>
      <c r="K794" s="85"/>
      <c r="L794" s="85"/>
      <c r="M794" s="85"/>
      <c r="N794" s="85"/>
      <c r="O794" s="85"/>
      <c r="P794" s="85"/>
      <c r="Q794" s="85"/>
      <c r="R794" s="85"/>
      <c r="S794" s="85"/>
      <c r="T794" s="85"/>
      <c r="U794" s="85"/>
      <c r="V794" s="85"/>
      <c r="W794" s="85"/>
    </row>
    <row r="795" spans="1:23" ht="14.25" customHeight="1" x14ac:dyDescent="0.3">
      <c r="A795" s="85"/>
      <c r="B795" s="85"/>
      <c r="C795" s="85"/>
      <c r="D795" s="85"/>
      <c r="E795" s="85"/>
      <c r="F795" s="85"/>
      <c r="G795" s="85"/>
      <c r="H795" s="85"/>
      <c r="I795" s="85"/>
      <c r="J795" s="85"/>
      <c r="K795" s="85"/>
      <c r="L795" s="85"/>
      <c r="M795" s="85"/>
      <c r="N795" s="85"/>
      <c r="O795" s="85"/>
      <c r="P795" s="85"/>
      <c r="Q795" s="85"/>
      <c r="R795" s="85"/>
      <c r="S795" s="85"/>
      <c r="T795" s="85"/>
      <c r="U795" s="85"/>
      <c r="V795" s="85"/>
      <c r="W795" s="85"/>
    </row>
    <row r="796" spans="1:23" ht="14.25" customHeight="1" x14ac:dyDescent="0.3">
      <c r="A796" s="85"/>
      <c r="B796" s="85"/>
      <c r="C796" s="85"/>
      <c r="D796" s="85"/>
      <c r="E796" s="85"/>
      <c r="F796" s="85"/>
      <c r="G796" s="85"/>
      <c r="H796" s="85"/>
      <c r="I796" s="85"/>
      <c r="J796" s="85"/>
      <c r="K796" s="85"/>
      <c r="L796" s="85"/>
      <c r="M796" s="85"/>
      <c r="N796" s="85"/>
      <c r="O796" s="85"/>
      <c r="P796" s="85"/>
      <c r="Q796" s="85"/>
      <c r="R796" s="85"/>
      <c r="S796" s="85"/>
      <c r="T796" s="85"/>
      <c r="U796" s="85"/>
      <c r="V796" s="85"/>
      <c r="W796" s="85"/>
    </row>
    <row r="797" spans="1:23" ht="14.25" customHeight="1" x14ac:dyDescent="0.3">
      <c r="A797" s="85"/>
      <c r="B797" s="85"/>
      <c r="C797" s="85"/>
      <c r="D797" s="85"/>
      <c r="E797" s="85"/>
      <c r="F797" s="85"/>
      <c r="G797" s="85"/>
      <c r="H797" s="85"/>
      <c r="I797" s="85"/>
      <c r="J797" s="85"/>
      <c r="K797" s="85"/>
      <c r="L797" s="85"/>
      <c r="M797" s="85"/>
      <c r="N797" s="85"/>
      <c r="O797" s="85"/>
      <c r="P797" s="85"/>
      <c r="Q797" s="85"/>
      <c r="R797" s="85"/>
      <c r="S797" s="85"/>
      <c r="T797" s="85"/>
      <c r="U797" s="85"/>
      <c r="V797" s="85"/>
      <c r="W797" s="85"/>
    </row>
    <row r="798" spans="1:23" ht="14.25" customHeight="1" x14ac:dyDescent="0.3">
      <c r="A798" s="85"/>
      <c r="B798" s="85"/>
      <c r="C798" s="85"/>
      <c r="D798" s="85"/>
      <c r="E798" s="85"/>
      <c r="F798" s="85"/>
      <c r="G798" s="85"/>
      <c r="H798" s="85"/>
      <c r="I798" s="85"/>
      <c r="J798" s="85"/>
      <c r="K798" s="85"/>
      <c r="L798" s="85"/>
      <c r="M798" s="85"/>
      <c r="N798" s="85"/>
      <c r="O798" s="85"/>
      <c r="P798" s="85"/>
      <c r="Q798" s="85"/>
      <c r="R798" s="85"/>
      <c r="S798" s="85"/>
      <c r="T798" s="85"/>
      <c r="U798" s="85"/>
      <c r="V798" s="85"/>
      <c r="W798" s="85"/>
    </row>
    <row r="799" spans="1:23" ht="14.25" customHeight="1" x14ac:dyDescent="0.3">
      <c r="A799" s="85"/>
      <c r="B799" s="85"/>
      <c r="C799" s="85"/>
      <c r="D799" s="85"/>
      <c r="E799" s="85"/>
      <c r="F799" s="85"/>
      <c r="G799" s="85"/>
      <c r="H799" s="85"/>
      <c r="I799" s="85"/>
      <c r="J799" s="85"/>
      <c r="K799" s="85"/>
      <c r="L799" s="85"/>
      <c r="M799" s="85"/>
      <c r="N799" s="85"/>
      <c r="O799" s="85"/>
      <c r="P799" s="85"/>
      <c r="Q799" s="85"/>
      <c r="R799" s="85"/>
      <c r="S799" s="85"/>
      <c r="T799" s="85"/>
      <c r="U799" s="85"/>
      <c r="V799" s="85"/>
      <c r="W799" s="85"/>
    </row>
    <row r="800" spans="1:23" ht="14.25" customHeight="1" x14ac:dyDescent="0.3">
      <c r="A800" s="85"/>
      <c r="B800" s="85"/>
      <c r="C800" s="85"/>
      <c r="D800" s="85"/>
      <c r="E800" s="85"/>
      <c r="F800" s="85"/>
      <c r="G800" s="85"/>
      <c r="H800" s="85"/>
      <c r="I800" s="85"/>
      <c r="J800" s="85"/>
      <c r="K800" s="85"/>
      <c r="L800" s="85"/>
      <c r="M800" s="85"/>
      <c r="N800" s="85"/>
      <c r="O800" s="85"/>
      <c r="P800" s="85"/>
      <c r="Q800" s="85"/>
      <c r="R800" s="85"/>
      <c r="S800" s="85"/>
      <c r="T800" s="85"/>
      <c r="U800" s="85"/>
      <c r="V800" s="85"/>
      <c r="W800" s="85"/>
    </row>
    <row r="801" spans="1:23" ht="14.25" customHeight="1" x14ac:dyDescent="0.3">
      <c r="A801" s="85"/>
      <c r="B801" s="85"/>
      <c r="C801" s="85"/>
      <c r="D801" s="85"/>
      <c r="E801" s="85"/>
      <c r="F801" s="85"/>
      <c r="G801" s="85"/>
      <c r="H801" s="85"/>
      <c r="I801" s="85"/>
      <c r="J801" s="85"/>
      <c r="K801" s="85"/>
      <c r="L801" s="85"/>
      <c r="M801" s="85"/>
      <c r="N801" s="85"/>
      <c r="O801" s="85"/>
      <c r="P801" s="85"/>
      <c r="Q801" s="85"/>
      <c r="R801" s="85"/>
      <c r="S801" s="85"/>
      <c r="T801" s="85"/>
      <c r="U801" s="85"/>
      <c r="V801" s="85"/>
      <c r="W801" s="85"/>
    </row>
    <row r="802" spans="1:23" ht="14.25" customHeight="1" x14ac:dyDescent="0.3">
      <c r="A802" s="85"/>
      <c r="B802" s="85"/>
      <c r="C802" s="85"/>
      <c r="D802" s="85"/>
      <c r="E802" s="85"/>
      <c r="F802" s="85"/>
      <c r="G802" s="85"/>
      <c r="H802" s="85"/>
      <c r="I802" s="85"/>
      <c r="J802" s="85"/>
      <c r="K802" s="85"/>
      <c r="L802" s="85"/>
      <c r="M802" s="85"/>
      <c r="N802" s="85"/>
      <c r="O802" s="85"/>
      <c r="P802" s="85"/>
      <c r="Q802" s="85"/>
      <c r="R802" s="85"/>
      <c r="S802" s="85"/>
      <c r="T802" s="85"/>
      <c r="U802" s="85"/>
      <c r="V802" s="85"/>
      <c r="W802" s="85"/>
    </row>
    <row r="803" spans="1:23" ht="14.25" customHeight="1" x14ac:dyDescent="0.3">
      <c r="A803" s="85"/>
      <c r="B803" s="85"/>
      <c r="C803" s="85"/>
      <c r="D803" s="85"/>
      <c r="E803" s="85"/>
      <c r="F803" s="85"/>
      <c r="G803" s="85"/>
      <c r="H803" s="85"/>
      <c r="I803" s="85"/>
      <c r="J803" s="85"/>
      <c r="K803" s="85"/>
      <c r="L803" s="85"/>
      <c r="M803" s="85"/>
      <c r="N803" s="85"/>
      <c r="O803" s="85"/>
      <c r="P803" s="85"/>
      <c r="Q803" s="85"/>
      <c r="R803" s="85"/>
      <c r="S803" s="85"/>
      <c r="T803" s="85"/>
      <c r="U803" s="85"/>
      <c r="V803" s="85"/>
      <c r="W803" s="85"/>
    </row>
    <row r="804" spans="1:23" ht="14.25" customHeight="1" x14ac:dyDescent="0.3">
      <c r="A804" s="85"/>
      <c r="B804" s="85"/>
      <c r="C804" s="85"/>
      <c r="D804" s="85"/>
      <c r="E804" s="85"/>
      <c r="F804" s="85"/>
      <c r="G804" s="85"/>
      <c r="H804" s="85"/>
      <c r="I804" s="85"/>
      <c r="J804" s="85"/>
      <c r="K804" s="85"/>
      <c r="L804" s="85"/>
      <c r="M804" s="85"/>
      <c r="N804" s="85"/>
      <c r="O804" s="85"/>
      <c r="P804" s="85"/>
      <c r="Q804" s="85"/>
      <c r="R804" s="85"/>
      <c r="S804" s="85"/>
      <c r="T804" s="85"/>
      <c r="U804" s="85"/>
      <c r="V804" s="85"/>
      <c r="W804" s="85"/>
    </row>
    <row r="805" spans="1:23" ht="14.25" customHeight="1" x14ac:dyDescent="0.3">
      <c r="A805" s="85"/>
      <c r="B805" s="85"/>
      <c r="C805" s="85"/>
      <c r="D805" s="85"/>
      <c r="E805" s="85"/>
      <c r="F805" s="85"/>
      <c r="G805" s="85"/>
      <c r="H805" s="85"/>
      <c r="I805" s="85"/>
      <c r="J805" s="85"/>
      <c r="K805" s="85"/>
      <c r="L805" s="85"/>
      <c r="M805" s="85"/>
      <c r="N805" s="85"/>
      <c r="O805" s="85"/>
      <c r="P805" s="85"/>
      <c r="Q805" s="85"/>
      <c r="R805" s="85"/>
      <c r="S805" s="85"/>
      <c r="T805" s="85"/>
      <c r="U805" s="85"/>
      <c r="V805" s="85"/>
      <c r="W805" s="85"/>
    </row>
    <row r="806" spans="1:23" ht="14.25" customHeight="1" x14ac:dyDescent="0.3">
      <c r="A806" s="85"/>
      <c r="B806" s="85"/>
      <c r="C806" s="85"/>
      <c r="D806" s="85"/>
      <c r="E806" s="85"/>
      <c r="F806" s="85"/>
      <c r="G806" s="85"/>
      <c r="H806" s="85"/>
      <c r="I806" s="85"/>
      <c r="J806" s="85"/>
      <c r="K806" s="85"/>
      <c r="L806" s="85"/>
      <c r="M806" s="85"/>
      <c r="N806" s="85"/>
      <c r="O806" s="85"/>
      <c r="P806" s="85"/>
      <c r="Q806" s="85"/>
      <c r="R806" s="85"/>
      <c r="S806" s="85"/>
      <c r="T806" s="85"/>
      <c r="U806" s="85"/>
      <c r="V806" s="85"/>
      <c r="W806" s="85"/>
    </row>
    <row r="807" spans="1:23" ht="14.25" customHeight="1" x14ac:dyDescent="0.3">
      <c r="A807" s="85"/>
      <c r="B807" s="85"/>
      <c r="C807" s="85"/>
      <c r="D807" s="85"/>
      <c r="E807" s="85"/>
      <c r="F807" s="85"/>
      <c r="G807" s="85"/>
      <c r="H807" s="85"/>
      <c r="I807" s="85"/>
      <c r="J807" s="85"/>
      <c r="K807" s="85"/>
      <c r="L807" s="85"/>
      <c r="M807" s="85"/>
      <c r="N807" s="85"/>
      <c r="O807" s="85"/>
      <c r="P807" s="85"/>
      <c r="Q807" s="85"/>
      <c r="R807" s="85"/>
      <c r="S807" s="85"/>
      <c r="T807" s="85"/>
      <c r="U807" s="85"/>
      <c r="V807" s="85"/>
      <c r="W807" s="85"/>
    </row>
    <row r="808" spans="1:23" ht="14.25" customHeight="1" x14ac:dyDescent="0.3">
      <c r="A808" s="85"/>
      <c r="B808" s="85"/>
      <c r="C808" s="85"/>
      <c r="D808" s="85"/>
      <c r="E808" s="85"/>
      <c r="F808" s="85"/>
      <c r="G808" s="85"/>
      <c r="H808" s="85"/>
      <c r="I808" s="85"/>
      <c r="J808" s="85"/>
      <c r="K808" s="85"/>
      <c r="L808" s="85"/>
      <c r="M808" s="85"/>
      <c r="N808" s="85"/>
      <c r="O808" s="85"/>
      <c r="P808" s="85"/>
      <c r="Q808" s="85"/>
      <c r="R808" s="85"/>
      <c r="S808" s="85"/>
      <c r="T808" s="85"/>
      <c r="U808" s="85"/>
      <c r="V808" s="85"/>
      <c r="W808" s="85"/>
    </row>
    <row r="809" spans="1:23" ht="14.25" customHeight="1" x14ac:dyDescent="0.3">
      <c r="A809" s="85"/>
      <c r="B809" s="85"/>
      <c r="C809" s="85"/>
      <c r="D809" s="85"/>
      <c r="E809" s="85"/>
      <c r="F809" s="85"/>
      <c r="G809" s="85"/>
      <c r="H809" s="85"/>
      <c r="I809" s="85"/>
      <c r="J809" s="85"/>
      <c r="K809" s="85"/>
      <c r="L809" s="85"/>
      <c r="M809" s="85"/>
      <c r="N809" s="85"/>
      <c r="O809" s="85"/>
      <c r="P809" s="85"/>
      <c r="Q809" s="85"/>
      <c r="R809" s="85"/>
      <c r="S809" s="85"/>
      <c r="T809" s="85"/>
      <c r="U809" s="85"/>
      <c r="V809" s="85"/>
      <c r="W809" s="85"/>
    </row>
    <row r="810" spans="1:23" ht="14.25" customHeight="1" x14ac:dyDescent="0.3">
      <c r="A810" s="85"/>
      <c r="B810" s="85"/>
      <c r="C810" s="85"/>
      <c r="D810" s="85"/>
      <c r="E810" s="85"/>
      <c r="F810" s="85"/>
      <c r="G810" s="85"/>
      <c r="H810" s="85"/>
      <c r="I810" s="85"/>
      <c r="J810" s="85"/>
      <c r="K810" s="85"/>
      <c r="L810" s="85"/>
      <c r="M810" s="85"/>
      <c r="N810" s="85"/>
      <c r="O810" s="85"/>
      <c r="P810" s="85"/>
      <c r="Q810" s="85"/>
      <c r="R810" s="85"/>
      <c r="S810" s="85"/>
      <c r="T810" s="85"/>
      <c r="U810" s="85"/>
      <c r="V810" s="85"/>
      <c r="W810" s="85"/>
    </row>
    <row r="811" spans="1:23" ht="14.25" customHeight="1" x14ac:dyDescent="0.3">
      <c r="A811" s="85"/>
      <c r="B811" s="85"/>
      <c r="C811" s="85"/>
      <c r="D811" s="85"/>
      <c r="E811" s="85"/>
      <c r="F811" s="85"/>
      <c r="G811" s="85"/>
      <c r="H811" s="85"/>
      <c r="I811" s="85"/>
      <c r="J811" s="85"/>
      <c r="K811" s="85"/>
      <c r="L811" s="85"/>
      <c r="M811" s="85"/>
      <c r="N811" s="85"/>
      <c r="O811" s="85"/>
      <c r="P811" s="85"/>
      <c r="Q811" s="85"/>
      <c r="R811" s="85"/>
      <c r="S811" s="85"/>
      <c r="T811" s="85"/>
      <c r="U811" s="85"/>
      <c r="V811" s="85"/>
      <c r="W811" s="85"/>
    </row>
    <row r="812" spans="1:23" ht="14.25" customHeight="1" x14ac:dyDescent="0.3">
      <c r="A812" s="85"/>
      <c r="B812" s="85"/>
      <c r="C812" s="85"/>
      <c r="D812" s="85"/>
      <c r="E812" s="85"/>
      <c r="F812" s="85"/>
      <c r="G812" s="85"/>
      <c r="H812" s="85"/>
      <c r="I812" s="85"/>
      <c r="J812" s="85"/>
      <c r="K812" s="85"/>
      <c r="L812" s="85"/>
      <c r="M812" s="85"/>
      <c r="N812" s="85"/>
      <c r="O812" s="85"/>
      <c r="P812" s="85"/>
      <c r="Q812" s="85"/>
      <c r="R812" s="85"/>
      <c r="S812" s="85"/>
      <c r="T812" s="85"/>
      <c r="U812" s="85"/>
      <c r="V812" s="85"/>
      <c r="W812" s="85"/>
    </row>
    <row r="813" spans="1:23" ht="14.25" customHeight="1" x14ac:dyDescent="0.3">
      <c r="A813" s="85"/>
      <c r="B813" s="85"/>
      <c r="C813" s="85"/>
      <c r="D813" s="85"/>
      <c r="E813" s="85"/>
      <c r="F813" s="85"/>
      <c r="G813" s="85"/>
      <c r="H813" s="85"/>
      <c r="I813" s="85"/>
      <c r="J813" s="85"/>
      <c r="K813" s="85"/>
      <c r="L813" s="85"/>
      <c r="M813" s="85"/>
      <c r="N813" s="85"/>
      <c r="O813" s="85"/>
      <c r="P813" s="85"/>
      <c r="Q813" s="85"/>
      <c r="R813" s="85"/>
      <c r="S813" s="85"/>
      <c r="T813" s="85"/>
      <c r="U813" s="85"/>
      <c r="V813" s="85"/>
      <c r="W813" s="85"/>
    </row>
    <row r="814" spans="1:23" ht="14.25" customHeight="1" x14ac:dyDescent="0.3">
      <c r="A814" s="85"/>
      <c r="B814" s="85"/>
      <c r="C814" s="85"/>
      <c r="D814" s="85"/>
      <c r="E814" s="85"/>
      <c r="F814" s="85"/>
      <c r="G814" s="85"/>
      <c r="H814" s="85"/>
      <c r="I814" s="85"/>
      <c r="J814" s="85"/>
      <c r="K814" s="85"/>
      <c r="L814" s="85"/>
      <c r="M814" s="85"/>
      <c r="N814" s="85"/>
      <c r="O814" s="85"/>
      <c r="P814" s="85"/>
      <c r="Q814" s="85"/>
      <c r="R814" s="85"/>
      <c r="S814" s="85"/>
      <c r="T814" s="85"/>
      <c r="U814" s="85"/>
      <c r="V814" s="85"/>
      <c r="W814" s="85"/>
    </row>
    <row r="815" spans="1:23" ht="14.25" customHeight="1" x14ac:dyDescent="0.3">
      <c r="A815" s="85"/>
      <c r="B815" s="85"/>
      <c r="C815" s="85"/>
      <c r="D815" s="85"/>
      <c r="E815" s="85"/>
      <c r="F815" s="85"/>
      <c r="G815" s="85"/>
      <c r="H815" s="85"/>
      <c r="I815" s="85"/>
      <c r="J815" s="85"/>
      <c r="K815" s="85"/>
      <c r="L815" s="85"/>
      <c r="M815" s="85"/>
      <c r="N815" s="85"/>
      <c r="O815" s="85"/>
      <c r="P815" s="85"/>
      <c r="Q815" s="85"/>
      <c r="R815" s="85"/>
      <c r="S815" s="85"/>
      <c r="T815" s="85"/>
      <c r="U815" s="85"/>
      <c r="V815" s="85"/>
      <c r="W815" s="85"/>
    </row>
    <row r="816" spans="1:23" ht="14.25" customHeight="1" x14ac:dyDescent="0.3">
      <c r="A816" s="85"/>
      <c r="B816" s="85"/>
      <c r="C816" s="85"/>
      <c r="D816" s="85"/>
      <c r="E816" s="85"/>
      <c r="F816" s="85"/>
      <c r="G816" s="85"/>
      <c r="H816" s="85"/>
      <c r="I816" s="85"/>
      <c r="J816" s="85"/>
      <c r="K816" s="85"/>
      <c r="L816" s="85"/>
      <c r="M816" s="85"/>
      <c r="N816" s="85"/>
      <c r="O816" s="85"/>
      <c r="P816" s="85"/>
      <c r="Q816" s="85"/>
      <c r="R816" s="85"/>
      <c r="S816" s="85"/>
      <c r="T816" s="85"/>
      <c r="U816" s="85"/>
      <c r="V816" s="85"/>
      <c r="W816" s="85"/>
    </row>
    <row r="817" spans="1:23" ht="14.25" customHeight="1" x14ac:dyDescent="0.3">
      <c r="A817" s="85"/>
      <c r="B817" s="85"/>
      <c r="C817" s="85"/>
      <c r="D817" s="85"/>
      <c r="E817" s="85"/>
      <c r="F817" s="85"/>
      <c r="G817" s="85"/>
      <c r="H817" s="85"/>
      <c r="I817" s="85"/>
      <c r="J817" s="85"/>
      <c r="K817" s="85"/>
      <c r="L817" s="85"/>
      <c r="M817" s="85"/>
      <c r="N817" s="85"/>
      <c r="O817" s="85"/>
      <c r="P817" s="85"/>
      <c r="Q817" s="85"/>
      <c r="R817" s="85"/>
      <c r="S817" s="85"/>
      <c r="T817" s="85"/>
      <c r="U817" s="85"/>
      <c r="V817" s="85"/>
      <c r="W817" s="85"/>
    </row>
    <row r="818" spans="1:23" ht="14.25" customHeight="1" x14ac:dyDescent="0.3">
      <c r="A818" s="85"/>
      <c r="B818" s="85"/>
      <c r="C818" s="85"/>
      <c r="D818" s="85"/>
      <c r="E818" s="85"/>
      <c r="F818" s="85"/>
      <c r="G818" s="85"/>
      <c r="H818" s="85"/>
      <c r="I818" s="85"/>
      <c r="J818" s="85"/>
      <c r="K818" s="85"/>
      <c r="L818" s="85"/>
      <c r="M818" s="85"/>
      <c r="N818" s="85"/>
      <c r="O818" s="85"/>
      <c r="P818" s="85"/>
      <c r="Q818" s="85"/>
      <c r="R818" s="85"/>
      <c r="S818" s="85"/>
      <c r="T818" s="85"/>
      <c r="U818" s="85"/>
      <c r="V818" s="85"/>
      <c r="W818" s="85"/>
    </row>
    <row r="819" spans="1:23" ht="14.25" customHeight="1" x14ac:dyDescent="0.3">
      <c r="A819" s="85"/>
      <c r="B819" s="85"/>
      <c r="C819" s="85"/>
      <c r="D819" s="85"/>
      <c r="E819" s="85"/>
      <c r="F819" s="85"/>
      <c r="G819" s="85"/>
      <c r="H819" s="85"/>
      <c r="I819" s="85"/>
      <c r="J819" s="85"/>
      <c r="K819" s="85"/>
      <c r="L819" s="85"/>
      <c r="M819" s="85"/>
      <c r="N819" s="85"/>
      <c r="O819" s="85"/>
      <c r="P819" s="85"/>
      <c r="Q819" s="85"/>
      <c r="R819" s="85"/>
      <c r="S819" s="85"/>
      <c r="T819" s="85"/>
      <c r="U819" s="85"/>
      <c r="V819" s="85"/>
      <c r="W819" s="85"/>
    </row>
    <row r="820" spans="1:23" ht="14.25" customHeight="1" x14ac:dyDescent="0.3">
      <c r="A820" s="85"/>
      <c r="B820" s="85"/>
      <c r="C820" s="85"/>
      <c r="D820" s="85"/>
      <c r="E820" s="85"/>
      <c r="F820" s="85"/>
      <c r="G820" s="85"/>
      <c r="H820" s="85"/>
      <c r="I820" s="85"/>
      <c r="J820" s="85"/>
      <c r="K820" s="85"/>
      <c r="L820" s="85"/>
      <c r="M820" s="85"/>
      <c r="N820" s="85"/>
      <c r="O820" s="85"/>
      <c r="P820" s="85"/>
      <c r="Q820" s="85"/>
      <c r="R820" s="85"/>
      <c r="S820" s="85"/>
      <c r="T820" s="85"/>
      <c r="U820" s="85"/>
      <c r="V820" s="85"/>
      <c r="W820" s="85"/>
    </row>
    <row r="821" spans="1:23" ht="14.25" customHeight="1" x14ac:dyDescent="0.3">
      <c r="A821" s="85"/>
      <c r="B821" s="85"/>
      <c r="C821" s="85"/>
      <c r="D821" s="85"/>
      <c r="E821" s="85"/>
      <c r="F821" s="85"/>
      <c r="G821" s="85"/>
      <c r="H821" s="85"/>
      <c r="I821" s="85"/>
      <c r="J821" s="85"/>
      <c r="K821" s="85"/>
      <c r="L821" s="85"/>
      <c r="M821" s="85"/>
      <c r="N821" s="85"/>
      <c r="O821" s="85"/>
      <c r="P821" s="85"/>
      <c r="Q821" s="85"/>
      <c r="R821" s="85"/>
      <c r="S821" s="85"/>
      <c r="T821" s="85"/>
      <c r="U821" s="85"/>
      <c r="V821" s="85"/>
      <c r="W821" s="85"/>
    </row>
    <row r="822" spans="1:23" ht="14.25" customHeight="1" x14ac:dyDescent="0.3">
      <c r="A822" s="85"/>
      <c r="B822" s="85"/>
      <c r="C822" s="85"/>
      <c r="D822" s="85"/>
      <c r="E822" s="85"/>
      <c r="F822" s="85"/>
      <c r="G822" s="85"/>
      <c r="H822" s="85"/>
      <c r="I822" s="85"/>
      <c r="J822" s="85"/>
      <c r="K822" s="85"/>
      <c r="L822" s="85"/>
      <c r="M822" s="85"/>
      <c r="N822" s="85"/>
      <c r="O822" s="85"/>
      <c r="P822" s="85"/>
      <c r="Q822" s="85"/>
      <c r="R822" s="85"/>
      <c r="S822" s="85"/>
      <c r="T822" s="85"/>
      <c r="U822" s="85"/>
      <c r="V822" s="85"/>
      <c r="W822" s="85"/>
    </row>
    <row r="823" spans="1:23" ht="14.25" customHeight="1" x14ac:dyDescent="0.3">
      <c r="A823" s="85"/>
      <c r="B823" s="85"/>
      <c r="C823" s="85"/>
      <c r="D823" s="85"/>
      <c r="E823" s="85"/>
      <c r="F823" s="85"/>
      <c r="G823" s="85"/>
      <c r="H823" s="85"/>
      <c r="I823" s="85"/>
      <c r="J823" s="85"/>
      <c r="K823" s="85"/>
      <c r="L823" s="85"/>
      <c r="M823" s="85"/>
      <c r="N823" s="85"/>
      <c r="O823" s="85"/>
      <c r="P823" s="85"/>
      <c r="Q823" s="85"/>
      <c r="R823" s="85"/>
      <c r="S823" s="85"/>
      <c r="T823" s="85"/>
      <c r="U823" s="85"/>
      <c r="V823" s="85"/>
      <c r="W823" s="85"/>
    </row>
    <row r="824" spans="1:23" ht="14.25" customHeight="1" x14ac:dyDescent="0.3">
      <c r="A824" s="85"/>
      <c r="B824" s="85"/>
      <c r="C824" s="85"/>
      <c r="D824" s="85"/>
      <c r="E824" s="85"/>
      <c r="F824" s="85"/>
      <c r="G824" s="85"/>
      <c r="H824" s="85"/>
      <c r="I824" s="85"/>
      <c r="J824" s="85"/>
      <c r="K824" s="85"/>
      <c r="L824" s="85"/>
      <c r="M824" s="85"/>
      <c r="N824" s="85"/>
      <c r="O824" s="85"/>
      <c r="P824" s="85"/>
      <c r="Q824" s="85"/>
      <c r="R824" s="85"/>
      <c r="S824" s="85"/>
      <c r="T824" s="85"/>
      <c r="U824" s="85"/>
      <c r="V824" s="85"/>
      <c r="W824" s="85"/>
    </row>
    <row r="825" spans="1:23" ht="14.25" customHeight="1" x14ac:dyDescent="0.3">
      <c r="A825" s="85"/>
      <c r="B825" s="85"/>
      <c r="C825" s="85"/>
      <c r="D825" s="85"/>
      <c r="E825" s="85"/>
      <c r="F825" s="85"/>
      <c r="G825" s="85"/>
      <c r="H825" s="85"/>
      <c r="I825" s="85"/>
      <c r="J825" s="85"/>
      <c r="K825" s="85"/>
      <c r="L825" s="85"/>
      <c r="M825" s="85"/>
      <c r="N825" s="85"/>
      <c r="O825" s="85"/>
      <c r="P825" s="85"/>
      <c r="Q825" s="85"/>
      <c r="R825" s="85"/>
      <c r="S825" s="85"/>
      <c r="T825" s="85"/>
      <c r="U825" s="85"/>
      <c r="V825" s="85"/>
      <c r="W825" s="85"/>
    </row>
    <row r="826" spans="1:23" ht="14.25" customHeight="1" x14ac:dyDescent="0.3">
      <c r="A826" s="85"/>
      <c r="B826" s="85"/>
      <c r="C826" s="85"/>
      <c r="D826" s="85"/>
      <c r="E826" s="85"/>
      <c r="F826" s="85"/>
      <c r="G826" s="85"/>
      <c r="H826" s="85"/>
      <c r="I826" s="85"/>
      <c r="J826" s="85"/>
      <c r="K826" s="85"/>
      <c r="L826" s="85"/>
      <c r="M826" s="85"/>
      <c r="N826" s="85"/>
      <c r="O826" s="85"/>
      <c r="P826" s="85"/>
      <c r="Q826" s="85"/>
      <c r="R826" s="85"/>
      <c r="S826" s="85"/>
      <c r="T826" s="85"/>
      <c r="U826" s="85"/>
      <c r="V826" s="85"/>
      <c r="W826" s="85"/>
    </row>
    <row r="827" spans="1:23" ht="14.25" customHeight="1" x14ac:dyDescent="0.3">
      <c r="A827" s="85"/>
      <c r="B827" s="85"/>
      <c r="C827" s="85"/>
      <c r="D827" s="85"/>
      <c r="E827" s="85"/>
      <c r="F827" s="85"/>
      <c r="G827" s="85"/>
      <c r="H827" s="85"/>
      <c r="I827" s="85"/>
      <c r="J827" s="85"/>
      <c r="K827" s="85"/>
      <c r="L827" s="85"/>
      <c r="M827" s="85"/>
      <c r="N827" s="85"/>
      <c r="O827" s="85"/>
      <c r="P827" s="85"/>
      <c r="Q827" s="85"/>
      <c r="R827" s="85"/>
      <c r="S827" s="85"/>
      <c r="T827" s="85"/>
      <c r="U827" s="85"/>
      <c r="V827" s="85"/>
      <c r="W827" s="85"/>
    </row>
    <row r="828" spans="1:23" ht="14.25" customHeight="1" x14ac:dyDescent="0.3">
      <c r="A828" s="85"/>
      <c r="B828" s="85"/>
      <c r="C828" s="85"/>
      <c r="D828" s="85"/>
      <c r="E828" s="85"/>
      <c r="F828" s="85"/>
      <c r="G828" s="85"/>
      <c r="H828" s="85"/>
      <c r="I828" s="85"/>
      <c r="J828" s="85"/>
      <c r="K828" s="85"/>
      <c r="L828" s="85"/>
      <c r="M828" s="85"/>
      <c r="N828" s="85"/>
      <c r="O828" s="85"/>
      <c r="P828" s="85"/>
      <c r="Q828" s="85"/>
      <c r="R828" s="85"/>
      <c r="S828" s="85"/>
      <c r="T828" s="85"/>
      <c r="U828" s="85"/>
      <c r="V828" s="85"/>
      <c r="W828" s="85"/>
    </row>
    <row r="829" spans="1:23" ht="14.25" customHeight="1" x14ac:dyDescent="0.3">
      <c r="A829" s="85"/>
      <c r="B829" s="85"/>
      <c r="C829" s="85"/>
      <c r="D829" s="85"/>
      <c r="E829" s="85"/>
      <c r="F829" s="85"/>
      <c r="G829" s="85"/>
      <c r="H829" s="85"/>
      <c r="I829" s="85"/>
      <c r="J829" s="85"/>
      <c r="K829" s="85"/>
      <c r="L829" s="85"/>
      <c r="M829" s="85"/>
      <c r="N829" s="85"/>
      <c r="O829" s="85"/>
      <c r="P829" s="85"/>
      <c r="Q829" s="85"/>
      <c r="R829" s="85"/>
      <c r="S829" s="85"/>
      <c r="T829" s="85"/>
      <c r="U829" s="85"/>
      <c r="V829" s="85"/>
      <c r="W829" s="85"/>
    </row>
    <row r="830" spans="1:23" ht="14.25" customHeight="1" x14ac:dyDescent="0.3">
      <c r="A830" s="85"/>
      <c r="B830" s="85"/>
      <c r="C830" s="85"/>
      <c r="D830" s="85"/>
      <c r="E830" s="85"/>
      <c r="F830" s="85"/>
      <c r="G830" s="85"/>
      <c r="H830" s="85"/>
      <c r="I830" s="85"/>
      <c r="J830" s="85"/>
      <c r="K830" s="85"/>
      <c r="L830" s="85"/>
      <c r="M830" s="85"/>
      <c r="N830" s="85"/>
      <c r="O830" s="85"/>
      <c r="P830" s="85"/>
      <c r="Q830" s="85"/>
      <c r="R830" s="85"/>
      <c r="S830" s="85"/>
      <c r="T830" s="85"/>
      <c r="U830" s="85"/>
      <c r="V830" s="85"/>
      <c r="W830" s="85"/>
    </row>
    <row r="831" spans="1:23" ht="14.25" customHeight="1" x14ac:dyDescent="0.3">
      <c r="A831" s="85"/>
      <c r="B831" s="85"/>
      <c r="C831" s="85"/>
      <c r="D831" s="85"/>
      <c r="E831" s="85"/>
      <c r="F831" s="85"/>
      <c r="G831" s="85"/>
      <c r="H831" s="85"/>
      <c r="I831" s="85"/>
      <c r="J831" s="85"/>
      <c r="K831" s="85"/>
      <c r="L831" s="85"/>
      <c r="M831" s="85"/>
      <c r="N831" s="85"/>
      <c r="O831" s="85"/>
      <c r="P831" s="85"/>
      <c r="Q831" s="85"/>
      <c r="R831" s="85"/>
      <c r="S831" s="85"/>
      <c r="T831" s="85"/>
      <c r="U831" s="85"/>
      <c r="V831" s="85"/>
      <c r="W831" s="85"/>
    </row>
    <row r="832" spans="1:23" ht="14.25" customHeight="1" x14ac:dyDescent="0.3">
      <c r="A832" s="85"/>
      <c r="B832" s="85"/>
      <c r="C832" s="85"/>
      <c r="D832" s="85"/>
      <c r="E832" s="85"/>
      <c r="F832" s="85"/>
      <c r="G832" s="85"/>
      <c r="H832" s="85"/>
      <c r="I832" s="85"/>
      <c r="J832" s="85"/>
      <c r="K832" s="85"/>
      <c r="L832" s="85"/>
      <c r="M832" s="85"/>
      <c r="N832" s="85"/>
      <c r="O832" s="85"/>
      <c r="P832" s="85"/>
      <c r="Q832" s="85"/>
      <c r="R832" s="85"/>
      <c r="S832" s="85"/>
      <c r="T832" s="85"/>
      <c r="U832" s="85"/>
      <c r="V832" s="85"/>
      <c r="W832" s="85"/>
    </row>
    <row r="833" spans="1:23" ht="14.25" customHeight="1" x14ac:dyDescent="0.3">
      <c r="A833" s="85"/>
      <c r="B833" s="85"/>
      <c r="C833" s="85"/>
      <c r="D833" s="85"/>
      <c r="E833" s="85"/>
      <c r="F833" s="85"/>
      <c r="G833" s="85"/>
      <c r="H833" s="85"/>
      <c r="I833" s="85"/>
      <c r="J833" s="85"/>
      <c r="K833" s="85"/>
      <c r="L833" s="85"/>
      <c r="M833" s="85"/>
      <c r="N833" s="85"/>
      <c r="O833" s="85"/>
      <c r="P833" s="85"/>
      <c r="Q833" s="85"/>
      <c r="R833" s="85"/>
      <c r="S833" s="85"/>
      <c r="T833" s="85"/>
      <c r="U833" s="85"/>
      <c r="V833" s="85"/>
      <c r="W833" s="85"/>
    </row>
    <row r="834" spans="1:23" ht="14.25" customHeight="1" x14ac:dyDescent="0.3">
      <c r="A834" s="85"/>
      <c r="B834" s="85"/>
      <c r="C834" s="85"/>
      <c r="D834" s="85"/>
      <c r="E834" s="85"/>
      <c r="F834" s="85"/>
      <c r="G834" s="85"/>
      <c r="H834" s="85"/>
      <c r="I834" s="85"/>
      <c r="J834" s="85"/>
      <c r="K834" s="85"/>
      <c r="L834" s="85"/>
      <c r="M834" s="85"/>
      <c r="N834" s="85"/>
      <c r="O834" s="85"/>
      <c r="P834" s="85"/>
      <c r="Q834" s="85"/>
      <c r="R834" s="85"/>
      <c r="S834" s="85"/>
      <c r="T834" s="85"/>
      <c r="U834" s="85"/>
      <c r="V834" s="85"/>
      <c r="W834" s="85"/>
    </row>
    <row r="835" spans="1:23" ht="14.25" customHeight="1" x14ac:dyDescent="0.3">
      <c r="A835" s="85"/>
      <c r="B835" s="85"/>
      <c r="C835" s="85"/>
      <c r="D835" s="85"/>
      <c r="E835" s="85"/>
      <c r="F835" s="85"/>
      <c r="G835" s="85"/>
      <c r="H835" s="85"/>
      <c r="I835" s="85"/>
      <c r="J835" s="85"/>
      <c r="K835" s="85"/>
      <c r="L835" s="85"/>
      <c r="M835" s="85"/>
      <c r="N835" s="85"/>
      <c r="O835" s="85"/>
      <c r="P835" s="85"/>
      <c r="Q835" s="85"/>
      <c r="R835" s="85"/>
      <c r="S835" s="85"/>
      <c r="T835" s="85"/>
      <c r="U835" s="85"/>
      <c r="V835" s="85"/>
      <c r="W835" s="85"/>
    </row>
    <row r="836" spans="1:23" ht="14.25" customHeight="1" x14ac:dyDescent="0.3">
      <c r="A836" s="85"/>
      <c r="B836" s="85"/>
      <c r="C836" s="85"/>
      <c r="D836" s="85"/>
      <c r="E836" s="85"/>
      <c r="F836" s="85"/>
      <c r="G836" s="85"/>
      <c r="H836" s="85"/>
      <c r="I836" s="85"/>
      <c r="J836" s="85"/>
      <c r="K836" s="85"/>
      <c r="L836" s="85"/>
      <c r="M836" s="85"/>
      <c r="N836" s="85"/>
      <c r="O836" s="85"/>
      <c r="P836" s="85"/>
      <c r="Q836" s="85"/>
      <c r="R836" s="85"/>
      <c r="S836" s="85"/>
      <c r="T836" s="85"/>
      <c r="U836" s="85"/>
      <c r="V836" s="85"/>
      <c r="W836" s="85"/>
    </row>
    <row r="837" spans="1:23" ht="14.25" customHeight="1" x14ac:dyDescent="0.3">
      <c r="A837" s="85"/>
      <c r="B837" s="85"/>
      <c r="C837" s="85"/>
      <c r="D837" s="85"/>
      <c r="E837" s="85"/>
      <c r="F837" s="85"/>
      <c r="G837" s="85"/>
      <c r="H837" s="85"/>
      <c r="I837" s="85"/>
      <c r="J837" s="85"/>
      <c r="K837" s="85"/>
      <c r="L837" s="85"/>
      <c r="M837" s="85"/>
      <c r="N837" s="85"/>
      <c r="O837" s="85"/>
      <c r="P837" s="85"/>
      <c r="Q837" s="85"/>
      <c r="R837" s="85"/>
      <c r="S837" s="85"/>
      <c r="T837" s="85"/>
      <c r="U837" s="85"/>
      <c r="V837" s="85"/>
      <c r="W837" s="85"/>
    </row>
    <row r="838" spans="1:23" ht="14.25" customHeight="1" x14ac:dyDescent="0.3">
      <c r="A838" s="85"/>
      <c r="B838" s="85"/>
      <c r="C838" s="85"/>
      <c r="D838" s="85"/>
      <c r="E838" s="85"/>
      <c r="F838" s="85"/>
      <c r="G838" s="85"/>
      <c r="H838" s="85"/>
      <c r="I838" s="85"/>
      <c r="J838" s="85"/>
      <c r="K838" s="85"/>
      <c r="L838" s="85"/>
      <c r="M838" s="85"/>
      <c r="N838" s="85"/>
      <c r="O838" s="85"/>
      <c r="P838" s="85"/>
      <c r="Q838" s="85"/>
      <c r="R838" s="85"/>
      <c r="S838" s="85"/>
      <c r="T838" s="85"/>
      <c r="U838" s="85"/>
      <c r="V838" s="85"/>
      <c r="W838" s="85"/>
    </row>
    <row r="839" spans="1:23" ht="14.25" customHeight="1" x14ac:dyDescent="0.3">
      <c r="A839" s="85"/>
      <c r="B839" s="85"/>
      <c r="C839" s="85"/>
      <c r="D839" s="85"/>
      <c r="E839" s="85"/>
      <c r="F839" s="85"/>
      <c r="G839" s="85"/>
      <c r="H839" s="85"/>
      <c r="I839" s="85"/>
      <c r="J839" s="85"/>
      <c r="K839" s="85"/>
      <c r="L839" s="85"/>
      <c r="M839" s="85"/>
      <c r="N839" s="85"/>
      <c r="O839" s="85"/>
      <c r="P839" s="85"/>
      <c r="Q839" s="85"/>
      <c r="R839" s="85"/>
      <c r="S839" s="85"/>
      <c r="T839" s="85"/>
      <c r="U839" s="85"/>
      <c r="V839" s="85"/>
      <c r="W839" s="85"/>
    </row>
    <row r="840" spans="1:23" ht="14.25" customHeight="1" x14ac:dyDescent="0.3">
      <c r="A840" s="85"/>
      <c r="B840" s="85"/>
      <c r="C840" s="85"/>
      <c r="D840" s="85"/>
      <c r="E840" s="85"/>
      <c r="F840" s="85"/>
      <c r="G840" s="85"/>
      <c r="H840" s="85"/>
      <c r="I840" s="85"/>
      <c r="J840" s="85"/>
      <c r="K840" s="85"/>
      <c r="L840" s="85"/>
      <c r="M840" s="85"/>
      <c r="N840" s="85"/>
      <c r="O840" s="85"/>
      <c r="P840" s="85"/>
      <c r="Q840" s="85"/>
      <c r="R840" s="85"/>
      <c r="S840" s="85"/>
      <c r="T840" s="85"/>
      <c r="U840" s="85"/>
      <c r="V840" s="85"/>
      <c r="W840" s="85"/>
    </row>
    <row r="841" spans="1:23" ht="14.25" customHeight="1" x14ac:dyDescent="0.3">
      <c r="A841" s="85"/>
      <c r="B841" s="85"/>
      <c r="C841" s="85"/>
      <c r="D841" s="85"/>
      <c r="E841" s="85"/>
      <c r="F841" s="85"/>
      <c r="G841" s="85"/>
      <c r="H841" s="85"/>
      <c r="I841" s="85"/>
      <c r="J841" s="85"/>
      <c r="K841" s="85"/>
      <c r="L841" s="85"/>
      <c r="M841" s="85"/>
      <c r="N841" s="85"/>
      <c r="O841" s="85"/>
      <c r="P841" s="85"/>
      <c r="Q841" s="85"/>
      <c r="R841" s="85"/>
      <c r="S841" s="85"/>
      <c r="T841" s="85"/>
      <c r="U841" s="85"/>
      <c r="V841" s="85"/>
      <c r="W841" s="85"/>
    </row>
    <row r="842" spans="1:23" ht="14.25" customHeight="1" x14ac:dyDescent="0.3">
      <c r="A842" s="85"/>
      <c r="B842" s="85"/>
      <c r="C842" s="85"/>
      <c r="D842" s="85"/>
      <c r="E842" s="85"/>
      <c r="F842" s="85"/>
      <c r="G842" s="85"/>
      <c r="H842" s="85"/>
      <c r="I842" s="85"/>
      <c r="J842" s="85"/>
      <c r="K842" s="85"/>
      <c r="L842" s="85"/>
      <c r="M842" s="85"/>
      <c r="N842" s="85"/>
      <c r="O842" s="85"/>
      <c r="P842" s="85"/>
      <c r="Q842" s="85"/>
      <c r="R842" s="85"/>
      <c r="S842" s="85"/>
      <c r="T842" s="85"/>
      <c r="U842" s="85"/>
      <c r="V842" s="85"/>
      <c r="W842" s="85"/>
    </row>
    <row r="843" spans="1:23" ht="14.25" customHeight="1" x14ac:dyDescent="0.3">
      <c r="A843" s="85"/>
      <c r="B843" s="85"/>
      <c r="C843" s="85"/>
      <c r="D843" s="85"/>
      <c r="E843" s="85"/>
      <c r="F843" s="85"/>
      <c r="G843" s="85"/>
      <c r="H843" s="85"/>
      <c r="I843" s="85"/>
      <c r="J843" s="85"/>
      <c r="K843" s="85"/>
      <c r="L843" s="85"/>
      <c r="M843" s="85"/>
      <c r="N843" s="85"/>
      <c r="O843" s="85"/>
      <c r="P843" s="85"/>
      <c r="Q843" s="85"/>
      <c r="R843" s="85"/>
      <c r="S843" s="85"/>
      <c r="T843" s="85"/>
      <c r="U843" s="85"/>
      <c r="V843" s="85"/>
      <c r="W843" s="85"/>
    </row>
    <row r="844" spans="1:23" ht="14.25" customHeight="1" x14ac:dyDescent="0.3">
      <c r="A844" s="85"/>
      <c r="B844" s="85"/>
      <c r="C844" s="85"/>
      <c r="D844" s="85"/>
      <c r="E844" s="85"/>
      <c r="F844" s="85"/>
      <c r="G844" s="85"/>
      <c r="H844" s="85"/>
      <c r="I844" s="85"/>
      <c r="J844" s="85"/>
      <c r="K844" s="85"/>
      <c r="L844" s="85"/>
      <c r="M844" s="85"/>
      <c r="N844" s="85"/>
      <c r="O844" s="85"/>
      <c r="P844" s="85"/>
      <c r="Q844" s="85"/>
      <c r="R844" s="85"/>
      <c r="S844" s="85"/>
      <c r="T844" s="85"/>
      <c r="U844" s="85"/>
      <c r="V844" s="85"/>
      <c r="W844" s="85"/>
    </row>
    <row r="845" spans="1:23" ht="14.25" customHeight="1" x14ac:dyDescent="0.3">
      <c r="A845" s="85"/>
      <c r="B845" s="85"/>
      <c r="C845" s="85"/>
      <c r="D845" s="85"/>
      <c r="E845" s="85"/>
      <c r="F845" s="85"/>
      <c r="G845" s="85"/>
      <c r="H845" s="85"/>
      <c r="I845" s="85"/>
      <c r="J845" s="85"/>
      <c r="K845" s="85"/>
      <c r="L845" s="85"/>
      <c r="M845" s="85"/>
      <c r="N845" s="85"/>
      <c r="O845" s="85"/>
      <c r="P845" s="85"/>
      <c r="Q845" s="85"/>
      <c r="R845" s="85"/>
      <c r="S845" s="85"/>
      <c r="T845" s="85"/>
      <c r="U845" s="85"/>
      <c r="V845" s="85"/>
      <c r="W845" s="85"/>
    </row>
    <row r="846" spans="1:23" ht="14.25" customHeight="1" x14ac:dyDescent="0.3">
      <c r="A846" s="85"/>
      <c r="B846" s="85"/>
      <c r="C846" s="85"/>
      <c r="D846" s="85"/>
      <c r="E846" s="85"/>
      <c r="F846" s="85"/>
      <c r="G846" s="85"/>
      <c r="H846" s="85"/>
      <c r="I846" s="85"/>
      <c r="J846" s="85"/>
      <c r="K846" s="85"/>
      <c r="L846" s="85"/>
      <c r="M846" s="85"/>
      <c r="N846" s="85"/>
      <c r="O846" s="85"/>
      <c r="P846" s="85"/>
      <c r="Q846" s="85"/>
      <c r="R846" s="85"/>
      <c r="S846" s="85"/>
      <c r="T846" s="85"/>
      <c r="U846" s="85"/>
      <c r="V846" s="85"/>
      <c r="W846" s="85"/>
    </row>
    <row r="847" spans="1:23" ht="14.25" customHeight="1" x14ac:dyDescent="0.3">
      <c r="A847" s="85"/>
      <c r="B847" s="85"/>
      <c r="C847" s="85"/>
      <c r="D847" s="85"/>
      <c r="E847" s="85"/>
      <c r="F847" s="85"/>
      <c r="G847" s="85"/>
      <c r="H847" s="85"/>
      <c r="I847" s="85"/>
      <c r="J847" s="85"/>
      <c r="K847" s="85"/>
      <c r="L847" s="85"/>
      <c r="M847" s="85"/>
      <c r="N847" s="85"/>
      <c r="O847" s="85"/>
      <c r="P847" s="85"/>
      <c r="Q847" s="85"/>
      <c r="R847" s="85"/>
      <c r="S847" s="85"/>
      <c r="T847" s="85"/>
      <c r="U847" s="85"/>
      <c r="V847" s="85"/>
      <c r="W847" s="85"/>
    </row>
    <row r="848" spans="1:23" ht="14.25" customHeight="1" x14ac:dyDescent="0.3">
      <c r="A848" s="85"/>
      <c r="B848" s="85"/>
      <c r="C848" s="85"/>
      <c r="D848" s="85"/>
      <c r="E848" s="85"/>
      <c r="F848" s="85"/>
      <c r="G848" s="85"/>
      <c r="H848" s="85"/>
      <c r="I848" s="85"/>
      <c r="J848" s="85"/>
      <c r="K848" s="85"/>
      <c r="L848" s="85"/>
      <c r="M848" s="85"/>
      <c r="N848" s="85"/>
      <c r="O848" s="85"/>
      <c r="P848" s="85"/>
      <c r="Q848" s="85"/>
      <c r="R848" s="85"/>
      <c r="S848" s="85"/>
      <c r="T848" s="85"/>
      <c r="U848" s="85"/>
      <c r="V848" s="85"/>
      <c r="W848" s="85"/>
    </row>
    <row r="849" spans="1:23" ht="14.25" customHeight="1" x14ac:dyDescent="0.3">
      <c r="A849" s="85"/>
      <c r="B849" s="85"/>
      <c r="C849" s="85"/>
      <c r="D849" s="85"/>
      <c r="E849" s="85"/>
      <c r="F849" s="85"/>
      <c r="G849" s="85"/>
      <c r="H849" s="85"/>
      <c r="I849" s="85"/>
      <c r="J849" s="85"/>
      <c r="K849" s="85"/>
      <c r="L849" s="85"/>
      <c r="M849" s="85"/>
      <c r="N849" s="85"/>
      <c r="O849" s="85"/>
      <c r="P849" s="85"/>
      <c r="Q849" s="85"/>
      <c r="R849" s="85"/>
      <c r="S849" s="85"/>
      <c r="T849" s="85"/>
      <c r="U849" s="85"/>
      <c r="V849" s="85"/>
      <c r="W849" s="85"/>
    </row>
    <row r="850" spans="1:23" ht="14.25" customHeight="1" x14ac:dyDescent="0.3">
      <c r="A850" s="85"/>
      <c r="B850" s="85"/>
      <c r="C850" s="85"/>
      <c r="D850" s="85"/>
      <c r="E850" s="85"/>
      <c r="F850" s="85"/>
      <c r="G850" s="85"/>
      <c r="H850" s="85"/>
      <c r="I850" s="85"/>
      <c r="J850" s="85"/>
      <c r="K850" s="85"/>
      <c r="L850" s="85"/>
      <c r="M850" s="85"/>
      <c r="N850" s="85"/>
      <c r="O850" s="85"/>
      <c r="P850" s="85"/>
      <c r="Q850" s="85"/>
      <c r="R850" s="85"/>
      <c r="S850" s="85"/>
      <c r="T850" s="85"/>
      <c r="U850" s="85"/>
      <c r="V850" s="85"/>
      <c r="W850" s="85"/>
    </row>
    <row r="851" spans="1:23" ht="14.25" customHeight="1" x14ac:dyDescent="0.3">
      <c r="A851" s="85"/>
      <c r="B851" s="85"/>
      <c r="C851" s="85"/>
      <c r="D851" s="85"/>
      <c r="E851" s="85"/>
      <c r="F851" s="85"/>
      <c r="G851" s="85"/>
      <c r="H851" s="85"/>
      <c r="I851" s="85"/>
      <c r="J851" s="85"/>
      <c r="K851" s="85"/>
      <c r="L851" s="85"/>
      <c r="M851" s="85"/>
      <c r="N851" s="85"/>
      <c r="O851" s="85"/>
      <c r="P851" s="85"/>
      <c r="Q851" s="85"/>
      <c r="R851" s="85"/>
      <c r="S851" s="85"/>
      <c r="T851" s="85"/>
      <c r="U851" s="85"/>
      <c r="V851" s="85"/>
      <c r="W851" s="85"/>
    </row>
    <row r="852" spans="1:23" ht="14.25" customHeight="1" x14ac:dyDescent="0.3">
      <c r="A852" s="85"/>
      <c r="B852" s="85"/>
      <c r="C852" s="85"/>
      <c r="D852" s="85"/>
      <c r="E852" s="85"/>
      <c r="F852" s="85"/>
      <c r="G852" s="85"/>
      <c r="H852" s="85"/>
      <c r="I852" s="85"/>
      <c r="J852" s="85"/>
      <c r="K852" s="85"/>
      <c r="L852" s="85"/>
      <c r="M852" s="85"/>
      <c r="N852" s="85"/>
      <c r="O852" s="85"/>
      <c r="P852" s="85"/>
      <c r="Q852" s="85"/>
      <c r="R852" s="85"/>
      <c r="S852" s="85"/>
      <c r="T852" s="85"/>
      <c r="U852" s="85"/>
      <c r="V852" s="85"/>
      <c r="W852" s="85"/>
    </row>
    <row r="853" spans="1:23" ht="14.25" customHeight="1" x14ac:dyDescent="0.3">
      <c r="A853" s="85"/>
      <c r="B853" s="85"/>
      <c r="C853" s="85"/>
      <c r="D853" s="85"/>
      <c r="E853" s="85"/>
      <c r="F853" s="85"/>
      <c r="G853" s="85"/>
      <c r="H853" s="85"/>
      <c r="I853" s="85"/>
      <c r="J853" s="85"/>
      <c r="K853" s="85"/>
      <c r="L853" s="85"/>
      <c r="M853" s="85"/>
      <c r="N853" s="85"/>
      <c r="O853" s="85"/>
      <c r="P853" s="85"/>
      <c r="Q853" s="85"/>
      <c r="R853" s="85"/>
      <c r="S853" s="85"/>
      <c r="T853" s="85"/>
      <c r="U853" s="85"/>
      <c r="V853" s="85"/>
      <c r="W853" s="85"/>
    </row>
    <row r="854" spans="1:23" ht="14.25" customHeight="1" x14ac:dyDescent="0.3">
      <c r="A854" s="85"/>
      <c r="B854" s="85"/>
      <c r="C854" s="85"/>
      <c r="D854" s="85"/>
      <c r="E854" s="85"/>
      <c r="F854" s="85"/>
      <c r="G854" s="85"/>
      <c r="H854" s="85"/>
      <c r="I854" s="85"/>
      <c r="J854" s="85"/>
      <c r="K854" s="85"/>
      <c r="L854" s="85"/>
      <c r="M854" s="85"/>
      <c r="N854" s="85"/>
      <c r="O854" s="85"/>
      <c r="P854" s="85"/>
      <c r="Q854" s="85"/>
      <c r="R854" s="85"/>
      <c r="S854" s="85"/>
      <c r="T854" s="85"/>
      <c r="U854" s="85"/>
      <c r="V854" s="85"/>
      <c r="W854" s="85"/>
    </row>
    <row r="855" spans="1:23" ht="14.25" customHeight="1" x14ac:dyDescent="0.3">
      <c r="A855" s="85"/>
      <c r="B855" s="85"/>
      <c r="C855" s="85"/>
      <c r="D855" s="85"/>
      <c r="E855" s="85"/>
      <c r="F855" s="85"/>
      <c r="G855" s="85"/>
      <c r="H855" s="85"/>
      <c r="I855" s="85"/>
      <c r="J855" s="85"/>
      <c r="K855" s="85"/>
      <c r="L855" s="85"/>
      <c r="M855" s="85"/>
      <c r="N855" s="85"/>
      <c r="O855" s="85"/>
      <c r="P855" s="85"/>
      <c r="Q855" s="85"/>
      <c r="R855" s="85"/>
      <c r="S855" s="85"/>
      <c r="T855" s="85"/>
      <c r="U855" s="85"/>
      <c r="V855" s="85"/>
      <c r="W855" s="85"/>
    </row>
    <row r="856" spans="1:23" ht="14.25" customHeight="1" x14ac:dyDescent="0.3">
      <c r="A856" s="85"/>
      <c r="B856" s="85"/>
      <c r="C856" s="85"/>
      <c r="D856" s="85"/>
      <c r="E856" s="85"/>
      <c r="F856" s="85"/>
      <c r="G856" s="85"/>
      <c r="H856" s="85"/>
      <c r="I856" s="85"/>
      <c r="J856" s="85"/>
      <c r="K856" s="85"/>
      <c r="L856" s="85"/>
      <c r="M856" s="85"/>
      <c r="N856" s="85"/>
      <c r="O856" s="85"/>
      <c r="P856" s="85"/>
      <c r="Q856" s="85"/>
      <c r="R856" s="85"/>
      <c r="S856" s="85"/>
      <c r="T856" s="85"/>
      <c r="U856" s="85"/>
      <c r="V856" s="85"/>
      <c r="W856" s="85"/>
    </row>
    <row r="857" spans="1:23" ht="14.25" customHeight="1" x14ac:dyDescent="0.3">
      <c r="A857" s="85"/>
      <c r="B857" s="85"/>
      <c r="C857" s="85"/>
      <c r="D857" s="85"/>
      <c r="E857" s="85"/>
      <c r="F857" s="85"/>
      <c r="G857" s="85"/>
      <c r="H857" s="85"/>
      <c r="I857" s="85"/>
      <c r="J857" s="85"/>
      <c r="K857" s="85"/>
      <c r="L857" s="85"/>
      <c r="M857" s="85"/>
      <c r="N857" s="85"/>
      <c r="O857" s="85"/>
      <c r="P857" s="85"/>
      <c r="Q857" s="85"/>
      <c r="R857" s="85"/>
      <c r="S857" s="85"/>
      <c r="T857" s="85"/>
      <c r="U857" s="85"/>
      <c r="V857" s="85"/>
      <c r="W857" s="85"/>
    </row>
    <row r="858" spans="1:23" ht="14.25" customHeight="1" x14ac:dyDescent="0.3">
      <c r="A858" s="85"/>
      <c r="B858" s="85"/>
      <c r="C858" s="85"/>
      <c r="D858" s="85"/>
      <c r="E858" s="85"/>
      <c r="F858" s="85"/>
      <c r="G858" s="85"/>
      <c r="H858" s="85"/>
      <c r="I858" s="85"/>
      <c r="J858" s="85"/>
      <c r="K858" s="85"/>
      <c r="L858" s="85"/>
      <c r="M858" s="85"/>
      <c r="N858" s="85"/>
      <c r="O858" s="85"/>
      <c r="P858" s="85"/>
      <c r="Q858" s="85"/>
      <c r="R858" s="85"/>
      <c r="S858" s="85"/>
      <c r="T858" s="85"/>
      <c r="U858" s="85"/>
      <c r="V858" s="85"/>
      <c r="W858" s="85"/>
    </row>
    <row r="859" spans="1:23" ht="14.25" customHeight="1" x14ac:dyDescent="0.3">
      <c r="A859" s="85"/>
      <c r="B859" s="85"/>
      <c r="C859" s="85"/>
      <c r="D859" s="85"/>
      <c r="E859" s="85"/>
      <c r="F859" s="85"/>
      <c r="G859" s="85"/>
      <c r="H859" s="85"/>
      <c r="I859" s="85"/>
      <c r="J859" s="85"/>
      <c r="K859" s="85"/>
      <c r="L859" s="85"/>
      <c r="M859" s="85"/>
      <c r="N859" s="85"/>
      <c r="O859" s="85"/>
      <c r="P859" s="85"/>
      <c r="Q859" s="85"/>
      <c r="R859" s="85"/>
      <c r="S859" s="85"/>
      <c r="T859" s="85"/>
      <c r="U859" s="85"/>
      <c r="V859" s="85"/>
      <c r="W859" s="85"/>
    </row>
    <row r="860" spans="1:23" ht="14.25" customHeight="1" x14ac:dyDescent="0.3">
      <c r="A860" s="85"/>
      <c r="B860" s="85"/>
      <c r="C860" s="85"/>
      <c r="D860" s="85"/>
      <c r="E860" s="85"/>
      <c r="F860" s="85"/>
      <c r="G860" s="85"/>
      <c r="H860" s="85"/>
      <c r="I860" s="85"/>
      <c r="J860" s="85"/>
      <c r="K860" s="85"/>
      <c r="L860" s="85"/>
      <c r="M860" s="85"/>
      <c r="N860" s="85"/>
      <c r="O860" s="85"/>
      <c r="P860" s="85"/>
      <c r="Q860" s="85"/>
      <c r="R860" s="85"/>
      <c r="S860" s="85"/>
      <c r="T860" s="85"/>
      <c r="U860" s="85"/>
      <c r="V860" s="85"/>
      <c r="W860" s="85"/>
    </row>
    <row r="861" spans="1:23" ht="14.25" customHeight="1" x14ac:dyDescent="0.3">
      <c r="A861" s="85"/>
      <c r="B861" s="85"/>
      <c r="C861" s="85"/>
      <c r="D861" s="85"/>
      <c r="E861" s="85"/>
      <c r="F861" s="85"/>
      <c r="G861" s="85"/>
      <c r="H861" s="85"/>
      <c r="I861" s="85"/>
      <c r="J861" s="85"/>
      <c r="K861" s="85"/>
      <c r="L861" s="85"/>
      <c r="M861" s="85"/>
      <c r="N861" s="85"/>
      <c r="O861" s="85"/>
      <c r="P861" s="85"/>
      <c r="Q861" s="85"/>
      <c r="R861" s="85"/>
      <c r="S861" s="85"/>
      <c r="T861" s="85"/>
      <c r="U861" s="85"/>
      <c r="V861" s="85"/>
      <c r="W861" s="85"/>
    </row>
    <row r="862" spans="1:23" ht="14.25" customHeight="1" x14ac:dyDescent="0.3">
      <c r="A862" s="85"/>
      <c r="B862" s="85"/>
      <c r="C862" s="85"/>
      <c r="D862" s="85"/>
      <c r="E862" s="85"/>
      <c r="F862" s="85"/>
      <c r="G862" s="85"/>
      <c r="H862" s="85"/>
      <c r="I862" s="85"/>
      <c r="J862" s="85"/>
      <c r="K862" s="85"/>
      <c r="L862" s="85"/>
      <c r="M862" s="85"/>
      <c r="N862" s="85"/>
      <c r="O862" s="85"/>
      <c r="P862" s="85"/>
      <c r="Q862" s="85"/>
      <c r="R862" s="85"/>
      <c r="S862" s="85"/>
      <c r="T862" s="85"/>
      <c r="U862" s="85"/>
      <c r="V862" s="85"/>
      <c r="W862" s="85"/>
    </row>
    <row r="863" spans="1:23" ht="14.25" customHeight="1" x14ac:dyDescent="0.3">
      <c r="A863" s="85"/>
      <c r="B863" s="85"/>
      <c r="C863" s="85"/>
      <c r="D863" s="85"/>
      <c r="E863" s="85"/>
      <c r="F863" s="85"/>
      <c r="G863" s="85"/>
      <c r="H863" s="85"/>
      <c r="I863" s="85"/>
      <c r="J863" s="85"/>
      <c r="K863" s="85"/>
      <c r="L863" s="85"/>
      <c r="M863" s="85"/>
      <c r="N863" s="85"/>
      <c r="O863" s="85"/>
      <c r="P863" s="85"/>
      <c r="Q863" s="85"/>
      <c r="R863" s="85"/>
      <c r="S863" s="85"/>
      <c r="T863" s="85"/>
      <c r="U863" s="85"/>
      <c r="V863" s="85"/>
      <c r="W863" s="85"/>
    </row>
    <row r="864" spans="1:23" ht="14.25" customHeight="1" x14ac:dyDescent="0.3">
      <c r="A864" s="85"/>
      <c r="B864" s="85"/>
      <c r="C864" s="85"/>
      <c r="D864" s="85"/>
      <c r="E864" s="85"/>
      <c r="F864" s="85"/>
      <c r="G864" s="85"/>
      <c r="H864" s="85"/>
      <c r="I864" s="85"/>
      <c r="J864" s="85"/>
      <c r="K864" s="85"/>
      <c r="L864" s="85"/>
      <c r="M864" s="85"/>
      <c r="N864" s="85"/>
      <c r="O864" s="85"/>
      <c r="P864" s="85"/>
      <c r="Q864" s="85"/>
      <c r="R864" s="85"/>
      <c r="S864" s="85"/>
      <c r="T864" s="85"/>
      <c r="U864" s="85"/>
      <c r="V864" s="85"/>
      <c r="W864" s="85"/>
    </row>
    <row r="865" spans="1:23" ht="14.25" customHeight="1" x14ac:dyDescent="0.3">
      <c r="A865" s="85"/>
      <c r="B865" s="85"/>
      <c r="C865" s="85"/>
      <c r="D865" s="85"/>
      <c r="E865" s="85"/>
      <c r="F865" s="85"/>
      <c r="G865" s="85"/>
      <c r="H865" s="85"/>
      <c r="I865" s="85"/>
      <c r="J865" s="85"/>
      <c r="K865" s="85"/>
      <c r="L865" s="85"/>
      <c r="M865" s="85"/>
      <c r="N865" s="85"/>
      <c r="O865" s="85"/>
      <c r="P865" s="85"/>
      <c r="Q865" s="85"/>
      <c r="R865" s="85"/>
      <c r="S865" s="85"/>
      <c r="T865" s="85"/>
      <c r="U865" s="85"/>
      <c r="V865" s="85"/>
      <c r="W865" s="85"/>
    </row>
    <row r="866" spans="1:23" ht="14.25" customHeight="1" x14ac:dyDescent="0.3">
      <c r="A866" s="85"/>
      <c r="B866" s="85"/>
      <c r="C866" s="85"/>
      <c r="D866" s="85"/>
      <c r="E866" s="85"/>
      <c r="F866" s="85"/>
      <c r="G866" s="85"/>
      <c r="H866" s="85"/>
      <c r="I866" s="85"/>
      <c r="J866" s="85"/>
      <c r="K866" s="85"/>
      <c r="L866" s="85"/>
      <c r="M866" s="85"/>
      <c r="N866" s="85"/>
      <c r="O866" s="85"/>
      <c r="P866" s="85"/>
      <c r="Q866" s="85"/>
      <c r="R866" s="85"/>
      <c r="S866" s="85"/>
      <c r="T866" s="85"/>
      <c r="U866" s="85"/>
      <c r="V866" s="85"/>
      <c r="W866" s="85"/>
    </row>
    <row r="867" spans="1:23" ht="14.25" customHeight="1" x14ac:dyDescent="0.3">
      <c r="A867" s="85"/>
      <c r="B867" s="85"/>
      <c r="C867" s="85"/>
      <c r="D867" s="85"/>
      <c r="E867" s="85"/>
      <c r="F867" s="85"/>
      <c r="G867" s="85"/>
      <c r="H867" s="85"/>
      <c r="I867" s="85"/>
      <c r="J867" s="85"/>
      <c r="K867" s="85"/>
      <c r="L867" s="85"/>
      <c r="M867" s="85"/>
      <c r="N867" s="85"/>
      <c r="O867" s="85"/>
      <c r="P867" s="85"/>
      <c r="Q867" s="85"/>
      <c r="R867" s="85"/>
      <c r="S867" s="85"/>
      <c r="T867" s="85"/>
      <c r="U867" s="85"/>
      <c r="V867" s="85"/>
      <c r="W867" s="85"/>
    </row>
    <row r="868" spans="1:23" ht="14.25" customHeight="1" x14ac:dyDescent="0.3">
      <c r="A868" s="85"/>
      <c r="B868" s="85"/>
      <c r="C868" s="85"/>
      <c r="D868" s="85"/>
      <c r="E868" s="85"/>
      <c r="F868" s="85"/>
      <c r="G868" s="85"/>
      <c r="H868" s="85"/>
      <c r="I868" s="85"/>
      <c r="J868" s="85"/>
      <c r="K868" s="85"/>
      <c r="L868" s="85"/>
      <c r="M868" s="85"/>
      <c r="N868" s="85"/>
      <c r="O868" s="85"/>
      <c r="P868" s="85"/>
      <c r="Q868" s="85"/>
      <c r="R868" s="85"/>
      <c r="S868" s="85"/>
      <c r="T868" s="85"/>
      <c r="U868" s="85"/>
      <c r="V868" s="85"/>
      <c r="W868" s="85"/>
    </row>
    <row r="869" spans="1:23" ht="14.25" customHeight="1" x14ac:dyDescent="0.3">
      <c r="A869" s="85"/>
      <c r="B869" s="85"/>
      <c r="C869" s="85"/>
      <c r="D869" s="85"/>
      <c r="E869" s="85"/>
      <c r="F869" s="85"/>
      <c r="G869" s="85"/>
      <c r="H869" s="85"/>
      <c r="I869" s="85"/>
      <c r="J869" s="85"/>
      <c r="K869" s="85"/>
      <c r="L869" s="85"/>
      <c r="M869" s="85"/>
      <c r="N869" s="85"/>
      <c r="O869" s="85"/>
      <c r="P869" s="85"/>
      <c r="Q869" s="85"/>
      <c r="R869" s="85"/>
      <c r="S869" s="85"/>
      <c r="T869" s="85"/>
      <c r="U869" s="85"/>
      <c r="V869" s="85"/>
      <c r="W869" s="85"/>
    </row>
    <row r="870" spans="1:23" ht="14.25" customHeight="1" x14ac:dyDescent="0.3">
      <c r="A870" s="85"/>
      <c r="B870" s="85"/>
      <c r="C870" s="85"/>
      <c r="D870" s="85"/>
      <c r="E870" s="85"/>
      <c r="F870" s="85"/>
      <c r="G870" s="85"/>
      <c r="H870" s="85"/>
      <c r="I870" s="85"/>
      <c r="J870" s="85"/>
      <c r="K870" s="85"/>
      <c r="L870" s="85"/>
      <c r="M870" s="85"/>
      <c r="N870" s="85"/>
      <c r="O870" s="85"/>
      <c r="P870" s="85"/>
      <c r="Q870" s="85"/>
      <c r="R870" s="85"/>
      <c r="S870" s="85"/>
      <c r="T870" s="85"/>
      <c r="U870" s="85"/>
      <c r="V870" s="85"/>
      <c r="W870" s="85"/>
    </row>
    <row r="871" spans="1:23" ht="14.25" customHeight="1" x14ac:dyDescent="0.3">
      <c r="A871" s="85"/>
      <c r="B871" s="85"/>
      <c r="C871" s="85"/>
      <c r="D871" s="85"/>
      <c r="E871" s="85"/>
      <c r="F871" s="85"/>
      <c r="G871" s="85"/>
      <c r="H871" s="85"/>
      <c r="I871" s="85"/>
      <c r="J871" s="85"/>
      <c r="K871" s="85"/>
      <c r="L871" s="85"/>
      <c r="M871" s="85"/>
      <c r="N871" s="85"/>
      <c r="O871" s="85"/>
      <c r="P871" s="85"/>
      <c r="Q871" s="85"/>
      <c r="R871" s="85"/>
      <c r="S871" s="85"/>
      <c r="T871" s="85"/>
      <c r="U871" s="85"/>
      <c r="V871" s="85"/>
      <c r="W871" s="85"/>
    </row>
    <row r="872" spans="1:23" ht="14.25" customHeight="1" x14ac:dyDescent="0.3">
      <c r="A872" s="85"/>
      <c r="B872" s="85"/>
      <c r="C872" s="85"/>
      <c r="D872" s="85"/>
      <c r="E872" s="85"/>
      <c r="F872" s="85"/>
      <c r="G872" s="85"/>
      <c r="H872" s="85"/>
      <c r="I872" s="85"/>
      <c r="J872" s="85"/>
      <c r="K872" s="85"/>
      <c r="L872" s="85"/>
      <c r="M872" s="85"/>
      <c r="N872" s="85"/>
      <c r="O872" s="85"/>
      <c r="P872" s="85"/>
      <c r="Q872" s="85"/>
      <c r="R872" s="85"/>
      <c r="S872" s="85"/>
      <c r="T872" s="85"/>
      <c r="U872" s="85"/>
      <c r="V872" s="85"/>
      <c r="W872" s="85"/>
    </row>
    <row r="873" spans="1:23" ht="14.25" customHeight="1" x14ac:dyDescent="0.3">
      <c r="A873" s="85"/>
      <c r="B873" s="85"/>
      <c r="C873" s="85"/>
      <c r="D873" s="85"/>
      <c r="E873" s="85"/>
      <c r="F873" s="85"/>
      <c r="G873" s="85"/>
      <c r="H873" s="85"/>
      <c r="I873" s="85"/>
      <c r="J873" s="85"/>
      <c r="K873" s="85"/>
      <c r="L873" s="85"/>
      <c r="M873" s="85"/>
      <c r="N873" s="85"/>
      <c r="O873" s="85"/>
      <c r="P873" s="85"/>
      <c r="Q873" s="85"/>
      <c r="R873" s="85"/>
      <c r="S873" s="85"/>
      <c r="T873" s="85"/>
      <c r="U873" s="85"/>
      <c r="V873" s="85"/>
      <c r="W873" s="85"/>
    </row>
    <row r="874" spans="1:23" ht="14.25" customHeight="1" x14ac:dyDescent="0.3">
      <c r="A874" s="85"/>
      <c r="B874" s="85"/>
      <c r="C874" s="85"/>
      <c r="D874" s="85"/>
      <c r="E874" s="85"/>
      <c r="F874" s="85"/>
      <c r="G874" s="85"/>
      <c r="H874" s="85"/>
      <c r="I874" s="85"/>
      <c r="J874" s="85"/>
      <c r="K874" s="85"/>
      <c r="L874" s="85"/>
      <c r="M874" s="85"/>
      <c r="N874" s="85"/>
      <c r="O874" s="85"/>
      <c r="P874" s="85"/>
      <c r="Q874" s="85"/>
      <c r="R874" s="85"/>
      <c r="S874" s="85"/>
      <c r="T874" s="85"/>
      <c r="U874" s="85"/>
      <c r="V874" s="85"/>
      <c r="W874" s="85"/>
    </row>
    <row r="875" spans="1:23" ht="14.25" customHeight="1" x14ac:dyDescent="0.3">
      <c r="A875" s="85"/>
      <c r="B875" s="85"/>
      <c r="C875" s="85"/>
      <c r="D875" s="85"/>
      <c r="E875" s="85"/>
      <c r="F875" s="85"/>
      <c r="G875" s="85"/>
      <c r="H875" s="85"/>
      <c r="I875" s="85"/>
      <c r="J875" s="85"/>
      <c r="K875" s="85"/>
      <c r="L875" s="85"/>
      <c r="M875" s="85"/>
      <c r="N875" s="85"/>
      <c r="O875" s="85"/>
      <c r="P875" s="85"/>
      <c r="Q875" s="85"/>
      <c r="R875" s="85"/>
      <c r="S875" s="85"/>
      <c r="T875" s="85"/>
      <c r="U875" s="85"/>
      <c r="V875" s="85"/>
      <c r="W875" s="85"/>
    </row>
    <row r="876" spans="1:23" ht="14.25" customHeight="1" x14ac:dyDescent="0.3">
      <c r="A876" s="85"/>
      <c r="B876" s="85"/>
      <c r="C876" s="85"/>
      <c r="D876" s="85"/>
      <c r="E876" s="85"/>
      <c r="F876" s="85"/>
      <c r="G876" s="85"/>
      <c r="H876" s="85"/>
      <c r="I876" s="85"/>
      <c r="J876" s="85"/>
      <c r="K876" s="85"/>
      <c r="L876" s="85"/>
      <c r="M876" s="85"/>
      <c r="N876" s="85"/>
      <c r="O876" s="85"/>
      <c r="P876" s="85"/>
      <c r="Q876" s="85"/>
      <c r="R876" s="85"/>
      <c r="S876" s="85"/>
      <c r="T876" s="85"/>
      <c r="U876" s="85"/>
      <c r="V876" s="85"/>
      <c r="W876" s="85"/>
    </row>
    <row r="877" spans="1:23" ht="14.25" customHeight="1" x14ac:dyDescent="0.3">
      <c r="A877" s="85"/>
      <c r="B877" s="85"/>
      <c r="C877" s="85"/>
      <c r="D877" s="85"/>
      <c r="E877" s="85"/>
      <c r="F877" s="85"/>
      <c r="G877" s="85"/>
      <c r="H877" s="85"/>
      <c r="I877" s="85"/>
      <c r="J877" s="85"/>
      <c r="K877" s="85"/>
      <c r="L877" s="85"/>
      <c r="M877" s="85"/>
      <c r="N877" s="85"/>
      <c r="O877" s="85"/>
      <c r="P877" s="85"/>
      <c r="Q877" s="85"/>
      <c r="R877" s="85"/>
      <c r="S877" s="85"/>
      <c r="T877" s="85"/>
      <c r="U877" s="85"/>
      <c r="V877" s="85"/>
      <c r="W877" s="85"/>
    </row>
    <row r="878" spans="1:23" ht="14.25" customHeight="1" x14ac:dyDescent="0.3">
      <c r="A878" s="85"/>
      <c r="B878" s="85"/>
      <c r="C878" s="85"/>
      <c r="D878" s="85"/>
      <c r="E878" s="85"/>
      <c r="F878" s="85"/>
      <c r="G878" s="85"/>
      <c r="H878" s="85"/>
      <c r="I878" s="85"/>
      <c r="J878" s="85"/>
      <c r="K878" s="85"/>
      <c r="L878" s="85"/>
      <c r="M878" s="85"/>
      <c r="N878" s="85"/>
      <c r="O878" s="85"/>
      <c r="P878" s="85"/>
      <c r="Q878" s="85"/>
      <c r="R878" s="85"/>
      <c r="S878" s="85"/>
      <c r="T878" s="85"/>
      <c r="U878" s="85"/>
      <c r="V878" s="85"/>
      <c r="W878" s="85"/>
    </row>
    <row r="879" spans="1:23" ht="14.25" customHeight="1" x14ac:dyDescent="0.3">
      <c r="A879" s="85"/>
      <c r="B879" s="85"/>
      <c r="C879" s="85"/>
      <c r="D879" s="85"/>
      <c r="E879" s="85"/>
      <c r="F879" s="85"/>
      <c r="G879" s="85"/>
      <c r="H879" s="85"/>
      <c r="I879" s="85"/>
      <c r="J879" s="85"/>
      <c r="K879" s="85"/>
      <c r="L879" s="85"/>
      <c r="M879" s="85"/>
      <c r="N879" s="85"/>
      <c r="O879" s="85"/>
      <c r="P879" s="85"/>
      <c r="Q879" s="85"/>
      <c r="R879" s="85"/>
      <c r="S879" s="85"/>
      <c r="T879" s="85"/>
      <c r="U879" s="85"/>
      <c r="V879" s="85"/>
      <c r="W879" s="85"/>
    </row>
    <row r="880" spans="1:23" ht="14.25" customHeight="1" x14ac:dyDescent="0.3">
      <c r="A880" s="85"/>
      <c r="B880" s="85"/>
      <c r="C880" s="85"/>
      <c r="D880" s="85"/>
      <c r="E880" s="85"/>
      <c r="F880" s="85"/>
      <c r="G880" s="85"/>
      <c r="H880" s="85"/>
      <c r="I880" s="85"/>
      <c r="J880" s="85"/>
      <c r="K880" s="85"/>
      <c r="L880" s="85"/>
      <c r="M880" s="85"/>
      <c r="N880" s="85"/>
      <c r="O880" s="85"/>
      <c r="P880" s="85"/>
      <c r="Q880" s="85"/>
      <c r="R880" s="85"/>
      <c r="S880" s="85"/>
      <c r="T880" s="85"/>
      <c r="U880" s="85"/>
      <c r="V880" s="85"/>
      <c r="W880" s="85"/>
    </row>
    <row r="881" spans="1:23" ht="14.25" customHeight="1" x14ac:dyDescent="0.3">
      <c r="A881" s="85"/>
      <c r="B881" s="85"/>
      <c r="C881" s="85"/>
      <c r="D881" s="85"/>
      <c r="E881" s="85"/>
      <c r="F881" s="85"/>
      <c r="G881" s="85"/>
      <c r="H881" s="85"/>
      <c r="I881" s="85"/>
      <c r="J881" s="85"/>
      <c r="K881" s="85"/>
      <c r="L881" s="85"/>
      <c r="M881" s="85"/>
      <c r="N881" s="85"/>
      <c r="O881" s="85"/>
      <c r="P881" s="85"/>
      <c r="Q881" s="85"/>
      <c r="R881" s="85"/>
      <c r="S881" s="85"/>
      <c r="T881" s="85"/>
      <c r="U881" s="85"/>
      <c r="V881" s="85"/>
      <c r="W881" s="85"/>
    </row>
    <row r="882" spans="1:23" ht="14.25" customHeight="1" x14ac:dyDescent="0.3">
      <c r="A882" s="85"/>
      <c r="B882" s="85"/>
      <c r="C882" s="85"/>
      <c r="D882" s="85"/>
      <c r="E882" s="85"/>
      <c r="F882" s="85"/>
      <c r="G882" s="85"/>
      <c r="H882" s="85"/>
      <c r="I882" s="85"/>
      <c r="J882" s="85"/>
      <c r="K882" s="85"/>
      <c r="L882" s="85"/>
      <c r="M882" s="85"/>
      <c r="N882" s="85"/>
      <c r="O882" s="85"/>
      <c r="P882" s="85"/>
      <c r="Q882" s="85"/>
      <c r="R882" s="85"/>
      <c r="S882" s="85"/>
      <c r="T882" s="85"/>
      <c r="U882" s="85"/>
      <c r="V882" s="85"/>
      <c r="W882" s="85"/>
    </row>
    <row r="883" spans="1:23" ht="14.25" customHeight="1" x14ac:dyDescent="0.3">
      <c r="A883" s="85"/>
      <c r="B883" s="85"/>
      <c r="C883" s="85"/>
      <c r="D883" s="85"/>
      <c r="E883" s="85"/>
      <c r="F883" s="85"/>
      <c r="G883" s="85"/>
      <c r="H883" s="85"/>
      <c r="I883" s="85"/>
      <c r="J883" s="85"/>
      <c r="K883" s="85"/>
      <c r="L883" s="85"/>
      <c r="M883" s="85"/>
      <c r="N883" s="85"/>
      <c r="O883" s="85"/>
      <c r="P883" s="85"/>
      <c r="Q883" s="85"/>
      <c r="R883" s="85"/>
      <c r="S883" s="85"/>
      <c r="T883" s="85"/>
      <c r="U883" s="85"/>
      <c r="V883" s="85"/>
      <c r="W883" s="85"/>
    </row>
    <row r="884" spans="1:23" ht="14.25" customHeight="1" x14ac:dyDescent="0.3">
      <c r="A884" s="85"/>
      <c r="B884" s="85"/>
      <c r="C884" s="85"/>
      <c r="D884" s="85"/>
      <c r="E884" s="85"/>
      <c r="F884" s="85"/>
      <c r="G884" s="85"/>
      <c r="H884" s="85"/>
      <c r="I884" s="85"/>
      <c r="J884" s="85"/>
      <c r="K884" s="85"/>
      <c r="L884" s="85"/>
      <c r="M884" s="85"/>
      <c r="N884" s="85"/>
      <c r="O884" s="85"/>
      <c r="P884" s="85"/>
      <c r="Q884" s="85"/>
      <c r="R884" s="85"/>
      <c r="S884" s="85"/>
      <c r="T884" s="85"/>
      <c r="U884" s="85"/>
      <c r="V884" s="85"/>
      <c r="W884" s="85"/>
    </row>
    <row r="885" spans="1:23" ht="14.25" customHeight="1" x14ac:dyDescent="0.3">
      <c r="A885" s="85"/>
      <c r="B885" s="85"/>
      <c r="C885" s="85"/>
      <c r="D885" s="85"/>
      <c r="E885" s="85"/>
      <c r="F885" s="85"/>
      <c r="G885" s="85"/>
      <c r="H885" s="85"/>
      <c r="I885" s="85"/>
      <c r="J885" s="85"/>
      <c r="K885" s="85"/>
      <c r="L885" s="85"/>
      <c r="M885" s="85"/>
      <c r="N885" s="85"/>
      <c r="O885" s="85"/>
      <c r="P885" s="85"/>
      <c r="Q885" s="85"/>
      <c r="R885" s="85"/>
      <c r="S885" s="85"/>
      <c r="T885" s="85"/>
      <c r="U885" s="85"/>
      <c r="V885" s="85"/>
      <c r="W885" s="85"/>
    </row>
    <row r="886" spans="1:23" ht="14.25" customHeight="1" x14ac:dyDescent="0.3">
      <c r="A886" s="85"/>
      <c r="B886" s="85"/>
      <c r="C886" s="85"/>
      <c r="D886" s="85"/>
      <c r="E886" s="85"/>
      <c r="F886" s="85"/>
      <c r="G886" s="85"/>
      <c r="H886" s="85"/>
      <c r="I886" s="85"/>
      <c r="J886" s="85"/>
      <c r="K886" s="85"/>
      <c r="L886" s="85"/>
      <c r="M886" s="85"/>
      <c r="N886" s="85"/>
      <c r="O886" s="85"/>
      <c r="P886" s="85"/>
      <c r="Q886" s="85"/>
      <c r="R886" s="85"/>
      <c r="S886" s="85"/>
      <c r="T886" s="85"/>
      <c r="U886" s="85"/>
      <c r="V886" s="85"/>
      <c r="W886" s="85"/>
    </row>
    <row r="887" spans="1:23" ht="14.25" customHeight="1" x14ac:dyDescent="0.3">
      <c r="A887" s="85"/>
      <c r="B887" s="85"/>
      <c r="C887" s="85"/>
      <c r="D887" s="85"/>
      <c r="E887" s="85"/>
      <c r="F887" s="85"/>
      <c r="G887" s="85"/>
      <c r="H887" s="85"/>
      <c r="I887" s="85"/>
      <c r="J887" s="85"/>
      <c r="K887" s="85"/>
      <c r="L887" s="85"/>
      <c r="M887" s="85"/>
      <c r="N887" s="85"/>
      <c r="O887" s="85"/>
      <c r="P887" s="85"/>
      <c r="Q887" s="85"/>
      <c r="R887" s="85"/>
      <c r="S887" s="85"/>
      <c r="T887" s="85"/>
      <c r="U887" s="85"/>
      <c r="V887" s="85"/>
      <c r="W887" s="85"/>
    </row>
    <row r="888" spans="1:23" ht="14.25" customHeight="1" x14ac:dyDescent="0.3">
      <c r="A888" s="85"/>
      <c r="B888" s="85"/>
      <c r="C888" s="85"/>
      <c r="D888" s="85"/>
      <c r="E888" s="85"/>
      <c r="F888" s="85"/>
      <c r="G888" s="85"/>
      <c r="H888" s="85"/>
      <c r="I888" s="85"/>
      <c r="J888" s="85"/>
      <c r="K888" s="85"/>
      <c r="L888" s="85"/>
      <c r="M888" s="85"/>
      <c r="N888" s="85"/>
      <c r="O888" s="85"/>
      <c r="P888" s="85"/>
      <c r="Q888" s="85"/>
      <c r="R888" s="85"/>
      <c r="S888" s="85"/>
      <c r="T888" s="85"/>
      <c r="U888" s="85"/>
      <c r="V888" s="85"/>
      <c r="W888" s="85"/>
    </row>
    <row r="889" spans="1:23" ht="14.25" customHeight="1" x14ac:dyDescent="0.3">
      <c r="A889" s="85"/>
      <c r="B889" s="85"/>
      <c r="C889" s="85"/>
      <c r="D889" s="85"/>
      <c r="E889" s="85"/>
      <c r="F889" s="85"/>
      <c r="G889" s="85"/>
      <c r="H889" s="85"/>
      <c r="I889" s="85"/>
      <c r="J889" s="85"/>
      <c r="K889" s="85"/>
      <c r="L889" s="85"/>
      <c r="M889" s="85"/>
      <c r="N889" s="85"/>
      <c r="O889" s="85"/>
      <c r="P889" s="85"/>
      <c r="Q889" s="85"/>
      <c r="R889" s="85"/>
      <c r="S889" s="85"/>
      <c r="T889" s="85"/>
      <c r="U889" s="85"/>
      <c r="V889" s="85"/>
      <c r="W889" s="85"/>
    </row>
    <row r="890" spans="1:23" ht="14.25" customHeight="1" x14ac:dyDescent="0.3">
      <c r="A890" s="85"/>
      <c r="B890" s="85"/>
      <c r="C890" s="85"/>
      <c r="D890" s="85"/>
      <c r="E890" s="85"/>
      <c r="F890" s="85"/>
      <c r="G890" s="85"/>
      <c r="H890" s="85"/>
      <c r="I890" s="85"/>
      <c r="J890" s="85"/>
      <c r="K890" s="85"/>
      <c r="L890" s="85"/>
      <c r="M890" s="85"/>
      <c r="N890" s="85"/>
      <c r="O890" s="85"/>
      <c r="P890" s="85"/>
      <c r="Q890" s="85"/>
      <c r="R890" s="85"/>
      <c r="S890" s="85"/>
      <c r="T890" s="85"/>
      <c r="U890" s="85"/>
      <c r="V890" s="85"/>
      <c r="W890" s="85"/>
    </row>
    <row r="891" spans="1:23" ht="14.25" customHeight="1" x14ac:dyDescent="0.3">
      <c r="A891" s="85"/>
      <c r="B891" s="85"/>
      <c r="C891" s="85"/>
      <c r="D891" s="85"/>
      <c r="E891" s="85"/>
      <c r="F891" s="85"/>
      <c r="G891" s="85"/>
      <c r="H891" s="85"/>
      <c r="I891" s="85"/>
      <c r="J891" s="85"/>
      <c r="K891" s="85"/>
      <c r="L891" s="85"/>
      <c r="M891" s="85"/>
      <c r="N891" s="85"/>
      <c r="O891" s="85"/>
      <c r="P891" s="85"/>
      <c r="Q891" s="85"/>
      <c r="R891" s="85"/>
      <c r="S891" s="85"/>
      <c r="T891" s="85"/>
      <c r="U891" s="85"/>
      <c r="V891" s="85"/>
      <c r="W891" s="85"/>
    </row>
    <row r="892" spans="1:23" ht="14.25" customHeight="1" x14ac:dyDescent="0.3">
      <c r="A892" s="85"/>
      <c r="B892" s="85"/>
      <c r="C892" s="85"/>
      <c r="D892" s="85"/>
      <c r="E892" s="85"/>
      <c r="F892" s="85"/>
      <c r="G892" s="85"/>
      <c r="H892" s="85"/>
      <c r="I892" s="85"/>
      <c r="J892" s="85"/>
      <c r="K892" s="85"/>
      <c r="L892" s="85"/>
      <c r="M892" s="85"/>
      <c r="N892" s="85"/>
      <c r="O892" s="85"/>
      <c r="P892" s="85"/>
      <c r="Q892" s="85"/>
      <c r="R892" s="85"/>
      <c r="S892" s="85"/>
      <c r="T892" s="85"/>
      <c r="U892" s="85"/>
      <c r="V892" s="85"/>
      <c r="W892" s="85"/>
    </row>
    <row r="893" spans="1:23" ht="14.25" customHeight="1" x14ac:dyDescent="0.3">
      <c r="A893" s="85"/>
      <c r="B893" s="85"/>
      <c r="C893" s="85"/>
      <c r="D893" s="85"/>
      <c r="E893" s="85"/>
      <c r="F893" s="85"/>
      <c r="G893" s="85"/>
      <c r="H893" s="85"/>
      <c r="I893" s="85"/>
      <c r="J893" s="85"/>
      <c r="K893" s="85"/>
      <c r="L893" s="85"/>
      <c r="M893" s="85"/>
      <c r="N893" s="85"/>
      <c r="O893" s="85"/>
      <c r="P893" s="85"/>
      <c r="Q893" s="85"/>
      <c r="R893" s="85"/>
      <c r="S893" s="85"/>
      <c r="T893" s="85"/>
      <c r="U893" s="85"/>
      <c r="V893" s="85"/>
      <c r="W893" s="85"/>
    </row>
    <row r="894" spans="1:23" ht="14.25" customHeight="1" x14ac:dyDescent="0.3">
      <c r="A894" s="85"/>
      <c r="B894" s="85"/>
      <c r="C894" s="85"/>
      <c r="D894" s="85"/>
      <c r="E894" s="85"/>
      <c r="F894" s="85"/>
      <c r="G894" s="85"/>
      <c r="H894" s="85"/>
      <c r="I894" s="85"/>
      <c r="J894" s="85"/>
      <c r="K894" s="85"/>
      <c r="L894" s="85"/>
      <c r="M894" s="85"/>
      <c r="N894" s="85"/>
      <c r="O894" s="85"/>
      <c r="P894" s="85"/>
      <c r="Q894" s="85"/>
      <c r="R894" s="85"/>
      <c r="S894" s="85"/>
      <c r="T894" s="85"/>
      <c r="U894" s="85"/>
      <c r="V894" s="85"/>
      <c r="W894" s="85"/>
    </row>
    <row r="895" spans="1:23" ht="14.25" customHeight="1" x14ac:dyDescent="0.3">
      <c r="A895" s="85"/>
      <c r="B895" s="85"/>
      <c r="C895" s="85"/>
      <c r="D895" s="85"/>
      <c r="E895" s="85"/>
      <c r="F895" s="85"/>
      <c r="G895" s="85"/>
      <c r="H895" s="85"/>
      <c r="I895" s="85"/>
      <c r="J895" s="85"/>
      <c r="K895" s="85"/>
      <c r="L895" s="85"/>
      <c r="M895" s="85"/>
      <c r="N895" s="85"/>
      <c r="O895" s="85"/>
      <c r="P895" s="85"/>
      <c r="Q895" s="85"/>
      <c r="R895" s="85"/>
      <c r="S895" s="85"/>
      <c r="T895" s="85"/>
      <c r="U895" s="85"/>
      <c r="V895" s="85"/>
      <c r="W895" s="85"/>
    </row>
    <row r="896" spans="1:23" ht="14.25" customHeight="1" x14ac:dyDescent="0.3">
      <c r="A896" s="85"/>
      <c r="B896" s="85"/>
      <c r="C896" s="85"/>
      <c r="D896" s="85"/>
      <c r="E896" s="85"/>
      <c r="F896" s="85"/>
      <c r="G896" s="85"/>
      <c r="H896" s="85"/>
      <c r="I896" s="85"/>
      <c r="J896" s="85"/>
      <c r="K896" s="85"/>
      <c r="L896" s="85"/>
      <c r="M896" s="85"/>
      <c r="N896" s="85"/>
      <c r="O896" s="85"/>
      <c r="P896" s="85"/>
      <c r="Q896" s="85"/>
      <c r="R896" s="85"/>
      <c r="S896" s="85"/>
      <c r="T896" s="85"/>
      <c r="U896" s="85"/>
      <c r="V896" s="85"/>
      <c r="W896" s="85"/>
    </row>
    <row r="897" spans="1:23" ht="14.25" customHeight="1" x14ac:dyDescent="0.3">
      <c r="A897" s="85"/>
      <c r="B897" s="85"/>
      <c r="C897" s="85"/>
      <c r="D897" s="85"/>
      <c r="E897" s="85"/>
      <c r="F897" s="85"/>
      <c r="G897" s="85"/>
      <c r="H897" s="85"/>
      <c r="I897" s="85"/>
      <c r="J897" s="85"/>
      <c r="K897" s="85"/>
      <c r="L897" s="85"/>
      <c r="M897" s="85"/>
      <c r="N897" s="85"/>
      <c r="O897" s="85"/>
      <c r="P897" s="85"/>
      <c r="Q897" s="85"/>
      <c r="R897" s="85"/>
      <c r="S897" s="85"/>
      <c r="T897" s="85"/>
      <c r="U897" s="85"/>
      <c r="V897" s="85"/>
      <c r="W897" s="85"/>
    </row>
    <row r="898" spans="1:23" ht="14.25" customHeight="1" x14ac:dyDescent="0.3">
      <c r="A898" s="85"/>
      <c r="B898" s="85"/>
      <c r="C898" s="85"/>
      <c r="D898" s="85"/>
      <c r="E898" s="85"/>
      <c r="F898" s="85"/>
      <c r="G898" s="85"/>
      <c r="H898" s="85"/>
      <c r="I898" s="85"/>
      <c r="J898" s="85"/>
      <c r="K898" s="85"/>
      <c r="L898" s="85"/>
      <c r="M898" s="85"/>
      <c r="N898" s="85"/>
      <c r="O898" s="85"/>
      <c r="P898" s="85"/>
      <c r="Q898" s="85"/>
      <c r="R898" s="85"/>
      <c r="S898" s="85"/>
      <c r="T898" s="85"/>
      <c r="U898" s="85"/>
      <c r="V898" s="85"/>
      <c r="W898" s="85"/>
    </row>
    <row r="899" spans="1:23" ht="14.25" customHeight="1" x14ac:dyDescent="0.3">
      <c r="A899" s="85"/>
      <c r="B899" s="85"/>
      <c r="C899" s="85"/>
      <c r="D899" s="85"/>
      <c r="E899" s="85"/>
      <c r="F899" s="85"/>
      <c r="G899" s="85"/>
      <c r="H899" s="85"/>
      <c r="I899" s="85"/>
      <c r="J899" s="85"/>
      <c r="K899" s="85"/>
      <c r="L899" s="85"/>
      <c r="M899" s="85"/>
      <c r="N899" s="85"/>
      <c r="O899" s="85"/>
      <c r="P899" s="85"/>
      <c r="Q899" s="85"/>
      <c r="R899" s="85"/>
      <c r="S899" s="85"/>
      <c r="T899" s="85"/>
      <c r="U899" s="85"/>
      <c r="V899" s="85"/>
      <c r="W899" s="85"/>
    </row>
    <row r="900" spans="1:23" ht="14.25" customHeight="1" x14ac:dyDescent="0.3">
      <c r="A900" s="85"/>
      <c r="B900" s="85"/>
      <c r="C900" s="85"/>
      <c r="D900" s="85"/>
      <c r="E900" s="85"/>
      <c r="F900" s="85"/>
      <c r="G900" s="85"/>
      <c r="H900" s="85"/>
      <c r="I900" s="85"/>
      <c r="J900" s="85"/>
      <c r="K900" s="85"/>
      <c r="L900" s="85"/>
      <c r="M900" s="85"/>
      <c r="N900" s="85"/>
      <c r="O900" s="85"/>
      <c r="P900" s="85"/>
      <c r="Q900" s="85"/>
      <c r="R900" s="85"/>
      <c r="S900" s="85"/>
      <c r="T900" s="85"/>
      <c r="U900" s="85"/>
      <c r="V900" s="85"/>
      <c r="W900" s="85"/>
    </row>
    <row r="901" spans="1:23" ht="14.25" customHeight="1" x14ac:dyDescent="0.3">
      <c r="A901" s="85"/>
      <c r="B901" s="85"/>
      <c r="C901" s="85"/>
      <c r="D901" s="85"/>
      <c r="E901" s="85"/>
      <c r="F901" s="85"/>
      <c r="G901" s="85"/>
      <c r="H901" s="85"/>
      <c r="I901" s="85"/>
      <c r="J901" s="85"/>
      <c r="K901" s="85"/>
      <c r="L901" s="85"/>
      <c r="M901" s="85"/>
      <c r="N901" s="85"/>
      <c r="O901" s="85"/>
      <c r="P901" s="85"/>
      <c r="Q901" s="85"/>
      <c r="R901" s="85"/>
      <c r="S901" s="85"/>
      <c r="T901" s="85"/>
      <c r="U901" s="85"/>
      <c r="V901" s="85"/>
      <c r="W901" s="85"/>
    </row>
    <row r="902" spans="1:23" ht="14.25" customHeight="1" x14ac:dyDescent="0.3">
      <c r="A902" s="85"/>
      <c r="B902" s="85"/>
      <c r="C902" s="85"/>
      <c r="D902" s="85"/>
      <c r="E902" s="85"/>
      <c r="F902" s="85"/>
      <c r="G902" s="85"/>
      <c r="H902" s="85"/>
      <c r="I902" s="85"/>
      <c r="J902" s="85"/>
      <c r="K902" s="85"/>
      <c r="L902" s="85"/>
      <c r="M902" s="85"/>
      <c r="N902" s="85"/>
      <c r="O902" s="85"/>
      <c r="P902" s="85"/>
      <c r="Q902" s="85"/>
      <c r="R902" s="85"/>
      <c r="S902" s="85"/>
      <c r="T902" s="85"/>
      <c r="U902" s="85"/>
      <c r="V902" s="85"/>
      <c r="W902" s="85"/>
    </row>
    <row r="903" spans="1:23" ht="14.25" customHeight="1" x14ac:dyDescent="0.3">
      <c r="A903" s="85"/>
      <c r="B903" s="85"/>
      <c r="C903" s="85"/>
      <c r="D903" s="85"/>
      <c r="E903" s="85"/>
      <c r="F903" s="85"/>
      <c r="G903" s="85"/>
      <c r="H903" s="85"/>
      <c r="I903" s="85"/>
      <c r="J903" s="85"/>
      <c r="K903" s="85"/>
      <c r="L903" s="85"/>
      <c r="M903" s="85"/>
      <c r="N903" s="85"/>
      <c r="O903" s="85"/>
      <c r="P903" s="85"/>
      <c r="Q903" s="85"/>
      <c r="R903" s="85"/>
      <c r="S903" s="85"/>
      <c r="T903" s="85"/>
      <c r="U903" s="85"/>
      <c r="V903" s="85"/>
      <c r="W903" s="85"/>
    </row>
    <row r="904" spans="1:23" ht="14.25" customHeight="1" x14ac:dyDescent="0.3">
      <c r="A904" s="85"/>
      <c r="B904" s="85"/>
      <c r="C904" s="85"/>
      <c r="D904" s="85"/>
      <c r="E904" s="85"/>
      <c r="F904" s="85"/>
      <c r="G904" s="85"/>
      <c r="H904" s="85"/>
      <c r="I904" s="85"/>
      <c r="J904" s="85"/>
      <c r="K904" s="85"/>
      <c r="L904" s="85"/>
      <c r="M904" s="85"/>
      <c r="N904" s="85"/>
      <c r="O904" s="85"/>
      <c r="P904" s="85"/>
      <c r="Q904" s="85"/>
      <c r="R904" s="85"/>
      <c r="S904" s="85"/>
      <c r="T904" s="85"/>
      <c r="U904" s="85"/>
      <c r="V904" s="85"/>
      <c r="W904" s="85"/>
    </row>
    <row r="905" spans="1:23" ht="14.25" customHeight="1" x14ac:dyDescent="0.3">
      <c r="A905" s="85"/>
      <c r="B905" s="85"/>
      <c r="C905" s="85"/>
      <c r="D905" s="85"/>
      <c r="E905" s="85"/>
      <c r="F905" s="85"/>
      <c r="G905" s="85"/>
      <c r="H905" s="85"/>
      <c r="I905" s="85"/>
      <c r="J905" s="85"/>
      <c r="K905" s="85"/>
      <c r="L905" s="85"/>
      <c r="M905" s="85"/>
      <c r="N905" s="85"/>
      <c r="O905" s="85"/>
      <c r="P905" s="85"/>
      <c r="Q905" s="85"/>
      <c r="R905" s="85"/>
      <c r="S905" s="85"/>
      <c r="T905" s="85"/>
      <c r="U905" s="85"/>
      <c r="V905" s="85"/>
      <c r="W905" s="85"/>
    </row>
    <row r="906" spans="1:23" ht="14.25" customHeight="1" x14ac:dyDescent="0.3">
      <c r="A906" s="85"/>
      <c r="B906" s="85"/>
      <c r="C906" s="85"/>
      <c r="D906" s="85"/>
      <c r="E906" s="85"/>
      <c r="F906" s="85"/>
      <c r="G906" s="85"/>
      <c r="H906" s="85"/>
      <c r="I906" s="85"/>
      <c r="J906" s="85"/>
      <c r="K906" s="85"/>
      <c r="L906" s="85"/>
      <c r="M906" s="85"/>
      <c r="N906" s="85"/>
      <c r="O906" s="85"/>
      <c r="P906" s="85"/>
      <c r="Q906" s="85"/>
      <c r="R906" s="85"/>
      <c r="S906" s="85"/>
      <c r="T906" s="85"/>
      <c r="U906" s="85"/>
      <c r="V906" s="85"/>
      <c r="W906" s="85"/>
    </row>
    <row r="907" spans="1:23" ht="14.25" customHeight="1" x14ac:dyDescent="0.3">
      <c r="A907" s="85"/>
      <c r="B907" s="85"/>
      <c r="C907" s="85"/>
      <c r="D907" s="85"/>
      <c r="E907" s="85"/>
      <c r="F907" s="85"/>
      <c r="G907" s="85"/>
      <c r="H907" s="85"/>
      <c r="I907" s="85"/>
      <c r="J907" s="85"/>
      <c r="K907" s="85"/>
      <c r="L907" s="85"/>
      <c r="M907" s="85"/>
      <c r="N907" s="85"/>
      <c r="O907" s="85"/>
      <c r="P907" s="85"/>
      <c r="Q907" s="85"/>
      <c r="R907" s="85"/>
      <c r="S907" s="85"/>
      <c r="T907" s="85"/>
      <c r="U907" s="85"/>
      <c r="V907" s="85"/>
      <c r="W907" s="85"/>
    </row>
    <row r="908" spans="1:23" ht="14.25" customHeight="1" x14ac:dyDescent="0.3">
      <c r="A908" s="85"/>
      <c r="B908" s="85"/>
      <c r="C908" s="85"/>
      <c r="D908" s="85"/>
      <c r="E908" s="85"/>
      <c r="F908" s="85"/>
      <c r="G908" s="85"/>
      <c r="H908" s="85"/>
      <c r="I908" s="85"/>
      <c r="J908" s="85"/>
      <c r="K908" s="85"/>
      <c r="L908" s="85"/>
      <c r="M908" s="85"/>
      <c r="N908" s="85"/>
      <c r="O908" s="85"/>
      <c r="P908" s="85"/>
      <c r="Q908" s="85"/>
      <c r="R908" s="85"/>
      <c r="S908" s="85"/>
      <c r="T908" s="85"/>
      <c r="U908" s="85"/>
      <c r="V908" s="85"/>
      <c r="W908" s="85"/>
    </row>
    <row r="909" spans="1:23" ht="14.25" customHeight="1" x14ac:dyDescent="0.3">
      <c r="A909" s="85"/>
      <c r="B909" s="85"/>
      <c r="C909" s="85"/>
      <c r="D909" s="85"/>
      <c r="E909" s="85"/>
      <c r="F909" s="85"/>
      <c r="G909" s="85"/>
      <c r="H909" s="85"/>
      <c r="I909" s="85"/>
      <c r="J909" s="85"/>
      <c r="K909" s="85"/>
      <c r="L909" s="85"/>
      <c r="M909" s="85"/>
      <c r="N909" s="85"/>
      <c r="O909" s="85"/>
      <c r="P909" s="85"/>
      <c r="Q909" s="85"/>
      <c r="R909" s="85"/>
      <c r="S909" s="85"/>
      <c r="T909" s="85"/>
      <c r="U909" s="85"/>
      <c r="V909" s="85"/>
      <c r="W909" s="85"/>
    </row>
    <row r="910" spans="1:23" ht="14.25" customHeight="1" x14ac:dyDescent="0.3">
      <c r="A910" s="85"/>
      <c r="B910" s="85"/>
      <c r="C910" s="85"/>
      <c r="D910" s="85"/>
      <c r="E910" s="85"/>
      <c r="F910" s="85"/>
      <c r="G910" s="85"/>
      <c r="H910" s="85"/>
      <c r="I910" s="85"/>
      <c r="J910" s="85"/>
      <c r="K910" s="85"/>
      <c r="L910" s="85"/>
      <c r="M910" s="85"/>
      <c r="N910" s="85"/>
      <c r="O910" s="85"/>
      <c r="P910" s="85"/>
      <c r="Q910" s="85"/>
      <c r="R910" s="85"/>
      <c r="S910" s="85"/>
      <c r="T910" s="85"/>
      <c r="U910" s="85"/>
      <c r="V910" s="85"/>
      <c r="W910" s="85"/>
    </row>
    <row r="911" spans="1:23" ht="14.25" customHeight="1" x14ac:dyDescent="0.3">
      <c r="A911" s="85"/>
      <c r="B911" s="85"/>
      <c r="C911" s="85"/>
      <c r="D911" s="85"/>
      <c r="E911" s="85"/>
      <c r="F911" s="85"/>
      <c r="G911" s="85"/>
      <c r="H911" s="85"/>
      <c r="I911" s="85"/>
      <c r="J911" s="85"/>
      <c r="K911" s="85"/>
      <c r="L911" s="85"/>
      <c r="M911" s="85"/>
      <c r="N911" s="85"/>
      <c r="O911" s="85"/>
      <c r="P911" s="85"/>
      <c r="Q911" s="85"/>
      <c r="R911" s="85"/>
      <c r="S911" s="85"/>
      <c r="T911" s="85"/>
      <c r="U911" s="85"/>
      <c r="V911" s="85"/>
      <c r="W911" s="85"/>
    </row>
    <row r="912" spans="1:23" ht="14.25" customHeight="1" x14ac:dyDescent="0.3">
      <c r="A912" s="85"/>
      <c r="B912" s="85"/>
      <c r="C912" s="85"/>
      <c r="D912" s="85"/>
      <c r="E912" s="85"/>
      <c r="F912" s="85"/>
      <c r="G912" s="85"/>
      <c r="H912" s="85"/>
      <c r="I912" s="85"/>
      <c r="J912" s="85"/>
      <c r="K912" s="85"/>
      <c r="L912" s="85"/>
      <c r="M912" s="85"/>
      <c r="N912" s="85"/>
      <c r="O912" s="85"/>
      <c r="P912" s="85"/>
      <c r="Q912" s="85"/>
      <c r="R912" s="85"/>
      <c r="S912" s="85"/>
      <c r="T912" s="85"/>
      <c r="U912" s="85"/>
      <c r="V912" s="85"/>
      <c r="W912" s="85"/>
    </row>
    <row r="913" spans="1:23" ht="14.25" customHeight="1" x14ac:dyDescent="0.3">
      <c r="A913" s="85"/>
      <c r="B913" s="85"/>
      <c r="C913" s="85"/>
      <c r="D913" s="85"/>
      <c r="E913" s="85"/>
      <c r="F913" s="85"/>
      <c r="G913" s="85"/>
      <c r="H913" s="85"/>
      <c r="I913" s="85"/>
      <c r="J913" s="85"/>
      <c r="K913" s="85"/>
      <c r="L913" s="85"/>
      <c r="M913" s="85"/>
      <c r="N913" s="85"/>
      <c r="O913" s="85"/>
      <c r="P913" s="85"/>
      <c r="Q913" s="85"/>
      <c r="R913" s="85"/>
      <c r="S913" s="85"/>
      <c r="T913" s="85"/>
      <c r="U913" s="85"/>
      <c r="V913" s="85"/>
      <c r="W913" s="85"/>
    </row>
    <row r="914" spans="1:23" ht="14.25" customHeight="1" x14ac:dyDescent="0.3">
      <c r="A914" s="85"/>
      <c r="B914" s="85"/>
      <c r="C914" s="85"/>
      <c r="D914" s="85"/>
      <c r="E914" s="85"/>
      <c r="F914" s="85"/>
      <c r="G914" s="85"/>
      <c r="H914" s="85"/>
      <c r="I914" s="85"/>
      <c r="J914" s="85"/>
      <c r="K914" s="85"/>
      <c r="L914" s="85"/>
      <c r="M914" s="85"/>
      <c r="N914" s="85"/>
      <c r="O914" s="85"/>
      <c r="P914" s="85"/>
      <c r="Q914" s="85"/>
      <c r="R914" s="85"/>
      <c r="S914" s="85"/>
      <c r="T914" s="85"/>
      <c r="U914" s="85"/>
      <c r="V914" s="85"/>
      <c r="W914" s="85"/>
    </row>
    <row r="915" spans="1:23" ht="14.25" customHeight="1" x14ac:dyDescent="0.3">
      <c r="A915" s="85"/>
      <c r="B915" s="85"/>
      <c r="C915" s="85"/>
      <c r="D915" s="85"/>
      <c r="E915" s="85"/>
      <c r="F915" s="85"/>
      <c r="G915" s="85"/>
      <c r="H915" s="85"/>
      <c r="I915" s="85"/>
      <c r="J915" s="85"/>
      <c r="K915" s="85"/>
      <c r="L915" s="85"/>
      <c r="M915" s="85"/>
      <c r="N915" s="85"/>
      <c r="O915" s="85"/>
      <c r="P915" s="85"/>
      <c r="Q915" s="85"/>
      <c r="R915" s="85"/>
      <c r="S915" s="85"/>
      <c r="T915" s="85"/>
      <c r="U915" s="85"/>
      <c r="V915" s="85"/>
      <c r="W915" s="85"/>
    </row>
    <row r="916" spans="1:23" ht="14.25" customHeight="1" x14ac:dyDescent="0.3">
      <c r="A916" s="85"/>
      <c r="B916" s="85"/>
      <c r="C916" s="85"/>
      <c r="D916" s="85"/>
      <c r="E916" s="85"/>
      <c r="F916" s="85"/>
      <c r="G916" s="85"/>
      <c r="H916" s="85"/>
      <c r="I916" s="85"/>
      <c r="J916" s="85"/>
      <c r="K916" s="85"/>
      <c r="L916" s="85"/>
      <c r="M916" s="85"/>
      <c r="N916" s="85"/>
      <c r="O916" s="85"/>
      <c r="P916" s="85"/>
      <c r="Q916" s="85"/>
      <c r="R916" s="85"/>
      <c r="S916" s="85"/>
      <c r="T916" s="85"/>
      <c r="U916" s="85"/>
      <c r="V916" s="85"/>
      <c r="W916" s="85"/>
    </row>
    <row r="917" spans="1:23" ht="14.25" customHeight="1" x14ac:dyDescent="0.3">
      <c r="A917" s="85"/>
      <c r="B917" s="85"/>
      <c r="C917" s="85"/>
      <c r="D917" s="85"/>
      <c r="E917" s="85"/>
      <c r="F917" s="85"/>
      <c r="G917" s="85"/>
      <c r="H917" s="85"/>
      <c r="I917" s="85"/>
      <c r="J917" s="85"/>
      <c r="K917" s="85"/>
      <c r="L917" s="85"/>
      <c r="M917" s="85"/>
      <c r="N917" s="85"/>
      <c r="O917" s="85"/>
      <c r="P917" s="85"/>
      <c r="Q917" s="85"/>
      <c r="R917" s="85"/>
      <c r="S917" s="85"/>
      <c r="T917" s="85"/>
      <c r="U917" s="85"/>
      <c r="V917" s="85"/>
      <c r="W917" s="85"/>
    </row>
    <row r="918" spans="1:23" ht="14.25" customHeight="1" x14ac:dyDescent="0.3">
      <c r="A918" s="85"/>
      <c r="B918" s="85"/>
      <c r="C918" s="85"/>
      <c r="D918" s="85"/>
      <c r="E918" s="85"/>
      <c r="F918" s="85"/>
      <c r="G918" s="85"/>
      <c r="H918" s="85"/>
      <c r="I918" s="85"/>
      <c r="J918" s="85"/>
      <c r="K918" s="85"/>
      <c r="L918" s="85"/>
      <c r="M918" s="85"/>
      <c r="N918" s="85"/>
      <c r="O918" s="85"/>
      <c r="P918" s="85"/>
      <c r="Q918" s="85"/>
      <c r="R918" s="85"/>
      <c r="S918" s="85"/>
      <c r="T918" s="85"/>
      <c r="U918" s="85"/>
      <c r="V918" s="85"/>
      <c r="W918" s="85"/>
    </row>
    <row r="919" spans="1:23" ht="14.25" customHeight="1" x14ac:dyDescent="0.3">
      <c r="A919" s="85"/>
      <c r="B919" s="85"/>
      <c r="C919" s="85"/>
      <c r="D919" s="85"/>
      <c r="E919" s="85"/>
      <c r="F919" s="85"/>
      <c r="G919" s="85"/>
      <c r="H919" s="85"/>
      <c r="I919" s="85"/>
      <c r="J919" s="85"/>
      <c r="K919" s="85"/>
      <c r="L919" s="85"/>
      <c r="M919" s="85"/>
      <c r="N919" s="85"/>
      <c r="O919" s="85"/>
      <c r="P919" s="85"/>
      <c r="Q919" s="85"/>
      <c r="R919" s="85"/>
      <c r="S919" s="85"/>
      <c r="T919" s="85"/>
      <c r="U919" s="85"/>
      <c r="V919" s="85"/>
      <c r="W919" s="85"/>
    </row>
    <row r="920" spans="1:23" ht="14.25" customHeight="1" x14ac:dyDescent="0.3">
      <c r="A920" s="85"/>
      <c r="B920" s="85"/>
      <c r="C920" s="85"/>
      <c r="D920" s="85"/>
      <c r="E920" s="85"/>
      <c r="F920" s="85"/>
      <c r="G920" s="85"/>
      <c r="H920" s="85"/>
      <c r="I920" s="85"/>
      <c r="J920" s="85"/>
      <c r="K920" s="85"/>
      <c r="L920" s="85"/>
      <c r="M920" s="85"/>
      <c r="N920" s="85"/>
      <c r="O920" s="85"/>
      <c r="P920" s="85"/>
      <c r="Q920" s="85"/>
      <c r="R920" s="85"/>
      <c r="S920" s="85"/>
      <c r="T920" s="85"/>
      <c r="U920" s="85"/>
      <c r="V920" s="85"/>
      <c r="W920" s="85"/>
    </row>
    <row r="921" spans="1:23" ht="14.25" customHeight="1" x14ac:dyDescent="0.3">
      <c r="A921" s="85"/>
      <c r="B921" s="85"/>
      <c r="C921" s="85"/>
      <c r="D921" s="85"/>
      <c r="E921" s="85"/>
      <c r="F921" s="85"/>
      <c r="G921" s="85"/>
      <c r="H921" s="85"/>
      <c r="I921" s="85"/>
      <c r="J921" s="85"/>
      <c r="K921" s="85"/>
      <c r="L921" s="85"/>
      <c r="M921" s="85"/>
      <c r="N921" s="85"/>
      <c r="O921" s="85"/>
      <c r="P921" s="85"/>
      <c r="Q921" s="85"/>
      <c r="R921" s="85"/>
      <c r="S921" s="85"/>
      <c r="T921" s="85"/>
      <c r="U921" s="85"/>
      <c r="V921" s="85"/>
      <c r="W921" s="85"/>
    </row>
    <row r="922" spans="1:23" ht="14.25" customHeight="1" x14ac:dyDescent="0.3">
      <c r="A922" s="85"/>
      <c r="B922" s="85"/>
      <c r="C922" s="85"/>
      <c r="D922" s="85"/>
      <c r="E922" s="85"/>
      <c r="F922" s="85"/>
      <c r="G922" s="85"/>
      <c r="H922" s="85"/>
      <c r="I922" s="85"/>
      <c r="J922" s="85"/>
      <c r="K922" s="85"/>
      <c r="L922" s="85"/>
      <c r="M922" s="85"/>
      <c r="N922" s="85"/>
      <c r="O922" s="85"/>
      <c r="P922" s="85"/>
      <c r="Q922" s="85"/>
      <c r="R922" s="85"/>
      <c r="S922" s="85"/>
      <c r="T922" s="85"/>
      <c r="U922" s="85"/>
      <c r="V922" s="85"/>
      <c r="W922" s="85"/>
    </row>
    <row r="923" spans="1:23" ht="14.25" customHeight="1" x14ac:dyDescent="0.3">
      <c r="A923" s="85"/>
      <c r="B923" s="85"/>
      <c r="C923" s="85"/>
      <c r="D923" s="85"/>
      <c r="E923" s="85"/>
      <c r="F923" s="85"/>
      <c r="G923" s="85"/>
      <c r="H923" s="85"/>
      <c r="I923" s="85"/>
      <c r="J923" s="85"/>
      <c r="K923" s="85"/>
      <c r="L923" s="85"/>
      <c r="M923" s="85"/>
      <c r="N923" s="85"/>
      <c r="O923" s="85"/>
      <c r="P923" s="85"/>
      <c r="Q923" s="85"/>
      <c r="R923" s="85"/>
      <c r="S923" s="85"/>
      <c r="T923" s="85"/>
      <c r="U923" s="85"/>
      <c r="V923" s="85"/>
      <c r="W923" s="85"/>
    </row>
    <row r="924" spans="1:23" ht="14.25" customHeight="1" x14ac:dyDescent="0.3">
      <c r="A924" s="85"/>
      <c r="B924" s="85"/>
      <c r="C924" s="85"/>
      <c r="D924" s="85"/>
      <c r="E924" s="85"/>
      <c r="F924" s="85"/>
      <c r="G924" s="85"/>
      <c r="H924" s="85"/>
      <c r="I924" s="85"/>
      <c r="J924" s="85"/>
      <c r="K924" s="85"/>
      <c r="L924" s="85"/>
      <c r="M924" s="85"/>
      <c r="N924" s="85"/>
      <c r="O924" s="85"/>
      <c r="P924" s="85"/>
      <c r="Q924" s="85"/>
      <c r="R924" s="85"/>
      <c r="S924" s="85"/>
      <c r="T924" s="85"/>
      <c r="U924" s="85"/>
      <c r="V924" s="85"/>
      <c r="W924" s="85"/>
    </row>
    <row r="925" spans="1:23" ht="14.25" customHeight="1" x14ac:dyDescent="0.3">
      <c r="A925" s="85"/>
      <c r="B925" s="85"/>
      <c r="C925" s="85"/>
      <c r="D925" s="85"/>
      <c r="E925" s="85"/>
      <c r="F925" s="85"/>
      <c r="G925" s="85"/>
      <c r="H925" s="85"/>
      <c r="I925" s="85"/>
      <c r="J925" s="85"/>
      <c r="K925" s="85"/>
      <c r="L925" s="85"/>
      <c r="M925" s="85"/>
      <c r="N925" s="85"/>
      <c r="O925" s="85"/>
      <c r="P925" s="85"/>
      <c r="Q925" s="85"/>
      <c r="R925" s="85"/>
      <c r="S925" s="85"/>
      <c r="T925" s="85"/>
      <c r="U925" s="85"/>
      <c r="V925" s="85"/>
      <c r="W925" s="85"/>
    </row>
    <row r="926" spans="1:23" ht="14.25" customHeight="1" x14ac:dyDescent="0.3">
      <c r="A926" s="85"/>
      <c r="B926" s="85"/>
      <c r="C926" s="85"/>
      <c r="D926" s="85"/>
      <c r="E926" s="85"/>
      <c r="F926" s="85"/>
      <c r="G926" s="85"/>
      <c r="H926" s="85"/>
      <c r="I926" s="85"/>
      <c r="J926" s="85"/>
      <c r="K926" s="85"/>
      <c r="L926" s="85"/>
      <c r="M926" s="85"/>
      <c r="N926" s="85"/>
      <c r="O926" s="85"/>
      <c r="P926" s="85"/>
      <c r="Q926" s="85"/>
      <c r="R926" s="85"/>
      <c r="S926" s="85"/>
      <c r="T926" s="85"/>
      <c r="U926" s="85"/>
      <c r="V926" s="85"/>
      <c r="W926" s="85"/>
    </row>
    <row r="927" spans="1:23" ht="14.25" customHeight="1" x14ac:dyDescent="0.3">
      <c r="A927" s="85"/>
      <c r="B927" s="85"/>
      <c r="C927" s="85"/>
      <c r="D927" s="85"/>
      <c r="E927" s="85"/>
      <c r="F927" s="85"/>
      <c r="G927" s="85"/>
      <c r="H927" s="85"/>
      <c r="I927" s="85"/>
      <c r="J927" s="85"/>
      <c r="K927" s="85"/>
      <c r="L927" s="85"/>
      <c r="M927" s="85"/>
      <c r="N927" s="85"/>
      <c r="O927" s="85"/>
      <c r="P927" s="85"/>
      <c r="Q927" s="85"/>
      <c r="R927" s="85"/>
      <c r="S927" s="85"/>
      <c r="T927" s="85"/>
      <c r="U927" s="85"/>
      <c r="V927" s="85"/>
      <c r="W927" s="85"/>
    </row>
    <row r="928" spans="1:23" ht="14.25" customHeight="1" x14ac:dyDescent="0.3">
      <c r="A928" s="85"/>
      <c r="B928" s="85"/>
      <c r="C928" s="85"/>
      <c r="D928" s="85"/>
      <c r="E928" s="85"/>
      <c r="F928" s="85"/>
      <c r="G928" s="85"/>
      <c r="H928" s="85"/>
      <c r="I928" s="85"/>
      <c r="J928" s="85"/>
      <c r="K928" s="85"/>
      <c r="L928" s="85"/>
      <c r="M928" s="85"/>
      <c r="N928" s="85"/>
      <c r="O928" s="85"/>
      <c r="P928" s="85"/>
      <c r="Q928" s="85"/>
      <c r="R928" s="85"/>
      <c r="S928" s="85"/>
      <c r="T928" s="85"/>
      <c r="U928" s="85"/>
      <c r="V928" s="85"/>
      <c r="W928" s="85"/>
    </row>
    <row r="929" spans="1:23" ht="14.25" customHeight="1" x14ac:dyDescent="0.3">
      <c r="A929" s="85"/>
      <c r="B929" s="85"/>
      <c r="C929" s="85"/>
      <c r="D929" s="85"/>
      <c r="E929" s="85"/>
      <c r="F929" s="85"/>
      <c r="G929" s="85"/>
      <c r="H929" s="85"/>
      <c r="I929" s="85"/>
      <c r="J929" s="85"/>
      <c r="K929" s="85"/>
      <c r="L929" s="85"/>
      <c r="M929" s="85"/>
      <c r="N929" s="85"/>
      <c r="O929" s="85"/>
      <c r="P929" s="85"/>
      <c r="Q929" s="85"/>
      <c r="R929" s="85"/>
      <c r="S929" s="85"/>
      <c r="T929" s="85"/>
      <c r="U929" s="85"/>
      <c r="V929" s="85"/>
      <c r="W929" s="85"/>
    </row>
    <row r="930" spans="1:23" ht="14.25" customHeight="1" x14ac:dyDescent="0.3">
      <c r="A930" s="85"/>
      <c r="B930" s="85"/>
      <c r="C930" s="85"/>
      <c r="D930" s="85"/>
      <c r="E930" s="85"/>
      <c r="F930" s="85"/>
      <c r="G930" s="85"/>
      <c r="H930" s="85"/>
      <c r="I930" s="85"/>
      <c r="J930" s="85"/>
      <c r="K930" s="85"/>
      <c r="L930" s="85"/>
      <c r="M930" s="85"/>
      <c r="N930" s="85"/>
      <c r="O930" s="85"/>
      <c r="P930" s="85"/>
      <c r="Q930" s="85"/>
      <c r="R930" s="85"/>
      <c r="S930" s="85"/>
      <c r="T930" s="85"/>
      <c r="U930" s="85"/>
      <c r="V930" s="85"/>
      <c r="W930" s="85"/>
    </row>
    <row r="931" spans="1:23" ht="14.25" customHeight="1" x14ac:dyDescent="0.3">
      <c r="A931" s="85"/>
      <c r="B931" s="85"/>
      <c r="C931" s="85"/>
      <c r="D931" s="85"/>
      <c r="E931" s="85"/>
      <c r="F931" s="85"/>
      <c r="G931" s="85"/>
      <c r="H931" s="85"/>
      <c r="I931" s="85"/>
      <c r="J931" s="85"/>
      <c r="K931" s="85"/>
      <c r="L931" s="85"/>
      <c r="M931" s="85"/>
      <c r="N931" s="85"/>
      <c r="O931" s="85"/>
      <c r="P931" s="85"/>
      <c r="Q931" s="85"/>
      <c r="R931" s="85"/>
      <c r="S931" s="85"/>
      <c r="T931" s="85"/>
      <c r="U931" s="85"/>
      <c r="V931" s="85"/>
      <c r="W931" s="85"/>
    </row>
    <row r="932" spans="1:23" ht="14.25" customHeight="1" x14ac:dyDescent="0.3">
      <c r="A932" s="85"/>
      <c r="B932" s="85"/>
      <c r="C932" s="85"/>
      <c r="D932" s="85"/>
      <c r="E932" s="85"/>
      <c r="F932" s="85"/>
      <c r="G932" s="85"/>
      <c r="H932" s="85"/>
      <c r="I932" s="85"/>
      <c r="J932" s="85"/>
      <c r="K932" s="85"/>
      <c r="L932" s="85"/>
      <c r="M932" s="85"/>
      <c r="N932" s="85"/>
      <c r="O932" s="85"/>
      <c r="P932" s="85"/>
      <c r="Q932" s="85"/>
      <c r="R932" s="85"/>
      <c r="S932" s="85"/>
      <c r="T932" s="85"/>
      <c r="U932" s="85"/>
      <c r="V932" s="85"/>
      <c r="W932" s="85"/>
    </row>
    <row r="933" spans="1:23" ht="14.25" customHeight="1" x14ac:dyDescent="0.3">
      <c r="A933" s="85"/>
      <c r="B933" s="85"/>
      <c r="C933" s="85"/>
      <c r="D933" s="85"/>
      <c r="E933" s="85"/>
      <c r="F933" s="85"/>
      <c r="G933" s="85"/>
      <c r="H933" s="85"/>
      <c r="I933" s="85"/>
      <c r="J933" s="85"/>
      <c r="K933" s="85"/>
      <c r="L933" s="85"/>
      <c r="M933" s="85"/>
      <c r="N933" s="85"/>
      <c r="O933" s="85"/>
      <c r="P933" s="85"/>
      <c r="Q933" s="85"/>
      <c r="R933" s="85"/>
      <c r="S933" s="85"/>
      <c r="T933" s="85"/>
      <c r="U933" s="85"/>
      <c r="V933" s="85"/>
      <c r="W933" s="85"/>
    </row>
    <row r="934" spans="1:23" ht="14.25" customHeight="1" x14ac:dyDescent="0.3">
      <c r="A934" s="85"/>
      <c r="B934" s="85"/>
      <c r="C934" s="85"/>
      <c r="D934" s="85"/>
      <c r="E934" s="85"/>
      <c r="F934" s="85"/>
      <c r="G934" s="85"/>
      <c r="H934" s="85"/>
      <c r="I934" s="85"/>
      <c r="J934" s="85"/>
      <c r="K934" s="85"/>
      <c r="L934" s="85"/>
      <c r="M934" s="85"/>
      <c r="N934" s="85"/>
      <c r="O934" s="85"/>
      <c r="P934" s="85"/>
      <c r="Q934" s="85"/>
      <c r="R934" s="85"/>
      <c r="S934" s="85"/>
      <c r="T934" s="85"/>
      <c r="U934" s="85"/>
      <c r="V934" s="85"/>
      <c r="W934" s="85"/>
    </row>
    <row r="935" spans="1:23" ht="14.25" customHeight="1" x14ac:dyDescent="0.3">
      <c r="A935" s="85"/>
      <c r="B935" s="85"/>
      <c r="C935" s="85"/>
      <c r="D935" s="85"/>
      <c r="E935" s="85"/>
      <c r="F935" s="85"/>
      <c r="G935" s="85"/>
      <c r="H935" s="85"/>
      <c r="I935" s="85"/>
      <c r="J935" s="85"/>
      <c r="K935" s="85"/>
      <c r="L935" s="85"/>
      <c r="M935" s="85"/>
      <c r="N935" s="85"/>
      <c r="O935" s="85"/>
      <c r="P935" s="85"/>
      <c r="Q935" s="85"/>
      <c r="R935" s="85"/>
      <c r="S935" s="85"/>
      <c r="T935" s="85"/>
      <c r="U935" s="85"/>
      <c r="V935" s="85"/>
      <c r="W935" s="85"/>
    </row>
    <row r="936" spans="1:23" ht="14.25" customHeight="1" x14ac:dyDescent="0.3">
      <c r="A936" s="85"/>
      <c r="B936" s="85"/>
      <c r="C936" s="85"/>
      <c r="D936" s="85"/>
      <c r="E936" s="85"/>
      <c r="F936" s="85"/>
      <c r="G936" s="85"/>
      <c r="H936" s="85"/>
      <c r="I936" s="85"/>
      <c r="J936" s="85"/>
      <c r="K936" s="85"/>
      <c r="L936" s="85"/>
      <c r="M936" s="85"/>
      <c r="N936" s="85"/>
      <c r="O936" s="85"/>
      <c r="P936" s="85"/>
      <c r="Q936" s="85"/>
      <c r="R936" s="85"/>
      <c r="S936" s="85"/>
      <c r="T936" s="85"/>
      <c r="U936" s="85"/>
      <c r="V936" s="85"/>
      <c r="W936" s="85"/>
    </row>
    <row r="937" spans="1:23" ht="14.25" customHeight="1" x14ac:dyDescent="0.3">
      <c r="A937" s="85"/>
      <c r="B937" s="85"/>
      <c r="C937" s="85"/>
      <c r="D937" s="85"/>
      <c r="E937" s="85"/>
      <c r="F937" s="85"/>
      <c r="G937" s="85"/>
      <c r="H937" s="85"/>
      <c r="I937" s="85"/>
      <c r="J937" s="85"/>
      <c r="K937" s="85"/>
      <c r="L937" s="85"/>
      <c r="M937" s="85"/>
      <c r="N937" s="85"/>
      <c r="O937" s="85"/>
      <c r="P937" s="85"/>
      <c r="Q937" s="85"/>
      <c r="R937" s="85"/>
      <c r="S937" s="85"/>
      <c r="T937" s="85"/>
      <c r="U937" s="85"/>
      <c r="V937" s="85"/>
      <c r="W937" s="85"/>
    </row>
    <row r="938" spans="1:23" ht="14.25" customHeight="1" x14ac:dyDescent="0.3">
      <c r="A938" s="85"/>
      <c r="B938" s="85"/>
      <c r="C938" s="85"/>
      <c r="D938" s="85"/>
      <c r="E938" s="85"/>
      <c r="F938" s="85"/>
      <c r="G938" s="85"/>
      <c r="H938" s="85"/>
      <c r="I938" s="85"/>
      <c r="J938" s="85"/>
      <c r="K938" s="85"/>
      <c r="L938" s="85"/>
      <c r="M938" s="85"/>
      <c r="N938" s="85"/>
      <c r="O938" s="85"/>
      <c r="P938" s="85"/>
      <c r="Q938" s="85"/>
      <c r="R938" s="85"/>
      <c r="S938" s="85"/>
      <c r="T938" s="85"/>
      <c r="U938" s="85"/>
      <c r="V938" s="85"/>
      <c r="W938" s="85"/>
    </row>
    <row r="939" spans="1:23" ht="14.25" customHeight="1" x14ac:dyDescent="0.3">
      <c r="A939" s="85"/>
      <c r="B939" s="85"/>
      <c r="C939" s="85"/>
      <c r="D939" s="85"/>
      <c r="E939" s="85"/>
      <c r="F939" s="85"/>
      <c r="G939" s="85"/>
      <c r="H939" s="85"/>
      <c r="I939" s="85"/>
      <c r="J939" s="85"/>
      <c r="K939" s="85"/>
      <c r="L939" s="85"/>
      <c r="M939" s="85"/>
      <c r="N939" s="85"/>
      <c r="O939" s="85"/>
      <c r="P939" s="85"/>
      <c r="Q939" s="85"/>
      <c r="R939" s="85"/>
      <c r="S939" s="85"/>
      <c r="T939" s="85"/>
      <c r="U939" s="85"/>
      <c r="V939" s="85"/>
      <c r="W939" s="85"/>
    </row>
    <row r="940" spans="1:23" ht="14.25" customHeight="1" x14ac:dyDescent="0.3">
      <c r="A940" s="85"/>
      <c r="B940" s="85"/>
      <c r="C940" s="85"/>
      <c r="D940" s="85"/>
      <c r="E940" s="85"/>
      <c r="F940" s="85"/>
      <c r="G940" s="85"/>
      <c r="H940" s="85"/>
      <c r="I940" s="85"/>
      <c r="J940" s="85"/>
      <c r="K940" s="85"/>
      <c r="L940" s="85"/>
      <c r="M940" s="85"/>
      <c r="N940" s="85"/>
      <c r="O940" s="85"/>
      <c r="P940" s="85"/>
      <c r="Q940" s="85"/>
      <c r="R940" s="85"/>
      <c r="S940" s="85"/>
      <c r="T940" s="85"/>
      <c r="U940" s="85"/>
      <c r="V940" s="85"/>
      <c r="W940" s="85"/>
    </row>
    <row r="941" spans="1:23" ht="14.25" customHeight="1" x14ac:dyDescent="0.3">
      <c r="A941" s="85"/>
      <c r="B941" s="85"/>
      <c r="C941" s="85"/>
      <c r="D941" s="85"/>
      <c r="E941" s="85"/>
      <c r="F941" s="85"/>
      <c r="G941" s="85"/>
      <c r="H941" s="85"/>
      <c r="I941" s="85"/>
      <c r="J941" s="85"/>
      <c r="K941" s="85"/>
      <c r="L941" s="85"/>
      <c r="M941" s="85"/>
      <c r="N941" s="85"/>
      <c r="O941" s="85"/>
      <c r="P941" s="85"/>
      <c r="Q941" s="85"/>
      <c r="R941" s="85"/>
      <c r="S941" s="85"/>
      <c r="T941" s="85"/>
      <c r="U941" s="85"/>
      <c r="V941" s="85"/>
      <c r="W941" s="85"/>
    </row>
    <row r="942" spans="1:23" ht="14.25" customHeight="1" x14ac:dyDescent="0.3">
      <c r="A942" s="85"/>
      <c r="B942" s="85"/>
      <c r="C942" s="85"/>
      <c r="D942" s="85"/>
      <c r="E942" s="85"/>
      <c r="F942" s="85"/>
      <c r="G942" s="85"/>
      <c r="H942" s="85"/>
      <c r="I942" s="85"/>
      <c r="J942" s="85"/>
      <c r="K942" s="85"/>
      <c r="L942" s="85"/>
      <c r="M942" s="85"/>
      <c r="N942" s="85"/>
      <c r="O942" s="85"/>
      <c r="P942" s="85"/>
      <c r="Q942" s="85"/>
      <c r="R942" s="85"/>
      <c r="S942" s="85"/>
      <c r="T942" s="85"/>
      <c r="U942" s="85"/>
      <c r="V942" s="85"/>
      <c r="W942" s="85"/>
    </row>
    <row r="943" spans="1:23" ht="14.25" customHeight="1" x14ac:dyDescent="0.3">
      <c r="A943" s="85"/>
      <c r="B943" s="85"/>
      <c r="C943" s="85"/>
      <c r="D943" s="85"/>
      <c r="E943" s="85"/>
      <c r="F943" s="85"/>
      <c r="G943" s="85"/>
      <c r="H943" s="85"/>
      <c r="I943" s="85"/>
      <c r="J943" s="85"/>
      <c r="K943" s="85"/>
      <c r="L943" s="85"/>
      <c r="M943" s="85"/>
      <c r="N943" s="85"/>
      <c r="O943" s="85"/>
      <c r="P943" s="85"/>
      <c r="Q943" s="85"/>
      <c r="R943" s="85"/>
      <c r="S943" s="85"/>
      <c r="T943" s="85"/>
      <c r="U943" s="85"/>
      <c r="V943" s="85"/>
      <c r="W943" s="85"/>
    </row>
    <row r="944" spans="1:23" ht="14.25" customHeight="1" x14ac:dyDescent="0.3">
      <c r="A944" s="85"/>
      <c r="B944" s="85"/>
      <c r="C944" s="85"/>
      <c r="D944" s="85"/>
      <c r="E944" s="85"/>
      <c r="F944" s="85"/>
      <c r="G944" s="85"/>
      <c r="H944" s="85"/>
      <c r="I944" s="85"/>
      <c r="J944" s="85"/>
      <c r="K944" s="85"/>
      <c r="L944" s="85"/>
      <c r="M944" s="85"/>
      <c r="N944" s="85"/>
      <c r="O944" s="85"/>
      <c r="P944" s="85"/>
      <c r="Q944" s="85"/>
      <c r="R944" s="85"/>
      <c r="S944" s="85"/>
      <c r="T944" s="85"/>
      <c r="U944" s="85"/>
      <c r="V944" s="85"/>
      <c r="W944" s="85"/>
    </row>
    <row r="945" spans="1:23" ht="14.25" customHeight="1" x14ac:dyDescent="0.3">
      <c r="A945" s="85"/>
      <c r="B945" s="85"/>
      <c r="C945" s="85"/>
      <c r="D945" s="85"/>
      <c r="E945" s="85"/>
      <c r="F945" s="85"/>
      <c r="G945" s="85"/>
      <c r="H945" s="85"/>
      <c r="I945" s="85"/>
      <c r="J945" s="85"/>
      <c r="K945" s="85"/>
      <c r="L945" s="85"/>
      <c r="M945" s="85"/>
      <c r="N945" s="85"/>
      <c r="O945" s="85"/>
      <c r="P945" s="85"/>
      <c r="Q945" s="85"/>
      <c r="R945" s="85"/>
      <c r="S945" s="85"/>
      <c r="T945" s="85"/>
      <c r="U945" s="85"/>
      <c r="V945" s="85"/>
      <c r="W945" s="85"/>
    </row>
    <row r="946" spans="1:23" ht="14.25" customHeight="1" x14ac:dyDescent="0.3">
      <c r="A946" s="85"/>
      <c r="B946" s="85"/>
      <c r="C946" s="85"/>
      <c r="D946" s="85"/>
      <c r="E946" s="85"/>
      <c r="F946" s="85"/>
      <c r="G946" s="85"/>
      <c r="H946" s="85"/>
      <c r="I946" s="85"/>
      <c r="J946" s="85"/>
      <c r="K946" s="85"/>
      <c r="L946" s="85"/>
      <c r="M946" s="85"/>
      <c r="N946" s="85"/>
      <c r="O946" s="85"/>
      <c r="P946" s="85"/>
      <c r="Q946" s="85"/>
      <c r="R946" s="85"/>
      <c r="S946" s="85"/>
      <c r="T946" s="85"/>
      <c r="U946" s="85"/>
      <c r="V946" s="85"/>
      <c r="W946" s="85"/>
    </row>
    <row r="947" spans="1:23" ht="14.25" customHeight="1" x14ac:dyDescent="0.3">
      <c r="A947" s="85"/>
      <c r="B947" s="85"/>
      <c r="C947" s="85"/>
      <c r="D947" s="85"/>
      <c r="E947" s="85"/>
      <c r="F947" s="85"/>
      <c r="G947" s="85"/>
      <c r="H947" s="85"/>
      <c r="I947" s="85"/>
      <c r="J947" s="85"/>
      <c r="K947" s="85"/>
      <c r="L947" s="85"/>
      <c r="M947" s="85"/>
      <c r="N947" s="85"/>
      <c r="O947" s="85"/>
      <c r="P947" s="85"/>
      <c r="Q947" s="85"/>
      <c r="R947" s="85"/>
      <c r="S947" s="85"/>
      <c r="T947" s="85"/>
      <c r="U947" s="85"/>
      <c r="V947" s="85"/>
      <c r="W947" s="85"/>
    </row>
    <row r="948" spans="1:23" ht="14.25" customHeight="1" x14ac:dyDescent="0.3">
      <c r="A948" s="85"/>
      <c r="B948" s="85"/>
      <c r="C948" s="85"/>
      <c r="D948" s="85"/>
      <c r="E948" s="85"/>
      <c r="F948" s="85"/>
      <c r="G948" s="85"/>
      <c r="H948" s="85"/>
      <c r="I948" s="85"/>
      <c r="J948" s="85"/>
      <c r="K948" s="85"/>
      <c r="L948" s="85"/>
      <c r="M948" s="85"/>
      <c r="N948" s="85"/>
      <c r="O948" s="85"/>
      <c r="P948" s="85"/>
      <c r="Q948" s="85"/>
      <c r="R948" s="85"/>
      <c r="S948" s="85"/>
      <c r="T948" s="85"/>
      <c r="U948" s="85"/>
      <c r="V948" s="85"/>
      <c r="W948" s="85"/>
    </row>
    <row r="949" spans="1:23" ht="14.25" customHeight="1" x14ac:dyDescent="0.3">
      <c r="A949" s="85"/>
      <c r="B949" s="85"/>
      <c r="C949" s="85"/>
      <c r="D949" s="85"/>
      <c r="E949" s="85"/>
      <c r="F949" s="85"/>
      <c r="G949" s="85"/>
      <c r="H949" s="85"/>
      <c r="I949" s="85"/>
      <c r="J949" s="85"/>
      <c r="K949" s="85"/>
      <c r="L949" s="85"/>
      <c r="M949" s="85"/>
      <c r="N949" s="85"/>
      <c r="O949" s="85"/>
      <c r="P949" s="85"/>
      <c r="Q949" s="85"/>
      <c r="R949" s="85"/>
      <c r="S949" s="85"/>
      <c r="T949" s="85"/>
      <c r="U949" s="85"/>
      <c r="V949" s="85"/>
      <c r="W949" s="85"/>
    </row>
    <row r="950" spans="1:23" ht="14.25" customHeight="1" x14ac:dyDescent="0.3">
      <c r="A950" s="85"/>
      <c r="B950" s="85"/>
      <c r="C950" s="85"/>
      <c r="D950" s="85"/>
      <c r="E950" s="85"/>
      <c r="F950" s="85"/>
      <c r="G950" s="85"/>
      <c r="H950" s="85"/>
      <c r="I950" s="85"/>
      <c r="J950" s="85"/>
      <c r="K950" s="85"/>
      <c r="L950" s="85"/>
      <c r="M950" s="85"/>
      <c r="N950" s="85"/>
      <c r="O950" s="85"/>
      <c r="P950" s="85"/>
      <c r="Q950" s="85"/>
      <c r="R950" s="85"/>
      <c r="S950" s="85"/>
      <c r="T950" s="85"/>
      <c r="U950" s="85"/>
      <c r="V950" s="85"/>
      <c r="W950" s="85"/>
    </row>
    <row r="951" spans="1:23" ht="14.25" customHeight="1" x14ac:dyDescent="0.3">
      <c r="A951" s="85"/>
      <c r="B951" s="85"/>
      <c r="C951" s="85"/>
      <c r="D951" s="85"/>
      <c r="E951" s="85"/>
      <c r="F951" s="85"/>
      <c r="G951" s="85"/>
      <c r="H951" s="85"/>
      <c r="I951" s="85"/>
      <c r="J951" s="85"/>
      <c r="K951" s="85"/>
      <c r="L951" s="85"/>
      <c r="M951" s="85"/>
      <c r="N951" s="85"/>
      <c r="O951" s="85"/>
      <c r="P951" s="85"/>
      <c r="Q951" s="85"/>
      <c r="R951" s="85"/>
      <c r="S951" s="85"/>
      <c r="T951" s="85"/>
      <c r="U951" s="85"/>
      <c r="V951" s="85"/>
      <c r="W951" s="85"/>
    </row>
    <row r="952" spans="1:23" ht="14.25" customHeight="1" x14ac:dyDescent="0.3">
      <c r="A952" s="85"/>
      <c r="B952" s="85"/>
      <c r="C952" s="85"/>
      <c r="D952" s="85"/>
      <c r="E952" s="85"/>
      <c r="F952" s="85"/>
      <c r="G952" s="85"/>
      <c r="H952" s="85"/>
      <c r="I952" s="85"/>
      <c r="J952" s="85"/>
      <c r="K952" s="85"/>
      <c r="L952" s="85"/>
      <c r="M952" s="85"/>
      <c r="N952" s="85"/>
      <c r="O952" s="85"/>
      <c r="P952" s="85"/>
      <c r="Q952" s="85"/>
      <c r="R952" s="85"/>
      <c r="S952" s="85"/>
      <c r="T952" s="85"/>
      <c r="U952" s="85"/>
      <c r="V952" s="85"/>
      <c r="W952" s="85"/>
    </row>
    <row r="953" spans="1:23" ht="14.25" customHeight="1" x14ac:dyDescent="0.3">
      <c r="A953" s="85"/>
      <c r="B953" s="85"/>
      <c r="C953" s="85"/>
      <c r="D953" s="85"/>
      <c r="E953" s="85"/>
      <c r="F953" s="85"/>
      <c r="G953" s="85"/>
      <c r="H953" s="85"/>
      <c r="I953" s="85"/>
      <c r="J953" s="85"/>
      <c r="K953" s="85"/>
      <c r="L953" s="85"/>
      <c r="M953" s="85"/>
      <c r="N953" s="85"/>
      <c r="O953" s="85"/>
      <c r="P953" s="85"/>
      <c r="Q953" s="85"/>
      <c r="R953" s="85"/>
      <c r="S953" s="85"/>
      <c r="T953" s="85"/>
      <c r="U953" s="85"/>
      <c r="V953" s="85"/>
      <c r="W953" s="85"/>
    </row>
    <row r="954" spans="1:23" ht="14.25" customHeight="1" x14ac:dyDescent="0.3">
      <c r="A954" s="85"/>
      <c r="B954" s="85"/>
      <c r="C954" s="85"/>
      <c r="D954" s="85"/>
      <c r="E954" s="85"/>
      <c r="F954" s="85"/>
      <c r="G954" s="85"/>
      <c r="H954" s="85"/>
      <c r="I954" s="85"/>
      <c r="J954" s="85"/>
      <c r="K954" s="85"/>
      <c r="L954" s="85"/>
      <c r="M954" s="85"/>
      <c r="N954" s="85"/>
      <c r="O954" s="85"/>
      <c r="P954" s="85"/>
      <c r="Q954" s="85"/>
      <c r="R954" s="85"/>
      <c r="S954" s="85"/>
      <c r="T954" s="85"/>
      <c r="U954" s="85"/>
      <c r="V954" s="85"/>
      <c r="W954" s="85"/>
    </row>
    <row r="955" spans="1:23" ht="14.25" customHeight="1" x14ac:dyDescent="0.3">
      <c r="A955" s="85"/>
      <c r="B955" s="85"/>
      <c r="C955" s="85"/>
      <c r="D955" s="85"/>
      <c r="E955" s="85"/>
      <c r="F955" s="85"/>
      <c r="G955" s="85"/>
      <c r="H955" s="85"/>
      <c r="I955" s="85"/>
      <c r="J955" s="85"/>
      <c r="K955" s="85"/>
      <c r="L955" s="85"/>
      <c r="M955" s="85"/>
      <c r="N955" s="85"/>
      <c r="O955" s="85"/>
      <c r="P955" s="85"/>
      <c r="Q955" s="85"/>
      <c r="R955" s="85"/>
      <c r="S955" s="85"/>
      <c r="T955" s="85"/>
      <c r="U955" s="85"/>
      <c r="V955" s="85"/>
      <c r="W955" s="85"/>
    </row>
    <row r="956" spans="1:23" ht="14.25" customHeight="1" x14ac:dyDescent="0.3">
      <c r="A956" s="85"/>
      <c r="B956" s="85"/>
      <c r="C956" s="85"/>
      <c r="D956" s="85"/>
      <c r="E956" s="85"/>
      <c r="F956" s="85"/>
      <c r="G956" s="85"/>
      <c r="H956" s="85"/>
      <c r="I956" s="85"/>
      <c r="J956" s="85"/>
      <c r="K956" s="85"/>
      <c r="L956" s="85"/>
      <c r="M956" s="85"/>
      <c r="N956" s="85"/>
      <c r="O956" s="85"/>
      <c r="P956" s="85"/>
      <c r="Q956" s="85"/>
      <c r="R956" s="85"/>
      <c r="S956" s="85"/>
      <c r="T956" s="85"/>
      <c r="U956" s="85"/>
      <c r="V956" s="85"/>
      <c r="W956" s="85"/>
    </row>
    <row r="957" spans="1:23" ht="14.25" customHeight="1" x14ac:dyDescent="0.3">
      <c r="A957" s="85"/>
      <c r="B957" s="85"/>
      <c r="C957" s="85"/>
      <c r="D957" s="85"/>
      <c r="E957" s="85"/>
      <c r="F957" s="85"/>
      <c r="G957" s="85"/>
      <c r="H957" s="85"/>
      <c r="I957" s="85"/>
      <c r="J957" s="85"/>
      <c r="K957" s="85"/>
      <c r="L957" s="85"/>
      <c r="M957" s="85"/>
      <c r="N957" s="85"/>
      <c r="O957" s="85"/>
      <c r="P957" s="85"/>
      <c r="Q957" s="85"/>
      <c r="R957" s="85"/>
      <c r="S957" s="85"/>
      <c r="T957" s="85"/>
      <c r="U957" s="85"/>
      <c r="V957" s="85"/>
      <c r="W957" s="85"/>
    </row>
    <row r="958" spans="1:23" ht="14.25" customHeight="1" x14ac:dyDescent="0.3">
      <c r="A958" s="85"/>
      <c r="B958" s="85"/>
      <c r="C958" s="85"/>
      <c r="D958" s="85"/>
      <c r="E958" s="85"/>
      <c r="F958" s="85"/>
      <c r="G958" s="85"/>
      <c r="H958" s="85"/>
      <c r="I958" s="85"/>
      <c r="J958" s="85"/>
      <c r="K958" s="85"/>
      <c r="L958" s="85"/>
      <c r="M958" s="85"/>
      <c r="N958" s="85"/>
      <c r="O958" s="85"/>
      <c r="P958" s="85"/>
      <c r="Q958" s="85"/>
      <c r="R958" s="85"/>
      <c r="S958" s="85"/>
      <c r="T958" s="85"/>
      <c r="U958" s="85"/>
      <c r="V958" s="85"/>
      <c r="W958" s="85"/>
    </row>
    <row r="959" spans="1:23" ht="14.25" customHeight="1" x14ac:dyDescent="0.3">
      <c r="A959" s="85"/>
      <c r="B959" s="85"/>
      <c r="C959" s="85"/>
      <c r="D959" s="85"/>
      <c r="E959" s="85"/>
      <c r="F959" s="85"/>
      <c r="G959" s="85"/>
      <c r="H959" s="85"/>
      <c r="I959" s="85"/>
      <c r="J959" s="85"/>
      <c r="K959" s="85"/>
      <c r="L959" s="85"/>
      <c r="M959" s="85"/>
      <c r="N959" s="85"/>
      <c r="O959" s="85"/>
      <c r="P959" s="85"/>
      <c r="Q959" s="85"/>
      <c r="R959" s="85"/>
      <c r="S959" s="85"/>
      <c r="T959" s="85"/>
      <c r="U959" s="85"/>
      <c r="V959" s="85"/>
      <c r="W959" s="85"/>
    </row>
    <row r="960" spans="1:23" ht="14.25" customHeight="1" x14ac:dyDescent="0.3">
      <c r="A960" s="85"/>
      <c r="B960" s="85"/>
      <c r="C960" s="85"/>
      <c r="D960" s="85"/>
      <c r="E960" s="85"/>
      <c r="F960" s="85"/>
      <c r="G960" s="85"/>
      <c r="H960" s="85"/>
      <c r="I960" s="85"/>
      <c r="J960" s="85"/>
      <c r="K960" s="85"/>
      <c r="L960" s="85"/>
      <c r="M960" s="85"/>
      <c r="N960" s="85"/>
      <c r="O960" s="85"/>
      <c r="P960" s="85"/>
      <c r="Q960" s="85"/>
      <c r="R960" s="85"/>
      <c r="S960" s="85"/>
      <c r="T960" s="85"/>
      <c r="U960" s="85"/>
      <c r="V960" s="85"/>
      <c r="W960" s="85"/>
    </row>
    <row r="961" spans="1:23" ht="14.25" customHeight="1" x14ac:dyDescent="0.3">
      <c r="A961" s="85"/>
      <c r="B961" s="85"/>
      <c r="C961" s="85"/>
      <c r="D961" s="85"/>
      <c r="E961" s="85"/>
      <c r="F961" s="85"/>
      <c r="G961" s="85"/>
      <c r="H961" s="85"/>
      <c r="I961" s="85"/>
      <c r="J961" s="85"/>
      <c r="K961" s="85"/>
      <c r="L961" s="85"/>
      <c r="M961" s="85"/>
      <c r="N961" s="85"/>
      <c r="O961" s="85"/>
      <c r="P961" s="85"/>
      <c r="Q961" s="85"/>
      <c r="R961" s="85"/>
      <c r="S961" s="85"/>
      <c r="T961" s="85"/>
      <c r="U961" s="85"/>
      <c r="V961" s="85"/>
      <c r="W961" s="85"/>
    </row>
    <row r="962" spans="1:23" ht="14.25" customHeight="1" x14ac:dyDescent="0.3">
      <c r="A962" s="85"/>
      <c r="B962" s="85"/>
      <c r="C962" s="85"/>
      <c r="D962" s="85"/>
      <c r="E962" s="85"/>
      <c r="F962" s="85"/>
      <c r="G962" s="85"/>
      <c r="H962" s="85"/>
      <c r="I962" s="85"/>
      <c r="J962" s="85"/>
      <c r="K962" s="85"/>
      <c r="L962" s="85"/>
      <c r="M962" s="85"/>
      <c r="N962" s="85"/>
      <c r="O962" s="85"/>
      <c r="P962" s="85"/>
      <c r="Q962" s="85"/>
      <c r="R962" s="85"/>
      <c r="S962" s="85"/>
      <c r="T962" s="85"/>
      <c r="U962" s="85"/>
      <c r="V962" s="85"/>
      <c r="W962" s="85"/>
    </row>
    <row r="963" spans="1:23" ht="14.25" customHeight="1" x14ac:dyDescent="0.3">
      <c r="A963" s="85"/>
      <c r="B963" s="85"/>
      <c r="C963" s="85"/>
      <c r="D963" s="85"/>
      <c r="E963" s="85"/>
      <c r="F963" s="85"/>
      <c r="G963" s="85"/>
      <c r="H963" s="85"/>
      <c r="I963" s="85"/>
      <c r="J963" s="85"/>
      <c r="K963" s="85"/>
      <c r="L963" s="85"/>
      <c r="M963" s="85"/>
      <c r="N963" s="85"/>
      <c r="O963" s="85"/>
      <c r="P963" s="85"/>
      <c r="Q963" s="85"/>
      <c r="R963" s="85"/>
      <c r="S963" s="85"/>
      <c r="T963" s="85"/>
      <c r="U963" s="85"/>
      <c r="V963" s="85"/>
      <c r="W963" s="85"/>
    </row>
    <row r="964" spans="1:23" ht="14.25" customHeight="1" x14ac:dyDescent="0.3">
      <c r="A964" s="85"/>
      <c r="B964" s="85"/>
      <c r="C964" s="85"/>
      <c r="D964" s="85"/>
      <c r="E964" s="85"/>
      <c r="F964" s="85"/>
      <c r="G964" s="85"/>
      <c r="H964" s="85"/>
      <c r="I964" s="85"/>
      <c r="J964" s="85"/>
      <c r="K964" s="85"/>
      <c r="L964" s="85"/>
      <c r="M964" s="85"/>
      <c r="N964" s="85"/>
      <c r="O964" s="85"/>
      <c r="P964" s="85"/>
      <c r="Q964" s="85"/>
      <c r="R964" s="85"/>
      <c r="S964" s="85"/>
      <c r="T964" s="85"/>
      <c r="U964" s="85"/>
      <c r="V964" s="85"/>
      <c r="W964" s="85"/>
    </row>
    <row r="965" spans="1:23" ht="14.25" customHeight="1" x14ac:dyDescent="0.3">
      <c r="A965" s="85"/>
      <c r="B965" s="85"/>
      <c r="C965" s="85"/>
      <c r="D965" s="85"/>
      <c r="E965" s="85"/>
      <c r="F965" s="85"/>
      <c r="G965" s="85"/>
      <c r="H965" s="85"/>
      <c r="I965" s="85"/>
      <c r="J965" s="85"/>
      <c r="K965" s="85"/>
      <c r="L965" s="85"/>
      <c r="M965" s="85"/>
      <c r="N965" s="85"/>
      <c r="O965" s="85"/>
      <c r="P965" s="85"/>
      <c r="Q965" s="85"/>
      <c r="R965" s="85"/>
      <c r="S965" s="85"/>
      <c r="T965" s="85"/>
      <c r="U965" s="85"/>
      <c r="V965" s="85"/>
      <c r="W965" s="85"/>
    </row>
    <row r="966" spans="1:23" ht="14.25" customHeight="1" x14ac:dyDescent="0.3">
      <c r="A966" s="85"/>
      <c r="B966" s="85"/>
      <c r="C966" s="85"/>
      <c r="D966" s="85"/>
      <c r="E966" s="85"/>
      <c r="F966" s="85"/>
      <c r="G966" s="85"/>
      <c r="H966" s="85"/>
      <c r="I966" s="85"/>
      <c r="J966" s="85"/>
      <c r="K966" s="85"/>
      <c r="L966" s="85"/>
      <c r="M966" s="85"/>
      <c r="N966" s="85"/>
      <c r="O966" s="85"/>
      <c r="P966" s="85"/>
      <c r="Q966" s="85"/>
      <c r="R966" s="85"/>
      <c r="S966" s="85"/>
      <c r="T966" s="85"/>
      <c r="U966" s="85"/>
      <c r="V966" s="85"/>
      <c r="W966" s="85"/>
    </row>
    <row r="967" spans="1:23" ht="14.25" customHeight="1" x14ac:dyDescent="0.3">
      <c r="A967" s="85"/>
      <c r="B967" s="85"/>
      <c r="C967" s="85"/>
      <c r="D967" s="85"/>
      <c r="E967" s="85"/>
      <c r="F967" s="85"/>
      <c r="G967" s="85"/>
      <c r="H967" s="85"/>
      <c r="I967" s="85"/>
      <c r="J967" s="85"/>
      <c r="K967" s="85"/>
      <c r="L967" s="85"/>
      <c r="M967" s="85"/>
      <c r="N967" s="85"/>
      <c r="O967" s="85"/>
      <c r="P967" s="85"/>
      <c r="Q967" s="85"/>
      <c r="R967" s="85"/>
      <c r="S967" s="85"/>
      <c r="T967" s="85"/>
      <c r="U967" s="85"/>
      <c r="V967" s="85"/>
      <c r="W967" s="85"/>
    </row>
    <row r="968" spans="1:23" ht="14.25" customHeight="1" x14ac:dyDescent="0.3">
      <c r="A968" s="85"/>
      <c r="B968" s="85"/>
      <c r="C968" s="85"/>
      <c r="D968" s="85"/>
      <c r="E968" s="85"/>
      <c r="F968" s="85"/>
      <c r="G968" s="85"/>
      <c r="H968" s="85"/>
      <c r="I968" s="85"/>
      <c r="J968" s="85"/>
      <c r="K968" s="85"/>
      <c r="L968" s="85"/>
      <c r="M968" s="85"/>
      <c r="N968" s="85"/>
      <c r="O968" s="85"/>
      <c r="P968" s="85"/>
      <c r="Q968" s="85"/>
      <c r="R968" s="85"/>
      <c r="S968" s="85"/>
      <c r="T968" s="85"/>
      <c r="U968" s="85"/>
      <c r="V968" s="85"/>
      <c r="W968" s="85"/>
    </row>
    <row r="969" spans="1:23" ht="14.25" customHeight="1" x14ac:dyDescent="0.3">
      <c r="A969" s="85"/>
      <c r="B969" s="85"/>
      <c r="C969" s="85"/>
      <c r="D969" s="85"/>
      <c r="E969" s="85"/>
      <c r="F969" s="85"/>
      <c r="G969" s="85"/>
      <c r="H969" s="85"/>
      <c r="I969" s="85"/>
      <c r="J969" s="85"/>
      <c r="K969" s="85"/>
      <c r="L969" s="85"/>
      <c r="M969" s="85"/>
      <c r="N969" s="85"/>
      <c r="O969" s="85"/>
      <c r="P969" s="85"/>
      <c r="Q969" s="85"/>
      <c r="R969" s="85"/>
      <c r="S969" s="85"/>
      <c r="T969" s="85"/>
      <c r="U969" s="85"/>
      <c r="V969" s="85"/>
      <c r="W969" s="85"/>
    </row>
    <row r="970" spans="1:23" ht="14.25" customHeight="1" x14ac:dyDescent="0.3">
      <c r="A970" s="85"/>
      <c r="B970" s="85"/>
      <c r="C970" s="85"/>
      <c r="D970" s="85"/>
      <c r="E970" s="85"/>
      <c r="F970" s="85"/>
      <c r="G970" s="85"/>
      <c r="H970" s="85"/>
      <c r="I970" s="85"/>
      <c r="J970" s="85"/>
      <c r="K970" s="85"/>
      <c r="L970" s="85"/>
      <c r="M970" s="85"/>
      <c r="N970" s="85"/>
      <c r="O970" s="85"/>
      <c r="P970" s="85"/>
      <c r="Q970" s="85"/>
      <c r="R970" s="85"/>
      <c r="S970" s="85"/>
      <c r="T970" s="85"/>
      <c r="U970" s="85"/>
      <c r="V970" s="85"/>
      <c r="W970" s="85"/>
    </row>
    <row r="971" spans="1:23" ht="14.25" customHeight="1" x14ac:dyDescent="0.3">
      <c r="A971" s="85"/>
      <c r="B971" s="85"/>
      <c r="C971" s="85"/>
      <c r="D971" s="85"/>
      <c r="E971" s="85"/>
      <c r="F971" s="85"/>
      <c r="G971" s="85"/>
      <c r="H971" s="85"/>
      <c r="I971" s="85"/>
      <c r="J971" s="85"/>
      <c r="K971" s="85"/>
      <c r="L971" s="85"/>
      <c r="M971" s="85"/>
      <c r="N971" s="85"/>
      <c r="O971" s="85"/>
      <c r="P971" s="85"/>
      <c r="Q971" s="85"/>
      <c r="R971" s="85"/>
      <c r="S971" s="85"/>
      <c r="T971" s="85"/>
      <c r="U971" s="85"/>
      <c r="V971" s="85"/>
      <c r="W971" s="85"/>
    </row>
    <row r="972" spans="1:23" ht="14.25" customHeight="1" x14ac:dyDescent="0.3">
      <c r="A972" s="85"/>
      <c r="B972" s="85"/>
      <c r="C972" s="85"/>
      <c r="D972" s="85"/>
      <c r="E972" s="85"/>
      <c r="F972" s="85"/>
      <c r="G972" s="85"/>
      <c r="H972" s="85"/>
      <c r="I972" s="85"/>
      <c r="J972" s="85"/>
      <c r="K972" s="85"/>
      <c r="L972" s="85"/>
      <c r="M972" s="85"/>
      <c r="N972" s="85"/>
      <c r="O972" s="85"/>
      <c r="P972" s="85"/>
      <c r="Q972" s="85"/>
      <c r="R972" s="85"/>
      <c r="S972" s="85"/>
      <c r="T972" s="85"/>
      <c r="U972" s="85"/>
      <c r="V972" s="85"/>
      <c r="W972" s="85"/>
    </row>
    <row r="973" spans="1:23" ht="14.25" customHeight="1" x14ac:dyDescent="0.3">
      <c r="A973" s="85"/>
      <c r="B973" s="85"/>
      <c r="C973" s="85"/>
      <c r="D973" s="85"/>
      <c r="E973" s="85"/>
      <c r="F973" s="85"/>
      <c r="G973" s="85"/>
      <c r="H973" s="85"/>
      <c r="I973" s="85"/>
      <c r="J973" s="85"/>
      <c r="K973" s="85"/>
      <c r="L973" s="85"/>
      <c r="M973" s="85"/>
      <c r="N973" s="85"/>
      <c r="O973" s="85"/>
      <c r="P973" s="85"/>
      <c r="Q973" s="85"/>
      <c r="R973" s="85"/>
      <c r="S973" s="85"/>
      <c r="T973" s="85"/>
      <c r="U973" s="85"/>
      <c r="V973" s="85"/>
      <c r="W973" s="85"/>
    </row>
    <row r="974" spans="1:23" ht="14.25" customHeight="1" x14ac:dyDescent="0.3">
      <c r="A974" s="85"/>
      <c r="B974" s="85"/>
      <c r="C974" s="85"/>
      <c r="D974" s="85"/>
      <c r="E974" s="85"/>
      <c r="F974" s="85"/>
      <c r="G974" s="85"/>
      <c r="H974" s="85"/>
      <c r="I974" s="85"/>
      <c r="J974" s="85"/>
      <c r="K974" s="85"/>
      <c r="L974" s="85"/>
      <c r="M974" s="85"/>
      <c r="N974" s="85"/>
      <c r="O974" s="85"/>
      <c r="P974" s="85"/>
      <c r="Q974" s="85"/>
      <c r="R974" s="85"/>
      <c r="S974" s="85"/>
      <c r="T974" s="85"/>
      <c r="U974" s="85"/>
      <c r="V974" s="85"/>
      <c r="W974" s="85"/>
    </row>
    <row r="975" spans="1:23" ht="14.25" customHeight="1" x14ac:dyDescent="0.3">
      <c r="A975" s="85"/>
      <c r="B975" s="85"/>
      <c r="C975" s="85"/>
      <c r="D975" s="85"/>
      <c r="E975" s="85"/>
      <c r="F975" s="85"/>
      <c r="G975" s="85"/>
      <c r="H975" s="85"/>
      <c r="I975" s="85"/>
      <c r="J975" s="85"/>
      <c r="K975" s="85"/>
      <c r="L975" s="85"/>
      <c r="M975" s="85"/>
      <c r="N975" s="85"/>
      <c r="O975" s="85"/>
      <c r="P975" s="85"/>
      <c r="Q975" s="85"/>
      <c r="R975" s="85"/>
      <c r="S975" s="85"/>
      <c r="T975" s="85"/>
      <c r="U975" s="85"/>
      <c r="V975" s="85"/>
      <c r="W975" s="85"/>
    </row>
    <row r="976" spans="1:23" ht="14.25" customHeight="1" x14ac:dyDescent="0.3">
      <c r="A976" s="85"/>
      <c r="B976" s="85"/>
      <c r="C976" s="85"/>
      <c r="D976" s="85"/>
      <c r="E976" s="85"/>
      <c r="F976" s="85"/>
      <c r="G976" s="85"/>
      <c r="H976" s="85"/>
      <c r="I976" s="85"/>
      <c r="J976" s="85"/>
      <c r="K976" s="85"/>
      <c r="L976" s="85"/>
      <c r="M976" s="85"/>
      <c r="N976" s="85"/>
      <c r="O976" s="85"/>
      <c r="P976" s="85"/>
      <c r="Q976" s="85"/>
      <c r="R976" s="85"/>
      <c r="S976" s="85"/>
      <c r="T976" s="85"/>
      <c r="U976" s="85"/>
      <c r="V976" s="85"/>
      <c r="W976" s="85"/>
    </row>
    <row r="977" spans="1:23" ht="14.25" customHeight="1" x14ac:dyDescent="0.3">
      <c r="A977" s="85"/>
      <c r="B977" s="85"/>
      <c r="C977" s="85"/>
      <c r="D977" s="85"/>
      <c r="E977" s="85"/>
      <c r="F977" s="85"/>
      <c r="G977" s="85"/>
      <c r="H977" s="85"/>
      <c r="I977" s="85"/>
      <c r="J977" s="85"/>
      <c r="K977" s="85"/>
      <c r="L977" s="85"/>
      <c r="M977" s="85"/>
      <c r="N977" s="85"/>
      <c r="O977" s="85"/>
      <c r="P977" s="85"/>
      <c r="Q977" s="85"/>
      <c r="R977" s="85"/>
      <c r="S977" s="85"/>
      <c r="T977" s="85"/>
      <c r="U977" s="85"/>
      <c r="V977" s="85"/>
      <c r="W977" s="85"/>
    </row>
    <row r="978" spans="1:23" ht="14.25" customHeight="1" x14ac:dyDescent="0.3">
      <c r="A978" s="85"/>
      <c r="B978" s="85"/>
      <c r="C978" s="85"/>
      <c r="D978" s="85"/>
      <c r="E978" s="85"/>
      <c r="F978" s="85"/>
      <c r="G978" s="85"/>
      <c r="H978" s="85"/>
      <c r="I978" s="85"/>
      <c r="J978" s="85"/>
      <c r="K978" s="85"/>
      <c r="L978" s="85"/>
      <c r="M978" s="85"/>
      <c r="N978" s="85"/>
      <c r="O978" s="85"/>
      <c r="P978" s="85"/>
      <c r="Q978" s="85"/>
      <c r="R978" s="85"/>
      <c r="S978" s="85"/>
      <c r="T978" s="85"/>
      <c r="U978" s="85"/>
      <c r="V978" s="85"/>
      <c r="W978" s="85"/>
    </row>
    <row r="979" spans="1:23" ht="14.25" customHeight="1" x14ac:dyDescent="0.3">
      <c r="A979" s="85"/>
      <c r="B979" s="85"/>
      <c r="C979" s="85"/>
      <c r="D979" s="85"/>
      <c r="E979" s="85"/>
      <c r="F979" s="85"/>
      <c r="G979" s="85"/>
      <c r="H979" s="85"/>
      <c r="I979" s="85"/>
      <c r="J979" s="85"/>
      <c r="K979" s="85"/>
      <c r="L979" s="85"/>
      <c r="M979" s="85"/>
      <c r="N979" s="85"/>
      <c r="O979" s="85"/>
      <c r="P979" s="85"/>
      <c r="Q979" s="85"/>
      <c r="R979" s="85"/>
      <c r="S979" s="85"/>
      <c r="T979" s="85"/>
      <c r="U979" s="85"/>
      <c r="V979" s="85"/>
      <c r="W979" s="85"/>
    </row>
    <row r="980" spans="1:23" ht="14.25" customHeight="1" x14ac:dyDescent="0.3">
      <c r="A980" s="85"/>
      <c r="B980" s="85"/>
      <c r="C980" s="85"/>
      <c r="D980" s="85"/>
      <c r="E980" s="85"/>
      <c r="F980" s="85"/>
      <c r="G980" s="85"/>
      <c r="H980" s="85"/>
      <c r="I980" s="85"/>
      <c r="J980" s="85"/>
      <c r="K980" s="85"/>
      <c r="L980" s="85"/>
      <c r="M980" s="85"/>
      <c r="N980" s="85"/>
      <c r="O980" s="85"/>
      <c r="P980" s="85"/>
      <c r="Q980" s="85"/>
      <c r="R980" s="85"/>
      <c r="S980" s="85"/>
      <c r="T980" s="85"/>
      <c r="U980" s="85"/>
      <c r="V980" s="85"/>
      <c r="W980" s="85"/>
    </row>
    <row r="981" spans="1:23" ht="14.25" customHeight="1" x14ac:dyDescent="0.3">
      <c r="A981" s="85"/>
      <c r="B981" s="85"/>
      <c r="C981" s="85"/>
      <c r="D981" s="85"/>
      <c r="E981" s="85"/>
      <c r="F981" s="85"/>
      <c r="G981" s="85"/>
      <c r="H981" s="85"/>
      <c r="I981" s="85"/>
      <c r="J981" s="85"/>
      <c r="K981" s="85"/>
      <c r="L981" s="85"/>
      <c r="M981" s="85"/>
      <c r="N981" s="85"/>
      <c r="O981" s="85"/>
      <c r="P981" s="85"/>
      <c r="Q981" s="85"/>
      <c r="R981" s="85"/>
      <c r="S981" s="85"/>
      <c r="T981" s="85"/>
      <c r="U981" s="85"/>
      <c r="V981" s="85"/>
      <c r="W981" s="85"/>
    </row>
    <row r="982" spans="1:23" ht="14.25" customHeight="1" x14ac:dyDescent="0.3">
      <c r="A982" s="85"/>
      <c r="B982" s="85"/>
      <c r="C982" s="85"/>
      <c r="D982" s="85"/>
      <c r="E982" s="85"/>
      <c r="F982" s="85"/>
      <c r="G982" s="85"/>
      <c r="H982" s="85"/>
      <c r="I982" s="85"/>
      <c r="J982" s="85"/>
      <c r="K982" s="85"/>
      <c r="L982" s="85"/>
      <c r="M982" s="85"/>
      <c r="N982" s="85"/>
      <c r="O982" s="85"/>
      <c r="P982" s="85"/>
      <c r="Q982" s="85"/>
      <c r="R982" s="85"/>
      <c r="S982" s="85"/>
      <c r="T982" s="85"/>
      <c r="U982" s="85"/>
      <c r="V982" s="85"/>
      <c r="W982" s="85"/>
    </row>
    <row r="983" spans="1:23" ht="14.25" customHeight="1" x14ac:dyDescent="0.3">
      <c r="A983" s="85"/>
      <c r="B983" s="85"/>
      <c r="C983" s="85"/>
      <c r="D983" s="85"/>
      <c r="E983" s="85"/>
      <c r="F983" s="85"/>
      <c r="G983" s="85"/>
      <c r="H983" s="85"/>
      <c r="I983" s="85"/>
      <c r="J983" s="85"/>
      <c r="K983" s="85"/>
      <c r="L983" s="85"/>
      <c r="M983" s="85"/>
      <c r="N983" s="85"/>
      <c r="O983" s="85"/>
      <c r="P983" s="85"/>
      <c r="Q983" s="85"/>
      <c r="R983" s="85"/>
      <c r="S983" s="85"/>
      <c r="T983" s="85"/>
      <c r="U983" s="85"/>
      <c r="V983" s="85"/>
      <c r="W983" s="85"/>
    </row>
    <row r="984" spans="1:23" ht="14.25" customHeight="1" x14ac:dyDescent="0.3">
      <c r="A984" s="85"/>
      <c r="B984" s="85"/>
      <c r="C984" s="85"/>
      <c r="D984" s="85"/>
      <c r="E984" s="85"/>
      <c r="F984" s="85"/>
      <c r="G984" s="85"/>
      <c r="H984" s="85"/>
      <c r="I984" s="85"/>
      <c r="J984" s="85"/>
      <c r="K984" s="85"/>
      <c r="L984" s="85"/>
      <c r="M984" s="85"/>
      <c r="N984" s="85"/>
      <c r="O984" s="85"/>
      <c r="P984" s="85"/>
      <c r="Q984" s="85"/>
      <c r="R984" s="85"/>
      <c r="S984" s="85"/>
      <c r="T984" s="85"/>
      <c r="U984" s="85"/>
      <c r="V984" s="85"/>
      <c r="W984" s="85"/>
    </row>
    <row r="985" spans="1:23" ht="14.25" customHeight="1" x14ac:dyDescent="0.3">
      <c r="A985" s="85"/>
      <c r="B985" s="85"/>
      <c r="C985" s="85"/>
      <c r="D985" s="85"/>
      <c r="E985" s="85"/>
      <c r="F985" s="85"/>
      <c r="G985" s="85"/>
      <c r="H985" s="85"/>
      <c r="I985" s="85"/>
      <c r="J985" s="85"/>
      <c r="K985" s="85"/>
      <c r="L985" s="85"/>
      <c r="M985" s="85"/>
      <c r="N985" s="85"/>
      <c r="O985" s="85"/>
      <c r="P985" s="85"/>
      <c r="Q985" s="85"/>
      <c r="R985" s="85"/>
      <c r="S985" s="85"/>
      <c r="T985" s="85"/>
      <c r="U985" s="85"/>
      <c r="V985" s="85"/>
      <c r="W985" s="85"/>
    </row>
    <row r="986" spans="1:23" ht="14.25" customHeight="1" x14ac:dyDescent="0.3">
      <c r="A986" s="85"/>
      <c r="B986" s="85"/>
      <c r="C986" s="85"/>
      <c r="D986" s="85"/>
      <c r="E986" s="85"/>
      <c r="F986" s="85"/>
      <c r="G986" s="85"/>
      <c r="H986" s="85"/>
      <c r="I986" s="85"/>
      <c r="J986" s="85"/>
      <c r="K986" s="85"/>
      <c r="L986" s="85"/>
      <c r="M986" s="85"/>
      <c r="N986" s="85"/>
      <c r="O986" s="85"/>
      <c r="P986" s="85"/>
      <c r="Q986" s="85"/>
      <c r="R986" s="85"/>
      <c r="S986" s="85"/>
      <c r="T986" s="85"/>
      <c r="U986" s="85"/>
      <c r="V986" s="85"/>
      <c r="W986" s="85"/>
    </row>
    <row r="987" spans="1:23" ht="14.25" customHeight="1" x14ac:dyDescent="0.3">
      <c r="A987" s="85"/>
      <c r="B987" s="85"/>
      <c r="C987" s="85"/>
      <c r="D987" s="85"/>
      <c r="E987" s="85"/>
      <c r="F987" s="85"/>
      <c r="G987" s="85"/>
      <c r="H987" s="85"/>
      <c r="I987" s="85"/>
      <c r="J987" s="85"/>
      <c r="K987" s="85"/>
      <c r="L987" s="85"/>
      <c r="M987" s="85"/>
      <c r="N987" s="85"/>
      <c r="O987" s="85"/>
      <c r="P987" s="85"/>
      <c r="Q987" s="85"/>
      <c r="R987" s="85"/>
      <c r="S987" s="85"/>
      <c r="T987" s="85"/>
      <c r="U987" s="85"/>
      <c r="V987" s="85"/>
      <c r="W987" s="85"/>
    </row>
    <row r="988" spans="1:23" ht="14.25" customHeight="1" x14ac:dyDescent="0.3">
      <c r="A988" s="85"/>
      <c r="B988" s="85"/>
      <c r="C988" s="85"/>
      <c r="D988" s="85"/>
      <c r="E988" s="85"/>
      <c r="F988" s="85"/>
      <c r="G988" s="85"/>
      <c r="H988" s="85"/>
      <c r="I988" s="85"/>
      <c r="J988" s="85"/>
      <c r="K988" s="85"/>
      <c r="L988" s="85"/>
      <c r="M988" s="85"/>
      <c r="N988" s="85"/>
      <c r="O988" s="85"/>
      <c r="P988" s="85"/>
      <c r="Q988" s="85"/>
      <c r="R988" s="85"/>
      <c r="S988" s="85"/>
      <c r="T988" s="85"/>
      <c r="U988" s="85"/>
      <c r="V988" s="85"/>
      <c r="W988" s="85"/>
    </row>
    <row r="989" spans="1:23" ht="14.25" customHeight="1" x14ac:dyDescent="0.3">
      <c r="A989" s="85"/>
      <c r="B989" s="85"/>
      <c r="C989" s="85"/>
      <c r="D989" s="85"/>
      <c r="E989" s="85"/>
      <c r="F989" s="85"/>
      <c r="G989" s="85"/>
      <c r="H989" s="85"/>
      <c r="I989" s="85"/>
      <c r="J989" s="85"/>
      <c r="K989" s="85"/>
      <c r="L989" s="85"/>
      <c r="M989" s="85"/>
      <c r="N989" s="85"/>
      <c r="O989" s="85"/>
      <c r="P989" s="85"/>
      <c r="Q989" s="85"/>
      <c r="R989" s="85"/>
      <c r="S989" s="85"/>
      <c r="T989" s="85"/>
      <c r="U989" s="85"/>
      <c r="V989" s="85"/>
      <c r="W989" s="85"/>
    </row>
    <row r="990" spans="1:23" ht="14.25" customHeight="1" x14ac:dyDescent="0.3">
      <c r="A990" s="85"/>
      <c r="B990" s="85"/>
      <c r="C990" s="85"/>
      <c r="D990" s="85"/>
      <c r="E990" s="85"/>
      <c r="F990" s="85"/>
      <c r="G990" s="85"/>
      <c r="H990" s="85"/>
      <c r="I990" s="85"/>
      <c r="J990" s="85"/>
      <c r="K990" s="85"/>
      <c r="L990" s="85"/>
      <c r="M990" s="85"/>
      <c r="N990" s="85"/>
      <c r="O990" s="85"/>
      <c r="P990" s="85"/>
      <c r="Q990" s="85"/>
      <c r="R990" s="85"/>
      <c r="S990" s="85"/>
      <c r="T990" s="85"/>
      <c r="U990" s="85"/>
      <c r="V990" s="85"/>
      <c r="W990" s="85"/>
    </row>
    <row r="991" spans="1:23" ht="14.25" customHeight="1" x14ac:dyDescent="0.3">
      <c r="A991" s="85"/>
      <c r="B991" s="85"/>
      <c r="C991" s="85"/>
      <c r="D991" s="85"/>
      <c r="E991" s="85"/>
      <c r="F991" s="85"/>
      <c r="G991" s="85"/>
      <c r="H991" s="85"/>
      <c r="I991" s="85"/>
      <c r="J991" s="85"/>
      <c r="K991" s="85"/>
      <c r="L991" s="85"/>
      <c r="M991" s="85"/>
      <c r="N991" s="85"/>
      <c r="O991" s="85"/>
      <c r="P991" s="85"/>
      <c r="Q991" s="85"/>
      <c r="R991" s="85"/>
      <c r="S991" s="85"/>
      <c r="T991" s="85"/>
      <c r="U991" s="85"/>
      <c r="V991" s="85"/>
      <c r="W991" s="85"/>
    </row>
    <row r="992" spans="1:23" ht="14.25" customHeight="1" x14ac:dyDescent="0.3">
      <c r="A992" s="85"/>
      <c r="B992" s="85"/>
      <c r="C992" s="85"/>
      <c r="D992" s="85"/>
      <c r="E992" s="85"/>
      <c r="F992" s="85"/>
      <c r="G992" s="85"/>
      <c r="H992" s="85"/>
      <c r="I992" s="85"/>
      <c r="J992" s="85"/>
      <c r="K992" s="85"/>
      <c r="L992" s="85"/>
      <c r="M992" s="85"/>
      <c r="N992" s="85"/>
      <c r="O992" s="85"/>
      <c r="P992" s="85"/>
      <c r="Q992" s="85"/>
      <c r="R992" s="85"/>
      <c r="S992" s="85"/>
      <c r="T992" s="85"/>
      <c r="U992" s="85"/>
      <c r="V992" s="85"/>
      <c r="W992" s="85"/>
    </row>
    <row r="993" spans="1:23" ht="14.25" customHeight="1" x14ac:dyDescent="0.3">
      <c r="A993" s="85"/>
      <c r="B993" s="85"/>
      <c r="C993" s="85"/>
      <c r="D993" s="85"/>
      <c r="E993" s="85"/>
      <c r="F993" s="85"/>
      <c r="G993" s="85"/>
      <c r="H993" s="85"/>
      <c r="I993" s="85"/>
      <c r="J993" s="85"/>
      <c r="K993" s="85"/>
      <c r="L993" s="85"/>
      <c r="M993" s="85"/>
      <c r="N993" s="85"/>
      <c r="O993" s="85"/>
      <c r="P993" s="85"/>
      <c r="Q993" s="85"/>
      <c r="R993" s="85"/>
      <c r="S993" s="85"/>
      <c r="T993" s="85"/>
      <c r="U993" s="85"/>
      <c r="V993" s="85"/>
      <c r="W993" s="85"/>
    </row>
    <row r="994" spans="1:23" ht="14.25" customHeight="1" x14ac:dyDescent="0.3">
      <c r="A994" s="85"/>
      <c r="B994" s="85"/>
      <c r="C994" s="85"/>
      <c r="D994" s="85"/>
      <c r="E994" s="85"/>
      <c r="F994" s="85"/>
      <c r="G994" s="85"/>
      <c r="H994" s="85"/>
      <c r="I994" s="85"/>
      <c r="J994" s="85"/>
      <c r="K994" s="85"/>
      <c r="L994" s="85"/>
      <c r="M994" s="85"/>
      <c r="N994" s="85"/>
      <c r="O994" s="85"/>
      <c r="P994" s="85"/>
      <c r="Q994" s="85"/>
      <c r="R994" s="85"/>
      <c r="S994" s="85"/>
      <c r="T994" s="85"/>
      <c r="U994" s="85"/>
      <c r="V994" s="85"/>
      <c r="W994" s="85"/>
    </row>
    <row r="995" spans="1:23" ht="14.25" customHeight="1" x14ac:dyDescent="0.3">
      <c r="A995" s="85"/>
      <c r="B995" s="85"/>
      <c r="C995" s="85"/>
      <c r="D995" s="85"/>
      <c r="E995" s="85"/>
      <c r="F995" s="85"/>
      <c r="G995" s="85"/>
      <c r="H995" s="85"/>
      <c r="I995" s="85"/>
      <c r="J995" s="85"/>
      <c r="K995" s="85"/>
      <c r="L995" s="85"/>
      <c r="M995" s="85"/>
      <c r="N995" s="85"/>
      <c r="O995" s="85"/>
      <c r="P995" s="85"/>
      <c r="Q995" s="85"/>
      <c r="R995" s="85"/>
      <c r="S995" s="85"/>
      <c r="T995" s="85"/>
      <c r="U995" s="85"/>
      <c r="V995" s="85"/>
      <c r="W995" s="85"/>
    </row>
    <row r="996" spans="1:23" ht="14.25" customHeight="1" x14ac:dyDescent="0.3">
      <c r="A996" s="85"/>
      <c r="B996" s="85"/>
      <c r="C996" s="85"/>
      <c r="D996" s="85"/>
      <c r="E996" s="85"/>
      <c r="F996" s="85"/>
      <c r="G996" s="85"/>
      <c r="H996" s="85"/>
      <c r="I996" s="85"/>
      <c r="J996" s="85"/>
      <c r="K996" s="85"/>
      <c r="L996" s="85"/>
      <c r="M996" s="85"/>
      <c r="N996" s="85"/>
      <c r="O996" s="85"/>
      <c r="P996" s="85"/>
      <c r="Q996" s="85"/>
      <c r="R996" s="85"/>
      <c r="S996" s="85"/>
      <c r="T996" s="85"/>
      <c r="U996" s="85"/>
      <c r="V996" s="85"/>
      <c r="W996" s="85"/>
    </row>
    <row r="997" spans="1:23" ht="14.25" customHeight="1" x14ac:dyDescent="0.3">
      <c r="A997" s="85"/>
      <c r="B997" s="85"/>
      <c r="C997" s="85"/>
      <c r="D997" s="85"/>
      <c r="E997" s="85"/>
      <c r="F997" s="85"/>
      <c r="G997" s="85"/>
      <c r="H997" s="85"/>
      <c r="I997" s="85"/>
      <c r="J997" s="85"/>
      <c r="K997" s="85"/>
      <c r="L997" s="85"/>
      <c r="M997" s="85"/>
      <c r="N997" s="85"/>
      <c r="O997" s="85"/>
      <c r="P997" s="85"/>
      <c r="Q997" s="85"/>
      <c r="R997" s="85"/>
      <c r="S997" s="85"/>
      <c r="T997" s="85"/>
      <c r="U997" s="85"/>
      <c r="V997" s="85"/>
      <c r="W997" s="85"/>
    </row>
    <row r="998" spans="1:23" ht="14.25" customHeight="1" x14ac:dyDescent="0.3">
      <c r="A998" s="85"/>
      <c r="B998" s="85"/>
      <c r="C998" s="85"/>
      <c r="D998" s="85"/>
      <c r="E998" s="85"/>
      <c r="F998" s="85"/>
      <c r="G998" s="85"/>
      <c r="H998" s="85"/>
      <c r="I998" s="85"/>
      <c r="J998" s="85"/>
      <c r="K998" s="85"/>
      <c r="L998" s="85"/>
      <c r="M998" s="85"/>
      <c r="N998" s="85"/>
      <c r="O998" s="85"/>
      <c r="P998" s="85"/>
      <c r="Q998" s="85"/>
      <c r="R998" s="85"/>
      <c r="S998" s="85"/>
      <c r="T998" s="85"/>
      <c r="U998" s="85"/>
      <c r="V998" s="85"/>
      <c r="W998" s="85"/>
    </row>
    <row r="999" spans="1:23" ht="14.25" customHeight="1" x14ac:dyDescent="0.3">
      <c r="A999" s="85"/>
      <c r="B999" s="85"/>
      <c r="C999" s="85"/>
      <c r="D999" s="85"/>
      <c r="E999" s="85"/>
      <c r="F999" s="85"/>
      <c r="G999" s="85"/>
      <c r="H999" s="85"/>
      <c r="I999" s="85"/>
      <c r="J999" s="85"/>
      <c r="K999" s="85"/>
      <c r="L999" s="85"/>
      <c r="M999" s="85"/>
      <c r="N999" s="85"/>
      <c r="O999" s="85"/>
      <c r="P999" s="85"/>
      <c r="Q999" s="85"/>
      <c r="R999" s="85"/>
      <c r="S999" s="85"/>
      <c r="T999" s="85"/>
      <c r="U999" s="85"/>
      <c r="V999" s="85"/>
      <c r="W999" s="85"/>
    </row>
  </sheetData>
  <sheetProtection algorithmName="SHA-512" hashValue="uacJi0KbIXCHpBmAsEty3ESeFYb5/g3VpdNj5RdGe/a0lzXQ/ICyMFXxAJ+CotO9QmAJbraQTrFW5QbdMFC6Ng==" saltValue="U2GeJ7ji17MDSlDfiBK1YQ==" spinCount="100000" sheet="1" objects="1" scenarios="1"/>
  <pageMargins left="0.7" right="0.7" top="0.98479166666666662" bottom="0.75" header="0.3" footer="0.3"/>
  <pageSetup scale="60" orientation="landscape" r:id="rId1"/>
  <headerFooter>
    <oddFooter>&amp;L&amp;"Avenir LT Std 55 Roman,Regular"&amp;12&amp;K000000
May 13, 2021&amp;C&amp;"Avenir LT Std 55 Roman,Regular"&amp;12Page &amp;P of &amp;N&amp;R&amp;"Avenir LT Std 55 Roman,Regular"&amp;12&amp;K000000&amp;A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101</vt:i4>
      </vt:variant>
    </vt:vector>
  </HeadingPairs>
  <TitlesOfParts>
    <vt:vector size="118" baseType="lpstr">
      <vt:lpstr>Read Me</vt:lpstr>
      <vt:lpstr>Project Info</vt:lpstr>
      <vt:lpstr>Inputs</vt:lpstr>
      <vt:lpstr>Results</vt:lpstr>
      <vt:lpstr>Definitions</vt:lpstr>
      <vt:lpstr>Calculations</vt:lpstr>
      <vt:lpstr>RIMS II Codes</vt:lpstr>
      <vt:lpstr>RIMS II FTE Multipliers</vt:lpstr>
      <vt:lpstr>Equation 3 FTE Conversion</vt:lpstr>
      <vt:lpstr>Equation 4 Type I FTE</vt:lpstr>
      <vt:lpstr>Equation 4 Type II FTE</vt:lpstr>
      <vt:lpstr>Equation 5 Direct FTE</vt:lpstr>
      <vt:lpstr>Equation 6 Indirect FTE</vt:lpstr>
      <vt:lpstr>Equation 7 Induced FTE </vt:lpstr>
      <vt:lpstr>Equation 8 Retail Adjustments</vt:lpstr>
      <vt:lpstr>RIMS II Type I Employment</vt:lpstr>
      <vt:lpstr>RIMS II Type II Employment</vt:lpstr>
      <vt:lpstr>Agencies</vt:lpstr>
      <vt:lpstr>AHSC</vt:lpstr>
      <vt:lpstr>AirGrants</vt:lpstr>
      <vt:lpstr>AMMPDDRDP</vt:lpstr>
      <vt:lpstr>Apprenticeships</vt:lpstr>
      <vt:lpstr>ATP</vt:lpstr>
      <vt:lpstr>BaseIndex</vt:lpstr>
      <vt:lpstr>Bay</vt:lpstr>
      <vt:lpstr>BCDC</vt:lpstr>
      <vt:lpstr>Budget</vt:lpstr>
      <vt:lpstr>CalEPA</vt:lpstr>
      <vt:lpstr>CALFIRE</vt:lpstr>
      <vt:lpstr>CalOES</vt:lpstr>
      <vt:lpstr>CalRecycle</vt:lpstr>
      <vt:lpstr>CalSTA</vt:lpstr>
      <vt:lpstr>Caltrans</vt:lpstr>
      <vt:lpstr>CAP</vt:lpstr>
      <vt:lpstr>CARB</vt:lpstr>
      <vt:lpstr>CCC</vt:lpstr>
      <vt:lpstr>CDFA</vt:lpstr>
      <vt:lpstr>CEC</vt:lpstr>
      <vt:lpstr>ClimateAdaptation</vt:lpstr>
      <vt:lpstr>ClimateReady</vt:lpstr>
      <vt:lpstr>CNeutral</vt:lpstr>
      <vt:lpstr>CNRA</vt:lpstr>
      <vt:lpstr>CoastalComm</vt:lpstr>
      <vt:lpstr>CoastalResilience</vt:lpstr>
      <vt:lpstr>CommunityFire</vt:lpstr>
      <vt:lpstr>CSD</vt:lpstr>
      <vt:lpstr>CWDB</vt:lpstr>
      <vt:lpstr>DeflatedBudget</vt:lpstr>
      <vt:lpstr>Deflator</vt:lpstr>
      <vt:lpstr>DFW</vt:lpstr>
      <vt:lpstr>DWR</vt:lpstr>
      <vt:lpstr>FARMER</vt:lpstr>
      <vt:lpstr>FireEngine</vt:lpstr>
      <vt:lpstr>FirePrevention</vt:lpstr>
      <vt:lpstr>ForestHealth</vt:lpstr>
      <vt:lpstr>FPIP</vt:lpstr>
      <vt:lpstr>GGRFfunds</vt:lpstr>
      <vt:lpstr>HealthySoils</vt:lpstr>
      <vt:lpstr>HSR</vt:lpstr>
      <vt:lpstr>HSRA</vt:lpstr>
      <vt:lpstr>LCFP</vt:lpstr>
      <vt:lpstr>LCT</vt:lpstr>
      <vt:lpstr>LCTOP</vt:lpstr>
      <vt:lpstr>LIWP</vt:lpstr>
      <vt:lpstr>Name</vt:lpstr>
      <vt:lpstr>OtherPercent</vt:lpstr>
      <vt:lpstr>PrimaryActivity</vt:lpstr>
      <vt:lpstr>PrimaryPercent</vt:lpstr>
      <vt:lpstr>Calculations!Print_Area</vt:lpstr>
      <vt:lpstr>Definitions!Print_Area</vt:lpstr>
      <vt:lpstr>'Equation 3 FTE Conversion'!Print_Area</vt:lpstr>
      <vt:lpstr>'Equation 4 Type I FTE'!Print_Area</vt:lpstr>
      <vt:lpstr>'Equation 4 Type II FTE'!Print_Area</vt:lpstr>
      <vt:lpstr>'Equation 5 Direct FTE'!Print_Area</vt:lpstr>
      <vt:lpstr>'Equation 6 Indirect FTE'!Print_Area</vt:lpstr>
      <vt:lpstr>'Equation 7 Induced FTE '!Print_Area</vt:lpstr>
      <vt:lpstr>'Equation 8 Retail Adjustments'!Print_Area</vt:lpstr>
      <vt:lpstr>Inputs!Print_Area</vt:lpstr>
      <vt:lpstr>'Project Info'!Print_Area</vt:lpstr>
      <vt:lpstr>'Read Me'!Print_Area</vt:lpstr>
      <vt:lpstr>Results!Print_Area</vt:lpstr>
      <vt:lpstr>'RIMS II Codes'!Print_Area</vt:lpstr>
      <vt:lpstr>'RIMS II Type I Employment'!Print_Area</vt:lpstr>
      <vt:lpstr>'RIMS II Type II Employment'!Print_Area</vt:lpstr>
      <vt:lpstr>'Equation 5 Direct FTE'!Print_Titles</vt:lpstr>
      <vt:lpstr>'Equation 8 Retail Adjustments'!Print_Titles</vt:lpstr>
      <vt:lpstr>'RIMS II Codes'!Print_Titles</vt:lpstr>
      <vt:lpstr>'RIMS II FTE Multipliers'!Print_Titles</vt:lpstr>
      <vt:lpstr>REAP</vt:lpstr>
      <vt:lpstr>Research</vt:lpstr>
      <vt:lpstr>RFFC</vt:lpstr>
      <vt:lpstr>RxFire</vt:lpstr>
      <vt:lpstr>SAFER</vt:lpstr>
      <vt:lpstr>SALC</vt:lpstr>
      <vt:lpstr>SCC</vt:lpstr>
      <vt:lpstr>SecondaryActivity</vt:lpstr>
      <vt:lpstr>SecondaryPercent</vt:lpstr>
      <vt:lpstr>SGC</vt:lpstr>
      <vt:lpstr>SmokeMonitoring</vt:lpstr>
      <vt:lpstr>SWEEP</vt:lpstr>
      <vt:lpstr>SWRCB</vt:lpstr>
      <vt:lpstr>TA</vt:lpstr>
      <vt:lpstr>TCC</vt:lpstr>
      <vt:lpstr>TertiaryActivity</vt:lpstr>
      <vt:lpstr>TertiaryPercent</vt:lpstr>
      <vt:lpstr>TIRCP</vt:lpstr>
      <vt:lpstr>Turbines</vt:lpstr>
      <vt:lpstr>TWDP</vt:lpstr>
      <vt:lpstr>UCF</vt:lpstr>
      <vt:lpstr>UG</vt:lpstr>
      <vt:lpstr>Urban_Greening_Program</vt:lpstr>
      <vt:lpstr>Waste</vt:lpstr>
      <vt:lpstr>WaterEnergy</vt:lpstr>
      <vt:lpstr>WCB</vt:lpstr>
      <vt:lpstr>Wetlands</vt:lpstr>
      <vt:lpstr>WildfireResponse</vt:lpstr>
      <vt:lpstr>Woodsmoke</vt:lpstr>
      <vt:lpstr>Year1</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Co-benefit Modeling Tool</dc:title>
  <dc:creator>CARB-STCD-CIB</dc:creator>
  <cp:lastModifiedBy>Atalla, Laila@ARB</cp:lastModifiedBy>
  <cp:lastPrinted>2021-05-13T15:41:36Z</cp:lastPrinted>
  <dcterms:created xsi:type="dcterms:W3CDTF">2017-06-22T18:28:37Z</dcterms:created>
  <dcterms:modified xsi:type="dcterms:W3CDTF">2021-05-13T17:30:56Z</dcterms:modified>
</cp:coreProperties>
</file>